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perros.IFR\Desktop\"/>
    </mc:Choice>
  </mc:AlternateContent>
  <bookViews>
    <workbookView xWindow="0" yWindow="0" windowWidth="23040" windowHeight="8832" activeTab="3"/>
  </bookViews>
  <sheets>
    <sheet name="Synthèse" sheetId="1" r:id="rId1"/>
    <sheet name="Identité Projet" sheetId="12" r:id="rId2"/>
    <sheet name="Frais de Pers (CDI)" sheetId="10" r:id="rId3"/>
    <sheet name="BI 2017" sheetId="18" r:id="rId4"/>
    <sheet name="BI 2018" sheetId="5" r:id="rId5"/>
    <sheet name="CJIA" sheetId="16" r:id="rId6"/>
    <sheet name="CJIA 2018" sheetId="14" r:id="rId7"/>
    <sheet name="CJI3" sheetId="17" r:id="rId8"/>
    <sheet name="CJI3 2018" sheetId="15" r:id="rId9"/>
  </sheets>
  <definedNames>
    <definedName name="_xlnm._FilterDatabase" localSheetId="7" hidden="1">'CJI3'!$A$1:$AG$1</definedName>
    <definedName name="_xlnm._FilterDatabase" localSheetId="5" hidden="1">CJIA!$A$1:$AA$1</definedName>
    <definedName name="_xlnm._FilterDatabase" localSheetId="6" hidden="1">'CJIA 2018'!$A$1:$AF$1</definedName>
    <definedName name="_xlnm.Print_Area" localSheetId="2">'Frais de Pers (CDI)'!$A$1:$BO$111</definedName>
    <definedName name="_xlnm.Print_Area" localSheetId="0">Synthèse!$A$1:$CD$186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E149" i="1" l="1"/>
  <c r="AF149" i="1"/>
  <c r="AM129" i="1"/>
  <c r="AL55" i="1"/>
  <c r="AH81" i="1" l="1"/>
  <c r="AG81" i="1"/>
  <c r="U81" i="1" l="1"/>
  <c r="T81" i="1"/>
  <c r="S81" i="1"/>
  <c r="T149" i="1" l="1"/>
  <c r="AD178" i="16"/>
  <c r="AD177" i="16"/>
  <c r="AD176" i="16"/>
  <c r="AD175" i="16"/>
  <c r="AD174" i="16"/>
  <c r="AD173" i="16"/>
  <c r="AD172" i="16"/>
  <c r="AD171" i="16"/>
  <c r="AD170" i="16"/>
  <c r="AD169" i="16"/>
  <c r="AD168" i="16"/>
  <c r="AD167" i="16"/>
  <c r="AD166" i="16"/>
  <c r="AD165" i="16"/>
  <c r="AD164" i="16"/>
  <c r="AD163" i="16"/>
  <c r="AD162" i="16"/>
  <c r="AD161" i="16"/>
  <c r="AD160" i="16"/>
  <c r="AD159" i="16"/>
  <c r="AD158" i="16"/>
  <c r="AD157" i="16"/>
  <c r="AD156" i="16"/>
  <c r="AD155" i="16"/>
  <c r="AD154" i="16"/>
  <c r="AD153" i="16"/>
  <c r="AD152" i="16"/>
  <c r="AD151" i="16"/>
  <c r="AD150" i="16"/>
  <c r="AD149" i="16"/>
  <c r="AD148" i="16"/>
  <c r="AD147" i="16"/>
  <c r="AD146" i="16"/>
  <c r="AD145" i="16"/>
  <c r="AD144" i="16"/>
  <c r="AD143" i="16"/>
  <c r="AD142" i="16"/>
  <c r="AD141" i="16"/>
  <c r="AD140" i="16"/>
  <c r="AD139" i="16"/>
  <c r="AD138" i="16"/>
  <c r="AD137" i="16"/>
  <c r="AD136" i="16"/>
  <c r="AD135" i="16"/>
  <c r="AD134" i="16"/>
  <c r="AD133" i="16"/>
  <c r="AD132" i="16"/>
  <c r="AD131" i="16"/>
  <c r="AD130" i="16"/>
  <c r="AD129" i="16"/>
  <c r="AD128" i="16"/>
  <c r="AD127" i="16"/>
  <c r="AD126" i="16"/>
  <c r="AD125" i="16"/>
  <c r="AD124" i="16"/>
  <c r="AD123" i="16"/>
  <c r="AD122" i="16"/>
  <c r="AD121" i="16"/>
  <c r="AD120" i="16"/>
  <c r="AD119" i="16"/>
  <c r="AD118" i="16"/>
  <c r="AD117" i="16"/>
  <c r="AD116" i="16"/>
  <c r="AD115" i="16"/>
  <c r="AD114" i="16"/>
  <c r="AD113" i="16"/>
  <c r="AD112" i="16"/>
  <c r="AD111" i="16"/>
  <c r="AD110" i="16"/>
  <c r="AD109" i="16"/>
  <c r="AD108" i="16"/>
  <c r="AD107" i="16"/>
  <c r="AD106" i="16"/>
  <c r="AD105" i="16"/>
  <c r="AD104" i="16"/>
  <c r="AD103" i="16"/>
  <c r="AD102" i="16"/>
  <c r="AD101" i="16"/>
  <c r="AD100" i="16"/>
  <c r="AD99" i="16"/>
  <c r="AD98" i="16"/>
  <c r="AD97" i="16"/>
  <c r="AD96" i="16"/>
  <c r="AD95" i="16"/>
  <c r="AD94" i="16"/>
  <c r="AD93" i="16"/>
  <c r="AD92" i="16"/>
  <c r="AD91" i="16"/>
  <c r="AD90" i="16"/>
  <c r="AD89" i="16"/>
  <c r="AD88" i="16"/>
  <c r="AD87" i="16"/>
  <c r="AD86" i="16"/>
  <c r="AD85" i="16"/>
  <c r="AD84" i="16"/>
  <c r="AD83" i="16"/>
  <c r="AD82" i="16"/>
  <c r="AD81" i="16"/>
  <c r="AD80" i="16"/>
  <c r="AD79" i="16"/>
  <c r="AD78" i="16"/>
  <c r="AD77" i="16"/>
  <c r="AD76" i="16"/>
  <c r="AD75" i="16"/>
  <c r="AD74" i="16"/>
  <c r="AD73" i="16"/>
  <c r="AD72" i="16"/>
  <c r="AD71" i="16"/>
  <c r="AD70" i="16"/>
  <c r="AD69" i="16"/>
  <c r="AD68" i="16"/>
  <c r="AD67" i="16"/>
  <c r="AD66" i="16"/>
  <c r="AD65" i="16"/>
  <c r="AD64" i="16"/>
  <c r="AD63" i="16"/>
  <c r="AD62" i="16"/>
  <c r="AD61" i="16"/>
  <c r="AD60" i="16"/>
  <c r="AD59" i="16"/>
  <c r="AD58" i="16"/>
  <c r="AD57" i="16"/>
  <c r="AD56" i="16"/>
  <c r="AD55" i="16"/>
  <c r="AD54" i="16"/>
  <c r="AD53" i="16"/>
  <c r="AD52" i="16"/>
  <c r="AD51" i="16"/>
  <c r="AD50" i="16"/>
  <c r="AD49" i="16"/>
  <c r="AD48" i="16"/>
  <c r="AD47" i="16"/>
  <c r="AD46" i="16"/>
  <c r="AD45" i="16"/>
  <c r="AD44" i="16"/>
  <c r="AD43" i="16"/>
  <c r="AD42" i="16"/>
  <c r="AD41" i="16"/>
  <c r="AD40" i="16"/>
  <c r="AD39" i="16"/>
  <c r="AD38" i="16"/>
  <c r="AD37" i="16"/>
  <c r="AD36" i="16"/>
  <c r="AD35" i="16"/>
  <c r="AD34" i="16"/>
  <c r="AD33" i="16"/>
  <c r="AD32" i="16"/>
  <c r="AD31" i="16"/>
  <c r="AD30" i="16"/>
  <c r="AD29" i="16"/>
  <c r="AD28" i="16"/>
  <c r="AD27" i="16"/>
  <c r="AD26" i="16"/>
  <c r="AD25" i="16"/>
  <c r="AD24" i="16"/>
  <c r="AD23" i="16"/>
  <c r="AD22" i="16"/>
  <c r="AD21" i="16"/>
  <c r="AD20" i="16"/>
  <c r="AD19" i="16"/>
  <c r="AD18" i="16"/>
  <c r="AD17" i="16"/>
  <c r="AD16" i="16"/>
  <c r="AD15" i="16"/>
  <c r="AD14" i="16"/>
  <c r="AD13" i="16"/>
  <c r="AD12" i="16"/>
  <c r="AD11" i="16"/>
  <c r="AD10" i="16"/>
  <c r="AD9" i="16"/>
  <c r="AD8" i="16"/>
  <c r="AD7" i="16"/>
  <c r="AD6" i="16"/>
  <c r="AD5" i="16"/>
  <c r="AD4" i="16"/>
  <c r="AD3" i="16"/>
  <c r="AD2" i="16"/>
  <c r="G6" i="10"/>
  <c r="G5" i="10"/>
  <c r="G4" i="10"/>
  <c r="E107" i="1"/>
  <c r="C107" i="1"/>
  <c r="C10" i="12" l="1"/>
  <c r="AG1501" i="15" l="1"/>
  <c r="AG1502" i="15"/>
  <c r="AG1503" i="15"/>
  <c r="AG1504" i="15"/>
  <c r="AG1505" i="15"/>
  <c r="AG1506" i="15"/>
  <c r="AG1507" i="15"/>
  <c r="AG1508" i="15"/>
  <c r="AG1509" i="15"/>
  <c r="AG1510" i="15"/>
  <c r="AG1511" i="15"/>
  <c r="AG1512" i="15"/>
  <c r="AG1513" i="15"/>
  <c r="AG1514" i="15"/>
  <c r="AG1515" i="15"/>
  <c r="AG1516" i="15"/>
  <c r="AG1517" i="15"/>
  <c r="AG1518" i="15"/>
  <c r="AG1519" i="15"/>
  <c r="AG1520" i="15"/>
  <c r="AG1521" i="15"/>
  <c r="AG1522" i="15"/>
  <c r="AG1523" i="15"/>
  <c r="AG1524" i="15"/>
  <c r="AG1525" i="15"/>
  <c r="AG1526" i="15"/>
  <c r="AG1527" i="15"/>
  <c r="AG1528" i="15"/>
  <c r="AG1529" i="15"/>
  <c r="AG1530" i="15"/>
  <c r="AG1531" i="15"/>
  <c r="AG1532" i="15"/>
  <c r="AG1533" i="15"/>
  <c r="AG1534" i="15"/>
  <c r="AG1535" i="15"/>
  <c r="AG1536" i="15"/>
  <c r="AG1537" i="15"/>
  <c r="AG1538" i="15"/>
  <c r="AG1539" i="15"/>
  <c r="AG1540" i="15"/>
  <c r="AG1541" i="15"/>
  <c r="AG1542" i="15"/>
  <c r="AG1543" i="15"/>
  <c r="AG1544" i="15"/>
  <c r="AG1545" i="15"/>
  <c r="AG1546" i="15"/>
  <c r="AG1547" i="15"/>
  <c r="AG1548" i="15"/>
  <c r="AG1549" i="15"/>
  <c r="AG1550" i="15"/>
  <c r="AG1551" i="15"/>
  <c r="AG1552" i="15"/>
  <c r="AG1553" i="15"/>
  <c r="AG1554" i="15"/>
  <c r="AG1555" i="15"/>
  <c r="AG1556" i="15"/>
  <c r="AG1557" i="15"/>
  <c r="AG1558" i="15"/>
  <c r="AG1559" i="15"/>
  <c r="AG1560" i="15"/>
  <c r="AG1561" i="15"/>
  <c r="AG1562" i="15"/>
  <c r="AG1563" i="15"/>
  <c r="AG1564" i="15"/>
  <c r="AG1565" i="15"/>
  <c r="AG1566" i="15"/>
  <c r="AG1567" i="15"/>
  <c r="AG1568" i="15"/>
  <c r="AG1569" i="15"/>
  <c r="AG1570" i="15"/>
  <c r="AG1571" i="15"/>
  <c r="AG1572" i="15"/>
  <c r="AG1573" i="15"/>
  <c r="AG1574" i="15"/>
  <c r="AG1575" i="15"/>
  <c r="AG1576" i="15"/>
  <c r="AG1577" i="15"/>
  <c r="AG1578" i="15"/>
  <c r="AG1579" i="15"/>
  <c r="AG1580" i="15"/>
  <c r="AG1581" i="15"/>
  <c r="AG1582" i="15"/>
  <c r="AG1583" i="15"/>
  <c r="AG1584" i="15"/>
  <c r="AG1585" i="15"/>
  <c r="AG1586" i="15"/>
  <c r="AG1587" i="15"/>
  <c r="AG1588" i="15"/>
  <c r="AG1589" i="15"/>
  <c r="AG1590" i="15"/>
  <c r="AG1591" i="15"/>
  <c r="AG1592" i="15"/>
  <c r="AG1593" i="15"/>
  <c r="AG1594" i="15"/>
  <c r="AG1595" i="15"/>
  <c r="AG1596" i="15"/>
  <c r="AG1597" i="15"/>
  <c r="AG1598" i="15"/>
  <c r="AG1599" i="15"/>
  <c r="AG1600" i="15"/>
  <c r="AG1601" i="15"/>
  <c r="AG1602" i="15"/>
  <c r="AG1603" i="15"/>
  <c r="AG1604" i="15"/>
  <c r="AG1605" i="15"/>
  <c r="AG1606" i="15"/>
  <c r="AG1607" i="15"/>
  <c r="AG1608" i="15"/>
  <c r="AG1609" i="15"/>
  <c r="AG1610" i="15"/>
  <c r="AG1611" i="15"/>
  <c r="AG1612" i="15"/>
  <c r="AG1613" i="15"/>
  <c r="AG1614" i="15"/>
  <c r="AG1615" i="15"/>
  <c r="AG1616" i="15"/>
  <c r="AG1617" i="15"/>
  <c r="AG1618" i="15"/>
  <c r="AG1619" i="15"/>
  <c r="AG1620" i="15"/>
  <c r="AG1621" i="15"/>
  <c r="AG1622" i="15"/>
  <c r="AG1623" i="15"/>
  <c r="AG1624" i="15"/>
  <c r="AG1625" i="15"/>
  <c r="AG1626" i="15"/>
  <c r="AG1627" i="15"/>
  <c r="AG1628" i="15"/>
  <c r="AG1629" i="15"/>
  <c r="AG1630" i="15"/>
  <c r="AG1631" i="15"/>
  <c r="AG1632" i="15"/>
  <c r="AG1633" i="15"/>
  <c r="AG1634" i="15"/>
  <c r="AG1635" i="15"/>
  <c r="AG1636" i="15"/>
  <c r="AG1637" i="15"/>
  <c r="AG1638" i="15"/>
  <c r="AG1639" i="15"/>
  <c r="AG1640" i="15"/>
  <c r="AG1641" i="15"/>
  <c r="AG1642" i="15"/>
  <c r="AG1643" i="15"/>
  <c r="AG1644" i="15"/>
  <c r="AG1645" i="15"/>
  <c r="AG1646" i="15"/>
  <c r="AG1647" i="15"/>
  <c r="AG1648" i="15"/>
  <c r="AG1649" i="15"/>
  <c r="AG1650" i="15"/>
  <c r="AG1651" i="15"/>
  <c r="AG1652" i="15"/>
  <c r="AG1653" i="15"/>
  <c r="AG1654" i="15"/>
  <c r="AG1655" i="15"/>
  <c r="AG1656" i="15"/>
  <c r="AG1657" i="15"/>
  <c r="AG1658" i="15"/>
  <c r="AG1659" i="15"/>
  <c r="AG1660" i="15"/>
  <c r="AG1661" i="15"/>
  <c r="AG1662" i="15"/>
  <c r="AG1663" i="15"/>
  <c r="AG1664" i="15"/>
  <c r="AG1665" i="15"/>
  <c r="AG1666" i="15"/>
  <c r="AG1667" i="15"/>
  <c r="AG1668" i="15"/>
  <c r="AG1669" i="15"/>
  <c r="AG1670" i="15"/>
  <c r="AG1671" i="15"/>
  <c r="AG1672" i="15"/>
  <c r="AG1673" i="15"/>
  <c r="AG1674" i="15"/>
  <c r="AG1675" i="15"/>
  <c r="AG1676" i="15"/>
  <c r="AG1677" i="15"/>
  <c r="AG1678" i="15"/>
  <c r="AG1679" i="15"/>
  <c r="AG1680" i="15"/>
  <c r="AG1681" i="15"/>
  <c r="AG1682" i="15"/>
  <c r="AG1683" i="15"/>
  <c r="AG1684" i="15"/>
  <c r="AG1685" i="15"/>
  <c r="AG1686" i="15"/>
  <c r="AG1687" i="15"/>
  <c r="AG1688" i="15"/>
  <c r="AG1689" i="15"/>
  <c r="AG1690" i="15"/>
  <c r="AG1691" i="15"/>
  <c r="AG1692" i="15"/>
  <c r="AG1693" i="15"/>
  <c r="AG1694" i="15"/>
  <c r="AG1695" i="15"/>
  <c r="AG1696" i="15"/>
  <c r="AG1697" i="15"/>
  <c r="AG1698" i="15"/>
  <c r="AG1699" i="15"/>
  <c r="AG1700" i="15"/>
  <c r="AG1701" i="15"/>
  <c r="AG1702" i="15"/>
  <c r="AG1703" i="15"/>
  <c r="AG1704" i="15"/>
  <c r="AG1705" i="15"/>
  <c r="AG1706" i="15"/>
  <c r="AG1707" i="15"/>
  <c r="AG1708" i="15"/>
  <c r="AG1709" i="15"/>
  <c r="AG1710" i="15"/>
  <c r="AG1711" i="15"/>
  <c r="AG1712" i="15"/>
  <c r="AG1713" i="15"/>
  <c r="AG1714" i="15"/>
  <c r="AG1715" i="15"/>
  <c r="AG1716" i="15"/>
  <c r="AG1717" i="15"/>
  <c r="AG1718" i="15"/>
  <c r="AG1719" i="15"/>
  <c r="AG1720" i="15"/>
  <c r="AG1721" i="15"/>
  <c r="AG1722" i="15"/>
  <c r="AG1723" i="15"/>
  <c r="AG1724" i="15"/>
  <c r="AG1725" i="15"/>
  <c r="AG1726" i="15"/>
  <c r="AG1727" i="15"/>
  <c r="AG1728" i="15"/>
  <c r="AG1729" i="15"/>
  <c r="AG1730" i="15"/>
  <c r="AG1731" i="15"/>
  <c r="AG1732" i="15"/>
  <c r="AG1733" i="15"/>
  <c r="AG1734" i="15"/>
  <c r="AG1735" i="15"/>
  <c r="AG1736" i="15"/>
  <c r="AG1737" i="15"/>
  <c r="AG1738" i="15"/>
  <c r="AG1739" i="15"/>
  <c r="AG1740" i="15"/>
  <c r="AG1741" i="15"/>
  <c r="AG1742" i="15"/>
  <c r="AG1743" i="15"/>
  <c r="AG1744" i="15"/>
  <c r="AG1745" i="15"/>
  <c r="AG1746" i="15"/>
  <c r="AG1747" i="15"/>
  <c r="AG1748" i="15"/>
  <c r="AG1749" i="15"/>
  <c r="AG1750" i="15"/>
  <c r="AG1751" i="15"/>
  <c r="AG1752" i="15"/>
  <c r="AG1753" i="15"/>
  <c r="AG1754" i="15"/>
  <c r="AG1755" i="15"/>
  <c r="AG1756" i="15"/>
  <c r="AG1757" i="15"/>
  <c r="AG1758" i="15"/>
  <c r="AG1759" i="15"/>
  <c r="AG1760" i="15"/>
  <c r="AG1761" i="15"/>
  <c r="AG1762" i="15"/>
  <c r="AG1763" i="15"/>
  <c r="AG1764" i="15"/>
  <c r="AG1765" i="15"/>
  <c r="AG1766" i="15"/>
  <c r="AG1767" i="15"/>
  <c r="AG1768" i="15"/>
  <c r="AG1769" i="15"/>
  <c r="AG1770" i="15"/>
  <c r="AG1771" i="15"/>
  <c r="AG1772" i="15"/>
  <c r="AG1773" i="15"/>
  <c r="AG1774" i="15"/>
  <c r="AG1775" i="15"/>
  <c r="AG1776" i="15"/>
  <c r="AG1777" i="15"/>
  <c r="AG1778" i="15"/>
  <c r="AG1779" i="15"/>
  <c r="AG1780" i="15"/>
  <c r="AG1781" i="15"/>
  <c r="AG1782" i="15"/>
  <c r="AG1783" i="15"/>
  <c r="AG1784" i="15"/>
  <c r="AG1785" i="15"/>
  <c r="AG1786" i="15"/>
  <c r="AG1787" i="15"/>
  <c r="AG1788" i="15"/>
  <c r="AG1789" i="15"/>
  <c r="AG1790" i="15"/>
  <c r="AG1791" i="15"/>
  <c r="AG1792" i="15"/>
  <c r="AG1793" i="15"/>
  <c r="AG1794" i="15"/>
  <c r="AG1795" i="15"/>
  <c r="AG1796" i="15"/>
  <c r="AG1797" i="15"/>
  <c r="AG1798" i="15"/>
  <c r="AG1799" i="15"/>
  <c r="AG1800" i="15"/>
  <c r="AG1801" i="15"/>
  <c r="AG1802" i="15"/>
  <c r="AG1803" i="15"/>
  <c r="AG1804" i="15"/>
  <c r="AG1805" i="15"/>
  <c r="AG1806" i="15"/>
  <c r="AG1807" i="15"/>
  <c r="AG1808" i="15"/>
  <c r="AG1809" i="15"/>
  <c r="AG1810" i="15"/>
  <c r="AG1811" i="15"/>
  <c r="AG1812" i="15"/>
  <c r="AG1813" i="15"/>
  <c r="AG1814" i="15"/>
  <c r="AG1815" i="15"/>
  <c r="AG1816" i="15"/>
  <c r="AG1817" i="15"/>
  <c r="AG1818" i="15"/>
  <c r="AG1819" i="15"/>
  <c r="AG1820" i="15"/>
  <c r="AG1821" i="15"/>
  <c r="AG1822" i="15"/>
  <c r="AG1823" i="15"/>
  <c r="AG1824" i="15"/>
  <c r="AG1825" i="15"/>
  <c r="AG1826" i="15"/>
  <c r="AG1827" i="15"/>
  <c r="AG1828" i="15"/>
  <c r="AG1829" i="15"/>
  <c r="AG1830" i="15"/>
  <c r="AG1831" i="15"/>
  <c r="AG1832" i="15"/>
  <c r="AG1833" i="15"/>
  <c r="AG1834" i="15"/>
  <c r="AG1835" i="15"/>
  <c r="AG1836" i="15"/>
  <c r="AG1837" i="15"/>
  <c r="AG1838" i="15"/>
  <c r="AG1839" i="15"/>
  <c r="AG1840" i="15"/>
  <c r="AG1841" i="15"/>
  <c r="AG1842" i="15"/>
  <c r="AG1843" i="15"/>
  <c r="AG1844" i="15"/>
  <c r="AG1845" i="15"/>
  <c r="AG1846" i="15"/>
  <c r="AG1847" i="15"/>
  <c r="AG1848" i="15"/>
  <c r="AG1849" i="15"/>
  <c r="AG1850" i="15"/>
  <c r="AG1851" i="15"/>
  <c r="AG1852" i="15"/>
  <c r="AG1853" i="15"/>
  <c r="AG1854" i="15"/>
  <c r="AG1855" i="15"/>
  <c r="AG1856" i="15"/>
  <c r="AG1857" i="15"/>
  <c r="AG1858" i="15"/>
  <c r="AG1859" i="15"/>
  <c r="AG1860" i="15"/>
  <c r="AG1861" i="15"/>
  <c r="AG1862" i="15"/>
  <c r="AG1863" i="15"/>
  <c r="AG1864" i="15"/>
  <c r="AG1865" i="15"/>
  <c r="AG1866" i="15"/>
  <c r="AG1867" i="15"/>
  <c r="AG1868" i="15"/>
  <c r="AG1869" i="15"/>
  <c r="AG1870" i="15"/>
  <c r="AG1871" i="15"/>
  <c r="AG1872" i="15"/>
  <c r="AG1873" i="15"/>
  <c r="AG1874" i="15"/>
  <c r="AG1875" i="15"/>
  <c r="AG1876" i="15"/>
  <c r="AG1877" i="15"/>
  <c r="AG1878" i="15"/>
  <c r="AG1879" i="15"/>
  <c r="AG1880" i="15"/>
  <c r="AG1881" i="15"/>
  <c r="AG1882" i="15"/>
  <c r="AG1883" i="15"/>
  <c r="AG1884" i="15"/>
  <c r="AG1885" i="15"/>
  <c r="AG1886" i="15"/>
  <c r="AG1887" i="15"/>
  <c r="AG1888" i="15"/>
  <c r="AG1889" i="15"/>
  <c r="AG1890" i="15"/>
  <c r="AG1891" i="15"/>
  <c r="AG1892" i="15"/>
  <c r="AG1893" i="15"/>
  <c r="AG1894" i="15"/>
  <c r="AG1895" i="15"/>
  <c r="AG1896" i="15"/>
  <c r="AG1897" i="15"/>
  <c r="AG1898" i="15"/>
  <c r="AG1899" i="15"/>
  <c r="AG1900" i="15"/>
  <c r="AG1901" i="15"/>
  <c r="AG1902" i="15"/>
  <c r="AG1903" i="15"/>
  <c r="AG1904" i="15"/>
  <c r="AG1905" i="15"/>
  <c r="AG1906" i="15"/>
  <c r="AG1907" i="15"/>
  <c r="AG1908" i="15"/>
  <c r="AG1909" i="15"/>
  <c r="AG1910" i="15"/>
  <c r="AG1911" i="15"/>
  <c r="AG1912" i="15"/>
  <c r="AG1913" i="15"/>
  <c r="AG1914" i="15"/>
  <c r="AG1915" i="15"/>
  <c r="AG1916" i="15"/>
  <c r="AG1917" i="15"/>
  <c r="AG1918" i="15"/>
  <c r="AG1919" i="15"/>
  <c r="AG1920" i="15"/>
  <c r="AG1921" i="15"/>
  <c r="AG1922" i="15"/>
  <c r="AG1923" i="15"/>
  <c r="AG1924" i="15"/>
  <c r="AG1925" i="15"/>
  <c r="AG1926" i="15"/>
  <c r="AG1927" i="15"/>
  <c r="AG1928" i="15"/>
  <c r="AG1929" i="15"/>
  <c r="AG1930" i="15"/>
  <c r="AG1931" i="15"/>
  <c r="AG1932" i="15"/>
  <c r="AG1933" i="15"/>
  <c r="AG1934" i="15"/>
  <c r="AG1935" i="15"/>
  <c r="AG1936" i="15"/>
  <c r="AG1937" i="15"/>
  <c r="AG1938" i="15"/>
  <c r="AG1939" i="15"/>
  <c r="AG1940" i="15"/>
  <c r="AG1941" i="15"/>
  <c r="AG1942" i="15"/>
  <c r="AG1943" i="15"/>
  <c r="AG1944" i="15"/>
  <c r="AG1945" i="15"/>
  <c r="AG1946" i="15"/>
  <c r="AG1947" i="15"/>
  <c r="AG1948" i="15"/>
  <c r="AG1949" i="15"/>
  <c r="AG1950" i="15"/>
  <c r="AG1951" i="15"/>
  <c r="AG1952" i="15"/>
  <c r="AG1953" i="15"/>
  <c r="AG1954" i="15"/>
  <c r="AG1955" i="15"/>
  <c r="AG1956" i="15"/>
  <c r="AG1957" i="15"/>
  <c r="AG1958" i="15"/>
  <c r="AG1959" i="15"/>
  <c r="AG1960" i="15"/>
  <c r="AG1961" i="15"/>
  <c r="AG1962" i="15"/>
  <c r="AG1963" i="15"/>
  <c r="AG1964" i="15"/>
  <c r="AG1965" i="15"/>
  <c r="AG1966" i="15"/>
  <c r="AG1967" i="15"/>
  <c r="AG1968" i="15"/>
  <c r="AG1969" i="15"/>
  <c r="AG1970" i="15"/>
  <c r="AG1971" i="15"/>
  <c r="AG1972" i="15"/>
  <c r="AG1973" i="15"/>
  <c r="AG1974" i="15"/>
  <c r="AG1975" i="15"/>
  <c r="AG1976" i="15"/>
  <c r="AG1977" i="15"/>
  <c r="AG1978" i="15"/>
  <c r="AG1979" i="15"/>
  <c r="AG1980" i="15"/>
  <c r="AG1981" i="15"/>
  <c r="AG1982" i="15"/>
  <c r="AG1983" i="15"/>
  <c r="AG1984" i="15"/>
  <c r="AG1985" i="15"/>
  <c r="AG1986" i="15"/>
  <c r="AG1987" i="15"/>
  <c r="AG1988" i="15"/>
  <c r="AG1989" i="15"/>
  <c r="AG1990" i="15"/>
  <c r="AG1991" i="15"/>
  <c r="AG1992" i="15"/>
  <c r="AG1993" i="15"/>
  <c r="AG1994" i="15"/>
  <c r="AG1995" i="15"/>
  <c r="AG1996" i="15"/>
  <c r="AG1997" i="15"/>
  <c r="AG1998" i="15"/>
  <c r="AG1999" i="15"/>
  <c r="AG2000" i="15"/>
  <c r="AG2001" i="15"/>
  <c r="AG2002" i="15"/>
  <c r="AG2003" i="15"/>
  <c r="AG2004" i="15"/>
  <c r="AG2005" i="15"/>
  <c r="AG2006" i="15"/>
  <c r="AG2007" i="15"/>
  <c r="AG2008" i="15"/>
  <c r="AG2009" i="15"/>
  <c r="AG2010" i="15"/>
  <c r="AG2011" i="15"/>
  <c r="AG2012" i="15"/>
  <c r="AG2013" i="15"/>
  <c r="AG2014" i="15"/>
  <c r="AG2015" i="15"/>
  <c r="AG2016" i="15"/>
  <c r="AG2017" i="15"/>
  <c r="AG2018" i="15"/>
  <c r="AG2019" i="15"/>
  <c r="AG2020" i="15"/>
  <c r="AG2021" i="15"/>
  <c r="AG2022" i="15"/>
  <c r="AG2023" i="15"/>
  <c r="AG2024" i="15"/>
  <c r="AG2025" i="15"/>
  <c r="AG2026" i="15"/>
  <c r="AG2027" i="15"/>
  <c r="AG2028" i="15"/>
  <c r="AG2029" i="15"/>
  <c r="AG2030" i="15"/>
  <c r="AG2031" i="15"/>
  <c r="AG2032" i="15"/>
  <c r="AG2033" i="15"/>
  <c r="AG2034" i="15"/>
  <c r="AG2035" i="15"/>
  <c r="AG2036" i="15"/>
  <c r="AG2037" i="15"/>
  <c r="AG2038" i="15"/>
  <c r="AG2039" i="15"/>
  <c r="AG2040" i="15"/>
  <c r="AG2041" i="15"/>
  <c r="AG2042" i="15"/>
  <c r="AG2043" i="15"/>
  <c r="AG2044" i="15"/>
  <c r="AG2045" i="15"/>
  <c r="AG2046" i="15"/>
  <c r="AG2047" i="15"/>
  <c r="AG2048" i="15"/>
  <c r="AG2049" i="15"/>
  <c r="AG2050" i="15"/>
  <c r="AG2051" i="15"/>
  <c r="AG2052" i="15"/>
  <c r="AG2053" i="15"/>
  <c r="AG2054" i="15"/>
  <c r="AG2055" i="15"/>
  <c r="AG2056" i="15"/>
  <c r="AG2057" i="15"/>
  <c r="AG2058" i="15"/>
  <c r="AG2059" i="15"/>
  <c r="AG2060" i="15"/>
  <c r="AG2061" i="15"/>
  <c r="AG2062" i="15"/>
  <c r="AG2063" i="15"/>
  <c r="AG2064" i="15"/>
  <c r="AG2065" i="15"/>
  <c r="AG2066" i="15"/>
  <c r="AG2067" i="15"/>
  <c r="AG2068" i="15"/>
  <c r="AG2069" i="15"/>
  <c r="AG2070" i="15"/>
  <c r="AG2071" i="15"/>
  <c r="AG2072" i="15"/>
  <c r="AG2073" i="15"/>
  <c r="AG2074" i="15"/>
  <c r="AG2075" i="15"/>
  <c r="AG2076" i="15"/>
  <c r="AG2077" i="15"/>
  <c r="AG2078" i="15"/>
  <c r="AG2079" i="15"/>
  <c r="AG2080" i="15"/>
  <c r="AG2081" i="15"/>
  <c r="AG2082" i="15"/>
  <c r="AG2083" i="15"/>
  <c r="AG2084" i="15"/>
  <c r="AG2085" i="15"/>
  <c r="AG2086" i="15"/>
  <c r="AG2087" i="15"/>
  <c r="AG2088" i="15"/>
  <c r="AG2089" i="15"/>
  <c r="AG2090" i="15"/>
  <c r="AG2091" i="15"/>
  <c r="AG2092" i="15"/>
  <c r="AG2093" i="15"/>
  <c r="AG2094" i="15"/>
  <c r="AG2095" i="15"/>
  <c r="AG2096" i="15"/>
  <c r="AG2097" i="15"/>
  <c r="AG2098" i="15"/>
  <c r="AG2099" i="15"/>
  <c r="AG2100" i="15"/>
  <c r="AG2101" i="15"/>
  <c r="AG2102" i="15"/>
  <c r="AG2103" i="15"/>
  <c r="AG2104" i="15"/>
  <c r="AG2105" i="15"/>
  <c r="AG2106" i="15"/>
  <c r="AG2107" i="15"/>
  <c r="AG2108" i="15"/>
  <c r="AG2109" i="15"/>
  <c r="AG2110" i="15"/>
  <c r="AG2111" i="15"/>
  <c r="AG2112" i="15"/>
  <c r="AG2113" i="15"/>
  <c r="AG2114" i="15"/>
  <c r="AG2115" i="15"/>
  <c r="AG2116" i="15"/>
  <c r="AG2117" i="15"/>
  <c r="AG2118" i="15"/>
  <c r="AG2119" i="15"/>
  <c r="AG2120" i="15"/>
  <c r="AG2121" i="15"/>
  <c r="AG2122" i="15"/>
  <c r="AG2123" i="15"/>
  <c r="AG2124" i="15"/>
  <c r="AG2125" i="15"/>
  <c r="AG2126" i="15"/>
  <c r="AG2127" i="15"/>
  <c r="AG2128" i="15"/>
  <c r="AG2129" i="15"/>
  <c r="AG2130" i="15"/>
  <c r="AG2131" i="15"/>
  <c r="AG2132" i="15"/>
  <c r="AG2133" i="15"/>
  <c r="AG2134" i="15"/>
  <c r="AG2135" i="15"/>
  <c r="AG2136" i="15"/>
  <c r="AG2137" i="15"/>
  <c r="AG2138" i="15"/>
  <c r="AG2139" i="15"/>
  <c r="AG2140" i="15"/>
  <c r="AG2141" i="15"/>
  <c r="AG2142" i="15"/>
  <c r="AG2143" i="15"/>
  <c r="AG2144" i="15"/>
  <c r="AG2145" i="15"/>
  <c r="AG2146" i="15"/>
  <c r="AG2147" i="15"/>
  <c r="AG2148" i="15"/>
  <c r="AG2149" i="15"/>
  <c r="AG2150" i="15"/>
  <c r="AG2151" i="15"/>
  <c r="AG2152" i="15"/>
  <c r="AG2153" i="15"/>
  <c r="AG2154" i="15"/>
  <c r="AG2155" i="15"/>
  <c r="AG2156" i="15"/>
  <c r="AG2157" i="15"/>
  <c r="AG2158" i="15"/>
  <c r="AG2159" i="15"/>
  <c r="AG2160" i="15"/>
  <c r="AG2161" i="15"/>
  <c r="AG2162" i="15"/>
  <c r="AG2163" i="15"/>
  <c r="AG2164" i="15"/>
  <c r="AG2165" i="15"/>
  <c r="AG2166" i="15"/>
  <c r="AG2167" i="15"/>
  <c r="AG2168" i="15"/>
  <c r="AG2169" i="15"/>
  <c r="AG2170" i="15"/>
  <c r="AG2171" i="15"/>
  <c r="AG2172" i="15"/>
  <c r="AG2173" i="15"/>
  <c r="AG2174" i="15"/>
  <c r="AG2175" i="15"/>
  <c r="AG2176" i="15"/>
  <c r="AG2177" i="15"/>
  <c r="AG2178" i="15"/>
  <c r="AG2179" i="15"/>
  <c r="AG2180" i="15"/>
  <c r="AG2181" i="15"/>
  <c r="AG2182" i="15"/>
  <c r="AG2183" i="15"/>
  <c r="AG2184" i="15"/>
  <c r="AG2185" i="15"/>
  <c r="AG2186" i="15"/>
  <c r="AG2187" i="15"/>
  <c r="AG2188" i="15"/>
  <c r="AG2189" i="15"/>
  <c r="AG2190" i="15"/>
  <c r="AG2191" i="15"/>
  <c r="AG2192" i="15"/>
  <c r="AG2193" i="15"/>
  <c r="AG2194" i="15"/>
  <c r="AG2195" i="15"/>
  <c r="AG2196" i="15"/>
  <c r="AG2197" i="15"/>
  <c r="AG2198" i="15"/>
  <c r="AG2199" i="15"/>
  <c r="AG2200" i="15"/>
  <c r="AG2201" i="15"/>
  <c r="AG2202" i="15"/>
  <c r="AG2203" i="15"/>
  <c r="AG2204" i="15"/>
  <c r="AG2205" i="15"/>
  <c r="AG2206" i="15"/>
  <c r="AG2207" i="15"/>
  <c r="AG2208" i="15"/>
  <c r="AG2209" i="15"/>
  <c r="AG2210" i="15"/>
  <c r="AG2211" i="15"/>
  <c r="AG2212" i="15"/>
  <c r="AG2213" i="15"/>
  <c r="AG2214" i="15"/>
  <c r="AG2215" i="15"/>
  <c r="AG2216" i="15"/>
  <c r="AG2217" i="15"/>
  <c r="AG2218" i="15"/>
  <c r="AG2219" i="15"/>
  <c r="AG2220" i="15"/>
  <c r="AG2221" i="15"/>
  <c r="AG2222" i="15"/>
  <c r="AG2223" i="15"/>
  <c r="AG2224" i="15"/>
  <c r="AG2225" i="15"/>
  <c r="AG2226" i="15"/>
  <c r="AG2227" i="15"/>
  <c r="AG2228" i="15"/>
  <c r="AG2229" i="15"/>
  <c r="AG2230" i="15"/>
  <c r="AG2231" i="15"/>
  <c r="AG2232" i="15"/>
  <c r="AG2233" i="15"/>
  <c r="AG2234" i="15"/>
  <c r="AG2235" i="15"/>
  <c r="AG2236" i="15"/>
  <c r="AG2237" i="15"/>
  <c r="AG2238" i="15"/>
  <c r="AG2239" i="15"/>
  <c r="AG2240" i="15"/>
  <c r="AG2241" i="15"/>
  <c r="AG2242" i="15"/>
  <c r="AG2243" i="15"/>
  <c r="AG2244" i="15"/>
  <c r="AG2245" i="15"/>
  <c r="AG2246" i="15"/>
  <c r="AG2247" i="15"/>
  <c r="AG2248" i="15"/>
  <c r="AG2249" i="15"/>
  <c r="AG2250" i="15"/>
  <c r="AG2251" i="15"/>
  <c r="AG2252" i="15"/>
  <c r="AG2253" i="15"/>
  <c r="AG2254" i="15"/>
  <c r="AG2255" i="15"/>
  <c r="AG2256" i="15"/>
  <c r="AG2257" i="15"/>
  <c r="AG2258" i="15"/>
  <c r="AG2259" i="15"/>
  <c r="AG2260" i="15"/>
  <c r="AG2261" i="15"/>
  <c r="AG2262" i="15"/>
  <c r="AG2263" i="15"/>
  <c r="AG2264" i="15"/>
  <c r="AG2265" i="15"/>
  <c r="AG2266" i="15"/>
  <c r="AG2267" i="15"/>
  <c r="AG2268" i="15"/>
  <c r="AG2269" i="15"/>
  <c r="AG2270" i="15"/>
  <c r="AG2271" i="15"/>
  <c r="AG2272" i="15"/>
  <c r="AG2273" i="15"/>
  <c r="AG2274" i="15"/>
  <c r="AG2275" i="15"/>
  <c r="AG2276" i="15"/>
  <c r="AG2277" i="15"/>
  <c r="AG2278" i="15"/>
  <c r="AG2279" i="15"/>
  <c r="AG2280" i="15"/>
  <c r="AG2281" i="15"/>
  <c r="AG2282" i="15"/>
  <c r="AG2283" i="15"/>
  <c r="AG2284" i="15"/>
  <c r="AG2285" i="15"/>
  <c r="AG2286" i="15"/>
  <c r="AG2287" i="15"/>
  <c r="AG2288" i="15"/>
  <c r="AG2289" i="15"/>
  <c r="AG2290" i="15"/>
  <c r="AG2291" i="15"/>
  <c r="AG2292" i="15"/>
  <c r="AG2293" i="15"/>
  <c r="AG2294" i="15"/>
  <c r="AG2295" i="15"/>
  <c r="AG2296" i="15"/>
  <c r="AG2297" i="15"/>
  <c r="AG2298" i="15"/>
  <c r="AG2299" i="15"/>
  <c r="AG2300" i="15"/>
  <c r="AG2301" i="15"/>
  <c r="AG2302" i="15"/>
  <c r="AG2303" i="15"/>
  <c r="AG2304" i="15"/>
  <c r="AG2305" i="15"/>
  <c r="AG2306" i="15"/>
  <c r="AG2307" i="15"/>
  <c r="AG2308" i="15"/>
  <c r="AG2309" i="15"/>
  <c r="AG2310" i="15"/>
  <c r="AG2311" i="15"/>
  <c r="AG2312" i="15"/>
  <c r="AG2313" i="15"/>
  <c r="AG2314" i="15"/>
  <c r="AG2315" i="15"/>
  <c r="AG2316" i="15"/>
  <c r="AG2317" i="15"/>
  <c r="AG2318" i="15"/>
  <c r="AG2319" i="15"/>
  <c r="AG2320" i="15"/>
  <c r="AG2321" i="15"/>
  <c r="AG2322" i="15"/>
  <c r="AG2323" i="15"/>
  <c r="AG2324" i="15"/>
  <c r="AG2325" i="15"/>
  <c r="AG2326" i="15"/>
  <c r="AG2327" i="15"/>
  <c r="AG2328" i="15"/>
  <c r="AG2329" i="15"/>
  <c r="AG2330" i="15"/>
  <c r="AG2331" i="15"/>
  <c r="AG2332" i="15"/>
  <c r="AG2333" i="15"/>
  <c r="AG2334" i="15"/>
  <c r="AG2335" i="15"/>
  <c r="AG2336" i="15"/>
  <c r="AG2337" i="15"/>
  <c r="AG2338" i="15"/>
  <c r="AG2339" i="15"/>
  <c r="AG2340" i="15"/>
  <c r="AG2341" i="15"/>
  <c r="AG2342" i="15"/>
  <c r="AG2343" i="15"/>
  <c r="AG2344" i="15"/>
  <c r="AG2345" i="15"/>
  <c r="AG2346" i="15"/>
  <c r="AG2347" i="15"/>
  <c r="AG2348" i="15"/>
  <c r="AG2349" i="15"/>
  <c r="AG2350" i="15"/>
  <c r="AG2351" i="15"/>
  <c r="AG2352" i="15"/>
  <c r="AG2353" i="15"/>
  <c r="AG2354" i="15"/>
  <c r="AG2355" i="15"/>
  <c r="AG2356" i="15"/>
  <c r="AG2357" i="15"/>
  <c r="AG2358" i="15"/>
  <c r="AG2359" i="15"/>
  <c r="AG2360" i="15"/>
  <c r="AG2361" i="15"/>
  <c r="AG2362" i="15"/>
  <c r="AG2363" i="15"/>
  <c r="AG2364" i="15"/>
  <c r="AG2365" i="15"/>
  <c r="AG2366" i="15"/>
  <c r="AG2367" i="15"/>
  <c r="AG2368" i="15"/>
  <c r="AG2369" i="15"/>
  <c r="AG2370" i="15"/>
  <c r="AG2371" i="15"/>
  <c r="AG2372" i="15"/>
  <c r="AG2373" i="15"/>
  <c r="AG2374" i="15"/>
  <c r="AG2375" i="15"/>
  <c r="AG2376" i="15"/>
  <c r="AG2377" i="15"/>
  <c r="AG2378" i="15"/>
  <c r="AG2379" i="15"/>
  <c r="AG2380" i="15"/>
  <c r="AG2381" i="15"/>
  <c r="AG2382" i="15"/>
  <c r="AG2383" i="15"/>
  <c r="AG2384" i="15"/>
  <c r="AG2385" i="15"/>
  <c r="AG2386" i="15"/>
  <c r="AG2387" i="15"/>
  <c r="AG2388" i="15"/>
  <c r="AG2389" i="15"/>
  <c r="AG2390" i="15"/>
  <c r="AG2391" i="15"/>
  <c r="AG2392" i="15"/>
  <c r="AG2393" i="15"/>
  <c r="AG2394" i="15"/>
  <c r="AG2395" i="15"/>
  <c r="AG2396" i="15"/>
  <c r="AG2397" i="15"/>
  <c r="AG2398" i="15"/>
  <c r="AG2399" i="15"/>
  <c r="AG2400" i="15"/>
  <c r="AG2401" i="15"/>
  <c r="AG2402" i="15"/>
  <c r="AG2403" i="15"/>
  <c r="AG2404" i="15"/>
  <c r="AG2405" i="15"/>
  <c r="AG2406" i="15"/>
  <c r="AG2407" i="15"/>
  <c r="AG2408" i="15"/>
  <c r="AG2409" i="15"/>
  <c r="AG2410" i="15"/>
  <c r="AG2411" i="15"/>
  <c r="AG2412" i="15"/>
  <c r="AG2413" i="15"/>
  <c r="AG2414" i="15"/>
  <c r="AG2415" i="15"/>
  <c r="AG2416" i="15"/>
  <c r="AG2417" i="15"/>
  <c r="AG2418" i="15"/>
  <c r="AG2419" i="15"/>
  <c r="AG2420" i="15"/>
  <c r="AG2421" i="15"/>
  <c r="AG2422" i="15"/>
  <c r="AG2423" i="15"/>
  <c r="AG2424" i="15"/>
  <c r="AG2425" i="15"/>
  <c r="AG2426" i="15"/>
  <c r="AG2427" i="15"/>
  <c r="AG2428" i="15"/>
  <c r="AG2429" i="15"/>
  <c r="AG2430" i="15"/>
  <c r="AG2431" i="15"/>
  <c r="AG2432" i="15"/>
  <c r="AG2433" i="15"/>
  <c r="AG2434" i="15"/>
  <c r="AG2435" i="15"/>
  <c r="AG2436" i="15"/>
  <c r="AG2437" i="15"/>
  <c r="AG2438" i="15"/>
  <c r="AG2439" i="15"/>
  <c r="AG2440" i="15"/>
  <c r="AG2441" i="15"/>
  <c r="AG2442" i="15"/>
  <c r="AG2443" i="15"/>
  <c r="AG2444" i="15"/>
  <c r="AG2445" i="15"/>
  <c r="AG2446" i="15"/>
  <c r="AG2447" i="15"/>
  <c r="AG2448" i="15"/>
  <c r="AG2449" i="15"/>
  <c r="AG2450" i="15"/>
  <c r="AG2451" i="15"/>
  <c r="AG2452" i="15"/>
  <c r="AG2453" i="15"/>
  <c r="AG2454" i="15"/>
  <c r="AG2455" i="15"/>
  <c r="AG2456" i="15"/>
  <c r="AG2457" i="15"/>
  <c r="AG2458" i="15"/>
  <c r="AG2459" i="15"/>
  <c r="AG2460" i="15"/>
  <c r="AG2461" i="15"/>
  <c r="AG2462" i="15"/>
  <c r="AG2463" i="15"/>
  <c r="AG2464" i="15"/>
  <c r="AG2465" i="15"/>
  <c r="AG2466" i="15"/>
  <c r="AG2467" i="15"/>
  <c r="AG2468" i="15"/>
  <c r="AG2469" i="15"/>
  <c r="AG2470" i="15"/>
  <c r="AG2471" i="15"/>
  <c r="AG2472" i="15"/>
  <c r="AG2473" i="15"/>
  <c r="AG2474" i="15"/>
  <c r="AG2475" i="15"/>
  <c r="AG2476" i="15"/>
  <c r="AG2477" i="15"/>
  <c r="AG2478" i="15"/>
  <c r="AG2479" i="15"/>
  <c r="AG2480" i="15"/>
  <c r="AG2481" i="15"/>
  <c r="AG2482" i="15"/>
  <c r="AG2483" i="15"/>
  <c r="AG2484" i="15"/>
  <c r="AG2485" i="15"/>
  <c r="AG2486" i="15"/>
  <c r="AG2487" i="15"/>
  <c r="AG2488" i="15"/>
  <c r="AG2489" i="15"/>
  <c r="AG2490" i="15"/>
  <c r="AG2491" i="15"/>
  <c r="AG2492" i="15"/>
  <c r="AG2493" i="15"/>
  <c r="AG2494" i="15"/>
  <c r="AG2495" i="15"/>
  <c r="AG2496" i="15"/>
  <c r="AG2497" i="15"/>
  <c r="AG2498" i="15"/>
  <c r="AG2499" i="15"/>
  <c r="AG2500" i="15"/>
  <c r="AG2501" i="15"/>
  <c r="AG2502" i="15"/>
  <c r="AG2503" i="15"/>
  <c r="AG2504" i="15"/>
  <c r="AG2505" i="15"/>
  <c r="AG2506" i="15"/>
  <c r="AG2507" i="15"/>
  <c r="AG2508" i="15"/>
  <c r="AG2509" i="15"/>
  <c r="AG2510" i="15"/>
  <c r="AG2511" i="15"/>
  <c r="AG2512" i="15"/>
  <c r="AG2513" i="15"/>
  <c r="AG2514" i="15"/>
  <c r="AG2515" i="15"/>
  <c r="AG2516" i="15"/>
  <c r="AG2517" i="15"/>
  <c r="AG2518" i="15"/>
  <c r="AG2519" i="15"/>
  <c r="AG2520" i="15"/>
  <c r="AG2521" i="15"/>
  <c r="AG2522" i="15"/>
  <c r="AG2523" i="15"/>
  <c r="AG2524" i="15"/>
  <c r="AG2525" i="15"/>
  <c r="AG2526" i="15"/>
  <c r="AG2527" i="15"/>
  <c r="AG2528" i="15"/>
  <c r="AG2529" i="15"/>
  <c r="AG2530" i="15"/>
  <c r="AG2531" i="15"/>
  <c r="AG2532" i="15"/>
  <c r="AG2533" i="15"/>
  <c r="AG2534" i="15"/>
  <c r="AG2535" i="15"/>
  <c r="AG2536" i="15"/>
  <c r="AG2537" i="15"/>
  <c r="AG2538" i="15"/>
  <c r="AG2539" i="15"/>
  <c r="AG2540" i="15"/>
  <c r="AG2541" i="15"/>
  <c r="AG2542" i="15"/>
  <c r="AG2543" i="15"/>
  <c r="AG2544" i="15"/>
  <c r="AG2545" i="15"/>
  <c r="AG2546" i="15"/>
  <c r="AG2547" i="15"/>
  <c r="AG2548" i="15"/>
  <c r="AG2549" i="15"/>
  <c r="AG2550" i="15"/>
  <c r="AG2551" i="15"/>
  <c r="AG2552" i="15"/>
  <c r="AG2553" i="15"/>
  <c r="AG2554" i="15"/>
  <c r="AG2555" i="15"/>
  <c r="AG2556" i="15"/>
  <c r="AG2557" i="15"/>
  <c r="AG2558" i="15"/>
  <c r="AG2559" i="15"/>
  <c r="AG2560" i="15"/>
  <c r="AG2561" i="15"/>
  <c r="AG2562" i="15"/>
  <c r="AG2563" i="15"/>
  <c r="AG2564" i="15"/>
  <c r="AG2565" i="15"/>
  <c r="AG2566" i="15"/>
  <c r="AG2567" i="15"/>
  <c r="AG2568" i="15"/>
  <c r="AG2569" i="15"/>
  <c r="AG2570" i="15"/>
  <c r="AG2571" i="15"/>
  <c r="AG2572" i="15"/>
  <c r="AG2573" i="15"/>
  <c r="AG2574" i="15"/>
  <c r="AG2575" i="15"/>
  <c r="AG2576" i="15"/>
  <c r="AG2577" i="15"/>
  <c r="AG2578" i="15"/>
  <c r="AG2579" i="15"/>
  <c r="AG2580" i="15"/>
  <c r="AG2581" i="15"/>
  <c r="AG2582" i="15"/>
  <c r="AG2583" i="15"/>
  <c r="AG2584" i="15"/>
  <c r="AG2585" i="15"/>
  <c r="AG2586" i="15"/>
  <c r="AG2587" i="15"/>
  <c r="AG2588" i="15"/>
  <c r="AG2589" i="15"/>
  <c r="AG2590" i="15"/>
  <c r="AG2591" i="15"/>
  <c r="AG2592" i="15"/>
  <c r="AG2593" i="15"/>
  <c r="AG2594" i="15"/>
  <c r="AG2595" i="15"/>
  <c r="AG2596" i="15"/>
  <c r="AG2597" i="15"/>
  <c r="AG2598" i="15"/>
  <c r="AG2599" i="15"/>
  <c r="AG2600" i="15"/>
  <c r="AG2601" i="15"/>
  <c r="AG2602" i="15"/>
  <c r="AG2603" i="15"/>
  <c r="AG2604" i="15"/>
  <c r="AG2605" i="15"/>
  <c r="AG2606" i="15"/>
  <c r="AG2607" i="15"/>
  <c r="AG2608" i="15"/>
  <c r="AG2609" i="15"/>
  <c r="AG2610" i="15"/>
  <c r="AG2611" i="15"/>
  <c r="AG2612" i="15"/>
  <c r="AG2613" i="15"/>
  <c r="AG2614" i="15"/>
  <c r="AG2615" i="15"/>
  <c r="AG2616" i="15"/>
  <c r="AG2617" i="15"/>
  <c r="AG2618" i="15"/>
  <c r="AG2619" i="15"/>
  <c r="AG2620" i="15"/>
  <c r="AG2621" i="15"/>
  <c r="AG2622" i="15"/>
  <c r="AG2623" i="15"/>
  <c r="AG2624" i="15"/>
  <c r="AG2625" i="15"/>
  <c r="AG2626" i="15"/>
  <c r="AG2627" i="15"/>
  <c r="AG2628" i="15"/>
  <c r="AG2629" i="15"/>
  <c r="AG2630" i="15"/>
  <c r="AG2631" i="15"/>
  <c r="AG2632" i="15"/>
  <c r="AG2633" i="15"/>
  <c r="AG2634" i="15"/>
  <c r="AG2635" i="15"/>
  <c r="AG2636" i="15"/>
  <c r="AG2637" i="15"/>
  <c r="AG2638" i="15"/>
  <c r="AG2639" i="15"/>
  <c r="AG2640" i="15"/>
  <c r="AG2641" i="15"/>
  <c r="AG2642" i="15"/>
  <c r="AG2643" i="15"/>
  <c r="AG2644" i="15"/>
  <c r="AG2645" i="15"/>
  <c r="AG2646" i="15"/>
  <c r="AG2647" i="15"/>
  <c r="AG2648" i="15"/>
  <c r="AG2649" i="15"/>
  <c r="AG2650" i="15"/>
  <c r="AG2651" i="15"/>
  <c r="AG2652" i="15"/>
  <c r="AG2653" i="15"/>
  <c r="AG2654" i="15"/>
  <c r="AG2655" i="15"/>
  <c r="AG2656" i="15"/>
  <c r="AG2657" i="15"/>
  <c r="AG2658" i="15"/>
  <c r="AG2659" i="15"/>
  <c r="AG2660" i="15"/>
  <c r="AG2661" i="15"/>
  <c r="AG2662" i="15"/>
  <c r="AG2663" i="15"/>
  <c r="AG2664" i="15"/>
  <c r="AG2665" i="15"/>
  <c r="AG2666" i="15"/>
  <c r="AG2667" i="15"/>
  <c r="AG2668" i="15"/>
  <c r="AG2669" i="15"/>
  <c r="AG2670" i="15"/>
  <c r="AG2671" i="15"/>
  <c r="AG2672" i="15"/>
  <c r="AG2673" i="15"/>
  <c r="AG2674" i="15"/>
  <c r="AG2675" i="15"/>
  <c r="AG2676" i="15"/>
  <c r="AG2677" i="15"/>
  <c r="AG2678" i="15"/>
  <c r="AG2679" i="15"/>
  <c r="AG2680" i="15"/>
  <c r="AG2681" i="15"/>
  <c r="AG2682" i="15"/>
  <c r="AG2683" i="15"/>
  <c r="AG2684" i="15"/>
  <c r="AG2685" i="15"/>
  <c r="AG2686" i="15"/>
  <c r="AG2687" i="15"/>
  <c r="AG2688" i="15"/>
  <c r="AG2689" i="15"/>
  <c r="AG2690" i="15"/>
  <c r="AG2691" i="15"/>
  <c r="AG2692" i="15"/>
  <c r="AG2693" i="15"/>
  <c r="AG2694" i="15"/>
  <c r="AG2695" i="15"/>
  <c r="AG2696" i="15"/>
  <c r="AG2697" i="15"/>
  <c r="AG2698" i="15"/>
  <c r="AG2699" i="15"/>
  <c r="AG2700" i="15"/>
  <c r="AG2701" i="15"/>
  <c r="AG2702" i="15"/>
  <c r="AG2703" i="15"/>
  <c r="AG2704" i="15"/>
  <c r="AG2705" i="15"/>
  <c r="AG2706" i="15"/>
  <c r="AG2707" i="15"/>
  <c r="AG2708" i="15"/>
  <c r="AG2709" i="15"/>
  <c r="AG2710" i="15"/>
  <c r="AG2711" i="15"/>
  <c r="AG2712" i="15"/>
  <c r="AG2713" i="15"/>
  <c r="AG2714" i="15"/>
  <c r="AG2715" i="15"/>
  <c r="AG2716" i="15"/>
  <c r="AG2717" i="15"/>
  <c r="AG2718" i="15"/>
  <c r="AG2719" i="15"/>
  <c r="AG2720" i="15"/>
  <c r="AG2721" i="15"/>
  <c r="AG2722" i="15"/>
  <c r="AG2723" i="15"/>
  <c r="AG2724" i="15"/>
  <c r="AG2725" i="15"/>
  <c r="AG2726" i="15"/>
  <c r="AG2727" i="15"/>
  <c r="AG2728" i="15"/>
  <c r="AG2729" i="15"/>
  <c r="AG2730" i="15"/>
  <c r="AG2731" i="15"/>
  <c r="AG2732" i="15"/>
  <c r="AG2733" i="15"/>
  <c r="AG2734" i="15"/>
  <c r="AG2735" i="15"/>
  <c r="AG2736" i="15"/>
  <c r="AG2737" i="15"/>
  <c r="AG2738" i="15"/>
  <c r="AG2739" i="15"/>
  <c r="AG2740" i="15"/>
  <c r="AG2741" i="15"/>
  <c r="AG2742" i="15"/>
  <c r="AG2743" i="15"/>
  <c r="AG2744" i="15"/>
  <c r="AG2745" i="15"/>
  <c r="AG2746" i="15"/>
  <c r="AG2747" i="15"/>
  <c r="AG2748" i="15"/>
  <c r="AG2749" i="15"/>
  <c r="AG2750" i="15"/>
  <c r="AG2751" i="15"/>
  <c r="AG2752" i="15"/>
  <c r="AG2753" i="15"/>
  <c r="AG2754" i="15"/>
  <c r="AG2755" i="15"/>
  <c r="AG2756" i="15"/>
  <c r="AG2757" i="15"/>
  <c r="AG2758" i="15"/>
  <c r="AG2759" i="15"/>
  <c r="AG2760" i="15"/>
  <c r="AG2761" i="15"/>
  <c r="AG2762" i="15"/>
  <c r="AG2763" i="15"/>
  <c r="AG2764" i="15"/>
  <c r="AG2765" i="15"/>
  <c r="AG2766" i="15"/>
  <c r="AG2767" i="15"/>
  <c r="AG2768" i="15"/>
  <c r="AG2769" i="15"/>
  <c r="AG2770" i="15"/>
  <c r="AG2771" i="15"/>
  <c r="AG2772" i="15"/>
  <c r="AG2773" i="15"/>
  <c r="AG2774" i="15"/>
  <c r="AG2775" i="15"/>
  <c r="AG2776" i="15"/>
  <c r="AG2777" i="15"/>
  <c r="AG2778" i="15"/>
  <c r="AG2779" i="15"/>
  <c r="AG2780" i="15"/>
  <c r="AG2781" i="15"/>
  <c r="AG2782" i="15"/>
  <c r="AG2783" i="15"/>
  <c r="AG2784" i="15"/>
  <c r="AG2785" i="15"/>
  <c r="AG2786" i="15"/>
  <c r="AG2787" i="15"/>
  <c r="AG2788" i="15"/>
  <c r="AG2789" i="15"/>
  <c r="AG2790" i="15"/>
  <c r="AG2791" i="15"/>
  <c r="AG2792" i="15"/>
  <c r="AG2793" i="15"/>
  <c r="AG2794" i="15"/>
  <c r="AG2795" i="15"/>
  <c r="AG2796" i="15"/>
  <c r="AG2797" i="15"/>
  <c r="AG2798" i="15"/>
  <c r="AG2799" i="15"/>
  <c r="AG2800" i="15"/>
  <c r="AG2801" i="15"/>
  <c r="AG2802" i="15"/>
  <c r="AG2803" i="15"/>
  <c r="AG2804" i="15"/>
  <c r="AG2805" i="15"/>
  <c r="AG2806" i="15"/>
  <c r="AG2807" i="15"/>
  <c r="AG2808" i="15"/>
  <c r="AG2809" i="15"/>
  <c r="AG2810" i="15"/>
  <c r="AG2811" i="15"/>
  <c r="AG2812" i="15"/>
  <c r="AG2813" i="15"/>
  <c r="AG2814" i="15"/>
  <c r="AG2815" i="15"/>
  <c r="AG2816" i="15"/>
  <c r="AG2817" i="15"/>
  <c r="AG2818" i="15"/>
  <c r="AG2819" i="15"/>
  <c r="AG2820" i="15"/>
  <c r="AG2821" i="15"/>
  <c r="AG2822" i="15"/>
  <c r="AG2823" i="15"/>
  <c r="AG2824" i="15"/>
  <c r="AG2825" i="15"/>
  <c r="AG2826" i="15"/>
  <c r="AG2827" i="15"/>
  <c r="AG2828" i="15"/>
  <c r="AG2829" i="15"/>
  <c r="AG2830" i="15"/>
  <c r="AG2831" i="15"/>
  <c r="AG2832" i="15"/>
  <c r="AG2833" i="15"/>
  <c r="AG2834" i="15"/>
  <c r="AG2835" i="15"/>
  <c r="AG2836" i="15"/>
  <c r="AG2837" i="15"/>
  <c r="AG2838" i="15"/>
  <c r="AG2839" i="15"/>
  <c r="AG2840" i="15"/>
  <c r="AG2841" i="15"/>
  <c r="AG2842" i="15"/>
  <c r="AG2843" i="15"/>
  <c r="AG2844" i="15"/>
  <c r="AG2845" i="15"/>
  <c r="AG2846" i="15"/>
  <c r="AG2847" i="15"/>
  <c r="AG2848" i="15"/>
  <c r="AG2849" i="15"/>
  <c r="AG2850" i="15"/>
  <c r="AG2851" i="15"/>
  <c r="AG2852" i="15"/>
  <c r="AG2853" i="15"/>
  <c r="AG2854" i="15"/>
  <c r="AG2855" i="15"/>
  <c r="AG2856" i="15"/>
  <c r="AG2857" i="15"/>
  <c r="AG2858" i="15"/>
  <c r="AG2859" i="15"/>
  <c r="AG2860" i="15"/>
  <c r="AG2861" i="15"/>
  <c r="AG2862" i="15"/>
  <c r="AG2863" i="15"/>
  <c r="AG2864" i="15"/>
  <c r="AG2865" i="15"/>
  <c r="AG2866" i="15"/>
  <c r="AG2867" i="15"/>
  <c r="AG2868" i="15"/>
  <c r="AG2869" i="15"/>
  <c r="AG2870" i="15"/>
  <c r="AG2871" i="15"/>
  <c r="AG2872" i="15"/>
  <c r="AG2873" i="15"/>
  <c r="AG2874" i="15"/>
  <c r="AG2875" i="15"/>
  <c r="AG2876" i="15"/>
  <c r="AG2877" i="15"/>
  <c r="AG2878" i="15"/>
  <c r="AG2879" i="15"/>
  <c r="AG2880" i="15"/>
  <c r="AG2881" i="15"/>
  <c r="AG2882" i="15"/>
  <c r="AG2883" i="15"/>
  <c r="AG2884" i="15"/>
  <c r="AG2885" i="15"/>
  <c r="AG2886" i="15"/>
  <c r="AG2887" i="15"/>
  <c r="AG2888" i="15"/>
  <c r="AG2889" i="15"/>
  <c r="AG2890" i="15"/>
  <c r="AG2891" i="15"/>
  <c r="AG2892" i="15"/>
  <c r="AG2893" i="15"/>
  <c r="AG2894" i="15"/>
  <c r="AG2895" i="15"/>
  <c r="AG2896" i="15"/>
  <c r="AG2897" i="15"/>
  <c r="AG2898" i="15"/>
  <c r="AG2899" i="15"/>
  <c r="AG2900" i="15"/>
  <c r="AG2901" i="15"/>
  <c r="AG2902" i="15"/>
  <c r="AG2903" i="15"/>
  <c r="AG2904" i="15"/>
  <c r="AG2905" i="15"/>
  <c r="AG2906" i="15"/>
  <c r="AG2907" i="15"/>
  <c r="AG2908" i="15"/>
  <c r="AG2909" i="15"/>
  <c r="AG2910" i="15"/>
  <c r="AG2911" i="15"/>
  <c r="AG2912" i="15"/>
  <c r="AG2913" i="15"/>
  <c r="AG2914" i="15"/>
  <c r="AG2915" i="15"/>
  <c r="AG2916" i="15"/>
  <c r="AG2917" i="15"/>
  <c r="AG2918" i="15"/>
  <c r="AG2919" i="15"/>
  <c r="AG2920" i="15"/>
  <c r="AG2921" i="15"/>
  <c r="AG2922" i="15"/>
  <c r="AG2923" i="15"/>
  <c r="AG2924" i="15"/>
  <c r="AG2925" i="15"/>
  <c r="AG2926" i="15"/>
  <c r="AG2927" i="15"/>
  <c r="AG2928" i="15"/>
  <c r="AG2929" i="15"/>
  <c r="AG2930" i="15"/>
  <c r="AG2931" i="15"/>
  <c r="AG2932" i="15"/>
  <c r="AG2933" i="15"/>
  <c r="AG2934" i="15"/>
  <c r="AG2935" i="15"/>
  <c r="AG2936" i="15"/>
  <c r="AG2937" i="15"/>
  <c r="AG2938" i="15"/>
  <c r="AG2939" i="15"/>
  <c r="AG2940" i="15"/>
  <c r="AG2941" i="15"/>
  <c r="AG2942" i="15"/>
  <c r="AG2943" i="15"/>
  <c r="AG2944" i="15"/>
  <c r="AG2945" i="15"/>
  <c r="AG2946" i="15"/>
  <c r="AG2947" i="15"/>
  <c r="AG2948" i="15"/>
  <c r="AG2949" i="15"/>
  <c r="AG2950" i="15"/>
  <c r="AG2951" i="15"/>
  <c r="AG2952" i="15"/>
  <c r="AG2953" i="15"/>
  <c r="AG2954" i="15"/>
  <c r="AG2955" i="15"/>
  <c r="AG2956" i="15"/>
  <c r="AG2957" i="15"/>
  <c r="AG2958" i="15"/>
  <c r="AG2959" i="15"/>
  <c r="AG2960" i="15"/>
  <c r="AG2961" i="15"/>
  <c r="AG2962" i="15"/>
  <c r="AG2963" i="15"/>
  <c r="AG2964" i="15"/>
  <c r="AG2965" i="15"/>
  <c r="AG2966" i="15"/>
  <c r="AG2967" i="15"/>
  <c r="AG2968" i="15"/>
  <c r="AG2969" i="15"/>
  <c r="AG2970" i="15"/>
  <c r="AG2971" i="15"/>
  <c r="AG2972" i="15"/>
  <c r="AG2973" i="15"/>
  <c r="AG2974" i="15"/>
  <c r="AG2975" i="15"/>
  <c r="AG2976" i="15"/>
  <c r="AG2977" i="15"/>
  <c r="AG2978" i="15"/>
  <c r="AG2979" i="15"/>
  <c r="AG2980" i="15"/>
  <c r="AG2981" i="15"/>
  <c r="AG2982" i="15"/>
  <c r="AG2983" i="15"/>
  <c r="AG2984" i="15"/>
  <c r="AG2985" i="15"/>
  <c r="AG2986" i="15"/>
  <c r="AG2987" i="15"/>
  <c r="AG2988" i="15"/>
  <c r="AG2989" i="15"/>
  <c r="AG2990" i="15"/>
  <c r="AG2991" i="15"/>
  <c r="AG2992" i="15"/>
  <c r="AG2993" i="15"/>
  <c r="AG2994" i="15"/>
  <c r="AG2995" i="15"/>
  <c r="AG2996" i="15"/>
  <c r="AG2997" i="15"/>
  <c r="AG2998" i="15"/>
  <c r="AG2999" i="15"/>
  <c r="AG3000" i="15"/>
  <c r="AG3001" i="15"/>
  <c r="AG3002" i="15"/>
  <c r="AG3003" i="15"/>
  <c r="AG3004" i="15"/>
  <c r="AG3005" i="15"/>
  <c r="AG3006" i="15"/>
  <c r="AG3007" i="15"/>
  <c r="AG3008" i="15"/>
  <c r="AG3009" i="15"/>
  <c r="AG3010" i="15"/>
  <c r="AG3011" i="15"/>
  <c r="AG3012" i="15"/>
  <c r="AG3013" i="15"/>
  <c r="AG3014" i="15"/>
  <c r="AG3015" i="15"/>
  <c r="AG3016" i="15"/>
  <c r="AG3017" i="15"/>
  <c r="AG3018" i="15"/>
  <c r="AG3019" i="15"/>
  <c r="AG3020" i="15"/>
  <c r="AG3021" i="15"/>
  <c r="AG3022" i="15"/>
  <c r="AG3023" i="15"/>
  <c r="AG3024" i="15"/>
  <c r="AG3025" i="15"/>
  <c r="AG3026" i="15"/>
  <c r="AG3027" i="15"/>
  <c r="AG3028" i="15"/>
  <c r="AG3029" i="15"/>
  <c r="AG3030" i="15"/>
  <c r="AG3031" i="15"/>
  <c r="AG3032" i="15"/>
  <c r="AG3033" i="15"/>
  <c r="AG3034" i="15"/>
  <c r="AG3035" i="15"/>
  <c r="AG3036" i="15"/>
  <c r="AG3037" i="15"/>
  <c r="AG3038" i="15"/>
  <c r="AG3039" i="15"/>
  <c r="AG3040" i="15"/>
  <c r="AG3041" i="15"/>
  <c r="AG3042" i="15"/>
  <c r="AG3043" i="15"/>
  <c r="AG3044" i="15"/>
  <c r="AG3045" i="15"/>
  <c r="AG3046" i="15"/>
  <c r="AG3047" i="15"/>
  <c r="AG3048" i="15"/>
  <c r="AG3049" i="15"/>
  <c r="AG3050" i="15"/>
  <c r="AG3051" i="15"/>
  <c r="AG3052" i="15"/>
  <c r="AG3053" i="15"/>
  <c r="AG3054" i="15"/>
  <c r="AG3055" i="15"/>
  <c r="AG3056" i="15"/>
  <c r="AG3057" i="15"/>
  <c r="AG3058" i="15"/>
  <c r="AG3059" i="15"/>
  <c r="AG3060" i="15"/>
  <c r="AG3061" i="15"/>
  <c r="AG3062" i="15"/>
  <c r="AG3063" i="15"/>
  <c r="AG3064" i="15"/>
  <c r="AG3065" i="15"/>
  <c r="AG3066" i="15"/>
  <c r="AG3067" i="15"/>
  <c r="AG3068" i="15"/>
  <c r="AG3069" i="15"/>
  <c r="AG3070" i="15"/>
  <c r="AG3071" i="15"/>
  <c r="AG3072" i="15"/>
  <c r="AG3073" i="15"/>
  <c r="AG3074" i="15"/>
  <c r="AG3075" i="15"/>
  <c r="AG3076" i="15"/>
  <c r="AG3077" i="15"/>
  <c r="AG3078" i="15"/>
  <c r="AG3079" i="15"/>
  <c r="AG3080" i="15"/>
  <c r="AG3081" i="15"/>
  <c r="AG3082" i="15"/>
  <c r="AG3083" i="15"/>
  <c r="AG3084" i="15"/>
  <c r="AG3085" i="15"/>
  <c r="AG3086" i="15"/>
  <c r="AG3087" i="15"/>
  <c r="AG3088" i="15"/>
  <c r="AG3089" i="15"/>
  <c r="AG3090" i="15"/>
  <c r="AG3091" i="15"/>
  <c r="AG3092" i="15"/>
  <c r="AG3093" i="15"/>
  <c r="AG3094" i="15"/>
  <c r="AG3095" i="15"/>
  <c r="AG3096" i="15"/>
  <c r="AG3097" i="15"/>
  <c r="AG3098" i="15"/>
  <c r="AG3099" i="15"/>
  <c r="AG3100" i="15"/>
  <c r="AG3101" i="15"/>
  <c r="AG3102" i="15"/>
  <c r="AG3103" i="15"/>
  <c r="AG3104" i="15"/>
  <c r="AG3105" i="15"/>
  <c r="AG3106" i="15"/>
  <c r="AG3107" i="15"/>
  <c r="AG3108" i="15"/>
  <c r="AG3109" i="15"/>
  <c r="AG3110" i="15"/>
  <c r="AG3111" i="15"/>
  <c r="AG3112" i="15"/>
  <c r="AG3113" i="15"/>
  <c r="AG3114" i="15"/>
  <c r="AG3115" i="15"/>
  <c r="AG3116" i="15"/>
  <c r="AG3117" i="15"/>
  <c r="AG3118" i="15"/>
  <c r="AG3119" i="15"/>
  <c r="AG3120" i="15"/>
  <c r="AG3121" i="15"/>
  <c r="AG3122" i="15"/>
  <c r="AG3123" i="15"/>
  <c r="AG3124" i="15"/>
  <c r="AG3125" i="15"/>
  <c r="AG3126" i="15"/>
  <c r="AG3127" i="15"/>
  <c r="AG3128" i="15"/>
  <c r="AG3129" i="15"/>
  <c r="AG3130" i="15"/>
  <c r="AG3131" i="15"/>
  <c r="AG3132" i="15"/>
  <c r="AG3133" i="15"/>
  <c r="AG3134" i="15"/>
  <c r="AG3135" i="15"/>
  <c r="AG3136" i="15"/>
  <c r="AG3137" i="15"/>
  <c r="AG3138" i="15"/>
  <c r="AG3139" i="15"/>
  <c r="AG3140" i="15"/>
  <c r="AG3141" i="15"/>
  <c r="AG3142" i="15"/>
  <c r="AG3143" i="15"/>
  <c r="AG3144" i="15"/>
  <c r="AG3145" i="15"/>
  <c r="AG3146" i="15"/>
  <c r="AG3147" i="15"/>
  <c r="AG3148" i="15"/>
  <c r="AG3149" i="15"/>
  <c r="AG3150" i="15"/>
  <c r="AG3151" i="15"/>
  <c r="AG3152" i="15"/>
  <c r="AG3153" i="15"/>
  <c r="AG3154" i="15"/>
  <c r="AG3155" i="15"/>
  <c r="AG3156" i="15"/>
  <c r="AG3157" i="15"/>
  <c r="AG3158" i="15"/>
  <c r="AG3159" i="15"/>
  <c r="AG3160" i="15"/>
  <c r="AG3161" i="15"/>
  <c r="AG3162" i="15"/>
  <c r="AG3163" i="15"/>
  <c r="AG3164" i="15"/>
  <c r="AG3165" i="15"/>
  <c r="AG3166" i="15"/>
  <c r="AG3167" i="15"/>
  <c r="AG3168" i="15"/>
  <c r="AG3169" i="15"/>
  <c r="AG3170" i="15"/>
  <c r="AG3171" i="15"/>
  <c r="AG3172" i="15"/>
  <c r="AG3173" i="15"/>
  <c r="AG3174" i="15"/>
  <c r="AG3175" i="15"/>
  <c r="AG3176" i="15"/>
  <c r="AG3177" i="15"/>
  <c r="AG3178" i="15"/>
  <c r="AG3179" i="15"/>
  <c r="AG3180" i="15"/>
  <c r="AG3181" i="15"/>
  <c r="AG3182" i="15"/>
  <c r="AG3183" i="15"/>
  <c r="AG3184" i="15"/>
  <c r="AG3185" i="15"/>
  <c r="AG3186" i="15"/>
  <c r="AG3187" i="15"/>
  <c r="AG3188" i="15"/>
  <c r="AG3189" i="15"/>
  <c r="AG3190" i="15"/>
  <c r="AG3191" i="15"/>
  <c r="AG3192" i="15"/>
  <c r="AG3193" i="15"/>
  <c r="AG3194" i="15"/>
  <c r="AG3195" i="15"/>
  <c r="AG3196" i="15"/>
  <c r="AG3197" i="15"/>
  <c r="AG3198" i="15"/>
  <c r="AG3199" i="15"/>
  <c r="AG3200" i="15"/>
  <c r="AG3201" i="15"/>
  <c r="AG3202" i="15"/>
  <c r="AG3203" i="15"/>
  <c r="AG3204" i="15"/>
  <c r="AG3205" i="15"/>
  <c r="AG3206" i="15"/>
  <c r="AG3207" i="15"/>
  <c r="AG3208" i="15"/>
  <c r="AG3209" i="15"/>
  <c r="AG3210" i="15"/>
  <c r="AG3211" i="15"/>
  <c r="AG3212" i="15"/>
  <c r="AG3213" i="15"/>
  <c r="AG3214" i="15"/>
  <c r="AG3215" i="15"/>
  <c r="AG3216" i="15"/>
  <c r="AG3217" i="15"/>
  <c r="AG3218" i="15"/>
  <c r="AG3219" i="15"/>
  <c r="AG3220" i="15"/>
  <c r="AG3221" i="15"/>
  <c r="AG3222" i="15"/>
  <c r="AG3223" i="15"/>
  <c r="AG3224" i="15"/>
  <c r="AG3225" i="15"/>
  <c r="AG3226" i="15"/>
  <c r="AG3227" i="15"/>
  <c r="AG3228" i="15"/>
  <c r="AG3229" i="15"/>
  <c r="AG3230" i="15"/>
  <c r="AG3231" i="15"/>
  <c r="AG3232" i="15"/>
  <c r="AG3233" i="15"/>
  <c r="AG3234" i="15"/>
  <c r="AG3235" i="15"/>
  <c r="AG3236" i="15"/>
  <c r="AG3237" i="15"/>
  <c r="AG3238" i="15"/>
  <c r="AG3239" i="15"/>
  <c r="AG3240" i="15"/>
  <c r="AG3241" i="15"/>
  <c r="AG3242" i="15"/>
  <c r="AG3243" i="15"/>
  <c r="AG3244" i="15"/>
  <c r="AG3245" i="15"/>
  <c r="AG3246" i="15"/>
  <c r="AG3247" i="15"/>
  <c r="AG3248" i="15"/>
  <c r="AG3249" i="15"/>
  <c r="AG3250" i="15"/>
  <c r="AG3251" i="15"/>
  <c r="AG3252" i="15"/>
  <c r="AG3253" i="15"/>
  <c r="AG3254" i="15"/>
  <c r="AG3255" i="15"/>
  <c r="AG3256" i="15"/>
  <c r="AG3257" i="15"/>
  <c r="AG3258" i="15"/>
  <c r="AG3259" i="15"/>
  <c r="AG3260" i="15"/>
  <c r="AG3261" i="15"/>
  <c r="AG3262" i="15"/>
  <c r="AG3263" i="15"/>
  <c r="AG3264" i="15"/>
  <c r="AG3265" i="15"/>
  <c r="AG3266" i="15"/>
  <c r="AG3267" i="15"/>
  <c r="AG3268" i="15"/>
  <c r="AG3269" i="15"/>
  <c r="AG3270" i="15"/>
  <c r="AG3271" i="15"/>
  <c r="AG3272" i="15"/>
  <c r="AG3273" i="15"/>
  <c r="AG3274" i="15"/>
  <c r="AG3275" i="15"/>
  <c r="AG3276" i="15"/>
  <c r="AG3277" i="15"/>
  <c r="AG3278" i="15"/>
  <c r="AG3279" i="15"/>
  <c r="AG3280" i="15"/>
  <c r="AG3281" i="15"/>
  <c r="AG3282" i="15"/>
  <c r="AG3283" i="15"/>
  <c r="AG3284" i="15"/>
  <c r="AG3285" i="15"/>
  <c r="AG3286" i="15"/>
  <c r="AG3287" i="15"/>
  <c r="AG3288" i="15"/>
  <c r="AG3289" i="15"/>
  <c r="AG3290" i="15"/>
  <c r="AG3291" i="15"/>
  <c r="AG3292" i="15"/>
  <c r="AG3293" i="15"/>
  <c r="AG3294" i="15"/>
  <c r="AG3295" i="15"/>
  <c r="AG3296" i="15"/>
  <c r="AG3297" i="15"/>
  <c r="AG3298" i="15"/>
  <c r="AG3299" i="15"/>
  <c r="AG3300" i="15"/>
  <c r="AG3301" i="15"/>
  <c r="AG3302" i="15"/>
  <c r="AG3303" i="15"/>
  <c r="AG3304" i="15"/>
  <c r="AG3305" i="15"/>
  <c r="AG3306" i="15"/>
  <c r="AG3307" i="15"/>
  <c r="AG3308" i="15"/>
  <c r="AG3309" i="15"/>
  <c r="AG3310" i="15"/>
  <c r="AG3311" i="15"/>
  <c r="AG3312" i="15"/>
  <c r="AG3313" i="15"/>
  <c r="AG3314" i="15"/>
  <c r="AG3315" i="15"/>
  <c r="AG3316" i="15"/>
  <c r="AG3317" i="15"/>
  <c r="AG3318" i="15"/>
  <c r="AG3319" i="15"/>
  <c r="AG3320" i="15"/>
  <c r="AG3321" i="15"/>
  <c r="AG3322" i="15"/>
  <c r="AG3323" i="15"/>
  <c r="AG3324" i="15"/>
  <c r="AG3325" i="15"/>
  <c r="AG3326" i="15"/>
  <c r="AG3327" i="15"/>
  <c r="AG3328" i="15"/>
  <c r="AG3329" i="15"/>
  <c r="AG3330" i="15"/>
  <c r="AG3331" i="15"/>
  <c r="AG3332" i="15"/>
  <c r="AG3333" i="15"/>
  <c r="AG3334" i="15"/>
  <c r="AG3335" i="15"/>
  <c r="AG3336" i="15"/>
  <c r="AG3337" i="15"/>
  <c r="AG3338" i="15"/>
  <c r="AG3339" i="15"/>
  <c r="AG3340" i="15"/>
  <c r="AG3341" i="15"/>
  <c r="AG3342" i="15"/>
  <c r="AG3343" i="15"/>
  <c r="AG3344" i="15"/>
  <c r="AG3345" i="15"/>
  <c r="AG3346" i="15"/>
  <c r="AG3347" i="15"/>
  <c r="AG3348" i="15"/>
  <c r="AG3349" i="15"/>
  <c r="AG3350" i="15"/>
  <c r="AG3351" i="15"/>
  <c r="AG3352" i="15"/>
  <c r="AG3353" i="15"/>
  <c r="AG3354" i="15"/>
  <c r="AG3355" i="15"/>
  <c r="AG3356" i="15"/>
  <c r="AG3357" i="15"/>
  <c r="AG3358" i="15"/>
  <c r="AG3359" i="15"/>
  <c r="AG3360" i="15"/>
  <c r="AG3361" i="15"/>
  <c r="AG3362" i="15"/>
  <c r="AG3363" i="15"/>
  <c r="AG3364" i="15"/>
  <c r="AG3365" i="15"/>
  <c r="AG3366" i="15"/>
  <c r="AG3367" i="15"/>
  <c r="AG3368" i="15"/>
  <c r="AG3369" i="15"/>
  <c r="AG3370" i="15"/>
  <c r="AG3371" i="15"/>
  <c r="AG3372" i="15"/>
  <c r="AG3373" i="15"/>
  <c r="AG3374" i="15"/>
  <c r="AG3375" i="15"/>
  <c r="AG3376" i="15"/>
  <c r="AG3377" i="15"/>
  <c r="AG3378" i="15"/>
  <c r="AG3379" i="15"/>
  <c r="AG3380" i="15"/>
  <c r="AG3381" i="15"/>
  <c r="AG3382" i="15"/>
  <c r="AG3383" i="15"/>
  <c r="AG3384" i="15"/>
  <c r="AG3385" i="15"/>
  <c r="AG3386" i="15"/>
  <c r="AG3387" i="15"/>
  <c r="AG3388" i="15"/>
  <c r="AG3389" i="15"/>
  <c r="AG3390" i="15"/>
  <c r="AG3391" i="15"/>
  <c r="AG3392" i="15"/>
  <c r="AG3393" i="15"/>
  <c r="AG3394" i="15"/>
  <c r="AG3395" i="15"/>
  <c r="AG3396" i="15"/>
  <c r="AG3397" i="15"/>
  <c r="AG3398" i="15"/>
  <c r="AG3399" i="15"/>
  <c r="AG3400" i="15"/>
  <c r="AG3401" i="15"/>
  <c r="AG3402" i="15"/>
  <c r="AG3403" i="15"/>
  <c r="AG3404" i="15"/>
  <c r="AG3405" i="15"/>
  <c r="AG3406" i="15"/>
  <c r="AG3407" i="15"/>
  <c r="AG3408" i="15"/>
  <c r="AG3409" i="15"/>
  <c r="AG3410" i="15"/>
  <c r="AG3411" i="15"/>
  <c r="AG3412" i="15"/>
  <c r="AG3413" i="15"/>
  <c r="AG3414" i="15"/>
  <c r="AG3415" i="15"/>
  <c r="AG3416" i="15"/>
  <c r="AG3417" i="15"/>
  <c r="AG3418" i="15"/>
  <c r="AG3419" i="15"/>
  <c r="AG3420" i="15"/>
  <c r="AG3421" i="15"/>
  <c r="AG3422" i="15"/>
  <c r="AG3423" i="15"/>
  <c r="AG3424" i="15"/>
  <c r="AG3425" i="15"/>
  <c r="AG3426" i="15"/>
  <c r="AG3427" i="15"/>
  <c r="AG3428" i="15"/>
  <c r="AG3429" i="15"/>
  <c r="AG3430" i="15"/>
  <c r="AG3431" i="15"/>
  <c r="AG3432" i="15"/>
  <c r="AG3433" i="15"/>
  <c r="AG3434" i="15"/>
  <c r="AG3435" i="15"/>
  <c r="AG3436" i="15"/>
  <c r="AG3437" i="15"/>
  <c r="AG3438" i="15"/>
  <c r="AG3439" i="15"/>
  <c r="AG3440" i="15"/>
  <c r="AG3441" i="15"/>
  <c r="AG3442" i="15"/>
  <c r="AG3443" i="15"/>
  <c r="AG3444" i="15"/>
  <c r="AG3445" i="15"/>
  <c r="AG3446" i="15"/>
  <c r="AG3447" i="15"/>
  <c r="AG3448" i="15"/>
  <c r="AG3449" i="15"/>
  <c r="AG3450" i="15"/>
  <c r="AG3451" i="15"/>
  <c r="AG3452" i="15"/>
  <c r="AG3453" i="15"/>
  <c r="AG3454" i="15"/>
  <c r="AG3455" i="15"/>
  <c r="AG3456" i="15"/>
  <c r="AG3457" i="15"/>
  <c r="AG3458" i="15"/>
  <c r="AG3459" i="15"/>
  <c r="AG3460" i="15"/>
  <c r="AG3461" i="15"/>
  <c r="AG3462" i="15"/>
  <c r="AG3463" i="15"/>
  <c r="AG3464" i="15"/>
  <c r="AG3465" i="15"/>
  <c r="AG3466" i="15"/>
  <c r="AG3467" i="15"/>
  <c r="AG3468" i="15"/>
  <c r="AG3469" i="15"/>
  <c r="AG3470" i="15"/>
  <c r="AG3471" i="15"/>
  <c r="AG3472" i="15"/>
  <c r="AG3473" i="15"/>
  <c r="AG3474" i="15"/>
  <c r="AG3475" i="15"/>
  <c r="AG3476" i="15"/>
  <c r="AG3477" i="15"/>
  <c r="AG3478" i="15"/>
  <c r="AG3479" i="15"/>
  <c r="AG3480" i="15"/>
  <c r="AG3481" i="15"/>
  <c r="AG3482" i="15"/>
  <c r="AG3483" i="15"/>
  <c r="AG3484" i="15"/>
  <c r="AG3485" i="15"/>
  <c r="AG3486" i="15"/>
  <c r="AG3487" i="15"/>
  <c r="AG3488" i="15"/>
  <c r="AG3489" i="15"/>
  <c r="AG3490" i="15"/>
  <c r="AG3491" i="15"/>
  <c r="AG3492" i="15"/>
  <c r="AG3493" i="15"/>
  <c r="AG3494" i="15"/>
  <c r="AG3495" i="15"/>
  <c r="AG3496" i="15"/>
  <c r="AG3497" i="15"/>
  <c r="AG3498" i="15"/>
  <c r="AG3499" i="15"/>
  <c r="AG3500" i="15"/>
  <c r="AG3501" i="15"/>
  <c r="AG3502" i="15"/>
  <c r="AG3503" i="15"/>
  <c r="AG3504" i="15"/>
  <c r="AG3505" i="15"/>
  <c r="AG3506" i="15"/>
  <c r="AG3507" i="15"/>
  <c r="AG3508" i="15"/>
  <c r="AG3509" i="15"/>
  <c r="AG3510" i="15"/>
  <c r="AG3511" i="15"/>
  <c r="AG3512" i="15"/>
  <c r="AG3513" i="15"/>
  <c r="AG3514" i="15"/>
  <c r="AG3515" i="15"/>
  <c r="AG3516" i="15"/>
  <c r="AG3517" i="15"/>
  <c r="AG3518" i="15"/>
  <c r="AG3519" i="15"/>
  <c r="AG3520" i="15"/>
  <c r="AG3521" i="15"/>
  <c r="AG3522" i="15"/>
  <c r="AG3523" i="15"/>
  <c r="AG3524" i="15"/>
  <c r="AG3525" i="15"/>
  <c r="AG3526" i="15"/>
  <c r="AG3527" i="15"/>
  <c r="AG3528" i="15"/>
  <c r="AG3529" i="15"/>
  <c r="AG3530" i="15"/>
  <c r="AG3531" i="15"/>
  <c r="AG3532" i="15"/>
  <c r="AG3533" i="15"/>
  <c r="AG3534" i="15"/>
  <c r="AG3535" i="15"/>
  <c r="AG3536" i="15"/>
  <c r="AG3537" i="15"/>
  <c r="AG3538" i="15"/>
  <c r="AG3539" i="15"/>
  <c r="AG3540" i="15"/>
  <c r="AG3541" i="15"/>
  <c r="AG3542" i="15"/>
  <c r="AG3543" i="15"/>
  <c r="AG3544" i="15"/>
  <c r="AG3545" i="15"/>
  <c r="AG3546" i="15"/>
  <c r="AG3547" i="15"/>
  <c r="AG3548" i="15"/>
  <c r="AG3549" i="15"/>
  <c r="AG3550" i="15"/>
  <c r="AG3551" i="15"/>
  <c r="AG3552" i="15"/>
  <c r="AG3553" i="15"/>
  <c r="AG3554" i="15"/>
  <c r="AG3555" i="15"/>
  <c r="AG3556" i="15"/>
  <c r="AG3557" i="15"/>
  <c r="AG3558" i="15"/>
  <c r="AG3559" i="15"/>
  <c r="AG3560" i="15"/>
  <c r="AG3561" i="15"/>
  <c r="AG3562" i="15"/>
  <c r="AG3563" i="15"/>
  <c r="AG3564" i="15"/>
  <c r="AG3565" i="15"/>
  <c r="AG3566" i="15"/>
  <c r="AG3567" i="15"/>
  <c r="AG3568" i="15"/>
  <c r="AG3569" i="15"/>
  <c r="AG3570" i="15"/>
  <c r="AG3571" i="15"/>
  <c r="AG3572" i="15"/>
  <c r="AG3573" i="15"/>
  <c r="AG3574" i="15"/>
  <c r="AG3575" i="15"/>
  <c r="AG3576" i="15"/>
  <c r="AG3577" i="15"/>
  <c r="AG3578" i="15"/>
  <c r="AG3579" i="15"/>
  <c r="AG3580" i="15"/>
  <c r="AG3581" i="15"/>
  <c r="AG3582" i="15"/>
  <c r="AG3583" i="15"/>
  <c r="AG3584" i="15"/>
  <c r="AG3585" i="15"/>
  <c r="AG3586" i="15"/>
  <c r="AG3587" i="15"/>
  <c r="AG3588" i="15"/>
  <c r="AG3589" i="15"/>
  <c r="AG3590" i="15"/>
  <c r="AG3591" i="15"/>
  <c r="AG3592" i="15"/>
  <c r="AG3593" i="15"/>
  <c r="AG3594" i="15"/>
  <c r="AG3595" i="15"/>
  <c r="AG3596" i="15"/>
  <c r="AG3597" i="15"/>
  <c r="AG3598" i="15"/>
  <c r="AG3599" i="15"/>
  <c r="AG3600" i="15"/>
  <c r="AG3601" i="15"/>
  <c r="AG3602" i="15"/>
  <c r="AG3603" i="15"/>
  <c r="AG3604" i="15"/>
  <c r="AG3605" i="15"/>
  <c r="AG3606" i="15"/>
  <c r="AG3607" i="15"/>
  <c r="AG3608" i="15"/>
  <c r="AG3609" i="15"/>
  <c r="AG3610" i="15"/>
  <c r="AG3611" i="15"/>
  <c r="AG3612" i="15"/>
  <c r="AG3613" i="15"/>
  <c r="AG3614" i="15"/>
  <c r="AG3615" i="15"/>
  <c r="AG3616" i="15"/>
  <c r="AG3617" i="15"/>
  <c r="AG3618" i="15"/>
  <c r="AG3619" i="15"/>
  <c r="AG3620" i="15"/>
  <c r="AG3621" i="15"/>
  <c r="AG3622" i="15"/>
  <c r="AG3623" i="15"/>
  <c r="AG3624" i="15"/>
  <c r="AG3625" i="15"/>
  <c r="AG3626" i="15"/>
  <c r="AG3627" i="15"/>
  <c r="AG3628" i="15"/>
  <c r="AG3629" i="15"/>
  <c r="AG3630" i="15"/>
  <c r="AG3631" i="15"/>
  <c r="AG3632" i="15"/>
  <c r="AG3633" i="15"/>
  <c r="AG3634" i="15"/>
  <c r="AG3635" i="15"/>
  <c r="AG3636" i="15"/>
  <c r="AG3637" i="15"/>
  <c r="AG3638" i="15"/>
  <c r="AG3639" i="15"/>
  <c r="AG3640" i="15"/>
  <c r="AG3641" i="15"/>
  <c r="AG3642" i="15"/>
  <c r="AG3643" i="15"/>
  <c r="AG3644" i="15"/>
  <c r="AG3645" i="15"/>
  <c r="AG3646" i="15"/>
  <c r="AG3647" i="15"/>
  <c r="AG3648" i="15"/>
  <c r="AG3649" i="15"/>
  <c r="AG3650" i="15"/>
  <c r="AG3651" i="15"/>
  <c r="AG3652" i="15"/>
  <c r="AG3653" i="15"/>
  <c r="AG3654" i="15"/>
  <c r="AG3655" i="15"/>
  <c r="AG3656" i="15"/>
  <c r="AG3657" i="15"/>
  <c r="AG3658" i="15"/>
  <c r="AG3659" i="15"/>
  <c r="AG3660" i="15"/>
  <c r="AG3661" i="15"/>
  <c r="AG3662" i="15"/>
  <c r="AG3663" i="15"/>
  <c r="AG3664" i="15"/>
  <c r="AG3665" i="15"/>
  <c r="AG3666" i="15"/>
  <c r="AG3667" i="15"/>
  <c r="AG3668" i="15"/>
  <c r="AG3669" i="15"/>
  <c r="AG3670" i="15"/>
  <c r="AG3671" i="15"/>
  <c r="AG3672" i="15"/>
  <c r="AG3673" i="15"/>
  <c r="AG3674" i="15"/>
  <c r="AG3675" i="15"/>
  <c r="AG3676" i="15"/>
  <c r="AG3677" i="15"/>
  <c r="AG3678" i="15"/>
  <c r="AG3679" i="15"/>
  <c r="AG3680" i="15"/>
  <c r="AG3681" i="15"/>
  <c r="AG3682" i="15"/>
  <c r="AG3683" i="15"/>
  <c r="AG3684" i="15"/>
  <c r="AG3685" i="15"/>
  <c r="AG3686" i="15"/>
  <c r="AG3687" i="15"/>
  <c r="AG3688" i="15"/>
  <c r="AG3689" i="15"/>
  <c r="AG3690" i="15"/>
  <c r="AG3691" i="15"/>
  <c r="AG3692" i="15"/>
  <c r="AG3693" i="15"/>
  <c r="AG3694" i="15"/>
  <c r="AG3695" i="15"/>
  <c r="AG3696" i="15"/>
  <c r="AG3697" i="15"/>
  <c r="AG3698" i="15"/>
  <c r="AG3699" i="15"/>
  <c r="AG3700" i="15"/>
  <c r="AG3701" i="15"/>
  <c r="AG3702" i="15"/>
  <c r="AG3703" i="15"/>
  <c r="AG3704" i="15"/>
  <c r="AG3705" i="15"/>
  <c r="AG3706" i="15"/>
  <c r="AG3707" i="15"/>
  <c r="AG3708" i="15"/>
  <c r="AG3709" i="15"/>
  <c r="AG3710" i="15"/>
  <c r="AG3711" i="15"/>
  <c r="AG3712" i="15"/>
  <c r="AG3713" i="15"/>
  <c r="AG3714" i="15"/>
  <c r="AG3715" i="15"/>
  <c r="AG3716" i="15"/>
  <c r="AG3717" i="15"/>
  <c r="AG3718" i="15"/>
  <c r="AG3719" i="15"/>
  <c r="AG3720" i="15"/>
  <c r="AG3721" i="15"/>
  <c r="AG3722" i="15"/>
  <c r="AG3723" i="15"/>
  <c r="AG3724" i="15"/>
  <c r="AG3725" i="15"/>
  <c r="AG3726" i="15"/>
  <c r="AG3727" i="15"/>
  <c r="AG3728" i="15"/>
  <c r="AG3729" i="15"/>
  <c r="AG3730" i="15"/>
  <c r="AG3731" i="15"/>
  <c r="AG3732" i="15"/>
  <c r="AG3733" i="15"/>
  <c r="AG3734" i="15"/>
  <c r="AG3735" i="15"/>
  <c r="AG3736" i="15"/>
  <c r="AG3737" i="15"/>
  <c r="AG3738" i="15"/>
  <c r="AG3739" i="15"/>
  <c r="AG3740" i="15"/>
  <c r="AG3741" i="15"/>
  <c r="AG3742" i="15"/>
  <c r="AG3743" i="15"/>
  <c r="AG3744" i="15"/>
  <c r="AG3745" i="15"/>
  <c r="AG3746" i="15"/>
  <c r="AG3747" i="15"/>
  <c r="AG3748" i="15"/>
  <c r="AG3749" i="15"/>
  <c r="AG3750" i="15"/>
  <c r="AG3751" i="15"/>
  <c r="AG3752" i="15"/>
  <c r="AG3753" i="15"/>
  <c r="AG3754" i="15"/>
  <c r="AG3755" i="15"/>
  <c r="AG3756" i="15"/>
  <c r="AG3757" i="15"/>
  <c r="AG3758" i="15"/>
  <c r="AG3759" i="15"/>
  <c r="AG3760" i="15"/>
  <c r="AG3761" i="15"/>
  <c r="AG3762" i="15"/>
  <c r="AG3763" i="15"/>
  <c r="AG3764" i="15"/>
  <c r="AG3765" i="15"/>
  <c r="AG3766" i="15"/>
  <c r="AG3767" i="15"/>
  <c r="AG3768" i="15"/>
  <c r="AG3769" i="15"/>
  <c r="AG3770" i="15"/>
  <c r="AG3771" i="15"/>
  <c r="AG3772" i="15"/>
  <c r="AG3773" i="15"/>
  <c r="AG3774" i="15"/>
  <c r="AG3775" i="15"/>
  <c r="AG3776" i="15"/>
  <c r="AG3777" i="15"/>
  <c r="AG3778" i="15"/>
  <c r="AG3779" i="15"/>
  <c r="AG3780" i="15"/>
  <c r="AG3781" i="15"/>
  <c r="AG3782" i="15"/>
  <c r="AG3783" i="15"/>
  <c r="AG3784" i="15"/>
  <c r="AG3785" i="15"/>
  <c r="AG3786" i="15"/>
  <c r="AG3787" i="15"/>
  <c r="AG3788" i="15"/>
  <c r="AG3789" i="15"/>
  <c r="AG3790" i="15"/>
  <c r="AG3791" i="15"/>
  <c r="AG3792" i="15"/>
  <c r="AG3793" i="15"/>
  <c r="AG3794" i="15"/>
  <c r="AG3795" i="15"/>
  <c r="AG3796" i="15"/>
  <c r="AG3797" i="15"/>
  <c r="AG3798" i="15"/>
  <c r="AG3799" i="15"/>
  <c r="AG3800" i="15"/>
  <c r="AG3801" i="15"/>
  <c r="AG3802" i="15"/>
  <c r="AG3803" i="15"/>
  <c r="AG3804" i="15"/>
  <c r="AG3805" i="15"/>
  <c r="AG3806" i="15"/>
  <c r="AG3807" i="15"/>
  <c r="AG3808" i="15"/>
  <c r="AG3809" i="15"/>
  <c r="AG3810" i="15"/>
  <c r="AG3811" i="15"/>
  <c r="AG3812" i="15"/>
  <c r="AG3813" i="15"/>
  <c r="AG3814" i="15"/>
  <c r="AG3815" i="15"/>
  <c r="AG3816" i="15"/>
  <c r="AG3817" i="15"/>
  <c r="AG3818" i="15"/>
  <c r="AG3819" i="15"/>
  <c r="AG3820" i="15"/>
  <c r="AG3821" i="15"/>
  <c r="AG3822" i="15"/>
  <c r="AG3823" i="15"/>
  <c r="AG3824" i="15"/>
  <c r="AG3825" i="15"/>
  <c r="AG3826" i="15"/>
  <c r="AG3827" i="15"/>
  <c r="AG3828" i="15"/>
  <c r="AG3829" i="15"/>
  <c r="AG3830" i="15"/>
  <c r="AG3831" i="15"/>
  <c r="AG3832" i="15"/>
  <c r="AG3833" i="15"/>
  <c r="AG3834" i="15"/>
  <c r="AG3835" i="15"/>
  <c r="AG3836" i="15"/>
  <c r="AG3837" i="15"/>
  <c r="AG3838" i="15"/>
  <c r="AG3839" i="15"/>
  <c r="AG3840" i="15"/>
  <c r="AG3841" i="15"/>
  <c r="AG3842" i="15"/>
  <c r="AG3843" i="15"/>
  <c r="AG3844" i="15"/>
  <c r="AG3845" i="15"/>
  <c r="AG3846" i="15"/>
  <c r="AG3847" i="15"/>
  <c r="AG3848" i="15"/>
  <c r="AG3849" i="15"/>
  <c r="AG3850" i="15"/>
  <c r="AG3851" i="15"/>
  <c r="AG3852" i="15"/>
  <c r="AG3853" i="15"/>
  <c r="AG3854" i="15"/>
  <c r="AG3855" i="15"/>
  <c r="AG3856" i="15"/>
  <c r="AG3857" i="15"/>
  <c r="AG3858" i="15"/>
  <c r="AG3859" i="15"/>
  <c r="AG3860" i="15"/>
  <c r="AG3861" i="15"/>
  <c r="AG3862" i="15"/>
  <c r="AG3863" i="15"/>
  <c r="AG3864" i="15"/>
  <c r="AG3865" i="15"/>
  <c r="AG3866" i="15"/>
  <c r="AG3867" i="15"/>
  <c r="AG3868" i="15"/>
  <c r="AG3869" i="15"/>
  <c r="AG3870" i="15"/>
  <c r="AG3871" i="15"/>
  <c r="AG3872" i="15"/>
  <c r="AG3873" i="15"/>
  <c r="AG3874" i="15"/>
  <c r="AG3875" i="15"/>
  <c r="AG3876" i="15"/>
  <c r="AG3877" i="15"/>
  <c r="AG3878" i="15"/>
  <c r="AG3879" i="15"/>
  <c r="AG3880" i="15"/>
  <c r="AG3881" i="15"/>
  <c r="AG3882" i="15"/>
  <c r="AG3883" i="15"/>
  <c r="AG3884" i="15"/>
  <c r="AG3885" i="15"/>
  <c r="AG3886" i="15"/>
  <c r="AG3887" i="15"/>
  <c r="AG3888" i="15"/>
  <c r="AG3889" i="15"/>
  <c r="AG3890" i="15"/>
  <c r="AG3891" i="15"/>
  <c r="AG3892" i="15"/>
  <c r="AG3893" i="15"/>
  <c r="AG3894" i="15"/>
  <c r="AG3895" i="15"/>
  <c r="AG3896" i="15"/>
  <c r="AG3897" i="15"/>
  <c r="AG3898" i="15"/>
  <c r="AG3899" i="15"/>
  <c r="AG3900" i="15"/>
  <c r="AG3901" i="15"/>
  <c r="AG3902" i="15"/>
  <c r="AG3903" i="15"/>
  <c r="AG3904" i="15"/>
  <c r="AG3905" i="15"/>
  <c r="AG3906" i="15"/>
  <c r="AG3907" i="15"/>
  <c r="AG3908" i="15"/>
  <c r="AG3909" i="15"/>
  <c r="AG3910" i="15"/>
  <c r="AG3911" i="15"/>
  <c r="AG3912" i="15"/>
  <c r="AG3913" i="15"/>
  <c r="AG3914" i="15"/>
  <c r="AG3915" i="15"/>
  <c r="AG3916" i="15"/>
  <c r="AG3917" i="15"/>
  <c r="AG3918" i="15"/>
  <c r="AG3919" i="15"/>
  <c r="AG3920" i="15"/>
  <c r="AG3921" i="15"/>
  <c r="AG3922" i="15"/>
  <c r="AG3923" i="15"/>
  <c r="AG3924" i="15"/>
  <c r="AG3925" i="15"/>
  <c r="AG3926" i="15"/>
  <c r="AG3927" i="15"/>
  <c r="AG3928" i="15"/>
  <c r="AG3929" i="15"/>
  <c r="AG3930" i="15"/>
  <c r="AG3931" i="15"/>
  <c r="AG3932" i="15"/>
  <c r="AG3933" i="15"/>
  <c r="AG3934" i="15"/>
  <c r="AG3935" i="15"/>
  <c r="AG3936" i="15"/>
  <c r="AG3937" i="15"/>
  <c r="AG3938" i="15"/>
  <c r="AG3939" i="15"/>
  <c r="AG3940" i="15"/>
  <c r="AG3941" i="15"/>
  <c r="AG3942" i="15"/>
  <c r="AG3943" i="15"/>
  <c r="AG3944" i="15"/>
  <c r="AG3945" i="15"/>
  <c r="AG3946" i="15"/>
  <c r="AG3947" i="15"/>
  <c r="AG3948" i="15"/>
  <c r="AG3949" i="15"/>
  <c r="AG3950" i="15"/>
  <c r="AG3951" i="15"/>
  <c r="AG3952" i="15"/>
  <c r="AG3953" i="15"/>
  <c r="AG3954" i="15"/>
  <c r="AG3955" i="15"/>
  <c r="AG3956" i="15"/>
  <c r="AG3957" i="15"/>
  <c r="AG3958" i="15"/>
  <c r="AG3959" i="15"/>
  <c r="AG3960" i="15"/>
  <c r="AG3961" i="15"/>
  <c r="AG3962" i="15"/>
  <c r="AG3963" i="15"/>
  <c r="AG3964" i="15"/>
  <c r="AG3965" i="15"/>
  <c r="AG3966" i="15"/>
  <c r="AG3967" i="15"/>
  <c r="AG3968" i="15"/>
  <c r="AG3969" i="15"/>
  <c r="AG3970" i="15"/>
  <c r="AG3971" i="15"/>
  <c r="AG3972" i="15"/>
  <c r="AG3973" i="15"/>
  <c r="AG3974" i="15"/>
  <c r="AG3975" i="15"/>
  <c r="AG3976" i="15"/>
  <c r="AG3977" i="15"/>
  <c r="AG3978" i="15"/>
  <c r="AG3979" i="15"/>
  <c r="AG3980" i="15"/>
  <c r="AG3981" i="15"/>
  <c r="AG3982" i="15"/>
  <c r="AG3983" i="15"/>
  <c r="AG3984" i="15"/>
  <c r="AG3985" i="15"/>
  <c r="AG3986" i="15"/>
  <c r="AG3987" i="15"/>
  <c r="AG3988" i="15"/>
  <c r="AG3989" i="15"/>
  <c r="AG3990" i="15"/>
  <c r="AG3991" i="15"/>
  <c r="AG3992" i="15"/>
  <c r="AG3993" i="15"/>
  <c r="AG3994" i="15"/>
  <c r="AG3995" i="15"/>
  <c r="AG3996" i="15"/>
  <c r="AG3997" i="15"/>
  <c r="AG3998" i="15"/>
  <c r="AG3999" i="15"/>
  <c r="AG4000" i="15"/>
  <c r="AG4001" i="15"/>
  <c r="AG4002" i="15"/>
  <c r="AG4003" i="15"/>
  <c r="AG4004" i="15"/>
  <c r="AG4005" i="15"/>
  <c r="AG4006" i="15"/>
  <c r="AG4007" i="15"/>
  <c r="AG4008" i="15"/>
  <c r="AG4009" i="15"/>
  <c r="AG4010" i="15"/>
  <c r="AG4011" i="15"/>
  <c r="AG4012" i="15"/>
  <c r="AG4013" i="15"/>
  <c r="AG4014" i="15"/>
  <c r="AG4015" i="15"/>
  <c r="AG4016" i="15"/>
  <c r="AG4017" i="15"/>
  <c r="AG4018" i="15"/>
  <c r="AG4019" i="15"/>
  <c r="AG4020" i="15"/>
  <c r="AG4021" i="15"/>
  <c r="AG4022" i="15"/>
  <c r="AG4023" i="15"/>
  <c r="AG4024" i="15"/>
  <c r="AG4025" i="15"/>
  <c r="AG4026" i="15"/>
  <c r="AG4027" i="15"/>
  <c r="AG4028" i="15"/>
  <c r="AG4029" i="15"/>
  <c r="AG4030" i="15"/>
  <c r="AG4031" i="15"/>
  <c r="AG4032" i="15"/>
  <c r="AG4033" i="15"/>
  <c r="AG4034" i="15"/>
  <c r="AG4035" i="15"/>
  <c r="AG4036" i="15"/>
  <c r="AG4037" i="15"/>
  <c r="AG4038" i="15"/>
  <c r="AG4039" i="15"/>
  <c r="AG4040" i="15"/>
  <c r="AG4041" i="15"/>
  <c r="AG4042" i="15"/>
  <c r="AG4043" i="15"/>
  <c r="AG4044" i="15"/>
  <c r="AG4045" i="15"/>
  <c r="AG4046" i="15"/>
  <c r="AG4047" i="15"/>
  <c r="AG4048" i="15"/>
  <c r="AG4049" i="15"/>
  <c r="AG4050" i="15"/>
  <c r="AG4051" i="15"/>
  <c r="AG4052" i="15"/>
  <c r="AG4053" i="15"/>
  <c r="AG4054" i="15"/>
  <c r="AG4055" i="15"/>
  <c r="AG4056" i="15"/>
  <c r="AG4057" i="15"/>
  <c r="AG4058" i="15"/>
  <c r="AG4059" i="15"/>
  <c r="AG4060" i="15"/>
  <c r="AG4061" i="15"/>
  <c r="AG4062" i="15"/>
  <c r="AG4063" i="15"/>
  <c r="AG4064" i="15"/>
  <c r="AG4065" i="15"/>
  <c r="AG4066" i="15"/>
  <c r="AG4067" i="15"/>
  <c r="AG4068" i="15"/>
  <c r="AG4069" i="15"/>
  <c r="AG4070" i="15"/>
  <c r="AG4071" i="15"/>
  <c r="AG4072" i="15"/>
  <c r="AG4073" i="15"/>
  <c r="AG4074" i="15"/>
  <c r="AG4075" i="15"/>
  <c r="AG4076" i="15"/>
  <c r="AG4077" i="15"/>
  <c r="AG4078" i="15"/>
  <c r="AG4079" i="15"/>
  <c r="AG4080" i="15"/>
  <c r="AG4081" i="15"/>
  <c r="AG4082" i="15"/>
  <c r="AG4083" i="15"/>
  <c r="AG4084" i="15"/>
  <c r="AG4085" i="15"/>
  <c r="AG4086" i="15"/>
  <c r="AG4087" i="15"/>
  <c r="AG4088" i="15"/>
  <c r="AG4089" i="15"/>
  <c r="AG4090" i="15"/>
  <c r="AG4091" i="15"/>
  <c r="AG4092" i="15"/>
  <c r="AG4093" i="15"/>
  <c r="AG4094" i="15"/>
  <c r="AG4095" i="15"/>
  <c r="AG4096" i="15"/>
  <c r="AG4097" i="15"/>
  <c r="AG4098" i="15"/>
  <c r="AG4099" i="15"/>
  <c r="AG4100" i="15"/>
  <c r="AG4101" i="15"/>
  <c r="AG4102" i="15"/>
  <c r="AG4103" i="15"/>
  <c r="AG4104" i="15"/>
  <c r="AG4105" i="15"/>
  <c r="AG4106" i="15"/>
  <c r="AG4107" i="15"/>
  <c r="AG4108" i="15"/>
  <c r="AG4109" i="15"/>
  <c r="AG4110" i="15"/>
  <c r="AG4111" i="15"/>
  <c r="AG4112" i="15"/>
  <c r="AG4113" i="15"/>
  <c r="AG4114" i="15"/>
  <c r="AG4115" i="15"/>
  <c r="AG4116" i="15"/>
  <c r="AG4117" i="15"/>
  <c r="AG4118" i="15"/>
  <c r="AG4119" i="15"/>
  <c r="AG4120" i="15"/>
  <c r="AG4121" i="15"/>
  <c r="AG4122" i="15"/>
  <c r="AG4123" i="15"/>
  <c r="AG4124" i="15"/>
  <c r="AG4125" i="15"/>
  <c r="AG4126" i="15"/>
  <c r="AG4127" i="15"/>
  <c r="AG4128" i="15"/>
  <c r="AG4129" i="15"/>
  <c r="AG4130" i="15"/>
  <c r="AG4131" i="15"/>
  <c r="AG4132" i="15"/>
  <c r="AG4133" i="15"/>
  <c r="AG4134" i="15"/>
  <c r="AG4135" i="15"/>
  <c r="AG4136" i="15"/>
  <c r="AG4137" i="15"/>
  <c r="AG4138" i="15"/>
  <c r="AG4139" i="15"/>
  <c r="AG4140" i="15"/>
  <c r="AG4141" i="15"/>
  <c r="AG4142" i="15"/>
  <c r="AG4143" i="15"/>
  <c r="AG4144" i="15"/>
  <c r="AG4145" i="15"/>
  <c r="AG4146" i="15"/>
  <c r="AG4147" i="15"/>
  <c r="AG4148" i="15"/>
  <c r="AG4149" i="15"/>
  <c r="AG4150" i="15"/>
  <c r="AG4151" i="15"/>
  <c r="AG4152" i="15"/>
  <c r="AG4153" i="15"/>
  <c r="AG4154" i="15"/>
  <c r="AG4155" i="15"/>
  <c r="AG4156" i="15"/>
  <c r="AG4157" i="15"/>
  <c r="AG4158" i="15"/>
  <c r="AG4159" i="15"/>
  <c r="AG4160" i="15"/>
  <c r="AG4161" i="15"/>
  <c r="AG4162" i="15"/>
  <c r="AG4163" i="15"/>
  <c r="AG4164" i="15"/>
  <c r="AG4165" i="15"/>
  <c r="AG4166" i="15"/>
  <c r="AG4167" i="15"/>
  <c r="AG4168" i="15"/>
  <c r="AG4169" i="15"/>
  <c r="AG4170" i="15"/>
  <c r="AG4171" i="15"/>
  <c r="AG4172" i="15"/>
  <c r="AG4173" i="15"/>
  <c r="AG4174" i="15"/>
  <c r="AG4175" i="15"/>
  <c r="AG4176" i="15"/>
  <c r="AG4177" i="15"/>
  <c r="AG4178" i="15"/>
  <c r="AG4179" i="15"/>
  <c r="AG4180" i="15"/>
  <c r="AG4181" i="15"/>
  <c r="AG4182" i="15"/>
  <c r="AG4183" i="15"/>
  <c r="AG4184" i="15"/>
  <c r="AG4185" i="15"/>
  <c r="AG4186" i="15"/>
  <c r="AG4187" i="15"/>
  <c r="AG4188" i="15"/>
  <c r="AG4189" i="15"/>
  <c r="AG4190" i="15"/>
  <c r="AG4191" i="15"/>
  <c r="AG4192" i="15"/>
  <c r="AG4193" i="15"/>
  <c r="AG4194" i="15"/>
  <c r="AG4195" i="15"/>
  <c r="AG4196" i="15"/>
  <c r="AG4197" i="15"/>
  <c r="AG4198" i="15"/>
  <c r="AG4199" i="15"/>
  <c r="AG4200" i="15"/>
  <c r="AG4201" i="15"/>
  <c r="AG4202" i="15"/>
  <c r="AG4203" i="15"/>
  <c r="AG4204" i="15"/>
  <c r="AG4205" i="15"/>
  <c r="AG4206" i="15"/>
  <c r="AG4207" i="15"/>
  <c r="AG4208" i="15"/>
  <c r="AG4209" i="15"/>
  <c r="AG4210" i="15"/>
  <c r="AG4211" i="15"/>
  <c r="AG4212" i="15"/>
  <c r="AG4213" i="15"/>
  <c r="AG4214" i="15"/>
  <c r="AG4215" i="15"/>
  <c r="AG4216" i="15"/>
  <c r="AG4217" i="15"/>
  <c r="AG4218" i="15"/>
  <c r="AG4219" i="15"/>
  <c r="AG4220" i="15"/>
  <c r="AG4221" i="15"/>
  <c r="AG4222" i="15"/>
  <c r="AG4223" i="15"/>
  <c r="AG4224" i="15"/>
  <c r="AG4225" i="15"/>
  <c r="AG4226" i="15"/>
  <c r="AG4227" i="15"/>
  <c r="AG4228" i="15"/>
  <c r="AG4229" i="15"/>
  <c r="AG4230" i="15"/>
  <c r="AG4231" i="15"/>
  <c r="AG4232" i="15"/>
  <c r="AG4233" i="15"/>
  <c r="AG4234" i="15"/>
  <c r="AG4235" i="15"/>
  <c r="AG4236" i="15"/>
  <c r="AG4237" i="15"/>
  <c r="AG4238" i="15"/>
  <c r="AG4239" i="15"/>
  <c r="AG4240" i="15"/>
  <c r="AG4241" i="15"/>
  <c r="AG4242" i="15"/>
  <c r="AG4243" i="15"/>
  <c r="AG4244" i="15"/>
  <c r="AG4245" i="15"/>
  <c r="AG4246" i="15"/>
  <c r="AG4247" i="15"/>
  <c r="AG4248" i="15"/>
  <c r="AG4249" i="15"/>
  <c r="AG4250" i="15"/>
  <c r="AG4251" i="15"/>
  <c r="AG4252" i="15"/>
  <c r="AG4253" i="15"/>
  <c r="AG4254" i="15"/>
  <c r="AG4255" i="15"/>
  <c r="AG4256" i="15"/>
  <c r="AG4257" i="15"/>
  <c r="AG4258" i="15"/>
  <c r="AG4259" i="15"/>
  <c r="AG4260" i="15"/>
  <c r="AG4261" i="15"/>
  <c r="AG4262" i="15"/>
  <c r="AG4263" i="15"/>
  <c r="AG4264" i="15"/>
  <c r="AG4265" i="15"/>
  <c r="AG4266" i="15"/>
  <c r="AG4267" i="15"/>
  <c r="AG4268" i="15"/>
  <c r="AG4269" i="15"/>
  <c r="AG4270" i="15"/>
  <c r="AG4271" i="15"/>
  <c r="AG4272" i="15"/>
  <c r="AG4273" i="15"/>
  <c r="AG4274" i="15"/>
  <c r="AG4275" i="15"/>
  <c r="AG4276" i="15"/>
  <c r="AG4277" i="15"/>
  <c r="AG4278" i="15"/>
  <c r="AG4279" i="15"/>
  <c r="AG4280" i="15"/>
  <c r="AG4281" i="15"/>
  <c r="AG4282" i="15"/>
  <c r="AG4283" i="15"/>
  <c r="AG4284" i="15"/>
  <c r="AG4285" i="15"/>
  <c r="AG4286" i="15"/>
  <c r="AG4287" i="15"/>
  <c r="AG4288" i="15"/>
  <c r="AG4289" i="15"/>
  <c r="AG4290" i="15"/>
  <c r="AG4291" i="15"/>
  <c r="AG4292" i="15"/>
  <c r="AG4293" i="15"/>
  <c r="AG4294" i="15"/>
  <c r="AG4295" i="15"/>
  <c r="AG4296" i="15"/>
  <c r="AG4297" i="15"/>
  <c r="AG4298" i="15"/>
  <c r="AG4299" i="15"/>
  <c r="AG4300" i="15"/>
  <c r="AG4301" i="15"/>
  <c r="AG4302" i="15"/>
  <c r="AG4303" i="15"/>
  <c r="AG4304" i="15"/>
  <c r="AG4305" i="15"/>
  <c r="AG4306" i="15"/>
  <c r="AG4307" i="15"/>
  <c r="AG4308" i="15"/>
  <c r="AG4309" i="15"/>
  <c r="AG4310" i="15"/>
  <c r="AG4311" i="15"/>
  <c r="AG4312" i="15"/>
  <c r="AG4313" i="15"/>
  <c r="AG4314" i="15"/>
  <c r="AG4315" i="15"/>
  <c r="AG4316" i="15"/>
  <c r="AG4317" i="15"/>
  <c r="AG4318" i="15"/>
  <c r="AG4319" i="15"/>
  <c r="AG4320" i="15"/>
  <c r="AG4321" i="15"/>
  <c r="AG4322" i="15"/>
  <c r="AG4323" i="15"/>
  <c r="AG4324" i="15"/>
  <c r="AG4325" i="15"/>
  <c r="AG4326" i="15"/>
  <c r="AG4327" i="15"/>
  <c r="AG4328" i="15"/>
  <c r="AG4329" i="15"/>
  <c r="AG4330" i="15"/>
  <c r="AG4331" i="15"/>
  <c r="AG4332" i="15"/>
  <c r="AG4333" i="15"/>
  <c r="AG4334" i="15"/>
  <c r="AG4335" i="15"/>
  <c r="AG4336" i="15"/>
  <c r="AG4337" i="15"/>
  <c r="AG4338" i="15"/>
  <c r="AG4339" i="15"/>
  <c r="AG4340" i="15"/>
  <c r="AG4341" i="15"/>
  <c r="AG4342" i="15"/>
  <c r="AG4343" i="15"/>
  <c r="AG4344" i="15"/>
  <c r="AG4345" i="15"/>
  <c r="AG4346" i="15"/>
  <c r="AG4347" i="15"/>
  <c r="AG4348" i="15"/>
  <c r="AG4349" i="15"/>
  <c r="AG4350" i="15"/>
  <c r="AG4351" i="15"/>
  <c r="AG4352" i="15"/>
  <c r="AG4353" i="15"/>
  <c r="AG4354" i="15"/>
  <c r="AG4355" i="15"/>
  <c r="AG4356" i="15"/>
  <c r="AG4357" i="15"/>
  <c r="AG4358" i="15"/>
  <c r="AG4359" i="15"/>
  <c r="AG4360" i="15"/>
  <c r="AG4361" i="15"/>
  <c r="AG4362" i="15"/>
  <c r="AG4363" i="15"/>
  <c r="AG4364" i="15"/>
  <c r="AG4365" i="15"/>
  <c r="AG4366" i="15"/>
  <c r="AG4367" i="15"/>
  <c r="AG4368" i="15"/>
  <c r="AG4369" i="15"/>
  <c r="AG4370" i="15"/>
  <c r="AG4371" i="15"/>
  <c r="AG4372" i="15"/>
  <c r="AG4373" i="15"/>
  <c r="AG4374" i="15"/>
  <c r="AG4375" i="15"/>
  <c r="AG4376" i="15"/>
  <c r="AG4377" i="15"/>
  <c r="AG4378" i="15"/>
  <c r="AG4379" i="15"/>
  <c r="AG4380" i="15"/>
  <c r="AG4381" i="15"/>
  <c r="AG4382" i="15"/>
  <c r="AG4383" i="15"/>
  <c r="AG4384" i="15"/>
  <c r="AG4385" i="15"/>
  <c r="AG4386" i="15"/>
  <c r="AG4387" i="15"/>
  <c r="AG4388" i="15"/>
  <c r="AG4389" i="15"/>
  <c r="AG4390" i="15"/>
  <c r="AG4391" i="15"/>
  <c r="AG4392" i="15"/>
  <c r="AG4393" i="15"/>
  <c r="AG4394" i="15"/>
  <c r="AG4395" i="15"/>
  <c r="AG4396" i="15"/>
  <c r="AG4397" i="15"/>
  <c r="AG4398" i="15"/>
  <c r="AG4399" i="15"/>
  <c r="AG4400" i="15"/>
  <c r="AG4401" i="15"/>
  <c r="AG4402" i="15"/>
  <c r="AG4403" i="15"/>
  <c r="AG4404" i="15"/>
  <c r="AG4405" i="15"/>
  <c r="AG4406" i="15"/>
  <c r="AG4407" i="15"/>
  <c r="AG4408" i="15"/>
  <c r="AG4409" i="15"/>
  <c r="AG4410" i="15"/>
  <c r="AG4411" i="15"/>
  <c r="AG4412" i="15"/>
  <c r="AG4413" i="15"/>
  <c r="AG4414" i="15"/>
  <c r="AG4415" i="15"/>
  <c r="AG4416" i="15"/>
  <c r="AG4417" i="15"/>
  <c r="AG4418" i="15"/>
  <c r="AG4419" i="15"/>
  <c r="AG4420" i="15"/>
  <c r="AG4421" i="15"/>
  <c r="AG4422" i="15"/>
  <c r="AG4423" i="15"/>
  <c r="AG4424" i="15"/>
  <c r="AG4425" i="15"/>
  <c r="AG4426" i="15"/>
  <c r="AG4427" i="15"/>
  <c r="AG4428" i="15"/>
  <c r="AG4429" i="15"/>
  <c r="AG4430" i="15"/>
  <c r="AG4431" i="15"/>
  <c r="AG4432" i="15"/>
  <c r="AG4433" i="15"/>
  <c r="AG4434" i="15"/>
  <c r="AG4435" i="15"/>
  <c r="AG4436" i="15"/>
  <c r="AG4437" i="15"/>
  <c r="AG4438" i="15"/>
  <c r="AG4439" i="15"/>
  <c r="AG4440" i="15"/>
  <c r="AG4441" i="15"/>
  <c r="AG4442" i="15"/>
  <c r="AG4443" i="15"/>
  <c r="AG4444" i="15"/>
  <c r="AG4445" i="15"/>
  <c r="AG4446" i="15"/>
  <c r="AG4447" i="15"/>
  <c r="AG4448" i="15"/>
  <c r="AG4449" i="15"/>
  <c r="AG4450" i="15"/>
  <c r="AG4451" i="15"/>
  <c r="AG4452" i="15"/>
  <c r="AG4453" i="15"/>
  <c r="AG4454" i="15"/>
  <c r="AG4455" i="15"/>
  <c r="AG4456" i="15"/>
  <c r="AG4457" i="15"/>
  <c r="AG4458" i="15"/>
  <c r="AG4459" i="15"/>
  <c r="AG4460" i="15"/>
  <c r="AG4461" i="15"/>
  <c r="AG4462" i="15"/>
  <c r="AG4463" i="15"/>
  <c r="AG4464" i="15"/>
  <c r="AG4465" i="15"/>
  <c r="AG4466" i="15"/>
  <c r="AG4467" i="15"/>
  <c r="AG4468" i="15"/>
  <c r="AG4469" i="15"/>
  <c r="AG4470" i="15"/>
  <c r="AG4471" i="15"/>
  <c r="AG4472" i="15"/>
  <c r="AG4473" i="15"/>
  <c r="AG4474" i="15"/>
  <c r="AG4475" i="15"/>
  <c r="AG4476" i="15"/>
  <c r="AG4477" i="15"/>
  <c r="AG4478" i="15"/>
  <c r="AG4479" i="15"/>
  <c r="AG4480" i="15"/>
  <c r="AG4481" i="15"/>
  <c r="AG4482" i="15"/>
  <c r="AG4483" i="15"/>
  <c r="AG4484" i="15"/>
  <c r="AG4485" i="15"/>
  <c r="AG4486" i="15"/>
  <c r="AG4487" i="15"/>
  <c r="AG4488" i="15"/>
  <c r="AG4489" i="15"/>
  <c r="AG4490" i="15"/>
  <c r="AG4491" i="15"/>
  <c r="AG4492" i="15"/>
  <c r="AG4493" i="15"/>
  <c r="AG4494" i="15"/>
  <c r="AG4495" i="15"/>
  <c r="AG4496" i="15"/>
  <c r="AG4497" i="15"/>
  <c r="AG4498" i="15"/>
  <c r="AG4499" i="15"/>
  <c r="AG4500" i="15"/>
  <c r="AG4501" i="15"/>
  <c r="AG4502" i="15"/>
  <c r="AG4503" i="15"/>
  <c r="AG4504" i="15"/>
  <c r="AG4505" i="15"/>
  <c r="AG4506" i="15"/>
  <c r="AG4507" i="15"/>
  <c r="AG4508" i="15"/>
  <c r="AG4509" i="15"/>
  <c r="AG4510" i="15"/>
  <c r="AG4511" i="15"/>
  <c r="AG4512" i="15"/>
  <c r="AG4513" i="15"/>
  <c r="AG4514" i="15"/>
  <c r="AG4515" i="15"/>
  <c r="AG4516" i="15"/>
  <c r="AG4517" i="15"/>
  <c r="AG4518" i="15"/>
  <c r="AG4519" i="15"/>
  <c r="AG4520" i="15"/>
  <c r="AG4521" i="15"/>
  <c r="AG4522" i="15"/>
  <c r="AG4523" i="15"/>
  <c r="AG4524" i="15"/>
  <c r="AG4525" i="15"/>
  <c r="AG4526" i="15"/>
  <c r="AG4527" i="15"/>
  <c r="AG4528" i="15"/>
  <c r="AG4529" i="15"/>
  <c r="AG4530" i="15"/>
  <c r="AG4531" i="15"/>
  <c r="AG4532" i="15"/>
  <c r="AG4533" i="15"/>
  <c r="AG4534" i="15"/>
  <c r="AG4535" i="15"/>
  <c r="AG4536" i="15"/>
  <c r="AG4537" i="15"/>
  <c r="AG4538" i="15"/>
  <c r="AG4539" i="15"/>
  <c r="AG4540" i="15"/>
  <c r="AG4541" i="15"/>
  <c r="AG4542" i="15"/>
  <c r="AG4543" i="15"/>
  <c r="AG4544" i="15"/>
  <c r="AG4545" i="15"/>
  <c r="AG4546" i="15"/>
  <c r="AG4547" i="15"/>
  <c r="AG4548" i="15"/>
  <c r="AG4549" i="15"/>
  <c r="AG4550" i="15"/>
  <c r="AG4551" i="15"/>
  <c r="AG4552" i="15"/>
  <c r="AG4553" i="15"/>
  <c r="AG4554" i="15"/>
  <c r="AG4555" i="15"/>
  <c r="AG4556" i="15"/>
  <c r="AG4557" i="15"/>
  <c r="AG4558" i="15"/>
  <c r="AG4559" i="15"/>
  <c r="AG4560" i="15"/>
  <c r="AG4561" i="15"/>
  <c r="AG4562" i="15"/>
  <c r="AG4563" i="15"/>
  <c r="AG4564" i="15"/>
  <c r="AG4565" i="15"/>
  <c r="AG4566" i="15"/>
  <c r="AG4567" i="15"/>
  <c r="AG4568" i="15"/>
  <c r="AG4569" i="15"/>
  <c r="AG4570" i="15"/>
  <c r="AG4571" i="15"/>
  <c r="AG4572" i="15"/>
  <c r="AG4573" i="15"/>
  <c r="AG4574" i="15"/>
  <c r="AG4575" i="15"/>
  <c r="AG4576" i="15"/>
  <c r="AG4577" i="15"/>
  <c r="AG4578" i="15"/>
  <c r="AG4579" i="15"/>
  <c r="AG4580" i="15"/>
  <c r="AG4581" i="15"/>
  <c r="AG4582" i="15"/>
  <c r="AG4583" i="15"/>
  <c r="AG4584" i="15"/>
  <c r="AG4585" i="15"/>
  <c r="AG4586" i="15"/>
  <c r="AG4587" i="15"/>
  <c r="AG4588" i="15"/>
  <c r="AG4589" i="15"/>
  <c r="AG4590" i="15"/>
  <c r="AG4591" i="15"/>
  <c r="AG4592" i="15"/>
  <c r="AG4593" i="15"/>
  <c r="AG4594" i="15"/>
  <c r="AG4595" i="15"/>
  <c r="AG4596" i="15"/>
  <c r="AG4597" i="15"/>
  <c r="AG4598" i="15"/>
  <c r="AG4599" i="15"/>
  <c r="AG4600" i="15"/>
  <c r="AG4601" i="15"/>
  <c r="AG4602" i="15"/>
  <c r="AG4603" i="15"/>
  <c r="AG4604" i="15"/>
  <c r="AG4605" i="15"/>
  <c r="AG4606" i="15"/>
  <c r="AG4607" i="15"/>
  <c r="AG4608" i="15"/>
  <c r="AG4609" i="15"/>
  <c r="AG4610" i="15"/>
  <c r="AG4611" i="15"/>
  <c r="AG4612" i="15"/>
  <c r="AG4613" i="15"/>
  <c r="AG4614" i="15"/>
  <c r="AG4615" i="15"/>
  <c r="AG4616" i="15"/>
  <c r="AG4617" i="15"/>
  <c r="AG4618" i="15"/>
  <c r="AG4619" i="15"/>
  <c r="AG4620" i="15"/>
  <c r="AG4621" i="15"/>
  <c r="AG4622" i="15"/>
  <c r="AG4623" i="15"/>
  <c r="AG4624" i="15"/>
  <c r="AG4625" i="15"/>
  <c r="AG4626" i="15"/>
  <c r="AG4627" i="15"/>
  <c r="AG4628" i="15"/>
  <c r="AG4629" i="15"/>
  <c r="AG4630" i="15"/>
  <c r="AG4631" i="15"/>
  <c r="AG4632" i="15"/>
  <c r="AG4633" i="15"/>
  <c r="AG4634" i="15"/>
  <c r="AG4635" i="15"/>
  <c r="AG4636" i="15"/>
  <c r="AG4637" i="15"/>
  <c r="AG4638" i="15"/>
  <c r="AG4639" i="15"/>
  <c r="AG4640" i="15"/>
  <c r="AG4641" i="15"/>
  <c r="AG4642" i="15"/>
  <c r="AG4643" i="15"/>
  <c r="AG4644" i="15"/>
  <c r="AG4645" i="15"/>
  <c r="AG4646" i="15"/>
  <c r="AG4647" i="15"/>
  <c r="AG4648" i="15"/>
  <c r="AG4649" i="15"/>
  <c r="AG4650" i="15"/>
  <c r="AG4651" i="15"/>
  <c r="AG4652" i="15"/>
  <c r="AG4653" i="15"/>
  <c r="AG4654" i="15"/>
  <c r="AG4655" i="15"/>
  <c r="AG4656" i="15"/>
  <c r="AG4657" i="15"/>
  <c r="AG4658" i="15"/>
  <c r="AG4659" i="15"/>
  <c r="AG4660" i="15"/>
  <c r="AG4661" i="15"/>
  <c r="AG4662" i="15"/>
  <c r="AG4663" i="15"/>
  <c r="AG4664" i="15"/>
  <c r="AG4665" i="15"/>
  <c r="AG4666" i="15"/>
  <c r="AG4667" i="15"/>
  <c r="AG4668" i="15"/>
  <c r="AG4669" i="15"/>
  <c r="AG4670" i="15"/>
  <c r="AG4671" i="15"/>
  <c r="AG4672" i="15"/>
  <c r="AG4673" i="15"/>
  <c r="AG4674" i="15"/>
  <c r="AG4675" i="15"/>
  <c r="AG4676" i="15"/>
  <c r="AG4677" i="15"/>
  <c r="AG4678" i="15"/>
  <c r="AG4679" i="15"/>
  <c r="AG4680" i="15"/>
  <c r="AG4681" i="15"/>
  <c r="AG4682" i="15"/>
  <c r="AG4683" i="15"/>
  <c r="AG4684" i="15"/>
  <c r="AG4685" i="15"/>
  <c r="AG4686" i="15"/>
  <c r="AG4687" i="15"/>
  <c r="AG4688" i="15"/>
  <c r="AG4689" i="15"/>
  <c r="AG4690" i="15"/>
  <c r="AG4691" i="15"/>
  <c r="AG4692" i="15"/>
  <c r="AG4693" i="15"/>
  <c r="AG4694" i="15"/>
  <c r="AG4695" i="15"/>
  <c r="AG4696" i="15"/>
  <c r="AG4697" i="15"/>
  <c r="AG4698" i="15"/>
  <c r="AG4699" i="15"/>
  <c r="AG4700" i="15"/>
  <c r="AG4701" i="15"/>
  <c r="AG4702" i="15"/>
  <c r="AG4703" i="15"/>
  <c r="AG4704" i="15"/>
  <c r="AG4705" i="15"/>
  <c r="AG4706" i="15"/>
  <c r="AG4707" i="15"/>
  <c r="AG4708" i="15"/>
  <c r="AG4709" i="15"/>
  <c r="AG4710" i="15"/>
  <c r="AG4711" i="15"/>
  <c r="AG4712" i="15"/>
  <c r="AG4713" i="15"/>
  <c r="AG4714" i="15"/>
  <c r="AG4715" i="15"/>
  <c r="AG4716" i="15"/>
  <c r="AG4717" i="15"/>
  <c r="AG4718" i="15"/>
  <c r="AG4719" i="15"/>
  <c r="AG4720" i="15"/>
  <c r="AG4721" i="15"/>
  <c r="AG4722" i="15"/>
  <c r="AG4723" i="15"/>
  <c r="AG4724" i="15"/>
  <c r="AG4725" i="15"/>
  <c r="AG4726" i="15"/>
  <c r="AG4727" i="15"/>
  <c r="AG4728" i="15"/>
  <c r="AG4729" i="15"/>
  <c r="AG4730" i="15"/>
  <c r="AG4731" i="15"/>
  <c r="AG4732" i="15"/>
  <c r="AG4733" i="15"/>
  <c r="AG4734" i="15"/>
  <c r="AG4735" i="15"/>
  <c r="AG4736" i="15"/>
  <c r="AG4737" i="15"/>
  <c r="AG4738" i="15"/>
  <c r="AG4739" i="15"/>
  <c r="AG4740" i="15"/>
  <c r="AG4741" i="15"/>
  <c r="AG4742" i="15"/>
  <c r="AG4743" i="15"/>
  <c r="AG4744" i="15"/>
  <c r="AG4745" i="15"/>
  <c r="AG4746" i="15"/>
  <c r="AG4747" i="15"/>
  <c r="AG4748" i="15"/>
  <c r="AG4749" i="15"/>
  <c r="AG4750" i="15"/>
  <c r="AG4751" i="15"/>
  <c r="AG4752" i="15"/>
  <c r="AG4753" i="15"/>
  <c r="AG4754" i="15"/>
  <c r="AG4755" i="15"/>
  <c r="AG4756" i="15"/>
  <c r="AG4757" i="15"/>
  <c r="AG4758" i="15"/>
  <c r="AG4759" i="15"/>
  <c r="AG4760" i="15"/>
  <c r="AG4761" i="15"/>
  <c r="AG4762" i="15"/>
  <c r="AG4763" i="15"/>
  <c r="AG4764" i="15"/>
  <c r="AG4765" i="15"/>
  <c r="AG4766" i="15"/>
  <c r="AG4767" i="15"/>
  <c r="AG4768" i="15"/>
  <c r="AG4769" i="15"/>
  <c r="AG4770" i="15"/>
  <c r="AG4771" i="15"/>
  <c r="AG4772" i="15"/>
  <c r="AG4773" i="15"/>
  <c r="AG4774" i="15"/>
  <c r="AG4775" i="15"/>
  <c r="AG4776" i="15"/>
  <c r="AG4777" i="15"/>
  <c r="AG4778" i="15"/>
  <c r="AG4779" i="15"/>
  <c r="AG4780" i="15"/>
  <c r="AG4781" i="15"/>
  <c r="AG4782" i="15"/>
  <c r="AG4783" i="15"/>
  <c r="AG4784" i="15"/>
  <c r="AG4785" i="15"/>
  <c r="AG4786" i="15"/>
  <c r="AG4787" i="15"/>
  <c r="AG4788" i="15"/>
  <c r="AG4789" i="15"/>
  <c r="AG4790" i="15"/>
  <c r="AG4791" i="15"/>
  <c r="AG4792" i="15"/>
  <c r="AG4793" i="15"/>
  <c r="AG4794" i="15"/>
  <c r="AG4795" i="15"/>
  <c r="AG4796" i="15"/>
  <c r="AG4797" i="15"/>
  <c r="AG4798" i="15"/>
  <c r="AG4799" i="15"/>
  <c r="AG4800" i="15"/>
  <c r="AG4801" i="15"/>
  <c r="AG4802" i="15"/>
  <c r="AG4803" i="15"/>
  <c r="AG4804" i="15"/>
  <c r="AG4805" i="15"/>
  <c r="AG4806" i="15"/>
  <c r="AG4807" i="15"/>
  <c r="AG4808" i="15"/>
  <c r="AG4809" i="15"/>
  <c r="AG4810" i="15"/>
  <c r="AG4811" i="15"/>
  <c r="AG4812" i="15"/>
  <c r="AG4813" i="15"/>
  <c r="AG4814" i="15"/>
  <c r="AG4815" i="15"/>
  <c r="AG4816" i="15"/>
  <c r="AG4817" i="15"/>
  <c r="AG4818" i="15"/>
  <c r="AG4819" i="15"/>
  <c r="AG4820" i="15"/>
  <c r="AG4821" i="15"/>
  <c r="AG4822" i="15"/>
  <c r="AG4823" i="15"/>
  <c r="AG4824" i="15"/>
  <c r="AG4825" i="15"/>
  <c r="AG4826" i="15"/>
  <c r="AG4827" i="15"/>
  <c r="AG4828" i="15"/>
  <c r="AG4829" i="15"/>
  <c r="AG4830" i="15"/>
  <c r="AG4831" i="15"/>
  <c r="AG4832" i="15"/>
  <c r="AG4833" i="15"/>
  <c r="AG4834" i="15"/>
  <c r="AG4835" i="15"/>
  <c r="AG4836" i="15"/>
  <c r="AG4837" i="15"/>
  <c r="AG4838" i="15"/>
  <c r="AG4839" i="15"/>
  <c r="AG4840" i="15"/>
  <c r="AG4841" i="15"/>
  <c r="AG4842" i="15"/>
  <c r="AG4843" i="15"/>
  <c r="AG4844" i="15"/>
  <c r="AG4845" i="15"/>
  <c r="AG4846" i="15"/>
  <c r="AG4847" i="15"/>
  <c r="AG4848" i="15"/>
  <c r="AG4849" i="15"/>
  <c r="AG4850" i="15"/>
  <c r="AG4851" i="15"/>
  <c r="AG4852" i="15"/>
  <c r="AG4853" i="15"/>
  <c r="AG4854" i="15"/>
  <c r="AG4855" i="15"/>
  <c r="AG4856" i="15"/>
  <c r="AG4857" i="15"/>
  <c r="AG4858" i="15"/>
  <c r="AG4859" i="15"/>
  <c r="AG4860" i="15"/>
  <c r="AG4861" i="15"/>
  <c r="AG4862" i="15"/>
  <c r="AG4863" i="15"/>
  <c r="AG4864" i="15"/>
  <c r="AG4865" i="15"/>
  <c r="AG4866" i="15"/>
  <c r="AG4867" i="15"/>
  <c r="AG4868" i="15"/>
  <c r="AG4869" i="15"/>
  <c r="AG4870" i="15"/>
  <c r="AG4871" i="15"/>
  <c r="AG4872" i="15"/>
  <c r="AG4873" i="15"/>
  <c r="AG4874" i="15"/>
  <c r="AG4875" i="15"/>
  <c r="AG4876" i="15"/>
  <c r="AG4877" i="15"/>
  <c r="AG4878" i="15"/>
  <c r="AG4879" i="15"/>
  <c r="AG4880" i="15"/>
  <c r="AG4881" i="15"/>
  <c r="AG4882" i="15"/>
  <c r="AG4883" i="15"/>
  <c r="AG4884" i="15"/>
  <c r="AG4885" i="15"/>
  <c r="AG4886" i="15"/>
  <c r="AG4887" i="15"/>
  <c r="AG4888" i="15"/>
  <c r="AG4889" i="15"/>
  <c r="AG4890" i="15"/>
  <c r="AG4891" i="15"/>
  <c r="AG4892" i="15"/>
  <c r="AG4893" i="15"/>
  <c r="AG4894" i="15"/>
  <c r="AG4895" i="15"/>
  <c r="AG4896" i="15"/>
  <c r="AG4897" i="15"/>
  <c r="AG4898" i="15"/>
  <c r="AG4899" i="15"/>
  <c r="AG4900" i="15"/>
  <c r="AG4901" i="15"/>
  <c r="AG4902" i="15"/>
  <c r="AG4903" i="15"/>
  <c r="AG4904" i="15"/>
  <c r="AG4905" i="15"/>
  <c r="AG4906" i="15"/>
  <c r="AG4907" i="15"/>
  <c r="AG4908" i="15"/>
  <c r="AG4909" i="15"/>
  <c r="AG4910" i="15"/>
  <c r="AG4911" i="15"/>
  <c r="AG4912" i="15"/>
  <c r="AG4913" i="15"/>
  <c r="AG4914" i="15"/>
  <c r="AG4915" i="15"/>
  <c r="AG4916" i="15"/>
  <c r="AG4917" i="15"/>
  <c r="AG4918" i="15"/>
  <c r="AG4919" i="15"/>
  <c r="AG4920" i="15"/>
  <c r="AG4921" i="15"/>
  <c r="AG4922" i="15"/>
  <c r="AG4923" i="15"/>
  <c r="AG4924" i="15"/>
  <c r="AG4925" i="15"/>
  <c r="AG4926" i="15"/>
  <c r="AG4927" i="15"/>
  <c r="AG4928" i="15"/>
  <c r="AG4929" i="15"/>
  <c r="AG4930" i="15"/>
  <c r="AG4931" i="15"/>
  <c r="AG4932" i="15"/>
  <c r="AG4933" i="15"/>
  <c r="AG4934" i="15"/>
  <c r="AG4935" i="15"/>
  <c r="AG4936" i="15"/>
  <c r="AG4937" i="15"/>
  <c r="AG4938" i="15"/>
  <c r="AG4939" i="15"/>
  <c r="AG4940" i="15"/>
  <c r="AG4941" i="15"/>
  <c r="AG4942" i="15"/>
  <c r="AG4943" i="15"/>
  <c r="AG4944" i="15"/>
  <c r="AG4945" i="15"/>
  <c r="AG4946" i="15"/>
  <c r="AG4947" i="15"/>
  <c r="AG4948" i="15"/>
  <c r="AG4949" i="15"/>
  <c r="AG4950" i="15"/>
  <c r="AG4951" i="15"/>
  <c r="AG4952" i="15"/>
  <c r="AG4953" i="15"/>
  <c r="AG4954" i="15"/>
  <c r="AG4955" i="15"/>
  <c r="AG4956" i="15"/>
  <c r="AG4957" i="15"/>
  <c r="AG4958" i="15"/>
  <c r="AG4959" i="15"/>
  <c r="AG4960" i="15"/>
  <c r="AG4961" i="15"/>
  <c r="AG4962" i="15"/>
  <c r="AG4963" i="15"/>
  <c r="AG4964" i="15"/>
  <c r="AG4965" i="15"/>
  <c r="AG4966" i="15"/>
  <c r="AG4967" i="15"/>
  <c r="AG4968" i="15"/>
  <c r="AG4969" i="15"/>
  <c r="AG4970" i="15"/>
  <c r="AG4971" i="15"/>
  <c r="AG4972" i="15"/>
  <c r="AG4973" i="15"/>
  <c r="AG4974" i="15"/>
  <c r="AG4975" i="15"/>
  <c r="AG4976" i="15"/>
  <c r="AG4977" i="15"/>
  <c r="AG4978" i="15"/>
  <c r="AG4979" i="15"/>
  <c r="AG4980" i="15"/>
  <c r="AG4981" i="15"/>
  <c r="AG4982" i="15"/>
  <c r="AG4983" i="15"/>
  <c r="AG4984" i="15"/>
  <c r="AG4985" i="15"/>
  <c r="AG4986" i="15"/>
  <c r="AG4987" i="15"/>
  <c r="AG4988" i="15"/>
  <c r="AG4989" i="15"/>
  <c r="AG4990" i="15"/>
  <c r="AG4991" i="15"/>
  <c r="AG4992" i="15"/>
  <c r="AG4993" i="15"/>
  <c r="AG4994" i="15"/>
  <c r="AG4995" i="15"/>
  <c r="AG4996" i="15"/>
  <c r="AG4997" i="15"/>
  <c r="AG4998" i="15"/>
  <c r="AG4999" i="15"/>
  <c r="AG5000" i="15"/>
  <c r="W131" i="1"/>
  <c r="W130" i="1"/>
  <c r="W129" i="1"/>
  <c r="W128" i="1"/>
  <c r="AH55" i="1" l="1"/>
  <c r="T55" i="1"/>
  <c r="H81" i="1" l="1"/>
  <c r="G142" i="1"/>
  <c r="G141" i="1"/>
  <c r="G140" i="1"/>
  <c r="G139" i="1"/>
  <c r="G138" i="1"/>
  <c r="G131" i="1"/>
  <c r="G130" i="1"/>
  <c r="G129" i="1"/>
  <c r="G128" i="1"/>
  <c r="V131" i="1" l="1"/>
  <c r="V130" i="1"/>
  <c r="V129" i="1"/>
  <c r="V128" i="1"/>
  <c r="V3" i="5" l="1"/>
  <c r="Y3" i="5" s="1"/>
  <c r="W3" i="5"/>
  <c r="AC3" i="5"/>
  <c r="V4" i="5"/>
  <c r="Y4" i="5" s="1"/>
  <c r="W4" i="5"/>
  <c r="AB4" i="5"/>
  <c r="AC4" i="5"/>
  <c r="V5" i="5"/>
  <c r="Y5" i="5" s="1"/>
  <c r="W5" i="5"/>
  <c r="X5" i="5"/>
  <c r="AC5" i="5"/>
  <c r="V6" i="5"/>
  <c r="Y6" i="5" s="1"/>
  <c r="W6" i="5"/>
  <c r="AC6" i="5"/>
  <c r="V7" i="5"/>
  <c r="Y7" i="5" s="1"/>
  <c r="W7" i="5"/>
  <c r="AC7" i="5"/>
  <c r="V8" i="5"/>
  <c r="Y8" i="5" s="1"/>
  <c r="W8" i="5"/>
  <c r="AB8" i="5"/>
  <c r="AC8" i="5"/>
  <c r="V9" i="5"/>
  <c r="Y9" i="5" s="1"/>
  <c r="W9" i="5"/>
  <c r="X9" i="5"/>
  <c r="AB9" i="5"/>
  <c r="AC9" i="5"/>
  <c r="V10" i="5"/>
  <c r="Y10" i="5" s="1"/>
  <c r="W10" i="5"/>
  <c r="AC10" i="5"/>
  <c r="V11" i="5"/>
  <c r="Y11" i="5" s="1"/>
  <c r="W11" i="5"/>
  <c r="AA11" i="5"/>
  <c r="AC11" i="5"/>
  <c r="V12" i="5"/>
  <c r="Y12" i="5" s="1"/>
  <c r="W12" i="5"/>
  <c r="Z12" i="5"/>
  <c r="AA12" i="5"/>
  <c r="AB12" i="5"/>
  <c r="AC12" i="5"/>
  <c r="V13" i="5"/>
  <c r="W13" i="5"/>
  <c r="AC13" i="5"/>
  <c r="V14" i="5"/>
  <c r="W14" i="5"/>
  <c r="AA14" i="5"/>
  <c r="AB14" i="5"/>
  <c r="AC14" i="5"/>
  <c r="V15" i="5"/>
  <c r="Y15" i="5" s="1"/>
  <c r="W15" i="5"/>
  <c r="X15" i="5"/>
  <c r="AB15" i="5"/>
  <c r="AC15" i="5"/>
  <c r="V16" i="5"/>
  <c r="Y16" i="5" s="1"/>
  <c r="W16" i="5"/>
  <c r="AA16" i="5"/>
  <c r="AC16" i="5"/>
  <c r="V17" i="5"/>
  <c r="W17" i="5"/>
  <c r="AC17" i="5"/>
  <c r="V18" i="5"/>
  <c r="W18" i="5"/>
  <c r="AB18" i="5"/>
  <c r="AC18" i="5"/>
  <c r="V19" i="5"/>
  <c r="Y19" i="5" s="1"/>
  <c r="W19" i="5"/>
  <c r="X19" i="5"/>
  <c r="AB19" i="5"/>
  <c r="AC19" i="5"/>
  <c r="V20" i="5"/>
  <c r="Y20" i="5" s="1"/>
  <c r="W20" i="5"/>
  <c r="X20" i="5"/>
  <c r="AA20" i="5"/>
  <c r="AC20" i="5"/>
  <c r="V21" i="5"/>
  <c r="AA21" i="5" s="1"/>
  <c r="W21" i="5"/>
  <c r="AC21" i="5"/>
  <c r="V22" i="5"/>
  <c r="W22" i="5"/>
  <c r="AC22" i="5"/>
  <c r="V23" i="5"/>
  <c r="Y23" i="5" s="1"/>
  <c r="W23" i="5"/>
  <c r="AB23" i="5"/>
  <c r="AC23" i="5"/>
  <c r="V24" i="5"/>
  <c r="Y24" i="5" s="1"/>
  <c r="W24" i="5"/>
  <c r="X24" i="5"/>
  <c r="AA24" i="5"/>
  <c r="AC24" i="5"/>
  <c r="V25" i="5"/>
  <c r="Z25" i="5" s="1"/>
  <c r="W25" i="5"/>
  <c r="AA25" i="5"/>
  <c r="AC25" i="5"/>
  <c r="V26" i="5"/>
  <c r="AB26" i="5" s="1"/>
  <c r="W26" i="5"/>
  <c r="AA26" i="5"/>
  <c r="AC26" i="5"/>
  <c r="V27" i="5"/>
  <c r="Y27" i="5" s="1"/>
  <c r="W27" i="5"/>
  <c r="X27" i="5"/>
  <c r="AB27" i="5"/>
  <c r="AC27" i="5"/>
  <c r="V28" i="5"/>
  <c r="Y28" i="5" s="1"/>
  <c r="W28" i="5"/>
  <c r="AA28" i="5"/>
  <c r="AC28" i="5"/>
  <c r="V29" i="5"/>
  <c r="W29" i="5"/>
  <c r="AC29" i="5"/>
  <c r="V30" i="5"/>
  <c r="AB30" i="5" s="1"/>
  <c r="W30" i="5"/>
  <c r="AA30" i="5"/>
  <c r="AC30" i="5"/>
  <c r="V31" i="5"/>
  <c r="Y31" i="5" s="1"/>
  <c r="W31" i="5"/>
  <c r="X31" i="5"/>
  <c r="AA31" i="5"/>
  <c r="AB31" i="5"/>
  <c r="AC31" i="5"/>
  <c r="V32" i="5"/>
  <c r="Y32" i="5" s="1"/>
  <c r="W32" i="5"/>
  <c r="Z32" i="5"/>
  <c r="AA32" i="5"/>
  <c r="AB32" i="5"/>
  <c r="AC32" i="5"/>
  <c r="V33" i="5"/>
  <c r="W33" i="5"/>
  <c r="AC33" i="5"/>
  <c r="V34" i="5"/>
  <c r="W34" i="5"/>
  <c r="AB34" i="5"/>
  <c r="AC34" i="5"/>
  <c r="V35" i="5"/>
  <c r="Y35" i="5" s="1"/>
  <c r="W35" i="5"/>
  <c r="X35" i="5"/>
  <c r="AA35" i="5"/>
  <c r="AB35" i="5"/>
  <c r="AC35" i="5"/>
  <c r="V36" i="5"/>
  <c r="Y36" i="5" s="1"/>
  <c r="W36" i="5"/>
  <c r="Z36" i="5"/>
  <c r="AA36" i="5"/>
  <c r="AB36" i="5"/>
  <c r="AC36" i="5"/>
  <c r="V37" i="5"/>
  <c r="AA37" i="5" s="1"/>
  <c r="W37" i="5"/>
  <c r="AC37" i="5"/>
  <c r="V38" i="5"/>
  <c r="W38" i="5"/>
  <c r="AC38" i="5"/>
  <c r="V39" i="5"/>
  <c r="Y39" i="5" s="1"/>
  <c r="W39" i="5"/>
  <c r="X39" i="5"/>
  <c r="AA39" i="5"/>
  <c r="AB39" i="5"/>
  <c r="AC39" i="5"/>
  <c r="V40" i="5"/>
  <c r="Y40" i="5" s="1"/>
  <c r="W40" i="5"/>
  <c r="Z40" i="5"/>
  <c r="AA40" i="5"/>
  <c r="AB40" i="5"/>
  <c r="AC40" i="5"/>
  <c r="V41" i="5"/>
  <c r="Z41" i="5" s="1"/>
  <c r="W41" i="5"/>
  <c r="AC41" i="5"/>
  <c r="V42" i="5"/>
  <c r="AB42" i="5" s="1"/>
  <c r="W42" i="5"/>
  <c r="AC42" i="5"/>
  <c r="V43" i="5"/>
  <c r="Y43" i="5" s="1"/>
  <c r="W43" i="5"/>
  <c r="AA43" i="5"/>
  <c r="AB43" i="5"/>
  <c r="AC43" i="5"/>
  <c r="V44" i="5"/>
  <c r="Y44" i="5" s="1"/>
  <c r="W44" i="5"/>
  <c r="X44" i="5"/>
  <c r="Z44" i="5"/>
  <c r="AA44" i="5"/>
  <c r="AB44" i="5"/>
  <c r="AC44" i="5"/>
  <c r="V45" i="5"/>
  <c r="W45" i="5"/>
  <c r="AC45" i="5"/>
  <c r="V46" i="5"/>
  <c r="AA46" i="5" s="1"/>
  <c r="W46" i="5"/>
  <c r="AB46" i="5"/>
  <c r="AC46" i="5"/>
  <c r="V47" i="5"/>
  <c r="Y47" i="5" s="1"/>
  <c r="W47" i="5"/>
  <c r="X47" i="5"/>
  <c r="AA47" i="5"/>
  <c r="AB47" i="5"/>
  <c r="AC47" i="5"/>
  <c r="V48" i="5"/>
  <c r="Y48" i="5" s="1"/>
  <c r="W48" i="5"/>
  <c r="AA48" i="5"/>
  <c r="AC48" i="5"/>
  <c r="V49" i="5"/>
  <c r="W49" i="5"/>
  <c r="AC49" i="5"/>
  <c r="V50" i="5"/>
  <c r="W50" i="5"/>
  <c r="AB50" i="5"/>
  <c r="AC50" i="5"/>
  <c r="V51" i="5"/>
  <c r="Y51" i="5" s="1"/>
  <c r="W51" i="5"/>
  <c r="X51" i="5"/>
  <c r="AA51" i="5"/>
  <c r="AB51" i="5"/>
  <c r="AC51" i="5"/>
  <c r="V52" i="5"/>
  <c r="Y52" i="5" s="1"/>
  <c r="W52" i="5"/>
  <c r="AA52" i="5"/>
  <c r="AC52" i="5"/>
  <c r="V53" i="5"/>
  <c r="AA53" i="5" s="1"/>
  <c r="W53" i="5"/>
  <c r="Z53" i="5"/>
  <c r="AC53" i="5"/>
  <c r="V54" i="5"/>
  <c r="W54" i="5"/>
  <c r="AC54" i="5"/>
  <c r="V55" i="5"/>
  <c r="Y55" i="5" s="1"/>
  <c r="W55" i="5"/>
  <c r="X55" i="5"/>
  <c r="AB55" i="5"/>
  <c r="AC55" i="5"/>
  <c r="V56" i="5"/>
  <c r="Y56" i="5" s="1"/>
  <c r="W56" i="5"/>
  <c r="AA56" i="5"/>
  <c r="AC56" i="5"/>
  <c r="V57" i="5"/>
  <c r="W57" i="5"/>
  <c r="Z57" i="5"/>
  <c r="AA57" i="5"/>
  <c r="AC57" i="5"/>
  <c r="V58" i="5"/>
  <c r="AB58" i="5" s="1"/>
  <c r="W58" i="5"/>
  <c r="AC58" i="5"/>
  <c r="V59" i="5"/>
  <c r="Y59" i="5" s="1"/>
  <c r="W59" i="5"/>
  <c r="AB59" i="5"/>
  <c r="AC59" i="5"/>
  <c r="V60" i="5"/>
  <c r="Y60" i="5" s="1"/>
  <c r="W60" i="5"/>
  <c r="X60" i="5"/>
  <c r="AA60" i="5"/>
  <c r="AC60" i="5"/>
  <c r="V61" i="5"/>
  <c r="W61" i="5"/>
  <c r="AC61" i="5"/>
  <c r="V62" i="5"/>
  <c r="AA62" i="5" s="1"/>
  <c r="W62" i="5"/>
  <c r="AC62" i="5"/>
  <c r="V63" i="5"/>
  <c r="Y63" i="5" s="1"/>
  <c r="W63" i="5"/>
  <c r="AA63" i="5"/>
  <c r="AB63" i="5"/>
  <c r="AC63" i="5"/>
  <c r="V64" i="5"/>
  <c r="Y64" i="5" s="1"/>
  <c r="W64" i="5"/>
  <c r="X64" i="5"/>
  <c r="Z64" i="5"/>
  <c r="AA64" i="5"/>
  <c r="AB64" i="5"/>
  <c r="AC64" i="5"/>
  <c r="V65" i="5"/>
  <c r="W65" i="5"/>
  <c r="AC65" i="5"/>
  <c r="V66" i="5"/>
  <c r="AB66" i="5" s="1"/>
  <c r="W66" i="5"/>
  <c r="AC66" i="5"/>
  <c r="V67" i="5"/>
  <c r="Y67" i="5" s="1"/>
  <c r="W67" i="5"/>
  <c r="AA67" i="5"/>
  <c r="AB67" i="5"/>
  <c r="AC67" i="5"/>
  <c r="V68" i="5"/>
  <c r="Y68" i="5" s="1"/>
  <c r="W68" i="5"/>
  <c r="X68" i="5"/>
  <c r="Z68" i="5"/>
  <c r="AA68" i="5"/>
  <c r="AB68" i="5"/>
  <c r="AC68" i="5"/>
  <c r="V69" i="5"/>
  <c r="AA69" i="5" s="1"/>
  <c r="W69" i="5"/>
  <c r="Z69" i="5"/>
  <c r="AC69" i="5"/>
  <c r="V70" i="5"/>
  <c r="W70" i="5"/>
  <c r="AC70" i="5"/>
  <c r="V71" i="5"/>
  <c r="Y71" i="5" s="1"/>
  <c r="W71" i="5"/>
  <c r="AA71" i="5"/>
  <c r="AB71" i="5"/>
  <c r="AC71" i="5"/>
  <c r="V72" i="5"/>
  <c r="Y72" i="5" s="1"/>
  <c r="W72" i="5"/>
  <c r="X72" i="5"/>
  <c r="Z72" i="5"/>
  <c r="AA72" i="5"/>
  <c r="AB72" i="5"/>
  <c r="AC72" i="5"/>
  <c r="V73" i="5"/>
  <c r="W73" i="5"/>
  <c r="Z73" i="5"/>
  <c r="AA73" i="5"/>
  <c r="AC73" i="5"/>
  <c r="V74" i="5"/>
  <c r="AB74" i="5" s="1"/>
  <c r="W74" i="5"/>
  <c r="AA74" i="5"/>
  <c r="AC74" i="5"/>
  <c r="V75" i="5"/>
  <c r="Y75" i="5" s="1"/>
  <c r="W75" i="5"/>
  <c r="X75" i="5"/>
  <c r="AA75" i="5"/>
  <c r="AB75" i="5"/>
  <c r="AC75" i="5"/>
  <c r="V76" i="5"/>
  <c r="Y76" i="5" s="1"/>
  <c r="W76" i="5"/>
  <c r="Z76" i="5"/>
  <c r="AA76" i="5"/>
  <c r="AC76" i="5"/>
  <c r="V77" i="5"/>
  <c r="W77" i="5"/>
  <c r="AC77" i="5"/>
  <c r="V78" i="5"/>
  <c r="W78" i="5"/>
  <c r="AA78" i="5"/>
  <c r="AB78" i="5"/>
  <c r="AC78" i="5"/>
  <c r="V79" i="5"/>
  <c r="Y79" i="5" s="1"/>
  <c r="W79" i="5"/>
  <c r="AB79" i="5"/>
  <c r="AC79" i="5"/>
  <c r="V80" i="5"/>
  <c r="Y80" i="5" s="1"/>
  <c r="W80" i="5"/>
  <c r="X80" i="5"/>
  <c r="Z80" i="5"/>
  <c r="AA80" i="5"/>
  <c r="AC80" i="5"/>
  <c r="V81" i="5"/>
  <c r="W81" i="5"/>
  <c r="AC81" i="5"/>
  <c r="V82" i="5"/>
  <c r="AB82" i="5" s="1"/>
  <c r="W82" i="5"/>
  <c r="AC82" i="5"/>
  <c r="V83" i="5"/>
  <c r="Y83" i="5" s="1"/>
  <c r="W83" i="5"/>
  <c r="AB83" i="5"/>
  <c r="AC83" i="5"/>
  <c r="V84" i="5"/>
  <c r="Y84" i="5" s="1"/>
  <c r="W84" i="5"/>
  <c r="X84" i="5"/>
  <c r="Z84" i="5"/>
  <c r="AA84" i="5"/>
  <c r="AC84" i="5"/>
  <c r="V85" i="5"/>
  <c r="AA85" i="5" s="1"/>
  <c r="W85" i="5"/>
  <c r="AC85" i="5"/>
  <c r="V86" i="5"/>
  <c r="W86" i="5"/>
  <c r="AC86" i="5"/>
  <c r="V87" i="5"/>
  <c r="Y87" i="5" s="1"/>
  <c r="W87" i="5"/>
  <c r="AB87" i="5"/>
  <c r="AC87" i="5"/>
  <c r="V88" i="5"/>
  <c r="AA88" i="5" s="1"/>
  <c r="W88" i="5"/>
  <c r="X88" i="5"/>
  <c r="Y88" i="5"/>
  <c r="Z88" i="5"/>
  <c r="AB88" i="5"/>
  <c r="AC88" i="5"/>
  <c r="V89" i="5"/>
  <c r="AA89" i="5" s="1"/>
  <c r="W89" i="5"/>
  <c r="X89" i="5"/>
  <c r="Y89" i="5"/>
  <c r="Z89" i="5"/>
  <c r="AB89" i="5"/>
  <c r="AC89" i="5"/>
  <c r="V90" i="5"/>
  <c r="AA90" i="5" s="1"/>
  <c r="W90" i="5"/>
  <c r="X90" i="5"/>
  <c r="Y90" i="5"/>
  <c r="Z90" i="5"/>
  <c r="AB90" i="5"/>
  <c r="AC90" i="5"/>
  <c r="V91" i="5"/>
  <c r="AA91" i="5" s="1"/>
  <c r="W91" i="5"/>
  <c r="X91" i="5"/>
  <c r="Y91" i="5"/>
  <c r="Z91" i="5"/>
  <c r="AB91" i="5"/>
  <c r="AC91" i="5"/>
  <c r="V92" i="5"/>
  <c r="AA92" i="5" s="1"/>
  <c r="W92" i="5"/>
  <c r="X92" i="5"/>
  <c r="Y92" i="5"/>
  <c r="Z92" i="5"/>
  <c r="AB92" i="5"/>
  <c r="AC92" i="5"/>
  <c r="V93" i="5"/>
  <c r="AA93" i="5" s="1"/>
  <c r="W93" i="5"/>
  <c r="X93" i="5"/>
  <c r="Y93" i="5"/>
  <c r="Z93" i="5"/>
  <c r="AB93" i="5"/>
  <c r="AC93" i="5"/>
  <c r="V94" i="5"/>
  <c r="AA94" i="5" s="1"/>
  <c r="W94" i="5"/>
  <c r="X94" i="5"/>
  <c r="Y94" i="5"/>
  <c r="Z94" i="5"/>
  <c r="AB94" i="5"/>
  <c r="AC94" i="5"/>
  <c r="V95" i="5"/>
  <c r="AA95" i="5" s="1"/>
  <c r="W95" i="5"/>
  <c r="X95" i="5"/>
  <c r="Y95" i="5"/>
  <c r="Z95" i="5"/>
  <c r="AB95" i="5"/>
  <c r="AC95" i="5"/>
  <c r="V96" i="5"/>
  <c r="AA96" i="5" s="1"/>
  <c r="W96" i="5"/>
  <c r="X96" i="5"/>
  <c r="Y96" i="5"/>
  <c r="Z96" i="5"/>
  <c r="AB96" i="5"/>
  <c r="AC96" i="5"/>
  <c r="V97" i="5"/>
  <c r="AA97" i="5" s="1"/>
  <c r="W97" i="5"/>
  <c r="X97" i="5"/>
  <c r="Y97" i="5"/>
  <c r="Z97" i="5"/>
  <c r="AB97" i="5"/>
  <c r="AC97" i="5"/>
  <c r="V98" i="5"/>
  <c r="AA98" i="5" s="1"/>
  <c r="W98" i="5"/>
  <c r="X98" i="5"/>
  <c r="Y98" i="5"/>
  <c r="Z98" i="5"/>
  <c r="AB98" i="5"/>
  <c r="AC98" i="5"/>
  <c r="V99" i="5"/>
  <c r="AA99" i="5" s="1"/>
  <c r="W99" i="5"/>
  <c r="X99" i="5"/>
  <c r="Y99" i="5"/>
  <c r="Z99" i="5"/>
  <c r="AB99" i="5"/>
  <c r="AC99" i="5"/>
  <c r="V100" i="5"/>
  <c r="AA100" i="5" s="1"/>
  <c r="W100" i="5"/>
  <c r="X100" i="5"/>
  <c r="Y100" i="5"/>
  <c r="Z100" i="5"/>
  <c r="AB100" i="5"/>
  <c r="AC100" i="5"/>
  <c r="V101" i="5"/>
  <c r="AA101" i="5" s="1"/>
  <c r="W101" i="5"/>
  <c r="X101" i="5"/>
  <c r="Y101" i="5"/>
  <c r="Z101" i="5"/>
  <c r="AB101" i="5"/>
  <c r="AC101" i="5"/>
  <c r="V102" i="5"/>
  <c r="AA102" i="5" s="1"/>
  <c r="W102" i="5"/>
  <c r="X102" i="5"/>
  <c r="Y102" i="5"/>
  <c r="Z102" i="5"/>
  <c r="AB102" i="5"/>
  <c r="AC102" i="5"/>
  <c r="V103" i="5"/>
  <c r="AA103" i="5" s="1"/>
  <c r="W103" i="5"/>
  <c r="X103" i="5"/>
  <c r="Y103" i="5"/>
  <c r="Z103" i="5"/>
  <c r="AB103" i="5"/>
  <c r="AC103" i="5"/>
  <c r="V104" i="5"/>
  <c r="AA104" i="5" s="1"/>
  <c r="W104" i="5"/>
  <c r="X104" i="5"/>
  <c r="Y104" i="5"/>
  <c r="Z104" i="5"/>
  <c r="AB104" i="5"/>
  <c r="AC104" i="5"/>
  <c r="V105" i="5"/>
  <c r="AA105" i="5" s="1"/>
  <c r="W105" i="5"/>
  <c r="X105" i="5"/>
  <c r="Y105" i="5"/>
  <c r="Z105" i="5"/>
  <c r="AB105" i="5"/>
  <c r="AC105" i="5"/>
  <c r="V106" i="5"/>
  <c r="AA106" i="5" s="1"/>
  <c r="W106" i="5"/>
  <c r="X106" i="5"/>
  <c r="Y106" i="5"/>
  <c r="Z106" i="5"/>
  <c r="AB106" i="5"/>
  <c r="AC106" i="5"/>
  <c r="V107" i="5"/>
  <c r="AA107" i="5" s="1"/>
  <c r="W107" i="5"/>
  <c r="X107" i="5"/>
  <c r="Y107" i="5"/>
  <c r="Z107" i="5"/>
  <c r="AB107" i="5"/>
  <c r="AC107" i="5"/>
  <c r="V108" i="5"/>
  <c r="AA108" i="5" s="1"/>
  <c r="W108" i="5"/>
  <c r="X108" i="5"/>
  <c r="Y108" i="5"/>
  <c r="Z108" i="5"/>
  <c r="AB108" i="5"/>
  <c r="AC108" i="5"/>
  <c r="V109" i="5"/>
  <c r="AA109" i="5" s="1"/>
  <c r="W109" i="5"/>
  <c r="X109" i="5"/>
  <c r="Y109" i="5"/>
  <c r="Z109" i="5"/>
  <c r="AB109" i="5"/>
  <c r="AC109" i="5"/>
  <c r="V110" i="5"/>
  <c r="AA110" i="5" s="1"/>
  <c r="W110" i="5"/>
  <c r="X110" i="5"/>
  <c r="Y110" i="5"/>
  <c r="Z110" i="5"/>
  <c r="AB110" i="5"/>
  <c r="AC110" i="5"/>
  <c r="V111" i="5"/>
  <c r="AA111" i="5" s="1"/>
  <c r="W111" i="5"/>
  <c r="X111" i="5"/>
  <c r="Y111" i="5"/>
  <c r="Z111" i="5"/>
  <c r="AB111" i="5"/>
  <c r="AC111" i="5"/>
  <c r="V112" i="5"/>
  <c r="AA112" i="5" s="1"/>
  <c r="W112" i="5"/>
  <c r="X112" i="5"/>
  <c r="Y112" i="5"/>
  <c r="Z112" i="5"/>
  <c r="AB112" i="5"/>
  <c r="AC112" i="5"/>
  <c r="V113" i="5"/>
  <c r="AA113" i="5" s="1"/>
  <c r="W113" i="5"/>
  <c r="X113" i="5"/>
  <c r="Y113" i="5"/>
  <c r="Z113" i="5"/>
  <c r="AC113" i="5"/>
  <c r="V114" i="5"/>
  <c r="W114" i="5"/>
  <c r="AC114" i="5"/>
  <c r="V115" i="5"/>
  <c r="W115" i="5"/>
  <c r="Z115" i="5"/>
  <c r="AB115" i="5"/>
  <c r="AC115" i="5"/>
  <c r="V116" i="5"/>
  <c r="AA116" i="5" s="1"/>
  <c r="W116" i="5"/>
  <c r="X116" i="5"/>
  <c r="Y116" i="5"/>
  <c r="Z116" i="5"/>
  <c r="AB116" i="5"/>
  <c r="AC116" i="5"/>
  <c r="V117" i="5"/>
  <c r="AA117" i="5" s="1"/>
  <c r="W117" i="5"/>
  <c r="X117" i="5"/>
  <c r="Y117" i="5"/>
  <c r="Z117" i="5"/>
  <c r="AC117" i="5"/>
  <c r="V118" i="5"/>
  <c r="W118" i="5"/>
  <c r="AB118" i="5"/>
  <c r="AC118" i="5"/>
  <c r="V119" i="5"/>
  <c r="W119" i="5"/>
  <c r="X119" i="5"/>
  <c r="Z119" i="5"/>
  <c r="AB119" i="5"/>
  <c r="AC119" i="5"/>
  <c r="V120" i="5"/>
  <c r="AA120" i="5" s="1"/>
  <c r="W120" i="5"/>
  <c r="X120" i="5"/>
  <c r="Y120" i="5"/>
  <c r="Z120" i="5"/>
  <c r="AB120" i="5"/>
  <c r="AC120" i="5"/>
  <c r="V121" i="5"/>
  <c r="W121" i="5"/>
  <c r="X121" i="5"/>
  <c r="Y121" i="5"/>
  <c r="Z121" i="5"/>
  <c r="AC121" i="5"/>
  <c r="V122" i="5"/>
  <c r="W122" i="5"/>
  <c r="AB122" i="5"/>
  <c r="AC122" i="5"/>
  <c r="V123" i="5"/>
  <c r="W123" i="5"/>
  <c r="X123" i="5"/>
  <c r="Z123" i="5"/>
  <c r="AB123" i="5"/>
  <c r="AC123" i="5"/>
  <c r="V124" i="5"/>
  <c r="AA124" i="5" s="1"/>
  <c r="W124" i="5"/>
  <c r="X124" i="5"/>
  <c r="Y124" i="5"/>
  <c r="Z124" i="5"/>
  <c r="AB124" i="5"/>
  <c r="AC124" i="5"/>
  <c r="V125" i="5"/>
  <c r="W125" i="5"/>
  <c r="Z125" i="5"/>
  <c r="AC125" i="5"/>
  <c r="V126" i="5"/>
  <c r="W126" i="5"/>
  <c r="Y126" i="5"/>
  <c r="Z126" i="5"/>
  <c r="AB126" i="5"/>
  <c r="AC126" i="5"/>
  <c r="V127" i="5"/>
  <c r="W127" i="5"/>
  <c r="AB127" i="5"/>
  <c r="AC127" i="5"/>
  <c r="V128" i="5"/>
  <c r="AA128" i="5" s="1"/>
  <c r="W128" i="5"/>
  <c r="X128" i="5"/>
  <c r="Y128" i="5"/>
  <c r="Z128" i="5"/>
  <c r="AB128" i="5"/>
  <c r="AC128" i="5"/>
  <c r="V129" i="5"/>
  <c r="W129" i="5"/>
  <c r="Y129" i="5"/>
  <c r="Z129" i="5"/>
  <c r="AC129" i="5"/>
  <c r="V130" i="5"/>
  <c r="W130" i="5"/>
  <c r="Y130" i="5"/>
  <c r="Z130" i="5"/>
  <c r="AB130" i="5"/>
  <c r="AC130" i="5"/>
  <c r="V131" i="5"/>
  <c r="W131" i="5"/>
  <c r="Z131" i="5"/>
  <c r="AB131" i="5"/>
  <c r="AC131" i="5"/>
  <c r="V132" i="5"/>
  <c r="AA132" i="5" s="1"/>
  <c r="W132" i="5"/>
  <c r="X132" i="5"/>
  <c r="Y132" i="5"/>
  <c r="Z132" i="5"/>
  <c r="AB132" i="5"/>
  <c r="AC132" i="5"/>
  <c r="V133" i="5"/>
  <c r="W133" i="5"/>
  <c r="X133" i="5"/>
  <c r="Y133" i="5"/>
  <c r="Z133" i="5"/>
  <c r="AC133" i="5"/>
  <c r="V134" i="5"/>
  <c r="W134" i="5"/>
  <c r="AB134" i="5"/>
  <c r="AC134" i="5"/>
  <c r="V135" i="5"/>
  <c r="W135" i="5"/>
  <c r="X135" i="5"/>
  <c r="Z135" i="5"/>
  <c r="AB135" i="5"/>
  <c r="AC135" i="5"/>
  <c r="V136" i="5"/>
  <c r="AA136" i="5" s="1"/>
  <c r="W136" i="5"/>
  <c r="X136" i="5"/>
  <c r="Y136" i="5"/>
  <c r="Z136" i="5"/>
  <c r="AB136" i="5"/>
  <c r="AC136" i="5"/>
  <c r="V137" i="5"/>
  <c r="W137" i="5"/>
  <c r="X137" i="5"/>
  <c r="Y137" i="5"/>
  <c r="Z137" i="5"/>
  <c r="AC137" i="5"/>
  <c r="V138" i="5"/>
  <c r="AA138" i="5" s="1"/>
  <c r="W138" i="5"/>
  <c r="Z138" i="5"/>
  <c r="AC138" i="5"/>
  <c r="V139" i="5"/>
  <c r="AA139" i="5" s="1"/>
  <c r="W139" i="5"/>
  <c r="Z139" i="5"/>
  <c r="AB139" i="5"/>
  <c r="AC139" i="5"/>
  <c r="V140" i="5"/>
  <c r="AA140" i="5" s="1"/>
  <c r="W140" i="5"/>
  <c r="X140" i="5"/>
  <c r="Y140" i="5"/>
  <c r="Z140" i="5"/>
  <c r="AB140" i="5"/>
  <c r="AC140" i="5"/>
  <c r="V141" i="5"/>
  <c r="AA141" i="5" s="1"/>
  <c r="W141" i="5"/>
  <c r="X141" i="5"/>
  <c r="Y141" i="5"/>
  <c r="Z141" i="5"/>
  <c r="AC141" i="5"/>
  <c r="V142" i="5"/>
  <c r="X142" i="5" s="1"/>
  <c r="W142" i="5"/>
  <c r="Z142" i="5"/>
  <c r="AC142" i="5"/>
  <c r="V143" i="5"/>
  <c r="W143" i="5"/>
  <c r="AC143" i="5"/>
  <c r="V144" i="5"/>
  <c r="W144" i="5"/>
  <c r="X144" i="5"/>
  <c r="Z144" i="5"/>
  <c r="AB144" i="5"/>
  <c r="AC144" i="5"/>
  <c r="V145" i="5"/>
  <c r="AA145" i="5" s="1"/>
  <c r="W145" i="5"/>
  <c r="Z145" i="5"/>
  <c r="AB145" i="5"/>
  <c r="AC145" i="5"/>
  <c r="V146" i="5"/>
  <c r="W146" i="5"/>
  <c r="AC146" i="5"/>
  <c r="V147" i="5"/>
  <c r="W147" i="5"/>
  <c r="Y147" i="5"/>
  <c r="Z147" i="5"/>
  <c r="AB147" i="5"/>
  <c r="AC147" i="5"/>
  <c r="V148" i="5"/>
  <c r="AB148" i="5" s="1"/>
  <c r="W148" i="5"/>
  <c r="AC148" i="5"/>
  <c r="V149" i="5"/>
  <c r="AA149" i="5" s="1"/>
  <c r="W149" i="5"/>
  <c r="Z149" i="5"/>
  <c r="AB149" i="5"/>
  <c r="AC149" i="5"/>
  <c r="V150" i="5"/>
  <c r="W150" i="5"/>
  <c r="Y150" i="5"/>
  <c r="Z150" i="5"/>
  <c r="AC150" i="5"/>
  <c r="V151" i="5"/>
  <c r="Y151" i="5" s="1"/>
  <c r="W151" i="5"/>
  <c r="AB151" i="5"/>
  <c r="AC151" i="5"/>
  <c r="V152" i="5"/>
  <c r="W152" i="5"/>
  <c r="AC152" i="5"/>
  <c r="V153" i="5"/>
  <c r="AA153" i="5" s="1"/>
  <c r="W153" i="5"/>
  <c r="Z153" i="5"/>
  <c r="AC153" i="5"/>
  <c r="V154" i="5"/>
  <c r="X154" i="5" s="1"/>
  <c r="W154" i="5"/>
  <c r="Z154" i="5"/>
  <c r="AC154" i="5"/>
  <c r="V155" i="5"/>
  <c r="W155" i="5"/>
  <c r="AB155" i="5"/>
  <c r="AC155" i="5"/>
  <c r="V156" i="5"/>
  <c r="W156" i="5"/>
  <c r="X156" i="5"/>
  <c r="Z156" i="5"/>
  <c r="AB156" i="5"/>
  <c r="AC156" i="5"/>
  <c r="V157" i="5"/>
  <c r="AA157" i="5" s="1"/>
  <c r="W157" i="5"/>
  <c r="Z157" i="5"/>
  <c r="AB157" i="5"/>
  <c r="AC157" i="5"/>
  <c r="V158" i="5"/>
  <c r="W158" i="5"/>
  <c r="X158" i="5"/>
  <c r="Y158" i="5"/>
  <c r="Z158" i="5"/>
  <c r="AC158" i="5"/>
  <c r="V159" i="5"/>
  <c r="Z159" i="5" s="1"/>
  <c r="W159" i="5"/>
  <c r="AC159" i="5"/>
  <c r="V160" i="5"/>
  <c r="Y160" i="5" s="1"/>
  <c r="W160" i="5"/>
  <c r="X160" i="5"/>
  <c r="Z160" i="5"/>
  <c r="AA160" i="5"/>
  <c r="AC160" i="5"/>
  <c r="V161" i="5"/>
  <c r="Y161" i="5" s="1"/>
  <c r="W161" i="5"/>
  <c r="AA161" i="5"/>
  <c r="AC161" i="5"/>
  <c r="V162" i="5"/>
  <c r="W162" i="5"/>
  <c r="AA162" i="5"/>
  <c r="AC162" i="5"/>
  <c r="V163" i="5"/>
  <c r="W163" i="5"/>
  <c r="AA163" i="5"/>
  <c r="AC163" i="5"/>
  <c r="V164" i="5"/>
  <c r="Y164" i="5" s="1"/>
  <c r="W164" i="5"/>
  <c r="X164" i="5"/>
  <c r="Z164" i="5"/>
  <c r="AA164" i="5"/>
  <c r="AB164" i="5"/>
  <c r="AC164" i="5"/>
  <c r="V165" i="5"/>
  <c r="Y165" i="5" s="1"/>
  <c r="W165" i="5"/>
  <c r="X165" i="5"/>
  <c r="Z165" i="5"/>
  <c r="AA165" i="5"/>
  <c r="AC165" i="5"/>
  <c r="V166" i="5"/>
  <c r="W166" i="5"/>
  <c r="AC166" i="5"/>
  <c r="V167" i="5"/>
  <c r="W167" i="5"/>
  <c r="AB167" i="5"/>
  <c r="AC167" i="5"/>
  <c r="V168" i="5"/>
  <c r="Y168" i="5" s="1"/>
  <c r="W168" i="5"/>
  <c r="X168" i="5"/>
  <c r="Z168" i="5"/>
  <c r="AA168" i="5"/>
  <c r="AB168" i="5"/>
  <c r="AC168" i="5"/>
  <c r="V169" i="5"/>
  <c r="Y169" i="5" s="1"/>
  <c r="W169" i="5"/>
  <c r="X169" i="5"/>
  <c r="Z169" i="5"/>
  <c r="AA169" i="5"/>
  <c r="AC169" i="5"/>
  <c r="V170" i="5"/>
  <c r="Z170" i="5" s="1"/>
  <c r="W170" i="5"/>
  <c r="AC170" i="5"/>
  <c r="V171" i="5"/>
  <c r="AA171" i="5" s="1"/>
  <c r="W171" i="5"/>
  <c r="AC171" i="5"/>
  <c r="V172" i="5"/>
  <c r="Y172" i="5" s="1"/>
  <c r="W172" i="5"/>
  <c r="AA172" i="5"/>
  <c r="AC172" i="5"/>
  <c r="V173" i="5"/>
  <c r="Y173" i="5" s="1"/>
  <c r="W173" i="5"/>
  <c r="AA173" i="5"/>
  <c r="AC173" i="5"/>
  <c r="V174" i="5"/>
  <c r="W174" i="5"/>
  <c r="Z174" i="5"/>
  <c r="AC174" i="5"/>
  <c r="V175" i="5"/>
  <c r="W175" i="5"/>
  <c r="AA175" i="5"/>
  <c r="AB175" i="5"/>
  <c r="AC175" i="5"/>
  <c r="V176" i="5"/>
  <c r="Y176" i="5" s="1"/>
  <c r="W176" i="5"/>
  <c r="X176" i="5"/>
  <c r="Z176" i="5"/>
  <c r="AA176" i="5"/>
  <c r="AB176" i="5"/>
  <c r="AC176" i="5"/>
  <c r="V177" i="5"/>
  <c r="Y177" i="5" s="1"/>
  <c r="W177" i="5"/>
  <c r="X177" i="5"/>
  <c r="Z177" i="5"/>
  <c r="AA177" i="5"/>
  <c r="AC177" i="5"/>
  <c r="V178" i="5"/>
  <c r="AA178" i="5" s="1"/>
  <c r="W178" i="5"/>
  <c r="AC178" i="5"/>
  <c r="V179" i="5"/>
  <c r="W179" i="5"/>
  <c r="AC179" i="5"/>
  <c r="V180" i="5"/>
  <c r="Y180" i="5" s="1"/>
  <c r="W180" i="5"/>
  <c r="X180" i="5"/>
  <c r="Z180" i="5"/>
  <c r="AA180" i="5"/>
  <c r="AB180" i="5"/>
  <c r="AC180" i="5"/>
  <c r="V181" i="5"/>
  <c r="Y181" i="5" s="1"/>
  <c r="W181" i="5"/>
  <c r="X181" i="5"/>
  <c r="Z181" i="5"/>
  <c r="AA181" i="5"/>
  <c r="AC181" i="5"/>
  <c r="V182" i="5"/>
  <c r="Z182" i="5" s="1"/>
  <c r="W182" i="5"/>
  <c r="AC182" i="5"/>
  <c r="V183" i="5"/>
  <c r="AB183" i="5" s="1"/>
  <c r="W183" i="5"/>
  <c r="AC183" i="5"/>
  <c r="V184" i="5"/>
  <c r="Y184" i="5" s="1"/>
  <c r="W184" i="5"/>
  <c r="AA184" i="5"/>
  <c r="AB184" i="5"/>
  <c r="AC184" i="5"/>
  <c r="V185" i="5"/>
  <c r="Y185" i="5" s="1"/>
  <c r="W185" i="5"/>
  <c r="X185" i="5"/>
  <c r="Z185" i="5"/>
  <c r="AA185" i="5"/>
  <c r="AC185" i="5"/>
  <c r="V186" i="5"/>
  <c r="Z186" i="5" s="1"/>
  <c r="W186" i="5"/>
  <c r="AC186" i="5"/>
  <c r="V187" i="5"/>
  <c r="W187" i="5"/>
  <c r="AC187" i="5"/>
  <c r="V188" i="5"/>
  <c r="Y188" i="5" s="1"/>
  <c r="W188" i="5"/>
  <c r="AA188" i="5"/>
  <c r="AC188" i="5"/>
  <c r="V189" i="5"/>
  <c r="Y189" i="5" s="1"/>
  <c r="W189" i="5"/>
  <c r="AA189" i="5"/>
  <c r="AC189" i="5"/>
  <c r="V190" i="5"/>
  <c r="W190" i="5"/>
  <c r="AC190" i="5"/>
  <c r="V191" i="5"/>
  <c r="AA191" i="5" s="1"/>
  <c r="W191" i="5"/>
  <c r="AC191" i="5"/>
  <c r="V192" i="5"/>
  <c r="Y192" i="5" s="1"/>
  <c r="W192" i="5"/>
  <c r="X192" i="5"/>
  <c r="Z192" i="5"/>
  <c r="AA192" i="5"/>
  <c r="AC192" i="5"/>
  <c r="V193" i="5"/>
  <c r="Y193" i="5" s="1"/>
  <c r="W193" i="5"/>
  <c r="AA193" i="5"/>
  <c r="AC193" i="5"/>
  <c r="V194" i="5"/>
  <c r="W194" i="5"/>
  <c r="AA194" i="5"/>
  <c r="AC194" i="5"/>
  <c r="V195" i="5"/>
  <c r="W195" i="5"/>
  <c r="AA195" i="5"/>
  <c r="AC195" i="5"/>
  <c r="V196" i="5"/>
  <c r="Y196" i="5" s="1"/>
  <c r="W196" i="5"/>
  <c r="X196" i="5"/>
  <c r="Z196" i="5"/>
  <c r="AA196" i="5"/>
  <c r="AB196" i="5"/>
  <c r="AC196" i="5"/>
  <c r="V197" i="5"/>
  <c r="Y197" i="5" s="1"/>
  <c r="W197" i="5"/>
  <c r="X197" i="5"/>
  <c r="Z197" i="5"/>
  <c r="AA197" i="5"/>
  <c r="AC197" i="5"/>
  <c r="V198" i="5"/>
  <c r="W198" i="5"/>
  <c r="AC198" i="5"/>
  <c r="V199" i="5"/>
  <c r="W199" i="5"/>
  <c r="AB199" i="5"/>
  <c r="AC199" i="5"/>
  <c r="V200" i="5"/>
  <c r="Y200" i="5" s="1"/>
  <c r="W200" i="5"/>
  <c r="X200" i="5"/>
  <c r="Z200" i="5"/>
  <c r="AA200" i="5"/>
  <c r="AB200" i="5"/>
  <c r="AC200" i="5"/>
  <c r="V201" i="5"/>
  <c r="Y201" i="5" s="1"/>
  <c r="W201" i="5"/>
  <c r="X201" i="5"/>
  <c r="Z201" i="5"/>
  <c r="AA201" i="5"/>
  <c r="AC201" i="5"/>
  <c r="V202" i="5"/>
  <c r="Z202" i="5" s="1"/>
  <c r="W202" i="5"/>
  <c r="AC202" i="5"/>
  <c r="V203" i="5"/>
  <c r="AA203" i="5" s="1"/>
  <c r="W203" i="5"/>
  <c r="AC203" i="5"/>
  <c r="V204" i="5"/>
  <c r="Y204" i="5" s="1"/>
  <c r="W204" i="5"/>
  <c r="AA204" i="5"/>
  <c r="AC204" i="5"/>
  <c r="V205" i="5"/>
  <c r="Y205" i="5" s="1"/>
  <c r="W205" i="5"/>
  <c r="AA205" i="5"/>
  <c r="AC205" i="5"/>
  <c r="V206" i="5"/>
  <c r="W206" i="5"/>
  <c r="Z206" i="5"/>
  <c r="AC206" i="5"/>
  <c r="V207" i="5"/>
  <c r="W207" i="5"/>
  <c r="AA207" i="5"/>
  <c r="AB207" i="5"/>
  <c r="AC207" i="5"/>
  <c r="V208" i="5"/>
  <c r="Y208" i="5" s="1"/>
  <c r="W208" i="5"/>
  <c r="X208" i="5"/>
  <c r="Z208" i="5"/>
  <c r="AA208" i="5"/>
  <c r="AB208" i="5"/>
  <c r="AC208" i="5"/>
  <c r="V209" i="5"/>
  <c r="Y209" i="5" s="1"/>
  <c r="W209" i="5"/>
  <c r="X209" i="5"/>
  <c r="Z209" i="5"/>
  <c r="AA209" i="5"/>
  <c r="AC209" i="5"/>
  <c r="V210" i="5"/>
  <c r="AA210" i="5" s="1"/>
  <c r="W210" i="5"/>
  <c r="AC210" i="5"/>
  <c r="V211" i="5"/>
  <c r="W211" i="5"/>
  <c r="AC211" i="5"/>
  <c r="V212" i="5"/>
  <c r="Y212" i="5" s="1"/>
  <c r="W212" i="5"/>
  <c r="X212" i="5"/>
  <c r="Z212" i="5"/>
  <c r="AA212" i="5"/>
  <c r="AB212" i="5"/>
  <c r="AC212" i="5"/>
  <c r="V213" i="5"/>
  <c r="Y213" i="5" s="1"/>
  <c r="W213" i="5"/>
  <c r="X213" i="5"/>
  <c r="Z213" i="5"/>
  <c r="AA213" i="5"/>
  <c r="AC213" i="5"/>
  <c r="V214" i="5"/>
  <c r="Z214" i="5" s="1"/>
  <c r="W214" i="5"/>
  <c r="AC214" i="5"/>
  <c r="V215" i="5"/>
  <c r="AB215" i="5" s="1"/>
  <c r="W215" i="5"/>
  <c r="AC215" i="5"/>
  <c r="V216" i="5"/>
  <c r="Y216" i="5" s="1"/>
  <c r="W216" i="5"/>
  <c r="AA216" i="5"/>
  <c r="AB216" i="5"/>
  <c r="AC216" i="5"/>
  <c r="V217" i="5"/>
  <c r="Y217" i="5" s="1"/>
  <c r="W217" i="5"/>
  <c r="X217" i="5"/>
  <c r="AA217" i="5"/>
  <c r="AC217" i="5"/>
  <c r="V218" i="5"/>
  <c r="Z218" i="5" s="1"/>
  <c r="W218" i="5"/>
  <c r="AC218" i="5"/>
  <c r="V219" i="5"/>
  <c r="W219" i="5"/>
  <c r="AC219" i="5"/>
  <c r="V220" i="5"/>
  <c r="Y220" i="5" s="1"/>
  <c r="W220" i="5"/>
  <c r="AA220" i="5"/>
  <c r="AC220" i="5"/>
  <c r="V221" i="5"/>
  <c r="Y221" i="5" s="1"/>
  <c r="W221" i="5"/>
  <c r="AA221" i="5"/>
  <c r="AC221" i="5"/>
  <c r="V222" i="5"/>
  <c r="W222" i="5"/>
  <c r="AC222" i="5"/>
  <c r="V223" i="5"/>
  <c r="AA223" i="5" s="1"/>
  <c r="W223" i="5"/>
  <c r="AC223" i="5"/>
  <c r="V224" i="5"/>
  <c r="Y224" i="5" s="1"/>
  <c r="W224" i="5"/>
  <c r="X224" i="5"/>
  <c r="Z224" i="5"/>
  <c r="AA224" i="5"/>
  <c r="AB224" i="5"/>
  <c r="AC224" i="5"/>
  <c r="V225" i="5"/>
  <c r="Y225" i="5" s="1"/>
  <c r="W225" i="5"/>
  <c r="AA225" i="5"/>
  <c r="AC225" i="5"/>
  <c r="V226" i="5"/>
  <c r="W226" i="5"/>
  <c r="AA226" i="5"/>
  <c r="AC226" i="5"/>
  <c r="V227" i="5"/>
  <c r="W227" i="5"/>
  <c r="AA227" i="5"/>
  <c r="AC227" i="5"/>
  <c r="V228" i="5"/>
  <c r="Y228" i="5" s="1"/>
  <c r="W228" i="5"/>
  <c r="X228" i="5"/>
  <c r="Z228" i="5"/>
  <c r="AA228" i="5"/>
  <c r="AB228" i="5"/>
  <c r="AC228" i="5"/>
  <c r="V229" i="5"/>
  <c r="Y229" i="5" s="1"/>
  <c r="W229" i="5"/>
  <c r="X229" i="5"/>
  <c r="Z229" i="5"/>
  <c r="AA229" i="5"/>
  <c r="AC229" i="5"/>
  <c r="V230" i="5"/>
  <c r="W230" i="5"/>
  <c r="AC230" i="5"/>
  <c r="V231" i="5"/>
  <c r="W231" i="5"/>
  <c r="AB231" i="5"/>
  <c r="AC231" i="5"/>
  <c r="V232" i="5"/>
  <c r="Y232" i="5" s="1"/>
  <c r="W232" i="5"/>
  <c r="X232" i="5"/>
  <c r="Z232" i="5"/>
  <c r="AA232" i="5"/>
  <c r="AB232" i="5"/>
  <c r="AC232" i="5"/>
  <c r="V233" i="5"/>
  <c r="Y233" i="5" s="1"/>
  <c r="W233" i="5"/>
  <c r="X233" i="5"/>
  <c r="Z233" i="5"/>
  <c r="AA233" i="5"/>
  <c r="AC233" i="5"/>
  <c r="V234" i="5"/>
  <c r="Z234" i="5" s="1"/>
  <c r="W234" i="5"/>
  <c r="AC234" i="5"/>
  <c r="V235" i="5"/>
  <c r="AA235" i="5" s="1"/>
  <c r="W235" i="5"/>
  <c r="AC235" i="5"/>
  <c r="V236" i="5"/>
  <c r="Y236" i="5" s="1"/>
  <c r="W236" i="5"/>
  <c r="AA236" i="5"/>
  <c r="AC236" i="5"/>
  <c r="V237" i="5"/>
  <c r="Y237" i="5" s="1"/>
  <c r="W237" i="5"/>
  <c r="AA237" i="5"/>
  <c r="AC237" i="5"/>
  <c r="V238" i="5"/>
  <c r="W238" i="5"/>
  <c r="Z238" i="5"/>
  <c r="AC238" i="5"/>
  <c r="V239" i="5"/>
  <c r="W239" i="5"/>
  <c r="AA239" i="5"/>
  <c r="AB239" i="5"/>
  <c r="AC239" i="5"/>
  <c r="V240" i="5"/>
  <c r="Y240" i="5" s="1"/>
  <c r="W240" i="5"/>
  <c r="X240" i="5"/>
  <c r="Z240" i="5"/>
  <c r="AA240" i="5"/>
  <c r="AB240" i="5"/>
  <c r="AC240" i="5"/>
  <c r="V241" i="5"/>
  <c r="Y241" i="5" s="1"/>
  <c r="W241" i="5"/>
  <c r="X241" i="5"/>
  <c r="Z241" i="5"/>
  <c r="AA241" i="5"/>
  <c r="AC241" i="5"/>
  <c r="V242" i="5"/>
  <c r="AA242" i="5" s="1"/>
  <c r="W242" i="5"/>
  <c r="AC242" i="5"/>
  <c r="V243" i="5"/>
  <c r="W243" i="5"/>
  <c r="AC243" i="5"/>
  <c r="V244" i="5"/>
  <c r="Y244" i="5" s="1"/>
  <c r="W244" i="5"/>
  <c r="X244" i="5"/>
  <c r="AA244" i="5"/>
  <c r="AB244" i="5"/>
  <c r="AC244" i="5"/>
  <c r="V245" i="5"/>
  <c r="Y245" i="5" s="1"/>
  <c r="W245" i="5"/>
  <c r="X245" i="5"/>
  <c r="Z245" i="5"/>
  <c r="AA245" i="5"/>
  <c r="AC245" i="5"/>
  <c r="V246" i="5"/>
  <c r="Z246" i="5" s="1"/>
  <c r="W246" i="5"/>
  <c r="AC246" i="5"/>
  <c r="V247" i="5"/>
  <c r="AB247" i="5" s="1"/>
  <c r="W247" i="5"/>
  <c r="AC247" i="5"/>
  <c r="V248" i="5"/>
  <c r="Y248" i="5" s="1"/>
  <c r="W248" i="5"/>
  <c r="AA248" i="5"/>
  <c r="AB248" i="5"/>
  <c r="AC248" i="5"/>
  <c r="V249" i="5"/>
  <c r="Y249" i="5" s="1"/>
  <c r="W249" i="5"/>
  <c r="X249" i="5"/>
  <c r="AA249" i="5"/>
  <c r="AC249" i="5"/>
  <c r="V250" i="5"/>
  <c r="Z250" i="5" s="1"/>
  <c r="W250" i="5"/>
  <c r="AC250" i="5"/>
  <c r="V251" i="5"/>
  <c r="W251" i="5"/>
  <c r="AC251" i="5"/>
  <c r="V252" i="5"/>
  <c r="Y252" i="5" s="1"/>
  <c r="W252" i="5"/>
  <c r="AA252" i="5"/>
  <c r="AC252" i="5"/>
  <c r="V253" i="5"/>
  <c r="Y253" i="5" s="1"/>
  <c r="W253" i="5"/>
  <c r="AA253" i="5"/>
  <c r="AC253" i="5"/>
  <c r="V254" i="5"/>
  <c r="W254" i="5"/>
  <c r="AC254" i="5"/>
  <c r="V255" i="5"/>
  <c r="AA255" i="5" s="1"/>
  <c r="W255" i="5"/>
  <c r="AC255" i="5"/>
  <c r="V256" i="5"/>
  <c r="Y256" i="5" s="1"/>
  <c r="W256" i="5"/>
  <c r="X256" i="5"/>
  <c r="Z256" i="5"/>
  <c r="AA256" i="5"/>
  <c r="AB256" i="5"/>
  <c r="AC256" i="5"/>
  <c r="V257" i="5"/>
  <c r="Y257" i="5" s="1"/>
  <c r="W257" i="5"/>
  <c r="AA257" i="5"/>
  <c r="AC257" i="5"/>
  <c r="V258" i="5"/>
  <c r="W258" i="5"/>
  <c r="AA258" i="5"/>
  <c r="AC258" i="5"/>
  <c r="V259" i="5"/>
  <c r="W259" i="5"/>
  <c r="AA259" i="5"/>
  <c r="AC259" i="5"/>
  <c r="V260" i="5"/>
  <c r="Y260" i="5" s="1"/>
  <c r="W260" i="5"/>
  <c r="X260" i="5"/>
  <c r="AA260" i="5"/>
  <c r="AB260" i="5"/>
  <c r="AC260" i="5"/>
  <c r="V261" i="5"/>
  <c r="Y261" i="5" s="1"/>
  <c r="W261" i="5"/>
  <c r="X261" i="5"/>
  <c r="Z261" i="5"/>
  <c r="AA261" i="5"/>
  <c r="AC261" i="5"/>
  <c r="V262" i="5"/>
  <c r="W262" i="5"/>
  <c r="AC262" i="5"/>
  <c r="V263" i="5"/>
  <c r="W263" i="5"/>
  <c r="AB263" i="5"/>
  <c r="AC263" i="5"/>
  <c r="V264" i="5"/>
  <c r="Y264" i="5" s="1"/>
  <c r="W264" i="5"/>
  <c r="X264" i="5"/>
  <c r="AA264" i="5"/>
  <c r="AB264" i="5"/>
  <c r="AC264" i="5"/>
  <c r="V265" i="5"/>
  <c r="Y265" i="5" s="1"/>
  <c r="W265" i="5"/>
  <c r="X265" i="5"/>
  <c r="Z265" i="5"/>
  <c r="AA265" i="5"/>
  <c r="AC265" i="5"/>
  <c r="V266" i="5"/>
  <c r="Z266" i="5" s="1"/>
  <c r="W266" i="5"/>
  <c r="AC266" i="5"/>
  <c r="V267" i="5"/>
  <c r="AA267" i="5" s="1"/>
  <c r="W267" i="5"/>
  <c r="AC267" i="5"/>
  <c r="V268" i="5"/>
  <c r="Y268" i="5" s="1"/>
  <c r="W268" i="5"/>
  <c r="AA268" i="5"/>
  <c r="AC268" i="5"/>
  <c r="V269" i="5"/>
  <c r="Y269" i="5" s="1"/>
  <c r="W269" i="5"/>
  <c r="AA269" i="5"/>
  <c r="AC269" i="5"/>
  <c r="V270" i="5"/>
  <c r="W270" i="5"/>
  <c r="Z270" i="5"/>
  <c r="AC270" i="5"/>
  <c r="V271" i="5"/>
  <c r="W271" i="5"/>
  <c r="AA271" i="5"/>
  <c r="AB271" i="5"/>
  <c r="AC271" i="5"/>
  <c r="V272" i="5"/>
  <c r="Y272" i="5" s="1"/>
  <c r="W272" i="5"/>
  <c r="X272" i="5"/>
  <c r="AA272" i="5"/>
  <c r="AB272" i="5"/>
  <c r="AC272" i="5"/>
  <c r="V273" i="5"/>
  <c r="Y273" i="5" s="1"/>
  <c r="W273" i="5"/>
  <c r="X273" i="5"/>
  <c r="Z273" i="5"/>
  <c r="AA273" i="5"/>
  <c r="AC273" i="5"/>
  <c r="V274" i="5"/>
  <c r="AA274" i="5" s="1"/>
  <c r="W274" i="5"/>
  <c r="AC274" i="5"/>
  <c r="V275" i="5"/>
  <c r="W275" i="5"/>
  <c r="AC275" i="5"/>
  <c r="V276" i="5"/>
  <c r="Y276" i="5" s="1"/>
  <c r="W276" i="5"/>
  <c r="X276" i="5"/>
  <c r="AA276" i="5"/>
  <c r="AB276" i="5"/>
  <c r="AC276" i="5"/>
  <c r="V277" i="5"/>
  <c r="Y277" i="5" s="1"/>
  <c r="W277" i="5"/>
  <c r="X277" i="5"/>
  <c r="Z277" i="5"/>
  <c r="AA277" i="5"/>
  <c r="AC277" i="5"/>
  <c r="V278" i="5"/>
  <c r="Z278" i="5" s="1"/>
  <c r="W278" i="5"/>
  <c r="AC278" i="5"/>
  <c r="V279" i="5"/>
  <c r="AB279" i="5" s="1"/>
  <c r="W279" i="5"/>
  <c r="AC279" i="5"/>
  <c r="V280" i="5"/>
  <c r="Y280" i="5" s="1"/>
  <c r="W280" i="5"/>
  <c r="AA280" i="5"/>
  <c r="AB280" i="5"/>
  <c r="AC280" i="5"/>
  <c r="V281" i="5"/>
  <c r="Y281" i="5" s="1"/>
  <c r="W281" i="5"/>
  <c r="X281" i="5"/>
  <c r="AA281" i="5"/>
  <c r="AC281" i="5"/>
  <c r="V282" i="5"/>
  <c r="Z282" i="5" s="1"/>
  <c r="W282" i="5"/>
  <c r="AC282" i="5"/>
  <c r="V283" i="5"/>
  <c r="W283" i="5"/>
  <c r="AC283" i="5"/>
  <c r="V284" i="5"/>
  <c r="W284" i="5"/>
  <c r="AC284" i="5"/>
  <c r="V285" i="5"/>
  <c r="Y285" i="5" s="1"/>
  <c r="W285" i="5"/>
  <c r="AA285" i="5"/>
  <c r="AC285" i="5"/>
  <c r="V286" i="5"/>
  <c r="W286" i="5"/>
  <c r="AC286" i="5"/>
  <c r="V287" i="5"/>
  <c r="W287" i="5"/>
  <c r="AC287" i="5"/>
  <c r="V288" i="5"/>
  <c r="Y288" i="5" s="1"/>
  <c r="W288" i="5"/>
  <c r="X288" i="5"/>
  <c r="Z288" i="5"/>
  <c r="AA288" i="5"/>
  <c r="AB288" i="5"/>
  <c r="AC288" i="5"/>
  <c r="V289" i="5"/>
  <c r="W289" i="5"/>
  <c r="AA289" i="5"/>
  <c r="AC289" i="5"/>
  <c r="V290" i="5"/>
  <c r="W290" i="5"/>
  <c r="AA290" i="5"/>
  <c r="AC290" i="5"/>
  <c r="V291" i="5"/>
  <c r="W291" i="5"/>
  <c r="AA291" i="5"/>
  <c r="AC291" i="5"/>
  <c r="V292" i="5"/>
  <c r="Y292" i="5" s="1"/>
  <c r="W292" i="5"/>
  <c r="X292" i="5"/>
  <c r="AA292" i="5"/>
  <c r="AB292" i="5"/>
  <c r="AC292" i="5"/>
  <c r="V293" i="5"/>
  <c r="AA293" i="5" s="1"/>
  <c r="W293" i="5"/>
  <c r="X293" i="5"/>
  <c r="Y293" i="5"/>
  <c r="Z293" i="5"/>
  <c r="AB293" i="5"/>
  <c r="AC293" i="5"/>
  <c r="V294" i="5"/>
  <c r="Y294" i="5" s="1"/>
  <c r="W294" i="5"/>
  <c r="Z294" i="5"/>
  <c r="AC294" i="5"/>
  <c r="V295" i="5"/>
  <c r="Z295" i="5" s="1"/>
  <c r="W295" i="5"/>
  <c r="AC295" i="5"/>
  <c r="V296" i="5"/>
  <c r="AA296" i="5" s="1"/>
  <c r="W296" i="5"/>
  <c r="X296" i="5"/>
  <c r="Z296" i="5"/>
  <c r="AB296" i="5"/>
  <c r="AC296" i="5"/>
  <c r="V297" i="5"/>
  <c r="AA297" i="5" s="1"/>
  <c r="W297" i="5"/>
  <c r="X297" i="5"/>
  <c r="Y297" i="5"/>
  <c r="Z297" i="5"/>
  <c r="AB297" i="5"/>
  <c r="AC297" i="5"/>
  <c r="V298" i="5"/>
  <c r="W298" i="5"/>
  <c r="Y298" i="5"/>
  <c r="AC298" i="5"/>
  <c r="V299" i="5"/>
  <c r="W299" i="5"/>
  <c r="Z299" i="5"/>
  <c r="AB299" i="5"/>
  <c r="AC299" i="5"/>
  <c r="V300" i="5"/>
  <c r="AA300" i="5" s="1"/>
  <c r="W300" i="5"/>
  <c r="X300" i="5"/>
  <c r="Z300" i="5"/>
  <c r="AB300" i="5"/>
  <c r="AC300" i="5"/>
  <c r="V301" i="5"/>
  <c r="AA301" i="5" s="1"/>
  <c r="W301" i="5"/>
  <c r="X301" i="5"/>
  <c r="Y301" i="5"/>
  <c r="Z301" i="5"/>
  <c r="AB301" i="5"/>
  <c r="AC301" i="5"/>
  <c r="V302" i="5"/>
  <c r="W302" i="5"/>
  <c r="Z302" i="5"/>
  <c r="AC302" i="5"/>
  <c r="V303" i="5"/>
  <c r="W303" i="5"/>
  <c r="Z303" i="5"/>
  <c r="AC303" i="5"/>
  <c r="V304" i="5"/>
  <c r="AA304" i="5" s="1"/>
  <c r="W304" i="5"/>
  <c r="X304" i="5"/>
  <c r="Z304" i="5"/>
  <c r="AB304" i="5"/>
  <c r="AC304" i="5"/>
  <c r="V305" i="5"/>
  <c r="AA305" i="5" s="1"/>
  <c r="W305" i="5"/>
  <c r="X305" i="5"/>
  <c r="Y305" i="5"/>
  <c r="Z305" i="5"/>
  <c r="AB305" i="5"/>
  <c r="AC305" i="5"/>
  <c r="V306" i="5"/>
  <c r="Y306" i="5" s="1"/>
  <c r="W306" i="5"/>
  <c r="AC306" i="5"/>
  <c r="V307" i="5"/>
  <c r="W307" i="5"/>
  <c r="AB307" i="5"/>
  <c r="AC307" i="5"/>
  <c r="V308" i="5"/>
  <c r="AA308" i="5" s="1"/>
  <c r="W308" i="5"/>
  <c r="X308" i="5"/>
  <c r="Z308" i="5"/>
  <c r="AB308" i="5"/>
  <c r="AC308" i="5"/>
  <c r="V309" i="5"/>
  <c r="AA309" i="5" s="1"/>
  <c r="W309" i="5"/>
  <c r="X309" i="5"/>
  <c r="Y309" i="5"/>
  <c r="Z309" i="5"/>
  <c r="AB309" i="5"/>
  <c r="AC309" i="5"/>
  <c r="V310" i="5"/>
  <c r="W310" i="5"/>
  <c r="Y310" i="5"/>
  <c r="Z310" i="5"/>
  <c r="AC310" i="5"/>
  <c r="V311" i="5"/>
  <c r="Z311" i="5" s="1"/>
  <c r="W311" i="5"/>
  <c r="AC311" i="5"/>
  <c r="V312" i="5"/>
  <c r="AA312" i="5" s="1"/>
  <c r="W312" i="5"/>
  <c r="X312" i="5"/>
  <c r="Z312" i="5"/>
  <c r="AB312" i="5"/>
  <c r="AC312" i="5"/>
  <c r="V313" i="5"/>
  <c r="AA313" i="5" s="1"/>
  <c r="W313" i="5"/>
  <c r="X313" i="5"/>
  <c r="Y313" i="5"/>
  <c r="Z313" i="5"/>
  <c r="AB313" i="5"/>
  <c r="AC313" i="5"/>
  <c r="V314" i="5"/>
  <c r="W314" i="5"/>
  <c r="X314" i="5"/>
  <c r="Z314" i="5"/>
  <c r="AC314" i="5"/>
  <c r="V315" i="5"/>
  <c r="Y315" i="5" s="1"/>
  <c r="W315" i="5"/>
  <c r="AB315" i="5"/>
  <c r="AC315" i="5"/>
  <c r="V316" i="5"/>
  <c r="W316" i="5"/>
  <c r="X316" i="5"/>
  <c r="AB316" i="5"/>
  <c r="AC316" i="5"/>
  <c r="V317" i="5"/>
  <c r="W317" i="5"/>
  <c r="X317" i="5"/>
  <c r="Z317" i="5"/>
  <c r="AC317" i="5"/>
  <c r="V318" i="5"/>
  <c r="W318" i="5"/>
  <c r="AB318" i="5"/>
  <c r="AC318" i="5"/>
  <c r="V319" i="5"/>
  <c r="W319" i="5"/>
  <c r="Z319" i="5"/>
  <c r="AC319" i="5"/>
  <c r="V320" i="5"/>
  <c r="W320" i="5"/>
  <c r="X320" i="5"/>
  <c r="Z320" i="5"/>
  <c r="AC320" i="5"/>
  <c r="V321" i="5"/>
  <c r="W321" i="5"/>
  <c r="AC321" i="5"/>
  <c r="V322" i="5"/>
  <c r="W322" i="5"/>
  <c r="Y322" i="5"/>
  <c r="AB322" i="5"/>
  <c r="AC322" i="5"/>
  <c r="V323" i="5"/>
  <c r="W323" i="5"/>
  <c r="AC323" i="5"/>
  <c r="V324" i="5"/>
  <c r="W324" i="5"/>
  <c r="Y324" i="5"/>
  <c r="Z324" i="5"/>
  <c r="AB324" i="5"/>
  <c r="AC324" i="5"/>
  <c r="V325" i="5"/>
  <c r="W325" i="5"/>
  <c r="AC325" i="5"/>
  <c r="V326" i="5"/>
  <c r="AA326" i="5" s="1"/>
  <c r="W326" i="5"/>
  <c r="Y326" i="5"/>
  <c r="Z326" i="5"/>
  <c r="AB326" i="5"/>
  <c r="AC326" i="5"/>
  <c r="V327" i="5"/>
  <c r="X327" i="5" s="1"/>
  <c r="W327" i="5"/>
  <c r="Z327" i="5"/>
  <c r="AC327" i="5"/>
  <c r="V328" i="5"/>
  <c r="W328" i="5"/>
  <c r="X328" i="5"/>
  <c r="Z328" i="5"/>
  <c r="AC328" i="5"/>
  <c r="V329" i="5"/>
  <c r="X329" i="5" s="1"/>
  <c r="W329" i="5"/>
  <c r="AC329" i="5"/>
  <c r="V330" i="5"/>
  <c r="AA330" i="5" s="1"/>
  <c r="W330" i="5"/>
  <c r="AB330" i="5"/>
  <c r="AC330" i="5"/>
  <c r="V331" i="5"/>
  <c r="Z331" i="5" s="1"/>
  <c r="W331" i="5"/>
  <c r="X331" i="5"/>
  <c r="AC331" i="5"/>
  <c r="V332" i="5"/>
  <c r="AA332" i="5" s="1"/>
  <c r="W332" i="5"/>
  <c r="X332" i="5"/>
  <c r="Y332" i="5"/>
  <c r="Z332" i="5"/>
  <c r="AB332" i="5"/>
  <c r="AC332" i="5"/>
  <c r="V333" i="5"/>
  <c r="Z333" i="5" s="1"/>
  <c r="W333" i="5"/>
  <c r="X333" i="5"/>
  <c r="AC333" i="5"/>
  <c r="V334" i="5"/>
  <c r="AA334" i="5" s="1"/>
  <c r="W334" i="5"/>
  <c r="Y334" i="5"/>
  <c r="Z334" i="5"/>
  <c r="AB334" i="5"/>
  <c r="AC334" i="5"/>
  <c r="V335" i="5"/>
  <c r="Z335" i="5" s="1"/>
  <c r="W335" i="5"/>
  <c r="AC335" i="5"/>
  <c r="V336" i="5"/>
  <c r="AA336" i="5" s="1"/>
  <c r="W336" i="5"/>
  <c r="Z336" i="5"/>
  <c r="AC336" i="5"/>
  <c r="V337" i="5"/>
  <c r="W337" i="5"/>
  <c r="Z337" i="5"/>
  <c r="AC337" i="5"/>
  <c r="V338" i="5"/>
  <c r="AA338" i="5" s="1"/>
  <c r="W338" i="5"/>
  <c r="Y338" i="5"/>
  <c r="Z338" i="5"/>
  <c r="AB338" i="5"/>
  <c r="AC338" i="5"/>
  <c r="V339" i="5"/>
  <c r="W339" i="5"/>
  <c r="AC339" i="5"/>
  <c r="V340" i="5"/>
  <c r="AA340" i="5" s="1"/>
  <c r="W340" i="5"/>
  <c r="Z340" i="5"/>
  <c r="AC340" i="5"/>
  <c r="V341" i="5"/>
  <c r="W341" i="5"/>
  <c r="AC341" i="5"/>
  <c r="V342" i="5"/>
  <c r="AA342" i="5" s="1"/>
  <c r="W342" i="5"/>
  <c r="Y342" i="5"/>
  <c r="AB342" i="5"/>
  <c r="AC342" i="5"/>
  <c r="V343" i="5"/>
  <c r="Z343" i="5" s="1"/>
  <c r="W343" i="5"/>
  <c r="AC343" i="5"/>
  <c r="V344" i="5"/>
  <c r="AA344" i="5" s="1"/>
  <c r="W344" i="5"/>
  <c r="Y344" i="5"/>
  <c r="Z344" i="5"/>
  <c r="AB344" i="5"/>
  <c r="AC344" i="5"/>
  <c r="V345" i="5"/>
  <c r="Z345" i="5" s="1"/>
  <c r="W345" i="5"/>
  <c r="AC345" i="5"/>
  <c r="V346" i="5"/>
  <c r="AA346" i="5" s="1"/>
  <c r="W346" i="5"/>
  <c r="Z346" i="5"/>
  <c r="AB346" i="5"/>
  <c r="AC346" i="5"/>
  <c r="V347" i="5"/>
  <c r="W347" i="5"/>
  <c r="X347" i="5"/>
  <c r="Z347" i="5"/>
  <c r="AC347" i="5"/>
  <c r="V348" i="5"/>
  <c r="AA348" i="5" s="1"/>
  <c r="W348" i="5"/>
  <c r="Z348" i="5"/>
  <c r="AC348" i="5"/>
  <c r="V349" i="5"/>
  <c r="W349" i="5"/>
  <c r="X349" i="5"/>
  <c r="Z349" i="5"/>
  <c r="AC349" i="5"/>
  <c r="V350" i="5"/>
  <c r="AA350" i="5" s="1"/>
  <c r="W350" i="5"/>
  <c r="AB350" i="5"/>
  <c r="AC350" i="5"/>
  <c r="V351" i="5"/>
  <c r="W351" i="5"/>
  <c r="Z351" i="5"/>
  <c r="AC351" i="5"/>
  <c r="V352" i="5"/>
  <c r="AA352" i="5" s="1"/>
  <c r="W352" i="5"/>
  <c r="X352" i="5"/>
  <c r="Z352" i="5"/>
  <c r="AC352" i="5"/>
  <c r="V353" i="5"/>
  <c r="W353" i="5"/>
  <c r="AC353" i="5"/>
  <c r="V354" i="5"/>
  <c r="AA354" i="5" s="1"/>
  <c r="W354" i="5"/>
  <c r="AB354" i="5"/>
  <c r="AC354" i="5"/>
  <c r="V355" i="5"/>
  <c r="W355" i="5"/>
  <c r="AC355" i="5"/>
  <c r="V356" i="5"/>
  <c r="AA356" i="5" s="1"/>
  <c r="W356" i="5"/>
  <c r="Y356" i="5"/>
  <c r="Z356" i="5"/>
  <c r="AB356" i="5"/>
  <c r="AC356" i="5"/>
  <c r="V357" i="5"/>
  <c r="W357" i="5"/>
  <c r="AC357" i="5"/>
  <c r="V358" i="5"/>
  <c r="AA358" i="5" s="1"/>
  <c r="W358" i="5"/>
  <c r="Y358" i="5"/>
  <c r="Z358" i="5"/>
  <c r="AB358" i="5"/>
  <c r="AC358" i="5"/>
  <c r="V359" i="5"/>
  <c r="X359" i="5" s="1"/>
  <c r="W359" i="5"/>
  <c r="Z359" i="5"/>
  <c r="AC359" i="5"/>
  <c r="V360" i="5"/>
  <c r="AA360" i="5" s="1"/>
  <c r="W360" i="5"/>
  <c r="X360" i="5"/>
  <c r="Z360" i="5"/>
  <c r="AC360" i="5"/>
  <c r="V361" i="5"/>
  <c r="X361" i="5" s="1"/>
  <c r="W361" i="5"/>
  <c r="Z361" i="5"/>
  <c r="AC361" i="5"/>
  <c r="V362" i="5"/>
  <c r="AA362" i="5" s="1"/>
  <c r="W362" i="5"/>
  <c r="Y362" i="5"/>
  <c r="AB362" i="5"/>
  <c r="AC362" i="5"/>
  <c r="V363" i="5"/>
  <c r="Z363" i="5" s="1"/>
  <c r="W363" i="5"/>
  <c r="AC363" i="5"/>
  <c r="V364" i="5"/>
  <c r="AA364" i="5" s="1"/>
  <c r="W364" i="5"/>
  <c r="Y364" i="5"/>
  <c r="Z364" i="5"/>
  <c r="AB364" i="5"/>
  <c r="AC364" i="5"/>
  <c r="V365" i="5"/>
  <c r="Y365" i="5" s="1"/>
  <c r="W365" i="5"/>
  <c r="Z365" i="5"/>
  <c r="AC365" i="5"/>
  <c r="V366" i="5"/>
  <c r="W366" i="5"/>
  <c r="AB366" i="5"/>
  <c r="AC366" i="5"/>
  <c r="V367" i="5"/>
  <c r="Z367" i="5" s="1"/>
  <c r="W367" i="5"/>
  <c r="X367" i="5"/>
  <c r="AB367" i="5"/>
  <c r="AC367" i="5"/>
  <c r="V368" i="5"/>
  <c r="AA368" i="5" s="1"/>
  <c r="W368" i="5"/>
  <c r="Z368" i="5"/>
  <c r="AC368" i="5"/>
  <c r="V369" i="5"/>
  <c r="W369" i="5"/>
  <c r="X369" i="5"/>
  <c r="Y369" i="5"/>
  <c r="Z369" i="5"/>
  <c r="AC369" i="5"/>
  <c r="V370" i="5"/>
  <c r="Z370" i="5" s="1"/>
  <c r="W370" i="5"/>
  <c r="AB370" i="5"/>
  <c r="AC370" i="5"/>
  <c r="V371" i="5"/>
  <c r="Z371" i="5" s="1"/>
  <c r="W371" i="5"/>
  <c r="X371" i="5"/>
  <c r="AB371" i="5"/>
  <c r="AC371" i="5"/>
  <c r="V372" i="5"/>
  <c r="AA372" i="5" s="1"/>
  <c r="W372" i="5"/>
  <c r="Z372" i="5"/>
  <c r="AC372" i="5"/>
  <c r="V373" i="5"/>
  <c r="Z373" i="5" s="1"/>
  <c r="W373" i="5"/>
  <c r="AC373" i="5"/>
  <c r="V374" i="5"/>
  <c r="Z374" i="5" s="1"/>
  <c r="W374" i="5"/>
  <c r="Y374" i="5"/>
  <c r="AB374" i="5"/>
  <c r="AC374" i="5"/>
  <c r="V375" i="5"/>
  <c r="AB375" i="5" s="1"/>
  <c r="W375" i="5"/>
  <c r="AC375" i="5"/>
  <c r="V376" i="5"/>
  <c r="AA376" i="5" s="1"/>
  <c r="W376" i="5"/>
  <c r="Z376" i="5"/>
  <c r="AC376" i="5"/>
  <c r="V377" i="5"/>
  <c r="W377" i="5"/>
  <c r="AC377" i="5"/>
  <c r="V378" i="5"/>
  <c r="Z378" i="5" s="1"/>
  <c r="W378" i="5"/>
  <c r="Y378" i="5"/>
  <c r="AB378" i="5"/>
  <c r="AC378" i="5"/>
  <c r="V379" i="5"/>
  <c r="Z379" i="5" s="1"/>
  <c r="W379" i="5"/>
  <c r="AC379" i="5"/>
  <c r="V380" i="5"/>
  <c r="AA380" i="5" s="1"/>
  <c r="W380" i="5"/>
  <c r="X380" i="5"/>
  <c r="Y380" i="5"/>
  <c r="Z380" i="5"/>
  <c r="AB380" i="5"/>
  <c r="AC380" i="5"/>
  <c r="V381" i="5"/>
  <c r="Y381" i="5" s="1"/>
  <c r="W381" i="5"/>
  <c r="X381" i="5"/>
  <c r="Z381" i="5"/>
  <c r="AC381" i="5"/>
  <c r="V382" i="5"/>
  <c r="AB382" i="5" s="1"/>
  <c r="W382" i="5"/>
  <c r="AC382" i="5"/>
  <c r="V383" i="5"/>
  <c r="Z383" i="5" s="1"/>
  <c r="W383" i="5"/>
  <c r="AB383" i="5"/>
  <c r="AC383" i="5"/>
  <c r="V384" i="5"/>
  <c r="AA384" i="5" s="1"/>
  <c r="W384" i="5"/>
  <c r="X384" i="5"/>
  <c r="Z384" i="5"/>
  <c r="AC384" i="5"/>
  <c r="V385" i="5"/>
  <c r="X385" i="5" s="1"/>
  <c r="W385" i="5"/>
  <c r="Y385" i="5"/>
  <c r="Z385" i="5"/>
  <c r="AC385" i="5"/>
  <c r="V386" i="5"/>
  <c r="W386" i="5"/>
  <c r="AC386" i="5"/>
  <c r="V387" i="5"/>
  <c r="Z387" i="5" s="1"/>
  <c r="W387" i="5"/>
  <c r="X387" i="5"/>
  <c r="AB387" i="5"/>
  <c r="AC387" i="5"/>
  <c r="V388" i="5"/>
  <c r="AA388" i="5" s="1"/>
  <c r="W388" i="5"/>
  <c r="Z388" i="5"/>
  <c r="AC388" i="5"/>
  <c r="V389" i="5"/>
  <c r="W389" i="5"/>
  <c r="Z389" i="5"/>
  <c r="AC389" i="5"/>
  <c r="V390" i="5"/>
  <c r="W390" i="5"/>
  <c r="Y390" i="5"/>
  <c r="Z390" i="5"/>
  <c r="AB390" i="5"/>
  <c r="AC390" i="5"/>
  <c r="V391" i="5"/>
  <c r="W391" i="5"/>
  <c r="AC391" i="5"/>
  <c r="V392" i="5"/>
  <c r="AA392" i="5" s="1"/>
  <c r="W392" i="5"/>
  <c r="Z392" i="5"/>
  <c r="AC392" i="5"/>
  <c r="V393" i="5"/>
  <c r="Y393" i="5" s="1"/>
  <c r="W393" i="5"/>
  <c r="AC393" i="5"/>
  <c r="V394" i="5"/>
  <c r="Z394" i="5" s="1"/>
  <c r="W394" i="5"/>
  <c r="Y394" i="5"/>
  <c r="AB394" i="5"/>
  <c r="AC394" i="5"/>
  <c r="V395" i="5"/>
  <c r="AB395" i="5" s="1"/>
  <c r="W395" i="5"/>
  <c r="AC395" i="5"/>
  <c r="V396" i="5"/>
  <c r="AA396" i="5" s="1"/>
  <c r="W396" i="5"/>
  <c r="Z396" i="5"/>
  <c r="AC396" i="5"/>
  <c r="V397" i="5"/>
  <c r="W397" i="5"/>
  <c r="X397" i="5"/>
  <c r="Y397" i="5"/>
  <c r="Z397" i="5"/>
  <c r="AC397" i="5"/>
  <c r="V398" i="5"/>
  <c r="W398" i="5"/>
  <c r="AC398" i="5"/>
  <c r="V399" i="5"/>
  <c r="Z399" i="5" s="1"/>
  <c r="W399" i="5"/>
  <c r="AB399" i="5"/>
  <c r="AC399" i="5"/>
  <c r="V400" i="5"/>
  <c r="AA400" i="5" s="1"/>
  <c r="W400" i="5"/>
  <c r="X400" i="5"/>
  <c r="Z400" i="5"/>
  <c r="AC400" i="5"/>
  <c r="V401" i="5"/>
  <c r="X401" i="5" s="1"/>
  <c r="W401" i="5"/>
  <c r="Y401" i="5"/>
  <c r="Z401" i="5"/>
  <c r="AC401" i="5"/>
  <c r="V402" i="5"/>
  <c r="Z402" i="5" s="1"/>
  <c r="W402" i="5"/>
  <c r="AC402" i="5"/>
  <c r="V403" i="5"/>
  <c r="Z403" i="5" s="1"/>
  <c r="W403" i="5"/>
  <c r="X403" i="5"/>
  <c r="AB403" i="5"/>
  <c r="AC403" i="5"/>
  <c r="V404" i="5"/>
  <c r="AA404" i="5" s="1"/>
  <c r="W404" i="5"/>
  <c r="Z404" i="5"/>
  <c r="AC404" i="5"/>
  <c r="V405" i="5"/>
  <c r="W405" i="5"/>
  <c r="Z405" i="5"/>
  <c r="AC405" i="5"/>
  <c r="V406" i="5"/>
  <c r="W406" i="5"/>
  <c r="Y406" i="5"/>
  <c r="Z406" i="5"/>
  <c r="AB406" i="5"/>
  <c r="AC406" i="5"/>
  <c r="V407" i="5"/>
  <c r="AB407" i="5" s="1"/>
  <c r="W407" i="5"/>
  <c r="AC407" i="5"/>
  <c r="V408" i="5"/>
  <c r="AA408" i="5" s="1"/>
  <c r="W408" i="5"/>
  <c r="Z408" i="5"/>
  <c r="AC408" i="5"/>
  <c r="V409" i="5"/>
  <c r="W409" i="5"/>
  <c r="Y409" i="5"/>
  <c r="Z409" i="5"/>
  <c r="AC409" i="5"/>
  <c r="V410" i="5"/>
  <c r="Z410" i="5" s="1"/>
  <c r="W410" i="5"/>
  <c r="AB410" i="5"/>
  <c r="AC410" i="5"/>
  <c r="V411" i="5"/>
  <c r="AB411" i="5" s="1"/>
  <c r="W411" i="5"/>
  <c r="Z411" i="5"/>
  <c r="AC411" i="5"/>
  <c r="V412" i="5"/>
  <c r="AA412" i="5" s="1"/>
  <c r="W412" i="5"/>
  <c r="X412" i="5"/>
  <c r="Y412" i="5"/>
  <c r="Z412" i="5"/>
  <c r="AB412" i="5"/>
  <c r="AC412" i="5"/>
  <c r="V413" i="5"/>
  <c r="Y413" i="5" s="1"/>
  <c r="W413" i="5"/>
  <c r="X413" i="5"/>
  <c r="Z413" i="5"/>
  <c r="AC413" i="5"/>
  <c r="V414" i="5"/>
  <c r="AB414" i="5" s="1"/>
  <c r="W414" i="5"/>
  <c r="AC414" i="5"/>
  <c r="V415" i="5"/>
  <c r="W415" i="5"/>
  <c r="X415" i="5"/>
  <c r="Z415" i="5"/>
  <c r="AB415" i="5"/>
  <c r="AC415" i="5"/>
  <c r="V416" i="5"/>
  <c r="AA416" i="5" s="1"/>
  <c r="W416" i="5"/>
  <c r="Y416" i="5"/>
  <c r="Z416" i="5"/>
  <c r="AB416" i="5"/>
  <c r="AC416" i="5"/>
  <c r="V417" i="5"/>
  <c r="Y417" i="5" s="1"/>
  <c r="W417" i="5"/>
  <c r="Z417" i="5"/>
  <c r="AC417" i="5"/>
  <c r="V418" i="5"/>
  <c r="AB418" i="5" s="1"/>
  <c r="W418" i="5"/>
  <c r="Z418" i="5"/>
  <c r="AC418" i="5"/>
  <c r="V419" i="5"/>
  <c r="W419" i="5"/>
  <c r="X419" i="5"/>
  <c r="Z419" i="5"/>
  <c r="AB419" i="5"/>
  <c r="AC419" i="5"/>
  <c r="V420" i="5"/>
  <c r="AA420" i="5" s="1"/>
  <c r="W420" i="5"/>
  <c r="Y420" i="5"/>
  <c r="Z420" i="5"/>
  <c r="AB420" i="5"/>
  <c r="AC420" i="5"/>
  <c r="V421" i="5"/>
  <c r="W421" i="5"/>
  <c r="AC421" i="5"/>
  <c r="V422" i="5"/>
  <c r="W422" i="5"/>
  <c r="Y422" i="5"/>
  <c r="Z422" i="5"/>
  <c r="AB422" i="5"/>
  <c r="AC422" i="5"/>
  <c r="V423" i="5"/>
  <c r="AB423" i="5" s="1"/>
  <c r="W423" i="5"/>
  <c r="AC423" i="5"/>
  <c r="V424" i="5"/>
  <c r="AA424" i="5" s="1"/>
  <c r="W424" i="5"/>
  <c r="Y424" i="5"/>
  <c r="Z424" i="5"/>
  <c r="AB424" i="5"/>
  <c r="AC424" i="5"/>
  <c r="V425" i="5"/>
  <c r="Z425" i="5" s="1"/>
  <c r="W425" i="5"/>
  <c r="AC425" i="5"/>
  <c r="V426" i="5"/>
  <c r="Y426" i="5" s="1"/>
  <c r="W426" i="5"/>
  <c r="Z426" i="5"/>
  <c r="AB426" i="5"/>
  <c r="AC426" i="5"/>
  <c r="V427" i="5"/>
  <c r="W427" i="5"/>
  <c r="AC427" i="5"/>
  <c r="V428" i="5"/>
  <c r="AA428" i="5" s="1"/>
  <c r="W428" i="5"/>
  <c r="X428" i="5"/>
  <c r="Z428" i="5"/>
  <c r="AC428" i="5"/>
  <c r="V429" i="5"/>
  <c r="X429" i="5" s="1"/>
  <c r="W429" i="5"/>
  <c r="Y429" i="5"/>
  <c r="Z429" i="5"/>
  <c r="AC429" i="5"/>
  <c r="V430" i="5"/>
  <c r="W430" i="5"/>
  <c r="AB430" i="5"/>
  <c r="AC430" i="5"/>
  <c r="V431" i="5"/>
  <c r="W431" i="5"/>
  <c r="X431" i="5"/>
  <c r="Z431" i="5"/>
  <c r="AB431" i="5"/>
  <c r="AC431" i="5"/>
  <c r="V432" i="5"/>
  <c r="AA432" i="5" s="1"/>
  <c r="W432" i="5"/>
  <c r="Y432" i="5"/>
  <c r="Z432" i="5"/>
  <c r="AB432" i="5"/>
  <c r="AC432" i="5"/>
  <c r="V433" i="5"/>
  <c r="Y433" i="5" s="1"/>
  <c r="W433" i="5"/>
  <c r="Z433" i="5"/>
  <c r="AC433" i="5"/>
  <c r="V434" i="5"/>
  <c r="AB434" i="5" s="1"/>
  <c r="W434" i="5"/>
  <c r="Z434" i="5"/>
  <c r="AC434" i="5"/>
  <c r="V435" i="5"/>
  <c r="W435" i="5"/>
  <c r="X435" i="5"/>
  <c r="Z435" i="5"/>
  <c r="AB435" i="5"/>
  <c r="AC435" i="5"/>
  <c r="V436" i="5"/>
  <c r="AA436" i="5" s="1"/>
  <c r="W436" i="5"/>
  <c r="Y436" i="5"/>
  <c r="Z436" i="5"/>
  <c r="AB436" i="5"/>
  <c r="AC436" i="5"/>
  <c r="V437" i="5"/>
  <c r="Z437" i="5" s="1"/>
  <c r="W437" i="5"/>
  <c r="AC437" i="5"/>
  <c r="V438" i="5"/>
  <c r="W438" i="5"/>
  <c r="Y438" i="5"/>
  <c r="Z438" i="5"/>
  <c r="AB438" i="5"/>
  <c r="AC438" i="5"/>
  <c r="V439" i="5"/>
  <c r="AB439" i="5" s="1"/>
  <c r="W439" i="5"/>
  <c r="AC439" i="5"/>
  <c r="V440" i="5"/>
  <c r="AA440" i="5" s="1"/>
  <c r="W440" i="5"/>
  <c r="Y440" i="5"/>
  <c r="Z440" i="5"/>
  <c r="AB440" i="5"/>
  <c r="AC440" i="5"/>
  <c r="V441" i="5"/>
  <c r="W441" i="5"/>
  <c r="AC441" i="5"/>
  <c r="V442" i="5"/>
  <c r="W442" i="5"/>
  <c r="Y442" i="5"/>
  <c r="Z442" i="5"/>
  <c r="AB442" i="5"/>
  <c r="AC442" i="5"/>
  <c r="V443" i="5"/>
  <c r="Z443" i="5" s="1"/>
  <c r="W443" i="5"/>
  <c r="AC443" i="5"/>
  <c r="V444" i="5"/>
  <c r="AA444" i="5" s="1"/>
  <c r="W444" i="5"/>
  <c r="Z444" i="5"/>
  <c r="AC444" i="5"/>
  <c r="V445" i="5"/>
  <c r="W445" i="5"/>
  <c r="X445" i="5"/>
  <c r="Y445" i="5"/>
  <c r="Z445" i="5"/>
  <c r="AC445" i="5"/>
  <c r="V446" i="5"/>
  <c r="AB446" i="5" s="1"/>
  <c r="W446" i="5"/>
  <c r="AC446" i="5"/>
  <c r="V447" i="5"/>
  <c r="X447" i="5" s="1"/>
  <c r="W447" i="5"/>
  <c r="Z447" i="5"/>
  <c r="AB447" i="5"/>
  <c r="AC447" i="5"/>
  <c r="V448" i="5"/>
  <c r="AA448" i="5" s="1"/>
  <c r="W448" i="5"/>
  <c r="X448" i="5"/>
  <c r="Y448" i="5"/>
  <c r="Z448" i="5"/>
  <c r="AB448" i="5"/>
  <c r="AC448" i="5"/>
  <c r="V449" i="5"/>
  <c r="Y449" i="5" s="1"/>
  <c r="W449" i="5"/>
  <c r="X449" i="5"/>
  <c r="Z449" i="5"/>
  <c r="AC449" i="5"/>
  <c r="V450" i="5"/>
  <c r="W450" i="5"/>
  <c r="AC450" i="5"/>
  <c r="V451" i="5"/>
  <c r="W451" i="5"/>
  <c r="X451" i="5"/>
  <c r="Z451" i="5"/>
  <c r="AB451" i="5"/>
  <c r="AC451" i="5"/>
  <c r="V452" i="5"/>
  <c r="AA452" i="5" s="1"/>
  <c r="W452" i="5"/>
  <c r="Y452" i="5"/>
  <c r="Z452" i="5"/>
  <c r="AB452" i="5"/>
  <c r="AC452" i="5"/>
  <c r="V453" i="5"/>
  <c r="Z453" i="5" s="1"/>
  <c r="W453" i="5"/>
  <c r="AC453" i="5"/>
  <c r="V454" i="5"/>
  <c r="Z454" i="5" s="1"/>
  <c r="W454" i="5"/>
  <c r="AB454" i="5"/>
  <c r="AC454" i="5"/>
  <c r="V455" i="5"/>
  <c r="W455" i="5"/>
  <c r="AC455" i="5"/>
  <c r="V456" i="5"/>
  <c r="AA456" i="5" s="1"/>
  <c r="W456" i="5"/>
  <c r="Y456" i="5"/>
  <c r="Z456" i="5"/>
  <c r="AB456" i="5"/>
  <c r="AC456" i="5"/>
  <c r="V457" i="5"/>
  <c r="Y457" i="5" s="1"/>
  <c r="W457" i="5"/>
  <c r="AC457" i="5"/>
  <c r="V458" i="5"/>
  <c r="W458" i="5"/>
  <c r="Y458" i="5"/>
  <c r="Z458" i="5"/>
  <c r="AB458" i="5"/>
  <c r="AC458" i="5"/>
  <c r="V459" i="5"/>
  <c r="Z459" i="5" s="1"/>
  <c r="W459" i="5"/>
  <c r="AB459" i="5"/>
  <c r="AC459" i="5"/>
  <c r="V460" i="5"/>
  <c r="AA460" i="5" s="1"/>
  <c r="W460" i="5"/>
  <c r="X460" i="5"/>
  <c r="Z460" i="5"/>
  <c r="AC460" i="5"/>
  <c r="V461" i="5"/>
  <c r="X461" i="5" s="1"/>
  <c r="W461" i="5"/>
  <c r="Y461" i="5"/>
  <c r="Z461" i="5"/>
  <c r="AC461" i="5"/>
  <c r="V462" i="5"/>
  <c r="W462" i="5"/>
  <c r="AC462" i="5"/>
  <c r="V463" i="5"/>
  <c r="Z463" i="5" s="1"/>
  <c r="W463" i="5"/>
  <c r="X463" i="5"/>
  <c r="AB463" i="5"/>
  <c r="AC463" i="5"/>
  <c r="V464" i="5"/>
  <c r="AA464" i="5" s="1"/>
  <c r="W464" i="5"/>
  <c r="Z464" i="5"/>
  <c r="AC464" i="5"/>
  <c r="V465" i="5"/>
  <c r="W465" i="5"/>
  <c r="X465" i="5"/>
  <c r="Y465" i="5"/>
  <c r="Z465" i="5"/>
  <c r="AC465" i="5"/>
  <c r="V466" i="5"/>
  <c r="Z466" i="5" s="1"/>
  <c r="W466" i="5"/>
  <c r="AC466" i="5"/>
  <c r="V467" i="5"/>
  <c r="Z467" i="5" s="1"/>
  <c r="W467" i="5"/>
  <c r="AB467" i="5"/>
  <c r="AC467" i="5"/>
  <c r="V468" i="5"/>
  <c r="AA468" i="5" s="1"/>
  <c r="W468" i="5"/>
  <c r="X468" i="5"/>
  <c r="Z468" i="5"/>
  <c r="AC468" i="5"/>
  <c r="V469" i="5"/>
  <c r="Z469" i="5" s="1"/>
  <c r="W469" i="5"/>
  <c r="AC469" i="5"/>
  <c r="V470" i="5"/>
  <c r="Y470" i="5" s="1"/>
  <c r="W470" i="5"/>
  <c r="Z470" i="5"/>
  <c r="AB470" i="5"/>
  <c r="AC470" i="5"/>
  <c r="V471" i="5"/>
  <c r="AB471" i="5" s="1"/>
  <c r="W471" i="5"/>
  <c r="AC471" i="5"/>
  <c r="V472" i="5"/>
  <c r="AA472" i="5" s="1"/>
  <c r="W472" i="5"/>
  <c r="X472" i="5"/>
  <c r="Z472" i="5"/>
  <c r="AC472" i="5"/>
  <c r="V473" i="5"/>
  <c r="Y473" i="5" s="1"/>
  <c r="W473" i="5"/>
  <c r="Z473" i="5"/>
  <c r="AC473" i="5"/>
  <c r="V474" i="5"/>
  <c r="Z474" i="5" s="1"/>
  <c r="W474" i="5"/>
  <c r="Y474" i="5"/>
  <c r="AB474" i="5"/>
  <c r="AC474" i="5"/>
  <c r="V475" i="5"/>
  <c r="AB475" i="5" s="1"/>
  <c r="W475" i="5"/>
  <c r="AC475" i="5"/>
  <c r="V476" i="5"/>
  <c r="AA476" i="5" s="1"/>
  <c r="W476" i="5"/>
  <c r="Y476" i="5"/>
  <c r="Z476" i="5"/>
  <c r="AB476" i="5"/>
  <c r="AC476" i="5"/>
  <c r="V477" i="5"/>
  <c r="Y477" i="5" s="1"/>
  <c r="W477" i="5"/>
  <c r="Z477" i="5"/>
  <c r="AC477" i="5"/>
  <c r="V478" i="5"/>
  <c r="AB478" i="5" s="1"/>
  <c r="W478" i="5"/>
  <c r="AC478" i="5"/>
  <c r="V479" i="5"/>
  <c r="X479" i="5" s="1"/>
  <c r="W479" i="5"/>
  <c r="Z479" i="5"/>
  <c r="AB479" i="5"/>
  <c r="AC479" i="5"/>
  <c r="V480" i="5"/>
  <c r="AA480" i="5" s="1"/>
  <c r="W480" i="5"/>
  <c r="X480" i="5"/>
  <c r="Y480" i="5"/>
  <c r="Z480" i="5"/>
  <c r="AB480" i="5"/>
  <c r="AC480" i="5"/>
  <c r="V481" i="5"/>
  <c r="Y481" i="5" s="1"/>
  <c r="W481" i="5"/>
  <c r="X481" i="5"/>
  <c r="Z481" i="5"/>
  <c r="AC481" i="5"/>
  <c r="V482" i="5"/>
  <c r="AB482" i="5" s="1"/>
  <c r="W482" i="5"/>
  <c r="AC482" i="5"/>
  <c r="V483" i="5"/>
  <c r="X483" i="5" s="1"/>
  <c r="W483" i="5"/>
  <c r="Z483" i="5"/>
  <c r="AB483" i="5"/>
  <c r="AC483" i="5"/>
  <c r="V484" i="5"/>
  <c r="AA484" i="5" s="1"/>
  <c r="W484" i="5"/>
  <c r="X484" i="5"/>
  <c r="Y484" i="5"/>
  <c r="Z484" i="5"/>
  <c r="AB484" i="5"/>
  <c r="AC484" i="5"/>
  <c r="V485" i="5"/>
  <c r="W485" i="5"/>
  <c r="AC485" i="5"/>
  <c r="V486" i="5"/>
  <c r="Y486" i="5" s="1"/>
  <c r="W486" i="5"/>
  <c r="Z486" i="5"/>
  <c r="AB486" i="5"/>
  <c r="AC486" i="5"/>
  <c r="V487" i="5"/>
  <c r="W487" i="5"/>
  <c r="AB487" i="5"/>
  <c r="AC487" i="5"/>
  <c r="V488" i="5"/>
  <c r="AA488" i="5" s="1"/>
  <c r="W488" i="5"/>
  <c r="X488" i="5"/>
  <c r="Y488" i="5"/>
  <c r="Z488" i="5"/>
  <c r="AB488" i="5"/>
  <c r="AC488" i="5"/>
  <c r="V489" i="5"/>
  <c r="Z489" i="5" s="1"/>
  <c r="W489" i="5"/>
  <c r="Y489" i="5"/>
  <c r="AC489" i="5"/>
  <c r="V490" i="5"/>
  <c r="W490" i="5"/>
  <c r="Y490" i="5"/>
  <c r="Z490" i="5"/>
  <c r="AB490" i="5"/>
  <c r="AC490" i="5"/>
  <c r="V491" i="5"/>
  <c r="W491" i="5"/>
  <c r="AC491" i="5"/>
  <c r="V492" i="5"/>
  <c r="AA492" i="5" s="1"/>
  <c r="W492" i="5"/>
  <c r="Z492" i="5"/>
  <c r="AC492" i="5"/>
  <c r="V493" i="5"/>
  <c r="W493" i="5"/>
  <c r="X493" i="5"/>
  <c r="Y493" i="5"/>
  <c r="Z493" i="5"/>
  <c r="AC493" i="5"/>
  <c r="V494" i="5"/>
  <c r="AB494" i="5" s="1"/>
  <c r="W494" i="5"/>
  <c r="AC494" i="5"/>
  <c r="V495" i="5"/>
  <c r="X495" i="5" s="1"/>
  <c r="W495" i="5"/>
  <c r="Z495" i="5"/>
  <c r="AB495" i="5"/>
  <c r="AC495" i="5"/>
  <c r="V496" i="5"/>
  <c r="AA496" i="5" s="1"/>
  <c r="W496" i="5"/>
  <c r="X496" i="5"/>
  <c r="Y496" i="5"/>
  <c r="Z496" i="5"/>
  <c r="AB496" i="5"/>
  <c r="AC496" i="5"/>
  <c r="V497" i="5"/>
  <c r="Y497" i="5" s="1"/>
  <c r="W497" i="5"/>
  <c r="X497" i="5"/>
  <c r="Z497" i="5"/>
  <c r="AC497" i="5"/>
  <c r="V498" i="5"/>
  <c r="AB498" i="5" s="1"/>
  <c r="W498" i="5"/>
  <c r="AC498" i="5"/>
  <c r="V499" i="5"/>
  <c r="X499" i="5" s="1"/>
  <c r="W499" i="5"/>
  <c r="Z499" i="5"/>
  <c r="AB499" i="5"/>
  <c r="AC499" i="5"/>
  <c r="V500" i="5"/>
  <c r="AA500" i="5" s="1"/>
  <c r="W500" i="5"/>
  <c r="X500" i="5"/>
  <c r="Y500" i="5"/>
  <c r="Z500" i="5"/>
  <c r="AB500" i="5"/>
  <c r="AC500" i="5"/>
  <c r="V501" i="5"/>
  <c r="Z501" i="5" s="1"/>
  <c r="W501" i="5"/>
  <c r="AC501" i="5"/>
  <c r="V502" i="5"/>
  <c r="Y502" i="5" s="1"/>
  <c r="W502" i="5"/>
  <c r="Z502" i="5"/>
  <c r="AB502" i="5"/>
  <c r="AC502" i="5"/>
  <c r="V503" i="5"/>
  <c r="W503" i="5"/>
  <c r="AB503" i="5"/>
  <c r="AC503" i="5"/>
  <c r="V504" i="5"/>
  <c r="AA504" i="5" s="1"/>
  <c r="W504" i="5"/>
  <c r="X504" i="5"/>
  <c r="Y504" i="5"/>
  <c r="Z504" i="5"/>
  <c r="AB504" i="5"/>
  <c r="AC504" i="5"/>
  <c r="V505" i="5"/>
  <c r="W505" i="5"/>
  <c r="AC505" i="5"/>
  <c r="V506" i="5"/>
  <c r="Y506" i="5" s="1"/>
  <c r="W506" i="5"/>
  <c r="Z506" i="5"/>
  <c r="AB506" i="5"/>
  <c r="AC506" i="5"/>
  <c r="V507" i="5"/>
  <c r="Z507" i="5" s="1"/>
  <c r="W507" i="5"/>
  <c r="AC507" i="5"/>
  <c r="V508" i="5"/>
  <c r="AA508" i="5" s="1"/>
  <c r="W508" i="5"/>
  <c r="X508" i="5"/>
  <c r="Z508" i="5"/>
  <c r="AC508" i="5"/>
  <c r="V509" i="5"/>
  <c r="X509" i="5" s="1"/>
  <c r="W509" i="5"/>
  <c r="Y509" i="5"/>
  <c r="Z509" i="5"/>
  <c r="AC509" i="5"/>
  <c r="V510" i="5"/>
  <c r="W510" i="5"/>
  <c r="AB510" i="5"/>
  <c r="AC510" i="5"/>
  <c r="V511" i="5"/>
  <c r="W511" i="5"/>
  <c r="X511" i="5"/>
  <c r="Z511" i="5"/>
  <c r="AB511" i="5"/>
  <c r="AC511" i="5"/>
  <c r="V512" i="5"/>
  <c r="AA512" i="5" s="1"/>
  <c r="W512" i="5"/>
  <c r="Y512" i="5"/>
  <c r="Z512" i="5"/>
  <c r="AB512" i="5"/>
  <c r="AC512" i="5"/>
  <c r="V513" i="5"/>
  <c r="Y513" i="5" s="1"/>
  <c r="W513" i="5"/>
  <c r="Z513" i="5"/>
  <c r="AC513" i="5"/>
  <c r="V514" i="5"/>
  <c r="W514" i="5"/>
  <c r="AC514" i="5"/>
  <c r="V515" i="5"/>
  <c r="X515" i="5" s="1"/>
  <c r="W515" i="5"/>
  <c r="Z515" i="5"/>
  <c r="AB515" i="5"/>
  <c r="AC515" i="5"/>
  <c r="V516" i="5"/>
  <c r="AA516" i="5" s="1"/>
  <c r="W516" i="5"/>
  <c r="X516" i="5"/>
  <c r="Y516" i="5"/>
  <c r="Z516" i="5"/>
  <c r="AB516" i="5"/>
  <c r="AC516" i="5"/>
  <c r="V517" i="5"/>
  <c r="W517" i="5"/>
  <c r="Z517" i="5"/>
  <c r="AC517" i="5"/>
  <c r="V518" i="5"/>
  <c r="Z518" i="5" s="1"/>
  <c r="W518" i="5"/>
  <c r="Y518" i="5"/>
  <c r="AA518" i="5"/>
  <c r="AC518" i="5"/>
  <c r="V519" i="5"/>
  <c r="W519" i="5"/>
  <c r="AC519" i="5"/>
  <c r="V520" i="5"/>
  <c r="W520" i="5"/>
  <c r="Y520" i="5"/>
  <c r="Z520" i="5"/>
  <c r="AA520" i="5"/>
  <c r="AC520" i="5"/>
  <c r="V521" i="5"/>
  <c r="AA521" i="5" s="1"/>
  <c r="W521" i="5"/>
  <c r="AC521" i="5"/>
  <c r="V522" i="5"/>
  <c r="Y522" i="5" s="1"/>
  <c r="W522" i="5"/>
  <c r="Z522" i="5"/>
  <c r="AA522" i="5"/>
  <c r="AC522" i="5"/>
  <c r="V523" i="5"/>
  <c r="W523" i="5"/>
  <c r="AC523" i="5"/>
  <c r="V524" i="5"/>
  <c r="Z524" i="5" s="1"/>
  <c r="W524" i="5"/>
  <c r="Y524" i="5"/>
  <c r="AA524" i="5"/>
  <c r="AC524" i="5"/>
  <c r="V525" i="5"/>
  <c r="AA525" i="5" s="1"/>
  <c r="W525" i="5"/>
  <c r="AC525" i="5"/>
  <c r="V526" i="5"/>
  <c r="Z526" i="5" s="1"/>
  <c r="W526" i="5"/>
  <c r="AA526" i="5"/>
  <c r="AC526" i="5"/>
  <c r="V527" i="5"/>
  <c r="W527" i="5"/>
  <c r="AC527" i="5"/>
  <c r="V528" i="5"/>
  <c r="Y528" i="5" s="1"/>
  <c r="W528" i="5"/>
  <c r="Z528" i="5"/>
  <c r="AA528" i="5"/>
  <c r="AC528" i="5"/>
  <c r="V529" i="5"/>
  <c r="W529" i="5"/>
  <c r="AA529" i="5"/>
  <c r="AC529" i="5"/>
  <c r="V530" i="5"/>
  <c r="W530" i="5"/>
  <c r="Y530" i="5"/>
  <c r="Z530" i="5"/>
  <c r="AA530" i="5"/>
  <c r="AC530" i="5"/>
  <c r="V531" i="5"/>
  <c r="W531" i="5"/>
  <c r="AC531" i="5"/>
  <c r="V532" i="5"/>
  <c r="Z532" i="5" s="1"/>
  <c r="W532" i="5"/>
  <c r="AA532" i="5"/>
  <c r="AC532" i="5"/>
  <c r="V533" i="5"/>
  <c r="W533" i="5"/>
  <c r="AA533" i="5"/>
  <c r="AC533" i="5"/>
  <c r="V534" i="5"/>
  <c r="Z534" i="5" s="1"/>
  <c r="W534" i="5"/>
  <c r="Y534" i="5"/>
  <c r="AA534" i="5"/>
  <c r="AC534" i="5"/>
  <c r="V535" i="5"/>
  <c r="W535" i="5"/>
  <c r="AC535" i="5"/>
  <c r="V536" i="5"/>
  <c r="W536" i="5"/>
  <c r="Y536" i="5"/>
  <c r="Z536" i="5"/>
  <c r="AA536" i="5"/>
  <c r="AC536" i="5"/>
  <c r="V537" i="5"/>
  <c r="AA537" i="5" s="1"/>
  <c r="W537" i="5"/>
  <c r="AC537" i="5"/>
  <c r="V538" i="5"/>
  <c r="Y538" i="5" s="1"/>
  <c r="W538" i="5"/>
  <c r="Z538" i="5"/>
  <c r="AA538" i="5"/>
  <c r="AC538" i="5"/>
  <c r="V539" i="5"/>
  <c r="W539" i="5"/>
  <c r="AC539" i="5"/>
  <c r="V540" i="5"/>
  <c r="Z540" i="5" s="1"/>
  <c r="W540" i="5"/>
  <c r="Y540" i="5"/>
  <c r="AA540" i="5"/>
  <c r="AC540" i="5"/>
  <c r="V541" i="5"/>
  <c r="AA541" i="5" s="1"/>
  <c r="W541" i="5"/>
  <c r="AC541" i="5"/>
  <c r="V542" i="5"/>
  <c r="Z542" i="5" s="1"/>
  <c r="W542" i="5"/>
  <c r="AA542" i="5"/>
  <c r="AC542" i="5"/>
  <c r="V543" i="5"/>
  <c r="W543" i="5"/>
  <c r="AC543" i="5"/>
  <c r="V544" i="5"/>
  <c r="Y544" i="5" s="1"/>
  <c r="W544" i="5"/>
  <c r="Z544" i="5"/>
  <c r="AA544" i="5"/>
  <c r="AC544" i="5"/>
  <c r="V545" i="5"/>
  <c r="W545" i="5"/>
  <c r="AA545" i="5"/>
  <c r="AC545" i="5"/>
  <c r="V546" i="5"/>
  <c r="W546" i="5"/>
  <c r="Y546" i="5"/>
  <c r="Z546" i="5"/>
  <c r="AA546" i="5"/>
  <c r="AC546" i="5"/>
  <c r="V547" i="5"/>
  <c r="W547" i="5"/>
  <c r="AC547" i="5"/>
  <c r="V548" i="5"/>
  <c r="Z548" i="5" s="1"/>
  <c r="W548" i="5"/>
  <c r="AA548" i="5"/>
  <c r="AC548" i="5"/>
  <c r="V549" i="5"/>
  <c r="W549" i="5"/>
  <c r="AA549" i="5"/>
  <c r="AC549" i="5"/>
  <c r="V550" i="5"/>
  <c r="Z550" i="5" s="1"/>
  <c r="W550" i="5"/>
  <c r="Y550" i="5"/>
  <c r="AA550" i="5"/>
  <c r="AC550" i="5"/>
  <c r="V551" i="5"/>
  <c r="W551" i="5"/>
  <c r="AC551" i="5"/>
  <c r="V552" i="5"/>
  <c r="W552" i="5"/>
  <c r="Y552" i="5"/>
  <c r="Z552" i="5"/>
  <c r="AA552" i="5"/>
  <c r="AC552" i="5"/>
  <c r="V553" i="5"/>
  <c r="AA553" i="5" s="1"/>
  <c r="W553" i="5"/>
  <c r="AC553" i="5"/>
  <c r="V554" i="5"/>
  <c r="Y554" i="5" s="1"/>
  <c r="W554" i="5"/>
  <c r="Z554" i="5"/>
  <c r="AA554" i="5"/>
  <c r="AC554" i="5"/>
  <c r="V555" i="5"/>
  <c r="W555" i="5"/>
  <c r="AC555" i="5"/>
  <c r="V556" i="5"/>
  <c r="Z556" i="5" s="1"/>
  <c r="W556" i="5"/>
  <c r="Y556" i="5"/>
  <c r="AA556" i="5"/>
  <c r="AC556" i="5"/>
  <c r="V557" i="5"/>
  <c r="AA557" i="5" s="1"/>
  <c r="W557" i="5"/>
  <c r="AC557" i="5"/>
  <c r="V558" i="5"/>
  <c r="Z558" i="5" s="1"/>
  <c r="W558" i="5"/>
  <c r="AA558" i="5"/>
  <c r="AC558" i="5"/>
  <c r="V559" i="5"/>
  <c r="W559" i="5"/>
  <c r="AC559" i="5"/>
  <c r="V560" i="5"/>
  <c r="Y560" i="5" s="1"/>
  <c r="W560" i="5"/>
  <c r="Z560" i="5"/>
  <c r="AA560" i="5"/>
  <c r="AC560" i="5"/>
  <c r="V561" i="5"/>
  <c r="W561" i="5"/>
  <c r="AA561" i="5"/>
  <c r="AC561" i="5"/>
  <c r="V562" i="5"/>
  <c r="W562" i="5"/>
  <c r="Y562" i="5"/>
  <c r="Z562" i="5"/>
  <c r="AA562" i="5"/>
  <c r="AC562" i="5"/>
  <c r="V563" i="5"/>
  <c r="W563" i="5"/>
  <c r="AC563" i="5"/>
  <c r="V564" i="5"/>
  <c r="Z564" i="5" s="1"/>
  <c r="W564" i="5"/>
  <c r="AA564" i="5"/>
  <c r="AC564" i="5"/>
  <c r="V565" i="5"/>
  <c r="W565" i="5"/>
  <c r="AA565" i="5"/>
  <c r="AC565" i="5"/>
  <c r="V566" i="5"/>
  <c r="Z566" i="5" s="1"/>
  <c r="W566" i="5"/>
  <c r="Y566" i="5"/>
  <c r="AA566" i="5"/>
  <c r="AC566" i="5"/>
  <c r="V567" i="5"/>
  <c r="W567" i="5"/>
  <c r="AC567" i="5"/>
  <c r="V568" i="5"/>
  <c r="W568" i="5"/>
  <c r="Y568" i="5"/>
  <c r="Z568" i="5"/>
  <c r="AA568" i="5"/>
  <c r="AC568" i="5"/>
  <c r="V569" i="5"/>
  <c r="AA569" i="5" s="1"/>
  <c r="W569" i="5"/>
  <c r="AC569" i="5"/>
  <c r="V570" i="5"/>
  <c r="Y570" i="5" s="1"/>
  <c r="W570" i="5"/>
  <c r="Z570" i="5"/>
  <c r="AA570" i="5"/>
  <c r="AC570" i="5"/>
  <c r="V571" i="5"/>
  <c r="W571" i="5"/>
  <c r="AC571" i="5"/>
  <c r="V572" i="5"/>
  <c r="Z572" i="5" s="1"/>
  <c r="W572" i="5"/>
  <c r="Y572" i="5"/>
  <c r="AA572" i="5"/>
  <c r="AC572" i="5"/>
  <c r="V573" i="5"/>
  <c r="AA573" i="5" s="1"/>
  <c r="W573" i="5"/>
  <c r="AC573" i="5"/>
  <c r="V574" i="5"/>
  <c r="Z574" i="5" s="1"/>
  <c r="W574" i="5"/>
  <c r="AA574" i="5"/>
  <c r="AC574" i="5"/>
  <c r="V575" i="5"/>
  <c r="W575" i="5"/>
  <c r="AC575" i="5"/>
  <c r="V576" i="5"/>
  <c r="Y576" i="5" s="1"/>
  <c r="W576" i="5"/>
  <c r="Z576" i="5"/>
  <c r="AA576" i="5"/>
  <c r="AC576" i="5"/>
  <c r="V577" i="5"/>
  <c r="W577" i="5"/>
  <c r="AA577" i="5"/>
  <c r="AC577" i="5"/>
  <c r="V578" i="5"/>
  <c r="W578" i="5"/>
  <c r="Y578" i="5"/>
  <c r="Z578" i="5"/>
  <c r="AA578" i="5"/>
  <c r="AC578" i="5"/>
  <c r="V579" i="5"/>
  <c r="W579" i="5"/>
  <c r="AC579" i="5"/>
  <c r="V580" i="5"/>
  <c r="Z580" i="5" s="1"/>
  <c r="W580" i="5"/>
  <c r="AA580" i="5"/>
  <c r="AC580" i="5"/>
  <c r="V581" i="5"/>
  <c r="W581" i="5"/>
  <c r="AA581" i="5"/>
  <c r="AC581" i="5"/>
  <c r="V582" i="5"/>
  <c r="W582" i="5"/>
  <c r="Y582" i="5"/>
  <c r="Z582" i="5"/>
  <c r="AA582" i="5"/>
  <c r="AC582" i="5"/>
  <c r="V583" i="5"/>
  <c r="W583" i="5"/>
  <c r="AC583" i="5"/>
  <c r="V584" i="5"/>
  <c r="W584" i="5"/>
  <c r="Y584" i="5"/>
  <c r="Z584" i="5"/>
  <c r="AA584" i="5"/>
  <c r="AC584" i="5"/>
  <c r="V585" i="5"/>
  <c r="AA585" i="5" s="1"/>
  <c r="W585" i="5"/>
  <c r="AC585" i="5"/>
  <c r="V586" i="5"/>
  <c r="Y586" i="5" s="1"/>
  <c r="W586" i="5"/>
  <c r="Z586" i="5"/>
  <c r="AA586" i="5"/>
  <c r="AC586" i="5"/>
  <c r="V587" i="5"/>
  <c r="W587" i="5"/>
  <c r="AC587" i="5"/>
  <c r="V588" i="5"/>
  <c r="W588" i="5"/>
  <c r="Y588" i="5"/>
  <c r="Z588" i="5"/>
  <c r="AA588" i="5"/>
  <c r="AC588" i="5"/>
  <c r="V589" i="5"/>
  <c r="AA589" i="5" s="1"/>
  <c r="W589" i="5"/>
  <c r="AC589" i="5"/>
  <c r="V590" i="5"/>
  <c r="Z590" i="5" s="1"/>
  <c r="W590" i="5"/>
  <c r="AA590" i="5"/>
  <c r="AC590" i="5"/>
  <c r="V591" i="5"/>
  <c r="W591" i="5"/>
  <c r="AC591" i="5"/>
  <c r="V592" i="5"/>
  <c r="Y592" i="5" s="1"/>
  <c r="W592" i="5"/>
  <c r="Z592" i="5"/>
  <c r="AA592" i="5"/>
  <c r="AC592" i="5"/>
  <c r="V593" i="5"/>
  <c r="W593" i="5"/>
  <c r="AA593" i="5"/>
  <c r="AC593" i="5"/>
  <c r="V594" i="5"/>
  <c r="W594" i="5"/>
  <c r="Y594" i="5"/>
  <c r="Z594" i="5"/>
  <c r="AA594" i="5"/>
  <c r="AC594" i="5"/>
  <c r="V595" i="5"/>
  <c r="W595" i="5"/>
  <c r="AC595" i="5"/>
  <c r="V596" i="5"/>
  <c r="Z596" i="5" s="1"/>
  <c r="W596" i="5"/>
  <c r="AA596" i="5"/>
  <c r="AC596" i="5"/>
  <c r="V597" i="5"/>
  <c r="W597" i="5"/>
  <c r="AA597" i="5"/>
  <c r="AC597" i="5"/>
  <c r="V598" i="5"/>
  <c r="W598" i="5"/>
  <c r="Y598" i="5"/>
  <c r="Z598" i="5"/>
  <c r="AA598" i="5"/>
  <c r="AC598" i="5"/>
  <c r="V599" i="5"/>
  <c r="W599" i="5"/>
  <c r="AC599" i="5"/>
  <c r="V600" i="5"/>
  <c r="W600" i="5"/>
  <c r="Y600" i="5"/>
  <c r="Z600" i="5"/>
  <c r="AA600" i="5"/>
  <c r="AC600" i="5"/>
  <c r="V601" i="5"/>
  <c r="AA601" i="5" s="1"/>
  <c r="W601" i="5"/>
  <c r="AC601" i="5"/>
  <c r="V602" i="5"/>
  <c r="Y602" i="5" s="1"/>
  <c r="W602" i="5"/>
  <c r="Z602" i="5"/>
  <c r="AA602" i="5"/>
  <c r="AC602" i="5"/>
  <c r="V603" i="5"/>
  <c r="W603" i="5"/>
  <c r="AC603" i="5"/>
  <c r="V604" i="5"/>
  <c r="W604" i="5"/>
  <c r="Y604" i="5"/>
  <c r="Z604" i="5"/>
  <c r="AA604" i="5"/>
  <c r="AC604" i="5"/>
  <c r="V605" i="5"/>
  <c r="AA605" i="5" s="1"/>
  <c r="W605" i="5"/>
  <c r="AC605" i="5"/>
  <c r="V606" i="5"/>
  <c r="Z606" i="5" s="1"/>
  <c r="W606" i="5"/>
  <c r="AA606" i="5"/>
  <c r="AC606" i="5"/>
  <c r="V607" i="5"/>
  <c r="W607" i="5"/>
  <c r="AC607" i="5"/>
  <c r="V608" i="5"/>
  <c r="Y608" i="5" s="1"/>
  <c r="W608" i="5"/>
  <c r="Z608" i="5"/>
  <c r="AA608" i="5"/>
  <c r="AC608" i="5"/>
  <c r="V609" i="5"/>
  <c r="W609" i="5"/>
  <c r="AA609" i="5"/>
  <c r="AC609" i="5"/>
  <c r="V610" i="5"/>
  <c r="W610" i="5"/>
  <c r="Y610" i="5"/>
  <c r="Z610" i="5"/>
  <c r="AA610" i="5"/>
  <c r="AC610" i="5"/>
  <c r="V611" i="5"/>
  <c r="W611" i="5"/>
  <c r="AC611" i="5"/>
  <c r="V612" i="5"/>
  <c r="Z612" i="5" s="1"/>
  <c r="W612" i="5"/>
  <c r="AA612" i="5"/>
  <c r="AC612" i="5"/>
  <c r="V613" i="5"/>
  <c r="W613" i="5"/>
  <c r="AA613" i="5"/>
  <c r="AC613" i="5"/>
  <c r="V614" i="5"/>
  <c r="W614" i="5"/>
  <c r="Y614" i="5"/>
  <c r="Z614" i="5"/>
  <c r="AA614" i="5"/>
  <c r="AC614" i="5"/>
  <c r="V615" i="5"/>
  <c r="W615" i="5"/>
  <c r="AC615" i="5"/>
  <c r="V616" i="5"/>
  <c r="W616" i="5"/>
  <c r="Y616" i="5"/>
  <c r="Z616" i="5"/>
  <c r="AA616" i="5"/>
  <c r="AC616" i="5"/>
  <c r="V617" i="5"/>
  <c r="AA617" i="5" s="1"/>
  <c r="W617" i="5"/>
  <c r="AC617" i="5"/>
  <c r="V618" i="5"/>
  <c r="Y618" i="5" s="1"/>
  <c r="W618" i="5"/>
  <c r="Z618" i="5"/>
  <c r="AA618" i="5"/>
  <c r="AC618" i="5"/>
  <c r="V619" i="5"/>
  <c r="W619" i="5"/>
  <c r="AC619" i="5"/>
  <c r="V620" i="5"/>
  <c r="W620" i="5"/>
  <c r="Y620" i="5"/>
  <c r="Z620" i="5"/>
  <c r="AA620" i="5"/>
  <c r="AC620" i="5"/>
  <c r="V621" i="5"/>
  <c r="AA621" i="5" s="1"/>
  <c r="W621" i="5"/>
  <c r="AC621" i="5"/>
  <c r="V622" i="5"/>
  <c r="AA622" i="5" s="1"/>
  <c r="W622" i="5"/>
  <c r="AC622" i="5"/>
  <c r="V623" i="5"/>
  <c r="W623" i="5"/>
  <c r="AC623" i="5"/>
  <c r="V624" i="5"/>
  <c r="Y624" i="5" s="1"/>
  <c r="W624" i="5"/>
  <c r="Z624" i="5"/>
  <c r="AA624" i="5"/>
  <c r="AC624" i="5"/>
  <c r="V625" i="5"/>
  <c r="W625" i="5"/>
  <c r="AA625" i="5"/>
  <c r="AC625" i="5"/>
  <c r="V626" i="5"/>
  <c r="W626" i="5"/>
  <c r="Y626" i="5"/>
  <c r="Z626" i="5"/>
  <c r="AA626" i="5"/>
  <c r="AC626" i="5"/>
  <c r="V627" i="5"/>
  <c r="W627" i="5"/>
  <c r="AC627" i="5"/>
  <c r="V628" i="5"/>
  <c r="AA628" i="5" s="1"/>
  <c r="W628" i="5"/>
  <c r="AC628" i="5"/>
  <c r="V629" i="5"/>
  <c r="W629" i="5"/>
  <c r="AA629" i="5"/>
  <c r="AC629" i="5"/>
  <c r="V630" i="5"/>
  <c r="W630" i="5"/>
  <c r="Y630" i="5"/>
  <c r="Z630" i="5"/>
  <c r="AA630" i="5"/>
  <c r="AC630" i="5"/>
  <c r="V631" i="5"/>
  <c r="W631" i="5"/>
  <c r="AC631" i="5"/>
  <c r="V632" i="5"/>
  <c r="W632" i="5"/>
  <c r="Y632" i="5"/>
  <c r="Z632" i="5"/>
  <c r="AA632" i="5"/>
  <c r="AC632" i="5"/>
  <c r="V633" i="5"/>
  <c r="AA633" i="5" s="1"/>
  <c r="W633" i="5"/>
  <c r="AC633" i="5"/>
  <c r="V634" i="5"/>
  <c r="Y634" i="5" s="1"/>
  <c r="W634" i="5"/>
  <c r="Z634" i="5"/>
  <c r="AA634" i="5"/>
  <c r="AC634" i="5"/>
  <c r="V635" i="5"/>
  <c r="W635" i="5"/>
  <c r="AC635" i="5"/>
  <c r="V636" i="5"/>
  <c r="W636" i="5"/>
  <c r="Y636" i="5"/>
  <c r="Z636" i="5"/>
  <c r="AA636" i="5"/>
  <c r="AC636" i="5"/>
  <c r="V637" i="5"/>
  <c r="AA637" i="5" s="1"/>
  <c r="W637" i="5"/>
  <c r="AC637" i="5"/>
  <c r="V638" i="5"/>
  <c r="W638" i="5"/>
  <c r="AA638" i="5"/>
  <c r="AC638" i="5"/>
  <c r="V639" i="5"/>
  <c r="W639" i="5"/>
  <c r="AC639" i="5"/>
  <c r="V640" i="5"/>
  <c r="Y640" i="5" s="1"/>
  <c r="W640" i="5"/>
  <c r="Z640" i="5"/>
  <c r="AA640" i="5"/>
  <c r="AC640" i="5"/>
  <c r="V641" i="5"/>
  <c r="W641" i="5"/>
  <c r="AA641" i="5"/>
  <c r="AC641" i="5"/>
  <c r="V642" i="5"/>
  <c r="W642" i="5"/>
  <c r="Y642" i="5"/>
  <c r="Z642" i="5"/>
  <c r="AA642" i="5"/>
  <c r="AC642" i="5"/>
  <c r="V643" i="5"/>
  <c r="W643" i="5"/>
  <c r="AC643" i="5"/>
  <c r="V644" i="5"/>
  <c r="AA644" i="5" s="1"/>
  <c r="W644" i="5"/>
  <c r="AC644" i="5"/>
  <c r="V645" i="5"/>
  <c r="W645" i="5"/>
  <c r="AA645" i="5"/>
  <c r="AC645" i="5"/>
  <c r="V646" i="5"/>
  <c r="W646" i="5"/>
  <c r="Y646" i="5"/>
  <c r="Z646" i="5"/>
  <c r="AA646" i="5"/>
  <c r="AC646" i="5"/>
  <c r="V647" i="5"/>
  <c r="W647" i="5"/>
  <c r="AC647" i="5"/>
  <c r="V648" i="5"/>
  <c r="W648" i="5"/>
  <c r="Y648" i="5"/>
  <c r="Z648" i="5"/>
  <c r="AA648" i="5"/>
  <c r="AC648" i="5"/>
  <c r="V649" i="5"/>
  <c r="AA649" i="5" s="1"/>
  <c r="W649" i="5"/>
  <c r="AC649" i="5"/>
  <c r="V650" i="5"/>
  <c r="Y650" i="5" s="1"/>
  <c r="W650" i="5"/>
  <c r="AC650" i="5"/>
  <c r="V651" i="5"/>
  <c r="W651" i="5"/>
  <c r="AC651" i="5"/>
  <c r="V652" i="5"/>
  <c r="Y652" i="5" s="1"/>
  <c r="W652" i="5"/>
  <c r="AA652" i="5"/>
  <c r="AC652" i="5"/>
  <c r="V653" i="5"/>
  <c r="W653" i="5"/>
  <c r="AA653" i="5"/>
  <c r="AC653" i="5"/>
  <c r="V654" i="5"/>
  <c r="Z654" i="5" s="1"/>
  <c r="W654" i="5"/>
  <c r="Y654" i="5"/>
  <c r="AC654" i="5"/>
  <c r="V655" i="5"/>
  <c r="W655" i="5"/>
  <c r="AC655" i="5"/>
  <c r="V656" i="5"/>
  <c r="Y656" i="5" s="1"/>
  <c r="W656" i="5"/>
  <c r="Z656" i="5"/>
  <c r="AC656" i="5"/>
  <c r="V657" i="5"/>
  <c r="W657" i="5"/>
  <c r="AA657" i="5"/>
  <c r="AC657" i="5"/>
  <c r="V658" i="5"/>
  <c r="W658" i="5"/>
  <c r="Y658" i="5"/>
  <c r="Z658" i="5"/>
  <c r="AA658" i="5"/>
  <c r="AC658" i="5"/>
  <c r="V659" i="5"/>
  <c r="W659" i="5"/>
  <c r="AC659" i="5"/>
  <c r="V660" i="5"/>
  <c r="Z660" i="5" s="1"/>
  <c r="W660" i="5"/>
  <c r="AC660" i="5"/>
  <c r="V661" i="5"/>
  <c r="W661" i="5"/>
  <c r="AA661" i="5"/>
  <c r="AC661" i="5"/>
  <c r="V662" i="5"/>
  <c r="W662" i="5"/>
  <c r="Y662" i="5"/>
  <c r="Z662" i="5"/>
  <c r="AA662" i="5"/>
  <c r="AC662" i="5"/>
  <c r="V663" i="5"/>
  <c r="W663" i="5"/>
  <c r="AC663" i="5"/>
  <c r="V664" i="5"/>
  <c r="W664" i="5"/>
  <c r="Y664" i="5"/>
  <c r="Z664" i="5"/>
  <c r="AA664" i="5"/>
  <c r="AC664" i="5"/>
  <c r="V665" i="5"/>
  <c r="AA665" i="5" s="1"/>
  <c r="W665" i="5"/>
  <c r="AC665" i="5"/>
  <c r="V666" i="5"/>
  <c r="Y666" i="5" s="1"/>
  <c r="W666" i="5"/>
  <c r="AA666" i="5"/>
  <c r="AC666" i="5"/>
  <c r="V667" i="5"/>
  <c r="W667" i="5"/>
  <c r="AC667" i="5"/>
  <c r="V668" i="5"/>
  <c r="Y668" i="5" s="1"/>
  <c r="W668" i="5"/>
  <c r="Z668" i="5"/>
  <c r="AA668" i="5"/>
  <c r="AC668" i="5"/>
  <c r="V669" i="5"/>
  <c r="W669" i="5"/>
  <c r="AA669" i="5"/>
  <c r="AC669" i="5"/>
  <c r="V670" i="5"/>
  <c r="Z670" i="5" s="1"/>
  <c r="W670" i="5"/>
  <c r="Y670" i="5"/>
  <c r="AA670" i="5"/>
  <c r="AC670" i="5"/>
  <c r="V671" i="5"/>
  <c r="W671" i="5"/>
  <c r="AC671" i="5"/>
  <c r="V672" i="5"/>
  <c r="Y672" i="5" s="1"/>
  <c r="W672" i="5"/>
  <c r="Z672" i="5"/>
  <c r="AA672" i="5"/>
  <c r="AC672" i="5"/>
  <c r="V673" i="5"/>
  <c r="W673" i="5"/>
  <c r="AA673" i="5"/>
  <c r="AC673" i="5"/>
  <c r="V674" i="5"/>
  <c r="W674" i="5"/>
  <c r="Y674" i="5"/>
  <c r="Z674" i="5"/>
  <c r="AA674" i="5"/>
  <c r="AC674" i="5"/>
  <c r="V675" i="5"/>
  <c r="W675" i="5"/>
  <c r="AC675" i="5"/>
  <c r="V676" i="5"/>
  <c r="Z676" i="5" s="1"/>
  <c r="W676" i="5"/>
  <c r="AA676" i="5"/>
  <c r="AC676" i="5"/>
  <c r="V677" i="5"/>
  <c r="AA677" i="5" s="1"/>
  <c r="W677" i="5"/>
  <c r="AC677" i="5"/>
  <c r="V678" i="5"/>
  <c r="Y678" i="5" s="1"/>
  <c r="W678" i="5"/>
  <c r="AA678" i="5"/>
  <c r="AC678" i="5"/>
  <c r="V679" i="5"/>
  <c r="W679" i="5"/>
  <c r="AC679" i="5"/>
  <c r="V680" i="5"/>
  <c r="W680" i="5"/>
  <c r="Y680" i="5"/>
  <c r="Z680" i="5"/>
  <c r="AA680" i="5"/>
  <c r="AC680" i="5"/>
  <c r="V681" i="5"/>
  <c r="AA681" i="5" s="1"/>
  <c r="W681" i="5"/>
  <c r="AC681" i="5"/>
  <c r="V682" i="5"/>
  <c r="Y682" i="5" s="1"/>
  <c r="W682" i="5"/>
  <c r="Z682" i="5"/>
  <c r="AC682" i="5"/>
  <c r="V683" i="5"/>
  <c r="W683" i="5"/>
  <c r="AC683" i="5"/>
  <c r="V684" i="5"/>
  <c r="Z684" i="5" s="1"/>
  <c r="W684" i="5"/>
  <c r="Y684" i="5"/>
  <c r="AA684" i="5"/>
  <c r="AC684" i="5"/>
  <c r="V685" i="5"/>
  <c r="AA685" i="5" s="1"/>
  <c r="W685" i="5"/>
  <c r="AC685" i="5"/>
  <c r="V686" i="5"/>
  <c r="W686" i="5"/>
  <c r="AC686" i="5"/>
  <c r="V687" i="5"/>
  <c r="Y687" i="5" s="1"/>
  <c r="W687" i="5"/>
  <c r="AC687" i="5"/>
  <c r="V688" i="5"/>
  <c r="Y688" i="5" s="1"/>
  <c r="W688" i="5"/>
  <c r="Z688" i="5"/>
  <c r="AA688" i="5"/>
  <c r="AC688" i="5"/>
  <c r="V689" i="5"/>
  <c r="W689" i="5"/>
  <c r="AC689" i="5"/>
  <c r="V690" i="5"/>
  <c r="W690" i="5"/>
  <c r="Y690" i="5"/>
  <c r="Z690" i="5"/>
  <c r="AA690" i="5"/>
  <c r="AC690" i="5"/>
  <c r="V691" i="5"/>
  <c r="Y691" i="5" s="1"/>
  <c r="W691" i="5"/>
  <c r="AC691" i="5"/>
  <c r="V692" i="5"/>
  <c r="W692" i="5"/>
  <c r="AA692" i="5"/>
  <c r="AC692" i="5"/>
  <c r="V693" i="5"/>
  <c r="AA693" i="5" s="1"/>
  <c r="W693" i="5"/>
  <c r="Y693" i="5"/>
  <c r="AC693" i="5"/>
  <c r="V694" i="5"/>
  <c r="W694" i="5"/>
  <c r="AC694" i="5"/>
  <c r="V695" i="5"/>
  <c r="Y695" i="5" s="1"/>
  <c r="W695" i="5"/>
  <c r="AA695" i="5"/>
  <c r="AC695" i="5"/>
  <c r="V696" i="5"/>
  <c r="Z696" i="5" s="1"/>
  <c r="W696" i="5"/>
  <c r="Y696" i="5"/>
  <c r="AA696" i="5"/>
  <c r="AC696" i="5"/>
  <c r="V697" i="5"/>
  <c r="W697" i="5"/>
  <c r="AC697" i="5"/>
  <c r="V698" i="5"/>
  <c r="W698" i="5"/>
  <c r="Y698" i="5"/>
  <c r="Z698" i="5"/>
  <c r="AA698" i="5"/>
  <c r="AC698" i="5"/>
  <c r="V699" i="5"/>
  <c r="Y699" i="5" s="1"/>
  <c r="W699" i="5"/>
  <c r="AC699" i="5"/>
  <c r="V700" i="5"/>
  <c r="AA700" i="5" s="1"/>
  <c r="W700" i="5"/>
  <c r="AC700" i="5"/>
  <c r="V701" i="5"/>
  <c r="AA701" i="5" s="1"/>
  <c r="W701" i="5"/>
  <c r="AC701" i="5"/>
  <c r="V702" i="5"/>
  <c r="W702" i="5"/>
  <c r="AC702" i="5"/>
  <c r="V703" i="5"/>
  <c r="Y703" i="5" s="1"/>
  <c r="W703" i="5"/>
  <c r="AA703" i="5"/>
  <c r="AC703" i="5"/>
  <c r="V704" i="5"/>
  <c r="W704" i="5"/>
  <c r="Y704" i="5"/>
  <c r="Z704" i="5"/>
  <c r="AA704" i="5"/>
  <c r="AC704" i="5"/>
  <c r="V705" i="5"/>
  <c r="W705" i="5"/>
  <c r="AC705" i="5"/>
  <c r="V706" i="5"/>
  <c r="W706" i="5"/>
  <c r="Y706" i="5"/>
  <c r="Z706" i="5"/>
  <c r="AA706" i="5"/>
  <c r="AC706" i="5"/>
  <c r="V707" i="5"/>
  <c r="Y707" i="5" s="1"/>
  <c r="W707" i="5"/>
  <c r="AC707" i="5"/>
  <c r="V708" i="5"/>
  <c r="AA708" i="5" s="1"/>
  <c r="W708" i="5"/>
  <c r="AC708" i="5"/>
  <c r="V709" i="5"/>
  <c r="AA709" i="5" s="1"/>
  <c r="W709" i="5"/>
  <c r="AC709" i="5"/>
  <c r="V710" i="5"/>
  <c r="W710" i="5"/>
  <c r="AC710" i="5"/>
  <c r="V711" i="5"/>
  <c r="Y711" i="5" s="1"/>
  <c r="W711" i="5"/>
  <c r="AA711" i="5"/>
  <c r="AC711" i="5"/>
  <c r="V712" i="5"/>
  <c r="Z712" i="5" s="1"/>
  <c r="W712" i="5"/>
  <c r="Y712" i="5"/>
  <c r="AA712" i="5"/>
  <c r="AC712" i="5"/>
  <c r="V713" i="5"/>
  <c r="W713" i="5"/>
  <c r="AC713" i="5"/>
  <c r="V714" i="5"/>
  <c r="W714" i="5"/>
  <c r="Y714" i="5"/>
  <c r="Z714" i="5"/>
  <c r="AA714" i="5"/>
  <c r="AC714" i="5"/>
  <c r="V715" i="5"/>
  <c r="Y715" i="5" s="1"/>
  <c r="W715" i="5"/>
  <c r="AC715" i="5"/>
  <c r="V716" i="5"/>
  <c r="AA716" i="5" s="1"/>
  <c r="W716" i="5"/>
  <c r="AC716" i="5"/>
  <c r="V717" i="5"/>
  <c r="AA717" i="5" s="1"/>
  <c r="W717" i="5"/>
  <c r="AC717" i="5"/>
  <c r="V718" i="5"/>
  <c r="W718" i="5"/>
  <c r="AC718" i="5"/>
  <c r="V719" i="5"/>
  <c r="Y719" i="5" s="1"/>
  <c r="W719" i="5"/>
  <c r="AC719" i="5"/>
  <c r="V720" i="5"/>
  <c r="Y720" i="5" s="1"/>
  <c r="W720" i="5"/>
  <c r="Z720" i="5"/>
  <c r="AA720" i="5"/>
  <c r="AC720" i="5"/>
  <c r="V721" i="5"/>
  <c r="W721" i="5"/>
  <c r="AC721" i="5"/>
  <c r="V722" i="5"/>
  <c r="W722" i="5"/>
  <c r="Y722" i="5"/>
  <c r="Z722" i="5"/>
  <c r="AA722" i="5"/>
  <c r="AC722" i="5"/>
  <c r="V723" i="5"/>
  <c r="Y723" i="5" s="1"/>
  <c r="W723" i="5"/>
  <c r="AC723" i="5"/>
  <c r="V724" i="5"/>
  <c r="W724" i="5"/>
  <c r="AA724" i="5"/>
  <c r="AC724" i="5"/>
  <c r="V725" i="5"/>
  <c r="AA725" i="5" s="1"/>
  <c r="W725" i="5"/>
  <c r="Y725" i="5"/>
  <c r="AC725" i="5"/>
  <c r="V726" i="5"/>
  <c r="W726" i="5"/>
  <c r="AC726" i="5"/>
  <c r="V727" i="5"/>
  <c r="Y727" i="5" s="1"/>
  <c r="W727" i="5"/>
  <c r="AA727" i="5"/>
  <c r="AC727" i="5"/>
  <c r="V728" i="5"/>
  <c r="Z728" i="5" s="1"/>
  <c r="W728" i="5"/>
  <c r="Y728" i="5"/>
  <c r="AA728" i="5"/>
  <c r="AC728" i="5"/>
  <c r="V729" i="5"/>
  <c r="W729" i="5"/>
  <c r="AC729" i="5"/>
  <c r="V730" i="5"/>
  <c r="W730" i="5"/>
  <c r="Y730" i="5"/>
  <c r="Z730" i="5"/>
  <c r="AA730" i="5"/>
  <c r="AC730" i="5"/>
  <c r="V731" i="5"/>
  <c r="Y731" i="5" s="1"/>
  <c r="W731" i="5"/>
  <c r="AC731" i="5"/>
  <c r="V732" i="5"/>
  <c r="AA732" i="5" s="1"/>
  <c r="W732" i="5"/>
  <c r="AC732" i="5"/>
  <c r="V733" i="5"/>
  <c r="W733" i="5"/>
  <c r="Y733" i="5"/>
  <c r="AA733" i="5"/>
  <c r="AC733" i="5"/>
  <c r="V734" i="5"/>
  <c r="Y734" i="5" s="1"/>
  <c r="W734" i="5"/>
  <c r="AC734" i="5"/>
  <c r="V735" i="5"/>
  <c r="AA735" i="5" s="1"/>
  <c r="W735" i="5"/>
  <c r="AC735" i="5"/>
  <c r="V736" i="5"/>
  <c r="Y736" i="5" s="1"/>
  <c r="W736" i="5"/>
  <c r="AC736" i="5"/>
  <c r="V737" i="5"/>
  <c r="W737" i="5"/>
  <c r="AC737" i="5"/>
  <c r="V738" i="5"/>
  <c r="Z738" i="5" s="1"/>
  <c r="W738" i="5"/>
  <c r="AA738" i="5"/>
  <c r="AC738" i="5"/>
  <c r="V739" i="5"/>
  <c r="Y739" i="5" s="1"/>
  <c r="W739" i="5"/>
  <c r="AC739" i="5"/>
  <c r="V740" i="5"/>
  <c r="W740" i="5"/>
  <c r="AC740" i="5"/>
  <c r="V741" i="5"/>
  <c r="AA741" i="5" s="1"/>
  <c r="W741" i="5"/>
  <c r="AC741" i="5"/>
  <c r="V742" i="5"/>
  <c r="Y742" i="5" s="1"/>
  <c r="W742" i="5"/>
  <c r="AA742" i="5"/>
  <c r="AC742" i="5"/>
  <c r="V743" i="5"/>
  <c r="W743" i="5"/>
  <c r="Y743" i="5"/>
  <c r="AA743" i="5"/>
  <c r="AC743" i="5"/>
  <c r="V744" i="5"/>
  <c r="Z744" i="5" s="1"/>
  <c r="W744" i="5"/>
  <c r="Y744" i="5"/>
  <c r="AC744" i="5"/>
  <c r="V745" i="5"/>
  <c r="W745" i="5"/>
  <c r="AC745" i="5"/>
  <c r="V746" i="5"/>
  <c r="Y746" i="5" s="1"/>
  <c r="W746" i="5"/>
  <c r="Z746" i="5"/>
  <c r="AC746" i="5"/>
  <c r="V747" i="5"/>
  <c r="Y747" i="5" s="1"/>
  <c r="W747" i="5"/>
  <c r="AC747" i="5"/>
  <c r="V748" i="5"/>
  <c r="W748" i="5"/>
  <c r="AC748" i="5"/>
  <c r="V749" i="5"/>
  <c r="Y749" i="5" s="1"/>
  <c r="W749" i="5"/>
  <c r="AC749" i="5"/>
  <c r="V750" i="5"/>
  <c r="Y750" i="5" s="1"/>
  <c r="W750" i="5"/>
  <c r="AC750" i="5"/>
  <c r="V751" i="5"/>
  <c r="Y751" i="5" s="1"/>
  <c r="W751" i="5"/>
  <c r="AA751" i="5"/>
  <c r="AC751" i="5"/>
  <c r="V752" i="5"/>
  <c r="W752" i="5"/>
  <c r="Y752" i="5"/>
  <c r="Z752" i="5"/>
  <c r="AA752" i="5"/>
  <c r="AC752" i="5"/>
  <c r="V753" i="5"/>
  <c r="W753" i="5"/>
  <c r="AC753" i="5"/>
  <c r="V754" i="5"/>
  <c r="Z754" i="5" s="1"/>
  <c r="W754" i="5"/>
  <c r="Y754" i="5"/>
  <c r="AA754" i="5"/>
  <c r="AC754" i="5"/>
  <c r="V755" i="5"/>
  <c r="Y755" i="5" s="1"/>
  <c r="W755" i="5"/>
  <c r="AC755" i="5"/>
  <c r="V756" i="5"/>
  <c r="AA756" i="5" s="1"/>
  <c r="W756" i="5"/>
  <c r="AC756" i="5"/>
  <c r="V757" i="5"/>
  <c r="AA757" i="5" s="1"/>
  <c r="W757" i="5"/>
  <c r="Y757" i="5"/>
  <c r="AC757" i="5"/>
  <c r="V758" i="5"/>
  <c r="W758" i="5"/>
  <c r="AC758" i="5"/>
  <c r="V759" i="5"/>
  <c r="Y759" i="5" s="1"/>
  <c r="W759" i="5"/>
  <c r="AA759" i="5"/>
  <c r="AC759" i="5"/>
  <c r="V760" i="5"/>
  <c r="Z760" i="5" s="1"/>
  <c r="W760" i="5"/>
  <c r="Y760" i="5"/>
  <c r="AA760" i="5"/>
  <c r="AC760" i="5"/>
  <c r="V761" i="5"/>
  <c r="W761" i="5"/>
  <c r="AC761" i="5"/>
  <c r="V762" i="5"/>
  <c r="W762" i="5"/>
  <c r="Y762" i="5"/>
  <c r="Z762" i="5"/>
  <c r="AA762" i="5"/>
  <c r="AC762" i="5"/>
  <c r="V763" i="5"/>
  <c r="Y763" i="5" s="1"/>
  <c r="W763" i="5"/>
  <c r="AC763" i="5"/>
  <c r="V764" i="5"/>
  <c r="X764" i="5" s="1"/>
  <c r="W764" i="5"/>
  <c r="Y764" i="5"/>
  <c r="Z764" i="5"/>
  <c r="AA764" i="5"/>
  <c r="AC764" i="5"/>
  <c r="V765" i="5"/>
  <c r="X765" i="5" s="1"/>
  <c r="W765" i="5"/>
  <c r="Y765" i="5"/>
  <c r="Z765" i="5"/>
  <c r="AA765" i="5"/>
  <c r="AC765" i="5"/>
  <c r="V766" i="5"/>
  <c r="X766" i="5" s="1"/>
  <c r="W766" i="5"/>
  <c r="Y766" i="5"/>
  <c r="Z766" i="5"/>
  <c r="AA766" i="5"/>
  <c r="AC766" i="5"/>
  <c r="V767" i="5"/>
  <c r="X767" i="5" s="1"/>
  <c r="W767" i="5"/>
  <c r="Y767" i="5"/>
  <c r="Z767" i="5"/>
  <c r="AA767" i="5"/>
  <c r="AC767" i="5"/>
  <c r="V768" i="5"/>
  <c r="X768" i="5" s="1"/>
  <c r="W768" i="5"/>
  <c r="Y768" i="5"/>
  <c r="Z768" i="5"/>
  <c r="AA768" i="5"/>
  <c r="AC768" i="5"/>
  <c r="V769" i="5"/>
  <c r="X769" i="5" s="1"/>
  <c r="W769" i="5"/>
  <c r="Y769" i="5"/>
  <c r="Z769" i="5"/>
  <c r="AA769" i="5"/>
  <c r="AC769" i="5"/>
  <c r="V770" i="5"/>
  <c r="X770" i="5" s="1"/>
  <c r="W770" i="5"/>
  <c r="Y770" i="5"/>
  <c r="Z770" i="5"/>
  <c r="AA770" i="5"/>
  <c r="AC770" i="5"/>
  <c r="V771" i="5"/>
  <c r="X771" i="5" s="1"/>
  <c r="W771" i="5"/>
  <c r="Y771" i="5"/>
  <c r="Z771" i="5"/>
  <c r="AA771" i="5"/>
  <c r="AC771" i="5"/>
  <c r="V772" i="5"/>
  <c r="X772" i="5" s="1"/>
  <c r="W772" i="5"/>
  <c r="Y772" i="5"/>
  <c r="Z772" i="5"/>
  <c r="AA772" i="5"/>
  <c r="AC772" i="5"/>
  <c r="V773" i="5"/>
  <c r="X773" i="5" s="1"/>
  <c r="W773" i="5"/>
  <c r="Y773" i="5"/>
  <c r="Z773" i="5"/>
  <c r="AA773" i="5"/>
  <c r="AC773" i="5"/>
  <c r="V774" i="5"/>
  <c r="X774" i="5" s="1"/>
  <c r="W774" i="5"/>
  <c r="Y774" i="5"/>
  <c r="Z774" i="5"/>
  <c r="AA774" i="5"/>
  <c r="AC774" i="5"/>
  <c r="V775" i="5"/>
  <c r="X775" i="5" s="1"/>
  <c r="W775" i="5"/>
  <c r="Y775" i="5"/>
  <c r="Z775" i="5"/>
  <c r="AA775" i="5"/>
  <c r="AC775" i="5"/>
  <c r="V776" i="5"/>
  <c r="X776" i="5" s="1"/>
  <c r="W776" i="5"/>
  <c r="Y776" i="5"/>
  <c r="Z776" i="5"/>
  <c r="AA776" i="5"/>
  <c r="AC776" i="5"/>
  <c r="V777" i="5"/>
  <c r="X777" i="5" s="1"/>
  <c r="W777" i="5"/>
  <c r="Y777" i="5"/>
  <c r="Z777" i="5"/>
  <c r="AA777" i="5"/>
  <c r="AC777" i="5"/>
  <c r="V778" i="5"/>
  <c r="X778" i="5" s="1"/>
  <c r="W778" i="5"/>
  <c r="Y778" i="5"/>
  <c r="Z778" i="5"/>
  <c r="AA778" i="5"/>
  <c r="AC778" i="5"/>
  <c r="V779" i="5"/>
  <c r="X779" i="5" s="1"/>
  <c r="W779" i="5"/>
  <c r="Y779" i="5"/>
  <c r="Z779" i="5"/>
  <c r="AA779" i="5"/>
  <c r="AC779" i="5"/>
  <c r="V780" i="5"/>
  <c r="X780" i="5" s="1"/>
  <c r="W780" i="5"/>
  <c r="Y780" i="5"/>
  <c r="Z780" i="5"/>
  <c r="AA780" i="5"/>
  <c r="AC780" i="5"/>
  <c r="V781" i="5"/>
  <c r="X781" i="5" s="1"/>
  <c r="W781" i="5"/>
  <c r="Y781" i="5"/>
  <c r="Z781" i="5"/>
  <c r="AA781" i="5"/>
  <c r="AC781" i="5"/>
  <c r="V782" i="5"/>
  <c r="X782" i="5" s="1"/>
  <c r="W782" i="5"/>
  <c r="Y782" i="5"/>
  <c r="Z782" i="5"/>
  <c r="AA782" i="5"/>
  <c r="AC782" i="5"/>
  <c r="V783" i="5"/>
  <c r="X783" i="5" s="1"/>
  <c r="W783" i="5"/>
  <c r="Y783" i="5"/>
  <c r="Z783" i="5"/>
  <c r="AA783" i="5"/>
  <c r="AC783" i="5"/>
  <c r="V784" i="5"/>
  <c r="X784" i="5" s="1"/>
  <c r="W784" i="5"/>
  <c r="Y784" i="5"/>
  <c r="Z784" i="5"/>
  <c r="AA784" i="5"/>
  <c r="AC784" i="5"/>
  <c r="V785" i="5"/>
  <c r="X785" i="5" s="1"/>
  <c r="W785" i="5"/>
  <c r="Y785" i="5"/>
  <c r="Z785" i="5"/>
  <c r="AA785" i="5"/>
  <c r="AC785" i="5"/>
  <c r="V786" i="5"/>
  <c r="X786" i="5" s="1"/>
  <c r="W786" i="5"/>
  <c r="Y786" i="5"/>
  <c r="Z786" i="5"/>
  <c r="AA786" i="5"/>
  <c r="AC786" i="5"/>
  <c r="V787" i="5"/>
  <c r="X787" i="5" s="1"/>
  <c r="W787" i="5"/>
  <c r="Y787" i="5"/>
  <c r="Z787" i="5"/>
  <c r="AA787" i="5"/>
  <c r="AC787" i="5"/>
  <c r="V788" i="5"/>
  <c r="X788" i="5" s="1"/>
  <c r="W788" i="5"/>
  <c r="Y788" i="5"/>
  <c r="Z788" i="5"/>
  <c r="AA788" i="5"/>
  <c r="AC788" i="5"/>
  <c r="V789" i="5"/>
  <c r="X789" i="5" s="1"/>
  <c r="W789" i="5"/>
  <c r="Y789" i="5"/>
  <c r="Z789" i="5"/>
  <c r="AA789" i="5"/>
  <c r="AC789" i="5"/>
  <c r="V790" i="5"/>
  <c r="X790" i="5" s="1"/>
  <c r="W790" i="5"/>
  <c r="Y790" i="5"/>
  <c r="Z790" i="5"/>
  <c r="AA790" i="5"/>
  <c r="AC790" i="5"/>
  <c r="V791" i="5"/>
  <c r="X791" i="5" s="1"/>
  <c r="W791" i="5"/>
  <c r="Y791" i="5"/>
  <c r="Z791" i="5"/>
  <c r="AA791" i="5"/>
  <c r="AC791" i="5"/>
  <c r="V792" i="5"/>
  <c r="X792" i="5" s="1"/>
  <c r="W792" i="5"/>
  <c r="Y792" i="5"/>
  <c r="Z792" i="5"/>
  <c r="AA792" i="5"/>
  <c r="AC792" i="5"/>
  <c r="V793" i="5"/>
  <c r="X793" i="5" s="1"/>
  <c r="W793" i="5"/>
  <c r="Y793" i="5"/>
  <c r="Z793" i="5"/>
  <c r="AA793" i="5"/>
  <c r="AC793" i="5"/>
  <c r="V794" i="5"/>
  <c r="X794" i="5" s="1"/>
  <c r="W794" i="5"/>
  <c r="Y794" i="5"/>
  <c r="Z794" i="5"/>
  <c r="AA794" i="5"/>
  <c r="AC794" i="5"/>
  <c r="V795" i="5"/>
  <c r="X795" i="5" s="1"/>
  <c r="W795" i="5"/>
  <c r="Y795" i="5"/>
  <c r="Z795" i="5"/>
  <c r="AC795" i="5"/>
  <c r="V796" i="5"/>
  <c r="X796" i="5" s="1"/>
  <c r="W796" i="5"/>
  <c r="Y796" i="5"/>
  <c r="Z796" i="5"/>
  <c r="AC796" i="5"/>
  <c r="V797" i="5"/>
  <c r="X797" i="5" s="1"/>
  <c r="W797" i="5"/>
  <c r="Y797" i="5"/>
  <c r="Z797" i="5"/>
  <c r="AC797" i="5"/>
  <c r="V798" i="5"/>
  <c r="X798" i="5" s="1"/>
  <c r="W798" i="5"/>
  <c r="Y798" i="5"/>
  <c r="Z798" i="5"/>
  <c r="AC798" i="5"/>
  <c r="V799" i="5"/>
  <c r="X799" i="5" s="1"/>
  <c r="W799" i="5"/>
  <c r="Y799" i="5"/>
  <c r="Z799" i="5"/>
  <c r="AC799" i="5"/>
  <c r="V800" i="5"/>
  <c r="X800" i="5" s="1"/>
  <c r="W800" i="5"/>
  <c r="Y800" i="5"/>
  <c r="Z800" i="5"/>
  <c r="AC800" i="5"/>
  <c r="V801" i="5"/>
  <c r="X801" i="5" s="1"/>
  <c r="W801" i="5"/>
  <c r="Y801" i="5"/>
  <c r="Z801" i="5"/>
  <c r="AC801" i="5"/>
  <c r="V802" i="5"/>
  <c r="X802" i="5" s="1"/>
  <c r="W802" i="5"/>
  <c r="Y802" i="5"/>
  <c r="Z802" i="5"/>
  <c r="AC802" i="5"/>
  <c r="V803" i="5"/>
  <c r="X803" i="5" s="1"/>
  <c r="W803" i="5"/>
  <c r="Y803" i="5"/>
  <c r="Z803" i="5"/>
  <c r="AC803" i="5"/>
  <c r="V804" i="5"/>
  <c r="X804" i="5" s="1"/>
  <c r="W804" i="5"/>
  <c r="Y804" i="5"/>
  <c r="Z804" i="5"/>
  <c r="AC804" i="5"/>
  <c r="V805" i="5"/>
  <c r="X805" i="5" s="1"/>
  <c r="W805" i="5"/>
  <c r="Y805" i="5"/>
  <c r="Z805" i="5"/>
  <c r="AC805" i="5"/>
  <c r="V806" i="5"/>
  <c r="X806" i="5" s="1"/>
  <c r="W806" i="5"/>
  <c r="Y806" i="5"/>
  <c r="Z806" i="5"/>
  <c r="AC806" i="5"/>
  <c r="V807" i="5"/>
  <c r="X807" i="5" s="1"/>
  <c r="W807" i="5"/>
  <c r="Y807" i="5"/>
  <c r="Z807" i="5"/>
  <c r="AC807" i="5"/>
  <c r="V808" i="5"/>
  <c r="X808" i="5" s="1"/>
  <c r="W808" i="5"/>
  <c r="Y808" i="5"/>
  <c r="Z808" i="5"/>
  <c r="AC808" i="5"/>
  <c r="V809" i="5"/>
  <c r="X809" i="5" s="1"/>
  <c r="W809" i="5"/>
  <c r="Y809" i="5"/>
  <c r="Z809" i="5"/>
  <c r="AC809" i="5"/>
  <c r="V810" i="5"/>
  <c r="X810" i="5" s="1"/>
  <c r="W810" i="5"/>
  <c r="Y810" i="5"/>
  <c r="Z810" i="5"/>
  <c r="AC810" i="5"/>
  <c r="V811" i="5"/>
  <c r="X811" i="5" s="1"/>
  <c r="W811" i="5"/>
  <c r="Y811" i="5"/>
  <c r="Z811" i="5"/>
  <c r="AC811" i="5"/>
  <c r="V812" i="5"/>
  <c r="X812" i="5" s="1"/>
  <c r="W812" i="5"/>
  <c r="Y812" i="5"/>
  <c r="Z812" i="5"/>
  <c r="AC812" i="5"/>
  <c r="V813" i="5"/>
  <c r="X813" i="5" s="1"/>
  <c r="W813" i="5"/>
  <c r="Y813" i="5"/>
  <c r="Z813" i="5"/>
  <c r="AC813" i="5"/>
  <c r="V814" i="5"/>
  <c r="X814" i="5" s="1"/>
  <c r="W814" i="5"/>
  <c r="Y814" i="5"/>
  <c r="Z814" i="5"/>
  <c r="AC814" i="5"/>
  <c r="V815" i="5"/>
  <c r="X815" i="5" s="1"/>
  <c r="W815" i="5"/>
  <c r="Y815" i="5"/>
  <c r="Z815" i="5"/>
  <c r="AC815" i="5"/>
  <c r="V816" i="5"/>
  <c r="X816" i="5" s="1"/>
  <c r="W816" i="5"/>
  <c r="Y816" i="5"/>
  <c r="Z816" i="5"/>
  <c r="AC816" i="5"/>
  <c r="V817" i="5"/>
  <c r="X817" i="5" s="1"/>
  <c r="W817" i="5"/>
  <c r="Y817" i="5"/>
  <c r="Z817" i="5"/>
  <c r="AC817" i="5"/>
  <c r="V818" i="5"/>
  <c r="X818" i="5" s="1"/>
  <c r="W818" i="5"/>
  <c r="Y818" i="5"/>
  <c r="Z818" i="5"/>
  <c r="AC818" i="5"/>
  <c r="V819" i="5"/>
  <c r="X819" i="5" s="1"/>
  <c r="W819" i="5"/>
  <c r="Y819" i="5"/>
  <c r="Z819" i="5"/>
  <c r="AC819" i="5"/>
  <c r="V820" i="5"/>
  <c r="X820" i="5" s="1"/>
  <c r="W820" i="5"/>
  <c r="Y820" i="5"/>
  <c r="Z820" i="5"/>
  <c r="AC820" i="5"/>
  <c r="V821" i="5"/>
  <c r="X821" i="5" s="1"/>
  <c r="W821" i="5"/>
  <c r="Y821" i="5"/>
  <c r="Z821" i="5"/>
  <c r="AC821" i="5"/>
  <c r="V822" i="5"/>
  <c r="X822" i="5" s="1"/>
  <c r="W822" i="5"/>
  <c r="Y822" i="5"/>
  <c r="Z822" i="5"/>
  <c r="AC822" i="5"/>
  <c r="V823" i="5"/>
  <c r="X823" i="5" s="1"/>
  <c r="W823" i="5"/>
  <c r="Y823" i="5"/>
  <c r="Z823" i="5"/>
  <c r="AC823" i="5"/>
  <c r="V824" i="5"/>
  <c r="W824" i="5"/>
  <c r="Y824" i="5"/>
  <c r="Z824" i="5"/>
  <c r="AC824" i="5"/>
  <c r="V825" i="5"/>
  <c r="Y825" i="5" s="1"/>
  <c r="W825" i="5"/>
  <c r="AC825" i="5"/>
  <c r="V826" i="5"/>
  <c r="W826" i="5"/>
  <c r="Z826" i="5"/>
  <c r="AC826" i="5"/>
  <c r="V827" i="5"/>
  <c r="W827" i="5"/>
  <c r="Y827" i="5"/>
  <c r="AC827" i="5"/>
  <c r="V828" i="5"/>
  <c r="W828" i="5"/>
  <c r="Y828" i="5"/>
  <c r="Z828" i="5"/>
  <c r="AC828" i="5"/>
  <c r="V829" i="5"/>
  <c r="Y829" i="5" s="1"/>
  <c r="W829" i="5"/>
  <c r="AC829" i="5"/>
  <c r="V830" i="5"/>
  <c r="W830" i="5"/>
  <c r="Z830" i="5"/>
  <c r="AC830" i="5"/>
  <c r="V831" i="5"/>
  <c r="W831" i="5"/>
  <c r="Y831" i="5"/>
  <c r="AC831" i="5"/>
  <c r="V832" i="5"/>
  <c r="W832" i="5"/>
  <c r="Y832" i="5"/>
  <c r="Z832" i="5"/>
  <c r="AC832" i="5"/>
  <c r="V833" i="5"/>
  <c r="Y833" i="5" s="1"/>
  <c r="W833" i="5"/>
  <c r="AC833" i="5"/>
  <c r="V834" i="5"/>
  <c r="W834" i="5"/>
  <c r="Z834" i="5"/>
  <c r="AC834" i="5"/>
  <c r="V835" i="5"/>
  <c r="W835" i="5"/>
  <c r="Y835" i="5"/>
  <c r="AC835" i="5"/>
  <c r="V836" i="5"/>
  <c r="W836" i="5"/>
  <c r="Y836" i="5"/>
  <c r="Z836" i="5"/>
  <c r="AC836" i="5"/>
  <c r="V837" i="5"/>
  <c r="Y837" i="5" s="1"/>
  <c r="W837" i="5"/>
  <c r="AC837" i="5"/>
  <c r="V838" i="5"/>
  <c r="W838" i="5"/>
  <c r="Z838" i="5"/>
  <c r="AC838" i="5"/>
  <c r="V839" i="5"/>
  <c r="W839" i="5"/>
  <c r="Y839" i="5"/>
  <c r="AC839" i="5"/>
  <c r="V840" i="5"/>
  <c r="W840" i="5"/>
  <c r="Y840" i="5"/>
  <c r="Z840" i="5"/>
  <c r="AC840" i="5"/>
  <c r="V841" i="5"/>
  <c r="Y841" i="5" s="1"/>
  <c r="W841" i="5"/>
  <c r="AC841" i="5"/>
  <c r="V842" i="5"/>
  <c r="W842" i="5"/>
  <c r="Z842" i="5"/>
  <c r="AC842" i="5"/>
  <c r="V843" i="5"/>
  <c r="W843" i="5"/>
  <c r="Y843" i="5"/>
  <c r="AC843" i="5"/>
  <c r="V844" i="5"/>
  <c r="W844" i="5"/>
  <c r="Y844" i="5"/>
  <c r="Z844" i="5"/>
  <c r="AC844" i="5"/>
  <c r="V845" i="5"/>
  <c r="Y845" i="5" s="1"/>
  <c r="W845" i="5"/>
  <c r="AC845" i="5"/>
  <c r="V846" i="5"/>
  <c r="W846" i="5"/>
  <c r="Z846" i="5"/>
  <c r="AC846" i="5"/>
  <c r="V847" i="5"/>
  <c r="W847" i="5"/>
  <c r="Y847" i="5"/>
  <c r="AC847" i="5"/>
  <c r="V848" i="5"/>
  <c r="W848" i="5"/>
  <c r="Y848" i="5"/>
  <c r="Z848" i="5"/>
  <c r="AC848" i="5"/>
  <c r="V849" i="5"/>
  <c r="Y849" i="5" s="1"/>
  <c r="W849" i="5"/>
  <c r="AC849" i="5"/>
  <c r="V850" i="5"/>
  <c r="W850" i="5"/>
  <c r="Z850" i="5"/>
  <c r="AA850" i="5"/>
  <c r="AC850" i="5"/>
  <c r="V851" i="5"/>
  <c r="W851" i="5"/>
  <c r="Y851" i="5"/>
  <c r="Z851" i="5"/>
  <c r="AA851" i="5"/>
  <c r="AC851" i="5"/>
  <c r="V852" i="5"/>
  <c r="W852" i="5"/>
  <c r="Z852" i="5"/>
  <c r="AA852" i="5"/>
  <c r="AC852" i="5"/>
  <c r="V853" i="5"/>
  <c r="W853" i="5"/>
  <c r="Y853" i="5"/>
  <c r="Z853" i="5"/>
  <c r="AA853" i="5"/>
  <c r="AC853" i="5"/>
  <c r="V854" i="5"/>
  <c r="W854" i="5"/>
  <c r="Z854" i="5"/>
  <c r="AA854" i="5"/>
  <c r="AC854" i="5"/>
  <c r="V855" i="5"/>
  <c r="W855" i="5"/>
  <c r="Y855" i="5"/>
  <c r="Z855" i="5"/>
  <c r="AA855" i="5"/>
  <c r="AC855" i="5"/>
  <c r="V856" i="5"/>
  <c r="W856" i="5"/>
  <c r="Z856" i="5"/>
  <c r="AA856" i="5"/>
  <c r="AC856" i="5"/>
  <c r="V857" i="5"/>
  <c r="W857" i="5"/>
  <c r="Y857" i="5"/>
  <c r="Z857" i="5"/>
  <c r="AA857" i="5"/>
  <c r="AC857" i="5"/>
  <c r="V858" i="5"/>
  <c r="W858" i="5"/>
  <c r="Z858" i="5"/>
  <c r="AA858" i="5"/>
  <c r="AC858" i="5"/>
  <c r="V859" i="5"/>
  <c r="W859" i="5"/>
  <c r="Y859" i="5"/>
  <c r="Z859" i="5"/>
  <c r="AA859" i="5"/>
  <c r="AC859" i="5"/>
  <c r="V860" i="5"/>
  <c r="W860" i="5"/>
  <c r="Z860" i="5"/>
  <c r="AA860" i="5"/>
  <c r="AC860" i="5"/>
  <c r="V861" i="5"/>
  <c r="W861" i="5"/>
  <c r="Y861" i="5"/>
  <c r="Z861" i="5"/>
  <c r="AA861" i="5"/>
  <c r="AC861" i="5"/>
  <c r="V862" i="5"/>
  <c r="W862" i="5"/>
  <c r="Z862" i="5"/>
  <c r="AA862" i="5"/>
  <c r="AC862" i="5"/>
  <c r="V863" i="5"/>
  <c r="W863" i="5"/>
  <c r="Y863" i="5"/>
  <c r="Z863" i="5"/>
  <c r="AA863" i="5"/>
  <c r="AC863" i="5"/>
  <c r="V864" i="5"/>
  <c r="W864" i="5"/>
  <c r="Z864" i="5"/>
  <c r="AA864" i="5"/>
  <c r="AC864" i="5"/>
  <c r="V865" i="5"/>
  <c r="W865" i="5"/>
  <c r="Y865" i="5"/>
  <c r="Z865" i="5"/>
  <c r="AA865" i="5"/>
  <c r="AC865" i="5"/>
  <c r="V866" i="5"/>
  <c r="W866" i="5"/>
  <c r="Z866" i="5"/>
  <c r="AA866" i="5"/>
  <c r="AC866" i="5"/>
  <c r="V867" i="5"/>
  <c r="W867" i="5"/>
  <c r="Y867" i="5"/>
  <c r="Z867" i="5"/>
  <c r="AA867" i="5"/>
  <c r="AC867" i="5"/>
  <c r="V868" i="5"/>
  <c r="W868" i="5"/>
  <c r="Z868" i="5"/>
  <c r="AA868" i="5"/>
  <c r="AC868" i="5"/>
  <c r="V869" i="5"/>
  <c r="W869" i="5"/>
  <c r="Y869" i="5"/>
  <c r="Z869" i="5"/>
  <c r="AA869" i="5"/>
  <c r="AC869" i="5"/>
  <c r="V870" i="5"/>
  <c r="W870" i="5"/>
  <c r="Z870" i="5"/>
  <c r="AA870" i="5"/>
  <c r="AC870" i="5"/>
  <c r="V871" i="5"/>
  <c r="W871" i="5"/>
  <c r="Y871" i="5"/>
  <c r="Z871" i="5"/>
  <c r="AA871" i="5"/>
  <c r="AC871" i="5"/>
  <c r="V872" i="5"/>
  <c r="W872" i="5"/>
  <c r="Z872" i="5"/>
  <c r="AA872" i="5"/>
  <c r="AC872" i="5"/>
  <c r="V873" i="5"/>
  <c r="W873" i="5"/>
  <c r="Y873" i="5"/>
  <c r="Z873" i="5"/>
  <c r="AA873" i="5"/>
  <c r="AC873" i="5"/>
  <c r="V874" i="5"/>
  <c r="W874" i="5"/>
  <c r="Z874" i="5"/>
  <c r="AA874" i="5"/>
  <c r="AC874" i="5"/>
  <c r="V875" i="5"/>
  <c r="W875" i="5"/>
  <c r="Y875" i="5"/>
  <c r="Z875" i="5"/>
  <c r="AA875" i="5"/>
  <c r="AC875" i="5"/>
  <c r="V876" i="5"/>
  <c r="W876" i="5"/>
  <c r="Z876" i="5"/>
  <c r="AA876" i="5"/>
  <c r="AC876" i="5"/>
  <c r="V877" i="5"/>
  <c r="W877" i="5"/>
  <c r="Y877" i="5"/>
  <c r="Z877" i="5"/>
  <c r="AA877" i="5"/>
  <c r="AC877" i="5"/>
  <c r="V878" i="5"/>
  <c r="W878" i="5"/>
  <c r="Z878" i="5"/>
  <c r="AA878" i="5"/>
  <c r="AC878" i="5"/>
  <c r="V879" i="5"/>
  <c r="W879" i="5"/>
  <c r="Y879" i="5"/>
  <c r="Z879" i="5"/>
  <c r="AA879" i="5"/>
  <c r="AC879" i="5"/>
  <c r="V880" i="5"/>
  <c r="W880" i="5"/>
  <c r="Z880" i="5"/>
  <c r="AA880" i="5"/>
  <c r="AC880" i="5"/>
  <c r="V881" i="5"/>
  <c r="W881" i="5"/>
  <c r="Y881" i="5"/>
  <c r="Z881" i="5"/>
  <c r="AA881" i="5"/>
  <c r="AC881" i="5"/>
  <c r="V882" i="5"/>
  <c r="W882" i="5"/>
  <c r="Z882" i="5"/>
  <c r="AA882" i="5"/>
  <c r="AC882" i="5"/>
  <c r="V883" i="5"/>
  <c r="W883" i="5"/>
  <c r="Y883" i="5"/>
  <c r="Z883" i="5"/>
  <c r="AA883" i="5"/>
  <c r="AC883" i="5"/>
  <c r="V884" i="5"/>
  <c r="W884" i="5"/>
  <c r="Z884" i="5"/>
  <c r="AA884" i="5"/>
  <c r="AC884" i="5"/>
  <c r="V885" i="5"/>
  <c r="W885" i="5"/>
  <c r="Y885" i="5"/>
  <c r="Z885" i="5"/>
  <c r="AA885" i="5"/>
  <c r="AC885" i="5"/>
  <c r="V886" i="5"/>
  <c r="W886" i="5"/>
  <c r="Z886" i="5"/>
  <c r="AA886" i="5"/>
  <c r="AC886" i="5"/>
  <c r="V887" i="5"/>
  <c r="W887" i="5"/>
  <c r="Y887" i="5"/>
  <c r="Z887" i="5"/>
  <c r="AA887" i="5"/>
  <c r="AC887" i="5"/>
  <c r="V888" i="5"/>
  <c r="W888" i="5"/>
  <c r="Z888" i="5"/>
  <c r="AA888" i="5"/>
  <c r="AC888" i="5"/>
  <c r="V889" i="5"/>
  <c r="W889" i="5"/>
  <c r="Y889" i="5"/>
  <c r="Z889" i="5"/>
  <c r="AA889" i="5"/>
  <c r="AC889" i="5"/>
  <c r="V890" i="5"/>
  <c r="W890" i="5"/>
  <c r="Z890" i="5"/>
  <c r="AA890" i="5"/>
  <c r="AC890" i="5"/>
  <c r="V891" i="5"/>
  <c r="W891" i="5"/>
  <c r="Y891" i="5"/>
  <c r="Z891" i="5"/>
  <c r="AA891" i="5"/>
  <c r="AC891" i="5"/>
  <c r="V892" i="5"/>
  <c r="W892" i="5"/>
  <c r="Z892" i="5"/>
  <c r="AA892" i="5"/>
  <c r="AC892" i="5"/>
  <c r="V893" i="5"/>
  <c r="W893" i="5"/>
  <c r="Y893" i="5"/>
  <c r="Z893" i="5"/>
  <c r="AA893" i="5"/>
  <c r="AC893" i="5"/>
  <c r="V894" i="5"/>
  <c r="W894" i="5"/>
  <c r="Z894" i="5"/>
  <c r="AA894" i="5"/>
  <c r="AC894" i="5"/>
  <c r="V895" i="5"/>
  <c r="W895" i="5"/>
  <c r="Y895" i="5"/>
  <c r="Z895" i="5"/>
  <c r="AA895" i="5"/>
  <c r="AC895" i="5"/>
  <c r="V896" i="5"/>
  <c r="W896" i="5"/>
  <c r="Z896" i="5"/>
  <c r="AB896" i="5"/>
  <c r="AC896" i="5"/>
  <c r="V897" i="5"/>
  <c r="W897" i="5"/>
  <c r="X897" i="5"/>
  <c r="Z897" i="5"/>
  <c r="AB897" i="5"/>
  <c r="AC897" i="5"/>
  <c r="V898" i="5"/>
  <c r="AA898" i="5" s="1"/>
  <c r="W898" i="5"/>
  <c r="X898" i="5"/>
  <c r="Y898" i="5"/>
  <c r="Z898" i="5"/>
  <c r="AB898" i="5"/>
  <c r="AC898" i="5"/>
  <c r="V899" i="5"/>
  <c r="X899" i="5" s="1"/>
  <c r="W899" i="5"/>
  <c r="Z899" i="5"/>
  <c r="AC899" i="5"/>
  <c r="V900" i="5"/>
  <c r="W900" i="5"/>
  <c r="Y900" i="5"/>
  <c r="AB900" i="5"/>
  <c r="AC900" i="5"/>
  <c r="V901" i="5"/>
  <c r="X901" i="5" s="1"/>
  <c r="W901" i="5"/>
  <c r="AB901" i="5"/>
  <c r="AC901" i="5"/>
  <c r="V902" i="5"/>
  <c r="AA902" i="5" s="1"/>
  <c r="W902" i="5"/>
  <c r="X902" i="5"/>
  <c r="Y902" i="5"/>
  <c r="Z902" i="5"/>
  <c r="AB902" i="5"/>
  <c r="AC902" i="5"/>
  <c r="V903" i="5"/>
  <c r="W903" i="5"/>
  <c r="Y903" i="5"/>
  <c r="Z903" i="5"/>
  <c r="AC903" i="5"/>
  <c r="V904" i="5"/>
  <c r="W904" i="5"/>
  <c r="Y904" i="5"/>
  <c r="Z904" i="5"/>
  <c r="AB904" i="5"/>
  <c r="AC904" i="5"/>
  <c r="V905" i="5"/>
  <c r="W905" i="5"/>
  <c r="Z905" i="5"/>
  <c r="AB905" i="5"/>
  <c r="AC905" i="5"/>
  <c r="V906" i="5"/>
  <c r="AA906" i="5" s="1"/>
  <c r="W906" i="5"/>
  <c r="X906" i="5"/>
  <c r="Y906" i="5"/>
  <c r="Z906" i="5"/>
  <c r="AB906" i="5"/>
  <c r="AC906" i="5"/>
  <c r="V907" i="5"/>
  <c r="W907" i="5"/>
  <c r="X907" i="5"/>
  <c r="Z907" i="5"/>
  <c r="AC907" i="5"/>
  <c r="V908" i="5"/>
  <c r="Y908" i="5" s="1"/>
  <c r="W908" i="5"/>
  <c r="AB908" i="5"/>
  <c r="AC908" i="5"/>
  <c r="V909" i="5"/>
  <c r="W909" i="5"/>
  <c r="X909" i="5"/>
  <c r="AB909" i="5"/>
  <c r="AC909" i="5"/>
  <c r="V910" i="5"/>
  <c r="AA910" i="5" s="1"/>
  <c r="W910" i="5"/>
  <c r="X910" i="5"/>
  <c r="Y910" i="5"/>
  <c r="Z910" i="5"/>
  <c r="AB910" i="5"/>
  <c r="AC910" i="5"/>
  <c r="V911" i="5"/>
  <c r="W911" i="5"/>
  <c r="X911" i="5"/>
  <c r="Y911" i="5"/>
  <c r="Z911" i="5"/>
  <c r="AC911" i="5"/>
  <c r="V912" i="5"/>
  <c r="W912" i="5"/>
  <c r="Z912" i="5"/>
  <c r="AB912" i="5"/>
  <c r="AC912" i="5"/>
  <c r="V913" i="5"/>
  <c r="W913" i="5"/>
  <c r="X913" i="5"/>
  <c r="Z913" i="5"/>
  <c r="AB913" i="5"/>
  <c r="AC913" i="5"/>
  <c r="V914" i="5"/>
  <c r="AA914" i="5" s="1"/>
  <c r="W914" i="5"/>
  <c r="X914" i="5"/>
  <c r="Y914" i="5"/>
  <c r="Z914" i="5"/>
  <c r="AB914" i="5"/>
  <c r="AC914" i="5"/>
  <c r="V915" i="5"/>
  <c r="X915" i="5" s="1"/>
  <c r="W915" i="5"/>
  <c r="Z915" i="5"/>
  <c r="AC915" i="5"/>
  <c r="V916" i="5"/>
  <c r="W916" i="5"/>
  <c r="Y916" i="5"/>
  <c r="AB916" i="5"/>
  <c r="AC916" i="5"/>
  <c r="V917" i="5"/>
  <c r="X917" i="5" s="1"/>
  <c r="W917" i="5"/>
  <c r="AB917" i="5"/>
  <c r="AC917" i="5"/>
  <c r="V918" i="5"/>
  <c r="AA918" i="5" s="1"/>
  <c r="W918" i="5"/>
  <c r="X918" i="5"/>
  <c r="Y918" i="5"/>
  <c r="Z918" i="5"/>
  <c r="AB918" i="5"/>
  <c r="AC918" i="5"/>
  <c r="V919" i="5"/>
  <c r="W919" i="5"/>
  <c r="Y919" i="5"/>
  <c r="Z919" i="5"/>
  <c r="AC919" i="5"/>
  <c r="V920" i="5"/>
  <c r="W920" i="5"/>
  <c r="Y920" i="5"/>
  <c r="Z920" i="5"/>
  <c r="AB920" i="5"/>
  <c r="AC920" i="5"/>
  <c r="V921" i="5"/>
  <c r="W921" i="5"/>
  <c r="Z921" i="5"/>
  <c r="AB921" i="5"/>
  <c r="AC921" i="5"/>
  <c r="V922" i="5"/>
  <c r="AA922" i="5" s="1"/>
  <c r="W922" i="5"/>
  <c r="X922" i="5"/>
  <c r="Y922" i="5"/>
  <c r="Z922" i="5"/>
  <c r="AB922" i="5"/>
  <c r="AC922" i="5"/>
  <c r="V923" i="5"/>
  <c r="W923" i="5"/>
  <c r="X923" i="5"/>
  <c r="Z923" i="5"/>
  <c r="AC923" i="5"/>
  <c r="V924" i="5"/>
  <c r="Y924" i="5" s="1"/>
  <c r="W924" i="5"/>
  <c r="AB924" i="5"/>
  <c r="AC924" i="5"/>
  <c r="V925" i="5"/>
  <c r="W925" i="5"/>
  <c r="X925" i="5"/>
  <c r="AB925" i="5"/>
  <c r="AC925" i="5"/>
  <c r="V926" i="5"/>
  <c r="AA926" i="5" s="1"/>
  <c r="W926" i="5"/>
  <c r="X926" i="5"/>
  <c r="Y926" i="5"/>
  <c r="Z926" i="5"/>
  <c r="AB926" i="5"/>
  <c r="AC926" i="5"/>
  <c r="V927" i="5"/>
  <c r="W927" i="5"/>
  <c r="X927" i="5"/>
  <c r="Y927" i="5"/>
  <c r="Z927" i="5"/>
  <c r="AC927" i="5"/>
  <c r="V928" i="5"/>
  <c r="W928" i="5"/>
  <c r="Z928" i="5"/>
  <c r="AB928" i="5"/>
  <c r="AC928" i="5"/>
  <c r="V929" i="5"/>
  <c r="W929" i="5"/>
  <c r="X929" i="5"/>
  <c r="Z929" i="5"/>
  <c r="AB929" i="5"/>
  <c r="AC929" i="5"/>
  <c r="V930" i="5"/>
  <c r="AA930" i="5" s="1"/>
  <c r="W930" i="5"/>
  <c r="X930" i="5"/>
  <c r="Y930" i="5"/>
  <c r="Z930" i="5"/>
  <c r="AB930" i="5"/>
  <c r="AC930" i="5"/>
  <c r="V931" i="5"/>
  <c r="X931" i="5" s="1"/>
  <c r="W931" i="5"/>
  <c r="Z931" i="5"/>
  <c r="AC931" i="5"/>
  <c r="V932" i="5"/>
  <c r="W932" i="5"/>
  <c r="Y932" i="5"/>
  <c r="AB932" i="5"/>
  <c r="AC932" i="5"/>
  <c r="V933" i="5"/>
  <c r="X933" i="5" s="1"/>
  <c r="W933" i="5"/>
  <c r="AB933" i="5"/>
  <c r="AC933" i="5"/>
  <c r="V934" i="5"/>
  <c r="AA934" i="5" s="1"/>
  <c r="W934" i="5"/>
  <c r="X934" i="5"/>
  <c r="Y934" i="5"/>
  <c r="Z934" i="5"/>
  <c r="AB934" i="5"/>
  <c r="AC934" i="5"/>
  <c r="V935" i="5"/>
  <c r="W935" i="5"/>
  <c r="Y935" i="5"/>
  <c r="Z935" i="5"/>
  <c r="AC935" i="5"/>
  <c r="V936" i="5"/>
  <c r="W936" i="5"/>
  <c r="Y936" i="5"/>
  <c r="Z936" i="5"/>
  <c r="AB936" i="5"/>
  <c r="AC936" i="5"/>
  <c r="V937" i="5"/>
  <c r="W937" i="5"/>
  <c r="Z937" i="5"/>
  <c r="AB937" i="5"/>
  <c r="AC937" i="5"/>
  <c r="V938" i="5"/>
  <c r="AA938" i="5" s="1"/>
  <c r="W938" i="5"/>
  <c r="X938" i="5"/>
  <c r="Y938" i="5"/>
  <c r="Z938" i="5"/>
  <c r="AB938" i="5"/>
  <c r="AC938" i="5"/>
  <c r="V939" i="5"/>
  <c r="W939" i="5"/>
  <c r="X939" i="5"/>
  <c r="Z939" i="5"/>
  <c r="AC939" i="5"/>
  <c r="V940" i="5"/>
  <c r="Y940" i="5" s="1"/>
  <c r="W940" i="5"/>
  <c r="AB940" i="5"/>
  <c r="AC940" i="5"/>
  <c r="V941" i="5"/>
  <c r="W941" i="5"/>
  <c r="X941" i="5"/>
  <c r="AB941" i="5"/>
  <c r="AC941" i="5"/>
  <c r="V942" i="5"/>
  <c r="AA942" i="5" s="1"/>
  <c r="W942" i="5"/>
  <c r="X942" i="5"/>
  <c r="Y942" i="5"/>
  <c r="Z942" i="5"/>
  <c r="AB942" i="5"/>
  <c r="AC942" i="5"/>
  <c r="V943" i="5"/>
  <c r="W943" i="5"/>
  <c r="X943" i="5"/>
  <c r="Y943" i="5"/>
  <c r="Z943" i="5"/>
  <c r="AC943" i="5"/>
  <c r="V944" i="5"/>
  <c r="W944" i="5"/>
  <c r="Z944" i="5"/>
  <c r="AB944" i="5"/>
  <c r="AC944" i="5"/>
  <c r="V945" i="5"/>
  <c r="W945" i="5"/>
  <c r="X945" i="5"/>
  <c r="Z945" i="5"/>
  <c r="AB945" i="5"/>
  <c r="AC945" i="5"/>
  <c r="V946" i="5"/>
  <c r="AA946" i="5" s="1"/>
  <c r="W946" i="5"/>
  <c r="X946" i="5"/>
  <c r="Y946" i="5"/>
  <c r="Z946" i="5"/>
  <c r="AB946" i="5"/>
  <c r="AC946" i="5"/>
  <c r="V947" i="5"/>
  <c r="X947" i="5" s="1"/>
  <c r="W947" i="5"/>
  <c r="Z947" i="5"/>
  <c r="AC947" i="5"/>
  <c r="V948" i="5"/>
  <c r="W948" i="5"/>
  <c r="Y948" i="5"/>
  <c r="AB948" i="5"/>
  <c r="AC948" i="5"/>
  <c r="V949" i="5"/>
  <c r="X949" i="5" s="1"/>
  <c r="W949" i="5"/>
  <c r="AB949" i="5"/>
  <c r="AC949" i="5"/>
  <c r="V950" i="5"/>
  <c r="AA950" i="5" s="1"/>
  <c r="W950" i="5"/>
  <c r="X950" i="5"/>
  <c r="Y950" i="5"/>
  <c r="Z950" i="5"/>
  <c r="AB950" i="5"/>
  <c r="AC950" i="5"/>
  <c r="V951" i="5"/>
  <c r="W951" i="5"/>
  <c r="Y951" i="5"/>
  <c r="Z951" i="5"/>
  <c r="AC951" i="5"/>
  <c r="V952" i="5"/>
  <c r="W952" i="5"/>
  <c r="Y952" i="5"/>
  <c r="Z952" i="5"/>
  <c r="AB952" i="5"/>
  <c r="AC952" i="5"/>
  <c r="V953" i="5"/>
  <c r="W953" i="5"/>
  <c r="Z953" i="5"/>
  <c r="AB953" i="5"/>
  <c r="AC953" i="5"/>
  <c r="V954" i="5"/>
  <c r="AA954" i="5" s="1"/>
  <c r="W954" i="5"/>
  <c r="X954" i="5"/>
  <c r="Y954" i="5"/>
  <c r="Z954" i="5"/>
  <c r="AB954" i="5"/>
  <c r="AC954" i="5"/>
  <c r="V955" i="5"/>
  <c r="W955" i="5"/>
  <c r="X955" i="5"/>
  <c r="Z955" i="5"/>
  <c r="AC955" i="5"/>
  <c r="V956" i="5"/>
  <c r="Y956" i="5" s="1"/>
  <c r="W956" i="5"/>
  <c r="AB956" i="5"/>
  <c r="AC956" i="5"/>
  <c r="V957" i="5"/>
  <c r="W957" i="5"/>
  <c r="X957" i="5"/>
  <c r="AB957" i="5"/>
  <c r="AC957" i="5"/>
  <c r="V958" i="5"/>
  <c r="AA958" i="5" s="1"/>
  <c r="W958" i="5"/>
  <c r="X958" i="5"/>
  <c r="Y958" i="5"/>
  <c r="Z958" i="5"/>
  <c r="AB958" i="5"/>
  <c r="AC958" i="5"/>
  <c r="V959" i="5"/>
  <c r="W959" i="5"/>
  <c r="X959" i="5"/>
  <c r="Y959" i="5"/>
  <c r="Z959" i="5"/>
  <c r="AC959" i="5"/>
  <c r="V960" i="5"/>
  <c r="W960" i="5"/>
  <c r="Z960" i="5"/>
  <c r="AB960" i="5"/>
  <c r="AC960" i="5"/>
  <c r="V961" i="5"/>
  <c r="W961" i="5"/>
  <c r="X961" i="5"/>
  <c r="Z961" i="5"/>
  <c r="AB961" i="5"/>
  <c r="AC961" i="5"/>
  <c r="V962" i="5"/>
  <c r="AA962" i="5" s="1"/>
  <c r="W962" i="5"/>
  <c r="X962" i="5"/>
  <c r="Y962" i="5"/>
  <c r="Z962" i="5"/>
  <c r="AB962" i="5"/>
  <c r="AC962" i="5"/>
  <c r="V963" i="5"/>
  <c r="X963" i="5" s="1"/>
  <c r="W963" i="5"/>
  <c r="Z963" i="5"/>
  <c r="AC963" i="5"/>
  <c r="V964" i="5"/>
  <c r="W964" i="5"/>
  <c r="Y964" i="5"/>
  <c r="AB964" i="5"/>
  <c r="AC964" i="5"/>
  <c r="V965" i="5"/>
  <c r="X965" i="5" s="1"/>
  <c r="W965" i="5"/>
  <c r="AB965" i="5"/>
  <c r="AC965" i="5"/>
  <c r="V966" i="5"/>
  <c r="AA966" i="5" s="1"/>
  <c r="W966" i="5"/>
  <c r="X966" i="5"/>
  <c r="Y966" i="5"/>
  <c r="Z966" i="5"/>
  <c r="AB966" i="5"/>
  <c r="AC966" i="5"/>
  <c r="V967" i="5"/>
  <c r="W967" i="5"/>
  <c r="Y967" i="5"/>
  <c r="Z967" i="5"/>
  <c r="AC967" i="5"/>
  <c r="V968" i="5"/>
  <c r="AA968" i="5" s="1"/>
  <c r="W968" i="5"/>
  <c r="X968" i="5"/>
  <c r="Y968" i="5"/>
  <c r="Z968" i="5"/>
  <c r="AB968" i="5"/>
  <c r="AC968" i="5"/>
  <c r="V969" i="5"/>
  <c r="AA969" i="5" s="1"/>
  <c r="W969" i="5"/>
  <c r="X969" i="5"/>
  <c r="Z969" i="5"/>
  <c r="AC969" i="5"/>
  <c r="V970" i="5"/>
  <c r="AA970" i="5" s="1"/>
  <c r="W970" i="5"/>
  <c r="Y970" i="5"/>
  <c r="Z970" i="5"/>
  <c r="AB970" i="5"/>
  <c r="AC970" i="5"/>
  <c r="V971" i="5"/>
  <c r="AA971" i="5" s="1"/>
  <c r="W971" i="5"/>
  <c r="Z971" i="5"/>
  <c r="AC971" i="5"/>
  <c r="V972" i="5"/>
  <c r="AA972" i="5" s="1"/>
  <c r="W972" i="5"/>
  <c r="X972" i="5"/>
  <c r="Y972" i="5"/>
  <c r="Z972" i="5"/>
  <c r="AB972" i="5"/>
  <c r="AC972" i="5"/>
  <c r="V973" i="5"/>
  <c r="AA973" i="5" s="1"/>
  <c r="W973" i="5"/>
  <c r="X973" i="5"/>
  <c r="Z973" i="5"/>
  <c r="AC973" i="5"/>
  <c r="V974" i="5"/>
  <c r="AA974" i="5" s="1"/>
  <c r="W974" i="5"/>
  <c r="Y974" i="5"/>
  <c r="Z974" i="5"/>
  <c r="AB974" i="5"/>
  <c r="AC974" i="5"/>
  <c r="V975" i="5"/>
  <c r="AA975" i="5" s="1"/>
  <c r="W975" i="5"/>
  <c r="Z975" i="5"/>
  <c r="AC975" i="5"/>
  <c r="V976" i="5"/>
  <c r="AA976" i="5" s="1"/>
  <c r="W976" i="5"/>
  <c r="X976" i="5"/>
  <c r="Y976" i="5"/>
  <c r="Z976" i="5"/>
  <c r="AB976" i="5"/>
  <c r="AC976" i="5"/>
  <c r="V977" i="5"/>
  <c r="AA977" i="5" s="1"/>
  <c r="W977" i="5"/>
  <c r="X977" i="5"/>
  <c r="Z977" i="5"/>
  <c r="AC977" i="5"/>
  <c r="V978" i="5"/>
  <c r="AA978" i="5" s="1"/>
  <c r="W978" i="5"/>
  <c r="Y978" i="5"/>
  <c r="Z978" i="5"/>
  <c r="AB978" i="5"/>
  <c r="AC978" i="5"/>
  <c r="V979" i="5"/>
  <c r="AA979" i="5" s="1"/>
  <c r="W979" i="5"/>
  <c r="Z979" i="5"/>
  <c r="AC979" i="5"/>
  <c r="V980" i="5"/>
  <c r="AA980" i="5" s="1"/>
  <c r="W980" i="5"/>
  <c r="X980" i="5"/>
  <c r="Y980" i="5"/>
  <c r="Z980" i="5"/>
  <c r="AB980" i="5"/>
  <c r="AC980" i="5"/>
  <c r="V981" i="5"/>
  <c r="AA981" i="5" s="1"/>
  <c r="W981" i="5"/>
  <c r="X981" i="5"/>
  <c r="Z981" i="5"/>
  <c r="AC981" i="5"/>
  <c r="V982" i="5"/>
  <c r="AA982" i="5" s="1"/>
  <c r="W982" i="5"/>
  <c r="Y982" i="5"/>
  <c r="Z982" i="5"/>
  <c r="AB982" i="5"/>
  <c r="AC982" i="5"/>
  <c r="V983" i="5"/>
  <c r="AA983" i="5" s="1"/>
  <c r="W983" i="5"/>
  <c r="Z983" i="5"/>
  <c r="AC983" i="5"/>
  <c r="V984" i="5"/>
  <c r="AA984" i="5" s="1"/>
  <c r="W984" i="5"/>
  <c r="X984" i="5"/>
  <c r="Y984" i="5"/>
  <c r="Z984" i="5"/>
  <c r="AB984" i="5"/>
  <c r="AC984" i="5"/>
  <c r="V985" i="5"/>
  <c r="AA985" i="5" s="1"/>
  <c r="W985" i="5"/>
  <c r="X985" i="5"/>
  <c r="Z985" i="5"/>
  <c r="AC985" i="5"/>
  <c r="V986" i="5"/>
  <c r="AA986" i="5" s="1"/>
  <c r="W986" i="5"/>
  <c r="Y986" i="5"/>
  <c r="Z986" i="5"/>
  <c r="AB986" i="5"/>
  <c r="AC986" i="5"/>
  <c r="V987" i="5"/>
  <c r="AA987" i="5" s="1"/>
  <c r="W987" i="5"/>
  <c r="Z987" i="5"/>
  <c r="AC987" i="5"/>
  <c r="V988" i="5"/>
  <c r="AA988" i="5" s="1"/>
  <c r="W988" i="5"/>
  <c r="X988" i="5"/>
  <c r="Y988" i="5"/>
  <c r="Z988" i="5"/>
  <c r="AB988" i="5"/>
  <c r="AC988" i="5"/>
  <c r="V989" i="5"/>
  <c r="AA989" i="5" s="1"/>
  <c r="W989" i="5"/>
  <c r="X989" i="5"/>
  <c r="Z989" i="5"/>
  <c r="AC989" i="5"/>
  <c r="V990" i="5"/>
  <c r="AA990" i="5" s="1"/>
  <c r="W990" i="5"/>
  <c r="Y990" i="5"/>
  <c r="Z990" i="5"/>
  <c r="AB990" i="5"/>
  <c r="AC990" i="5"/>
  <c r="V991" i="5"/>
  <c r="AA991" i="5" s="1"/>
  <c r="W991" i="5"/>
  <c r="Z991" i="5"/>
  <c r="AC991" i="5"/>
  <c r="V992" i="5"/>
  <c r="AA992" i="5" s="1"/>
  <c r="W992" i="5"/>
  <c r="X992" i="5"/>
  <c r="Y992" i="5"/>
  <c r="Z992" i="5"/>
  <c r="AB992" i="5"/>
  <c r="AC992" i="5"/>
  <c r="V993" i="5"/>
  <c r="AA993" i="5" s="1"/>
  <c r="W993" i="5"/>
  <c r="X993" i="5"/>
  <c r="Z993" i="5"/>
  <c r="AC993" i="5"/>
  <c r="V994" i="5"/>
  <c r="AA994" i="5" s="1"/>
  <c r="W994" i="5"/>
  <c r="Y994" i="5"/>
  <c r="Z994" i="5"/>
  <c r="AB994" i="5"/>
  <c r="AC994" i="5"/>
  <c r="V995" i="5"/>
  <c r="AA995" i="5" s="1"/>
  <c r="W995" i="5"/>
  <c r="Z995" i="5"/>
  <c r="AC995" i="5"/>
  <c r="V996" i="5"/>
  <c r="AA996" i="5" s="1"/>
  <c r="W996" i="5"/>
  <c r="X996" i="5"/>
  <c r="Y996" i="5"/>
  <c r="Z996" i="5"/>
  <c r="AB996" i="5"/>
  <c r="AC996" i="5"/>
  <c r="V997" i="5"/>
  <c r="AA997" i="5" s="1"/>
  <c r="W997" i="5"/>
  <c r="X997" i="5"/>
  <c r="Z997" i="5"/>
  <c r="AC997" i="5"/>
  <c r="V998" i="5"/>
  <c r="AA998" i="5" s="1"/>
  <c r="W998" i="5"/>
  <c r="Y998" i="5"/>
  <c r="Z998" i="5"/>
  <c r="AB998" i="5"/>
  <c r="AC998" i="5"/>
  <c r="V999" i="5"/>
  <c r="AA999" i="5" s="1"/>
  <c r="W999" i="5"/>
  <c r="Z999" i="5"/>
  <c r="AC999" i="5"/>
  <c r="V1000" i="5"/>
  <c r="AA1000" i="5" s="1"/>
  <c r="W1000" i="5"/>
  <c r="X1000" i="5"/>
  <c r="Y1000" i="5"/>
  <c r="Z1000" i="5"/>
  <c r="AB1000" i="5"/>
  <c r="AC1000" i="5"/>
  <c r="V1001" i="5"/>
  <c r="AA1001" i="5" s="1"/>
  <c r="W1001" i="5"/>
  <c r="X1001" i="5"/>
  <c r="Z1001" i="5"/>
  <c r="AC1001" i="5"/>
  <c r="V1002" i="5"/>
  <c r="AA1002" i="5" s="1"/>
  <c r="W1002" i="5"/>
  <c r="Y1002" i="5"/>
  <c r="Z1002" i="5"/>
  <c r="AB1002" i="5"/>
  <c r="AC1002" i="5"/>
  <c r="V1003" i="5"/>
  <c r="AA1003" i="5" s="1"/>
  <c r="W1003" i="5"/>
  <c r="Z1003" i="5"/>
  <c r="AC1003" i="5"/>
  <c r="V1004" i="5"/>
  <c r="AA1004" i="5" s="1"/>
  <c r="W1004" i="5"/>
  <c r="X1004" i="5"/>
  <c r="Y1004" i="5"/>
  <c r="Z1004" i="5"/>
  <c r="AB1004" i="5"/>
  <c r="AC1004" i="5"/>
  <c r="V1005" i="5"/>
  <c r="AA1005" i="5" s="1"/>
  <c r="W1005" i="5"/>
  <c r="X1005" i="5"/>
  <c r="Z1005" i="5"/>
  <c r="AC1005" i="5"/>
  <c r="V1006" i="5"/>
  <c r="AA1006" i="5" s="1"/>
  <c r="W1006" i="5"/>
  <c r="Y1006" i="5"/>
  <c r="Z1006" i="5"/>
  <c r="AB1006" i="5"/>
  <c r="AC1006" i="5"/>
  <c r="V1007" i="5"/>
  <c r="AA1007" i="5" s="1"/>
  <c r="W1007" i="5"/>
  <c r="Z1007" i="5"/>
  <c r="AC1007" i="5"/>
  <c r="V1008" i="5"/>
  <c r="AA1008" i="5" s="1"/>
  <c r="W1008" i="5"/>
  <c r="X1008" i="5"/>
  <c r="Y1008" i="5"/>
  <c r="Z1008" i="5"/>
  <c r="AB1008" i="5"/>
  <c r="AC1008" i="5"/>
  <c r="V1009" i="5"/>
  <c r="AA1009" i="5" s="1"/>
  <c r="W1009" i="5"/>
  <c r="X1009" i="5"/>
  <c r="Z1009" i="5"/>
  <c r="AC1009" i="5"/>
  <c r="V1010" i="5"/>
  <c r="AA1010" i="5" s="1"/>
  <c r="W1010" i="5"/>
  <c r="Y1010" i="5"/>
  <c r="Z1010" i="5"/>
  <c r="AB1010" i="5"/>
  <c r="AC1010" i="5"/>
  <c r="V1011" i="5"/>
  <c r="AA1011" i="5" s="1"/>
  <c r="W1011" i="5"/>
  <c r="Z1011" i="5"/>
  <c r="AC1011" i="5"/>
  <c r="V1012" i="5"/>
  <c r="AA1012" i="5" s="1"/>
  <c r="W1012" i="5"/>
  <c r="X1012" i="5"/>
  <c r="Y1012" i="5"/>
  <c r="Z1012" i="5"/>
  <c r="AB1012" i="5"/>
  <c r="AC1012" i="5"/>
  <c r="V1013" i="5"/>
  <c r="AA1013" i="5" s="1"/>
  <c r="W1013" i="5"/>
  <c r="X1013" i="5"/>
  <c r="Z1013" i="5"/>
  <c r="AC1013" i="5"/>
  <c r="V1014" i="5"/>
  <c r="AA1014" i="5" s="1"/>
  <c r="W1014" i="5"/>
  <c r="Y1014" i="5"/>
  <c r="Z1014" i="5"/>
  <c r="AB1014" i="5"/>
  <c r="AC1014" i="5"/>
  <c r="V1015" i="5"/>
  <c r="AA1015" i="5" s="1"/>
  <c r="W1015" i="5"/>
  <c r="Z1015" i="5"/>
  <c r="AC1015" i="5"/>
  <c r="V1016" i="5"/>
  <c r="AA1016" i="5" s="1"/>
  <c r="W1016" i="5"/>
  <c r="X1016" i="5"/>
  <c r="Y1016" i="5"/>
  <c r="Z1016" i="5"/>
  <c r="AB1016" i="5"/>
  <c r="AC1016" i="5"/>
  <c r="V1017" i="5"/>
  <c r="AA1017" i="5" s="1"/>
  <c r="W1017" i="5"/>
  <c r="X1017" i="5"/>
  <c r="Z1017" i="5"/>
  <c r="AC1017" i="5"/>
  <c r="V1018" i="5"/>
  <c r="AA1018" i="5" s="1"/>
  <c r="W1018" i="5"/>
  <c r="Y1018" i="5"/>
  <c r="Z1018" i="5"/>
  <c r="AB1018" i="5"/>
  <c r="AC1018" i="5"/>
  <c r="V1019" i="5"/>
  <c r="AA1019" i="5" s="1"/>
  <c r="W1019" i="5"/>
  <c r="Z1019" i="5"/>
  <c r="AC1019" i="5"/>
  <c r="V1020" i="5"/>
  <c r="AA1020" i="5" s="1"/>
  <c r="W1020" i="5"/>
  <c r="X1020" i="5"/>
  <c r="Y1020" i="5"/>
  <c r="Z1020" i="5"/>
  <c r="AB1020" i="5"/>
  <c r="AC1020" i="5"/>
  <c r="V1021" i="5"/>
  <c r="AA1021" i="5" s="1"/>
  <c r="W1021" i="5"/>
  <c r="X1021" i="5"/>
  <c r="Z1021" i="5"/>
  <c r="AC1021" i="5"/>
  <c r="V1022" i="5"/>
  <c r="AA1022" i="5" s="1"/>
  <c r="W1022" i="5"/>
  <c r="Y1022" i="5"/>
  <c r="Z1022" i="5"/>
  <c r="AB1022" i="5"/>
  <c r="AC1022" i="5"/>
  <c r="V1023" i="5"/>
  <c r="AA1023" i="5" s="1"/>
  <c r="W1023" i="5"/>
  <c r="Z1023" i="5"/>
  <c r="AC1023" i="5"/>
  <c r="V1024" i="5"/>
  <c r="AA1024" i="5" s="1"/>
  <c r="W1024" i="5"/>
  <c r="X1024" i="5"/>
  <c r="Y1024" i="5"/>
  <c r="Z1024" i="5"/>
  <c r="AB1024" i="5"/>
  <c r="AC1024" i="5"/>
  <c r="V1025" i="5"/>
  <c r="AA1025" i="5" s="1"/>
  <c r="W1025" i="5"/>
  <c r="X1025" i="5"/>
  <c r="Z1025" i="5"/>
  <c r="AC1025" i="5"/>
  <c r="V1026" i="5"/>
  <c r="AA1026" i="5" s="1"/>
  <c r="W1026" i="5"/>
  <c r="Y1026" i="5"/>
  <c r="Z1026" i="5"/>
  <c r="AB1026" i="5"/>
  <c r="AC1026" i="5"/>
  <c r="V1027" i="5"/>
  <c r="AA1027" i="5" s="1"/>
  <c r="W1027" i="5"/>
  <c r="Z1027" i="5"/>
  <c r="AC1027" i="5"/>
  <c r="V1028" i="5"/>
  <c r="AA1028" i="5" s="1"/>
  <c r="W1028" i="5"/>
  <c r="X1028" i="5"/>
  <c r="Y1028" i="5"/>
  <c r="Z1028" i="5"/>
  <c r="AB1028" i="5"/>
  <c r="AC1028" i="5"/>
  <c r="V1029" i="5"/>
  <c r="AA1029" i="5" s="1"/>
  <c r="W1029" i="5"/>
  <c r="X1029" i="5"/>
  <c r="Z1029" i="5"/>
  <c r="AC1029" i="5"/>
  <c r="V1030" i="5"/>
  <c r="AA1030" i="5" s="1"/>
  <c r="W1030" i="5"/>
  <c r="Y1030" i="5"/>
  <c r="Z1030" i="5"/>
  <c r="AB1030" i="5"/>
  <c r="AC1030" i="5"/>
  <c r="V1031" i="5"/>
  <c r="AA1031" i="5" s="1"/>
  <c r="W1031" i="5"/>
  <c r="Z1031" i="5"/>
  <c r="AC1031" i="5"/>
  <c r="V1032" i="5"/>
  <c r="AA1032" i="5" s="1"/>
  <c r="W1032" i="5"/>
  <c r="X1032" i="5"/>
  <c r="Y1032" i="5"/>
  <c r="Z1032" i="5"/>
  <c r="AB1032" i="5"/>
  <c r="AC1032" i="5"/>
  <c r="V1033" i="5"/>
  <c r="AA1033" i="5" s="1"/>
  <c r="W1033" i="5"/>
  <c r="X1033" i="5"/>
  <c r="Z1033" i="5"/>
  <c r="AC1033" i="5"/>
  <c r="V1034" i="5"/>
  <c r="AA1034" i="5" s="1"/>
  <c r="W1034" i="5"/>
  <c r="Y1034" i="5"/>
  <c r="Z1034" i="5"/>
  <c r="AB1034" i="5"/>
  <c r="AC1034" i="5"/>
  <c r="V1035" i="5"/>
  <c r="AA1035" i="5" s="1"/>
  <c r="W1035" i="5"/>
  <c r="Z1035" i="5"/>
  <c r="AC1035" i="5"/>
  <c r="V1036" i="5"/>
  <c r="AA1036" i="5" s="1"/>
  <c r="W1036" i="5"/>
  <c r="X1036" i="5"/>
  <c r="Y1036" i="5"/>
  <c r="Z1036" i="5"/>
  <c r="AB1036" i="5"/>
  <c r="AC1036" i="5"/>
  <c r="V1037" i="5"/>
  <c r="AA1037" i="5" s="1"/>
  <c r="W1037" i="5"/>
  <c r="X1037" i="5"/>
  <c r="Z1037" i="5"/>
  <c r="AC1037" i="5"/>
  <c r="V1038" i="5"/>
  <c r="AA1038" i="5" s="1"/>
  <c r="W1038" i="5"/>
  <c r="Y1038" i="5"/>
  <c r="Z1038" i="5"/>
  <c r="AB1038" i="5"/>
  <c r="AC1038" i="5"/>
  <c r="V1039" i="5"/>
  <c r="AA1039" i="5" s="1"/>
  <c r="W1039" i="5"/>
  <c r="Z1039" i="5"/>
  <c r="AC1039" i="5"/>
  <c r="V1040" i="5"/>
  <c r="AA1040" i="5" s="1"/>
  <c r="W1040" i="5"/>
  <c r="X1040" i="5"/>
  <c r="Y1040" i="5"/>
  <c r="Z1040" i="5"/>
  <c r="AB1040" i="5"/>
  <c r="AC1040" i="5"/>
  <c r="V1041" i="5"/>
  <c r="AA1041" i="5" s="1"/>
  <c r="W1041" i="5"/>
  <c r="X1041" i="5"/>
  <c r="Z1041" i="5"/>
  <c r="AC1041" i="5"/>
  <c r="V1042" i="5"/>
  <c r="AA1042" i="5" s="1"/>
  <c r="W1042" i="5"/>
  <c r="Y1042" i="5"/>
  <c r="Z1042" i="5"/>
  <c r="AB1042" i="5"/>
  <c r="AC1042" i="5"/>
  <c r="V1043" i="5"/>
  <c r="AA1043" i="5" s="1"/>
  <c r="W1043" i="5"/>
  <c r="Z1043" i="5"/>
  <c r="AC1043" i="5"/>
  <c r="V1044" i="5"/>
  <c r="AA1044" i="5" s="1"/>
  <c r="W1044" i="5"/>
  <c r="X1044" i="5"/>
  <c r="Y1044" i="5"/>
  <c r="Z1044" i="5"/>
  <c r="AB1044" i="5"/>
  <c r="AC1044" i="5"/>
  <c r="V1045" i="5"/>
  <c r="AA1045" i="5" s="1"/>
  <c r="W1045" i="5"/>
  <c r="X1045" i="5"/>
  <c r="Z1045" i="5"/>
  <c r="AC1045" i="5"/>
  <c r="V1046" i="5"/>
  <c r="AA1046" i="5" s="1"/>
  <c r="W1046" i="5"/>
  <c r="Y1046" i="5"/>
  <c r="Z1046" i="5"/>
  <c r="AB1046" i="5"/>
  <c r="AC1046" i="5"/>
  <c r="V1047" i="5"/>
  <c r="AA1047" i="5" s="1"/>
  <c r="W1047" i="5"/>
  <c r="Z1047" i="5"/>
  <c r="AC1047" i="5"/>
  <c r="V1048" i="5"/>
  <c r="AA1048" i="5" s="1"/>
  <c r="W1048" i="5"/>
  <c r="X1048" i="5"/>
  <c r="Y1048" i="5"/>
  <c r="Z1048" i="5"/>
  <c r="AB1048" i="5"/>
  <c r="AC1048" i="5"/>
  <c r="V1049" i="5"/>
  <c r="AA1049" i="5" s="1"/>
  <c r="W1049" i="5"/>
  <c r="X1049" i="5"/>
  <c r="Z1049" i="5"/>
  <c r="AC1049" i="5"/>
  <c r="V1050" i="5"/>
  <c r="AA1050" i="5" s="1"/>
  <c r="W1050" i="5"/>
  <c r="Y1050" i="5"/>
  <c r="Z1050" i="5"/>
  <c r="AB1050" i="5"/>
  <c r="AC1050" i="5"/>
  <c r="V1051" i="5"/>
  <c r="AA1051" i="5" s="1"/>
  <c r="W1051" i="5"/>
  <c r="Z1051" i="5"/>
  <c r="AC1051" i="5"/>
  <c r="V1052" i="5"/>
  <c r="AA1052" i="5" s="1"/>
  <c r="W1052" i="5"/>
  <c r="X1052" i="5"/>
  <c r="Y1052" i="5"/>
  <c r="Z1052" i="5"/>
  <c r="AB1052" i="5"/>
  <c r="AC1052" i="5"/>
  <c r="V1053" i="5"/>
  <c r="AA1053" i="5" s="1"/>
  <c r="W1053" i="5"/>
  <c r="X1053" i="5"/>
  <c r="Z1053" i="5"/>
  <c r="AC1053" i="5"/>
  <c r="V1054" i="5"/>
  <c r="AA1054" i="5" s="1"/>
  <c r="W1054" i="5"/>
  <c r="Y1054" i="5"/>
  <c r="Z1054" i="5"/>
  <c r="AB1054" i="5"/>
  <c r="AC1054" i="5"/>
  <c r="V1055" i="5"/>
  <c r="Z1055" i="5" s="1"/>
  <c r="W1055" i="5"/>
  <c r="AC1055" i="5"/>
  <c r="V1056" i="5"/>
  <c r="AA1056" i="5" s="1"/>
  <c r="W1056" i="5"/>
  <c r="X1056" i="5"/>
  <c r="Y1056" i="5"/>
  <c r="Z1056" i="5"/>
  <c r="AB1056" i="5"/>
  <c r="AC1056" i="5"/>
  <c r="V1057" i="5"/>
  <c r="AA1057" i="5" s="1"/>
  <c r="W1057" i="5"/>
  <c r="X1057" i="5"/>
  <c r="Z1057" i="5"/>
  <c r="AC1057" i="5"/>
  <c r="V1058" i="5"/>
  <c r="AA1058" i="5" s="1"/>
  <c r="W1058" i="5"/>
  <c r="Y1058" i="5"/>
  <c r="Z1058" i="5"/>
  <c r="AB1058" i="5"/>
  <c r="AC1058" i="5"/>
  <c r="V1059" i="5"/>
  <c r="W1059" i="5"/>
  <c r="Z1059" i="5"/>
  <c r="AC1059" i="5"/>
  <c r="V1060" i="5"/>
  <c r="AA1060" i="5" s="1"/>
  <c r="W1060" i="5"/>
  <c r="X1060" i="5"/>
  <c r="Y1060" i="5"/>
  <c r="Z1060" i="5"/>
  <c r="AB1060" i="5"/>
  <c r="AC1060" i="5"/>
  <c r="V1061" i="5"/>
  <c r="AA1061" i="5" s="1"/>
  <c r="W1061" i="5"/>
  <c r="X1061" i="5"/>
  <c r="Z1061" i="5"/>
  <c r="AC1061" i="5"/>
  <c r="V1062" i="5"/>
  <c r="AA1062" i="5" s="1"/>
  <c r="W1062" i="5"/>
  <c r="Y1062" i="5"/>
  <c r="Z1062" i="5"/>
  <c r="AB1062" i="5"/>
  <c r="AC1062" i="5"/>
  <c r="V1063" i="5"/>
  <c r="Z1063" i="5" s="1"/>
  <c r="W1063" i="5"/>
  <c r="AC1063" i="5"/>
  <c r="V1064" i="5"/>
  <c r="AA1064" i="5" s="1"/>
  <c r="W1064" i="5"/>
  <c r="X1064" i="5"/>
  <c r="Y1064" i="5"/>
  <c r="Z1064" i="5"/>
  <c r="AB1064" i="5"/>
  <c r="AC1064" i="5"/>
  <c r="V1065" i="5"/>
  <c r="W1065" i="5"/>
  <c r="AC1065" i="5"/>
  <c r="V1066" i="5"/>
  <c r="AA1066" i="5" s="1"/>
  <c r="W1066" i="5"/>
  <c r="Y1066" i="5"/>
  <c r="Z1066" i="5"/>
  <c r="AB1066" i="5"/>
  <c r="AC1066" i="5"/>
  <c r="V1067" i="5"/>
  <c r="W1067" i="5"/>
  <c r="X1067" i="5"/>
  <c r="Z1067" i="5"/>
  <c r="AC1067" i="5"/>
  <c r="V1068" i="5"/>
  <c r="AA1068" i="5" s="1"/>
  <c r="W1068" i="5"/>
  <c r="X1068" i="5"/>
  <c r="Y1068" i="5"/>
  <c r="Z1068" i="5"/>
  <c r="AB1068" i="5"/>
  <c r="AC1068" i="5"/>
  <c r="V1069" i="5"/>
  <c r="W1069" i="5"/>
  <c r="X1069" i="5"/>
  <c r="Z1069" i="5"/>
  <c r="AC1069" i="5"/>
  <c r="V1070" i="5"/>
  <c r="AA1070" i="5" s="1"/>
  <c r="W1070" i="5"/>
  <c r="Y1070" i="5"/>
  <c r="Z1070" i="5"/>
  <c r="AB1070" i="5"/>
  <c r="AC1070" i="5"/>
  <c r="V1071" i="5"/>
  <c r="X1071" i="5" s="1"/>
  <c r="W1071" i="5"/>
  <c r="AC1071" i="5"/>
  <c r="V1072" i="5"/>
  <c r="AA1072" i="5" s="1"/>
  <c r="W1072" i="5"/>
  <c r="X1072" i="5"/>
  <c r="Y1072" i="5"/>
  <c r="Z1072" i="5"/>
  <c r="AB1072" i="5"/>
  <c r="AC1072" i="5"/>
  <c r="V1073" i="5"/>
  <c r="X1073" i="5" s="1"/>
  <c r="W1073" i="5"/>
  <c r="Z1073" i="5"/>
  <c r="AC1073" i="5"/>
  <c r="V1074" i="5"/>
  <c r="W1074" i="5"/>
  <c r="Y1074" i="5"/>
  <c r="AB1074" i="5"/>
  <c r="AC1074" i="5"/>
  <c r="V1075" i="5"/>
  <c r="X1075" i="5" s="1"/>
  <c r="W1075" i="5"/>
  <c r="AB1075" i="5"/>
  <c r="AC1075" i="5"/>
  <c r="V1076" i="5"/>
  <c r="AA1076" i="5" s="1"/>
  <c r="W1076" i="5"/>
  <c r="X1076" i="5"/>
  <c r="Y1076" i="5"/>
  <c r="Z1076" i="5"/>
  <c r="AB1076" i="5"/>
  <c r="AC1076" i="5"/>
  <c r="V1077" i="5"/>
  <c r="W1077" i="5"/>
  <c r="X1077" i="5"/>
  <c r="Y1077" i="5"/>
  <c r="Z1077" i="5"/>
  <c r="AC1077" i="5"/>
  <c r="V1078" i="5"/>
  <c r="Y1078" i="5" s="1"/>
  <c r="W1078" i="5"/>
  <c r="Z1078" i="5"/>
  <c r="AB1078" i="5"/>
  <c r="AC1078" i="5"/>
  <c r="V1079" i="5"/>
  <c r="W1079" i="5"/>
  <c r="X1079" i="5"/>
  <c r="Z1079" i="5"/>
  <c r="AB1079" i="5"/>
  <c r="AC1079" i="5"/>
  <c r="V1080" i="5"/>
  <c r="AA1080" i="5" s="1"/>
  <c r="W1080" i="5"/>
  <c r="X1080" i="5"/>
  <c r="Y1080" i="5"/>
  <c r="Z1080" i="5"/>
  <c r="AB1080" i="5"/>
  <c r="AC1080" i="5"/>
  <c r="V1081" i="5"/>
  <c r="W1081" i="5"/>
  <c r="X1081" i="5"/>
  <c r="Z1081" i="5"/>
  <c r="AC1081" i="5"/>
  <c r="V1082" i="5"/>
  <c r="Y1082" i="5" s="1"/>
  <c r="W1082" i="5"/>
  <c r="AB1082" i="5"/>
  <c r="AC1082" i="5"/>
  <c r="V1083" i="5"/>
  <c r="W1083" i="5"/>
  <c r="X1083" i="5"/>
  <c r="AB1083" i="5"/>
  <c r="AC1083" i="5"/>
  <c r="V1084" i="5"/>
  <c r="AA1084" i="5" s="1"/>
  <c r="W1084" i="5"/>
  <c r="X1084" i="5"/>
  <c r="Y1084" i="5"/>
  <c r="Z1084" i="5"/>
  <c r="AB1084" i="5"/>
  <c r="AC1084" i="5"/>
  <c r="V1085" i="5"/>
  <c r="X1085" i="5" s="1"/>
  <c r="W1085" i="5"/>
  <c r="Y1085" i="5"/>
  <c r="Z1085" i="5"/>
  <c r="AC1085" i="5"/>
  <c r="V1086" i="5"/>
  <c r="W1086" i="5"/>
  <c r="Y1086" i="5"/>
  <c r="Z1086" i="5"/>
  <c r="AB1086" i="5"/>
  <c r="AC1086" i="5"/>
  <c r="V1087" i="5"/>
  <c r="X1087" i="5" s="1"/>
  <c r="W1087" i="5"/>
  <c r="Z1087" i="5"/>
  <c r="AB1087" i="5"/>
  <c r="AC1087" i="5"/>
  <c r="V1088" i="5"/>
  <c r="AA1088" i="5" s="1"/>
  <c r="W1088" i="5"/>
  <c r="X1088" i="5"/>
  <c r="Y1088" i="5"/>
  <c r="Z1088" i="5"/>
  <c r="AB1088" i="5"/>
  <c r="AC1088" i="5"/>
  <c r="V1089" i="5"/>
  <c r="X1089" i="5" s="1"/>
  <c r="W1089" i="5"/>
  <c r="Z1089" i="5"/>
  <c r="AC1089" i="5"/>
  <c r="V1090" i="5"/>
  <c r="W1090" i="5"/>
  <c r="Y1090" i="5"/>
  <c r="AB1090" i="5"/>
  <c r="AC1090" i="5"/>
  <c r="V1091" i="5"/>
  <c r="X1091" i="5" s="1"/>
  <c r="W1091" i="5"/>
  <c r="AB1091" i="5"/>
  <c r="AC1091" i="5"/>
  <c r="V1092" i="5"/>
  <c r="AA1092" i="5" s="1"/>
  <c r="W1092" i="5"/>
  <c r="X1092" i="5"/>
  <c r="Y1092" i="5"/>
  <c r="Z1092" i="5"/>
  <c r="AB1092" i="5"/>
  <c r="AC1092" i="5"/>
  <c r="V1093" i="5"/>
  <c r="W1093" i="5"/>
  <c r="X1093" i="5"/>
  <c r="Y1093" i="5"/>
  <c r="Z1093" i="5"/>
  <c r="AC1093" i="5"/>
  <c r="V1094" i="5"/>
  <c r="Y1094" i="5" s="1"/>
  <c r="W1094" i="5"/>
  <c r="Z1094" i="5"/>
  <c r="AB1094" i="5"/>
  <c r="AC1094" i="5"/>
  <c r="V1095" i="5"/>
  <c r="W1095" i="5"/>
  <c r="X1095" i="5"/>
  <c r="Z1095" i="5"/>
  <c r="AB1095" i="5"/>
  <c r="AC1095" i="5"/>
  <c r="V1096" i="5"/>
  <c r="AA1096" i="5" s="1"/>
  <c r="W1096" i="5"/>
  <c r="X1096" i="5"/>
  <c r="Y1096" i="5"/>
  <c r="Z1096" i="5"/>
  <c r="AB1096" i="5"/>
  <c r="AC1096" i="5"/>
  <c r="V1097" i="5"/>
  <c r="W1097" i="5"/>
  <c r="X1097" i="5"/>
  <c r="Z1097" i="5"/>
  <c r="AC1097" i="5"/>
  <c r="V1098" i="5"/>
  <c r="Y1098" i="5" s="1"/>
  <c r="W1098" i="5"/>
  <c r="AB1098" i="5"/>
  <c r="AC1098" i="5"/>
  <c r="V1099" i="5"/>
  <c r="W1099" i="5"/>
  <c r="X1099" i="5"/>
  <c r="AB1099" i="5"/>
  <c r="AC1099" i="5"/>
  <c r="V1100" i="5"/>
  <c r="AA1100" i="5" s="1"/>
  <c r="W1100" i="5"/>
  <c r="X1100" i="5"/>
  <c r="Y1100" i="5"/>
  <c r="Z1100" i="5"/>
  <c r="AB1100" i="5"/>
  <c r="AC1100" i="5"/>
  <c r="V1101" i="5"/>
  <c r="X1101" i="5" s="1"/>
  <c r="W1101" i="5"/>
  <c r="Y1101" i="5"/>
  <c r="Z1101" i="5"/>
  <c r="AC1101" i="5"/>
  <c r="V1102" i="5"/>
  <c r="W1102" i="5"/>
  <c r="Y1102" i="5"/>
  <c r="Z1102" i="5"/>
  <c r="AB1102" i="5"/>
  <c r="AC1102" i="5"/>
  <c r="V1103" i="5"/>
  <c r="X1103" i="5" s="1"/>
  <c r="W1103" i="5"/>
  <c r="Z1103" i="5"/>
  <c r="AB1103" i="5"/>
  <c r="AC1103" i="5"/>
  <c r="V1104" i="5"/>
  <c r="AA1104" i="5" s="1"/>
  <c r="W1104" i="5"/>
  <c r="X1104" i="5"/>
  <c r="Y1104" i="5"/>
  <c r="Z1104" i="5"/>
  <c r="AB1104" i="5"/>
  <c r="AC1104" i="5"/>
  <c r="V1105" i="5"/>
  <c r="X1105" i="5" s="1"/>
  <c r="W1105" i="5"/>
  <c r="Z1105" i="5"/>
  <c r="AC1105" i="5"/>
  <c r="V1106" i="5"/>
  <c r="W1106" i="5"/>
  <c r="Y1106" i="5"/>
  <c r="AB1106" i="5"/>
  <c r="AC1106" i="5"/>
  <c r="V1107" i="5"/>
  <c r="X1107" i="5" s="1"/>
  <c r="W1107" i="5"/>
  <c r="AB1107" i="5"/>
  <c r="AC1107" i="5"/>
  <c r="V1108" i="5"/>
  <c r="AA1108" i="5" s="1"/>
  <c r="W1108" i="5"/>
  <c r="X1108" i="5"/>
  <c r="Y1108" i="5"/>
  <c r="Z1108" i="5"/>
  <c r="AB1108" i="5"/>
  <c r="AC1108" i="5"/>
  <c r="V1109" i="5"/>
  <c r="W1109" i="5"/>
  <c r="Y1109" i="5"/>
  <c r="Z1109" i="5"/>
  <c r="AC1109" i="5"/>
  <c r="V1110" i="5"/>
  <c r="W1110" i="5"/>
  <c r="Y1110" i="5"/>
  <c r="Z1110" i="5"/>
  <c r="AB1110" i="5"/>
  <c r="AC1110" i="5"/>
  <c r="V1111" i="5"/>
  <c r="W1111" i="5"/>
  <c r="Z1111" i="5"/>
  <c r="AB1111" i="5"/>
  <c r="AC1111" i="5"/>
  <c r="V1112" i="5"/>
  <c r="AA1112" i="5" s="1"/>
  <c r="W1112" i="5"/>
  <c r="X1112" i="5"/>
  <c r="Y1112" i="5"/>
  <c r="Z1112" i="5"/>
  <c r="AB1112" i="5"/>
  <c r="AC1112" i="5"/>
  <c r="V1113" i="5"/>
  <c r="W1113" i="5"/>
  <c r="X1113" i="5"/>
  <c r="Z1113" i="5"/>
  <c r="AC1113" i="5"/>
  <c r="V1114" i="5"/>
  <c r="Y1114" i="5" s="1"/>
  <c r="W1114" i="5"/>
  <c r="AB1114" i="5"/>
  <c r="AC1114" i="5"/>
  <c r="V1115" i="5"/>
  <c r="W1115" i="5"/>
  <c r="X1115" i="5"/>
  <c r="AB1115" i="5"/>
  <c r="AC1115" i="5"/>
  <c r="V1116" i="5"/>
  <c r="AA1116" i="5" s="1"/>
  <c r="W1116" i="5"/>
  <c r="X1116" i="5"/>
  <c r="Y1116" i="5"/>
  <c r="Z1116" i="5"/>
  <c r="AB1116" i="5"/>
  <c r="AC1116" i="5"/>
  <c r="V1117" i="5"/>
  <c r="W1117" i="5"/>
  <c r="X1117" i="5"/>
  <c r="Y1117" i="5"/>
  <c r="Z1117" i="5"/>
  <c r="AC1117" i="5"/>
  <c r="V1118" i="5"/>
  <c r="W1118" i="5"/>
  <c r="Z1118" i="5"/>
  <c r="AB1118" i="5"/>
  <c r="AC1118" i="5"/>
  <c r="V1119" i="5"/>
  <c r="W1119" i="5"/>
  <c r="X1119" i="5"/>
  <c r="Z1119" i="5"/>
  <c r="AB1119" i="5"/>
  <c r="AC1119" i="5"/>
  <c r="V1120" i="5"/>
  <c r="AA1120" i="5" s="1"/>
  <c r="W1120" i="5"/>
  <c r="X1120" i="5"/>
  <c r="Y1120" i="5"/>
  <c r="Z1120" i="5"/>
  <c r="AB1120" i="5"/>
  <c r="AC1120" i="5"/>
  <c r="V1121" i="5"/>
  <c r="X1121" i="5" s="1"/>
  <c r="W1121" i="5"/>
  <c r="Z1121" i="5"/>
  <c r="AC1121" i="5"/>
  <c r="V1122" i="5"/>
  <c r="W1122" i="5"/>
  <c r="Y1122" i="5"/>
  <c r="AB1122" i="5"/>
  <c r="AC1122" i="5"/>
  <c r="V1123" i="5"/>
  <c r="X1123" i="5" s="1"/>
  <c r="W1123" i="5"/>
  <c r="AB1123" i="5"/>
  <c r="AC1123" i="5"/>
  <c r="V1124" i="5"/>
  <c r="AA1124" i="5" s="1"/>
  <c r="W1124" i="5"/>
  <c r="X1124" i="5"/>
  <c r="Y1124" i="5"/>
  <c r="Z1124" i="5"/>
  <c r="AB1124" i="5"/>
  <c r="AC1124" i="5"/>
  <c r="V1125" i="5"/>
  <c r="W1125" i="5"/>
  <c r="Y1125" i="5"/>
  <c r="Z1125" i="5"/>
  <c r="AC1125" i="5"/>
  <c r="V1126" i="5"/>
  <c r="W1126" i="5"/>
  <c r="Y1126" i="5"/>
  <c r="Z1126" i="5"/>
  <c r="AB1126" i="5"/>
  <c r="AC1126" i="5"/>
  <c r="V1127" i="5"/>
  <c r="W1127" i="5"/>
  <c r="Z1127" i="5"/>
  <c r="AB1127" i="5"/>
  <c r="AC1127" i="5"/>
  <c r="V1128" i="5"/>
  <c r="AA1128" i="5" s="1"/>
  <c r="W1128" i="5"/>
  <c r="X1128" i="5"/>
  <c r="Y1128" i="5"/>
  <c r="Z1128" i="5"/>
  <c r="AB1128" i="5"/>
  <c r="AC1128" i="5"/>
  <c r="V1129" i="5"/>
  <c r="W1129" i="5"/>
  <c r="X1129" i="5"/>
  <c r="Z1129" i="5"/>
  <c r="AC1129" i="5"/>
  <c r="V1130" i="5"/>
  <c r="Y1130" i="5" s="1"/>
  <c r="W1130" i="5"/>
  <c r="AB1130" i="5"/>
  <c r="AC1130" i="5"/>
  <c r="V1131" i="5"/>
  <c r="W1131" i="5"/>
  <c r="X1131" i="5"/>
  <c r="AB1131" i="5"/>
  <c r="AC1131" i="5"/>
  <c r="V1132" i="5"/>
  <c r="AA1132" i="5" s="1"/>
  <c r="W1132" i="5"/>
  <c r="X1132" i="5"/>
  <c r="Y1132" i="5"/>
  <c r="Z1132" i="5"/>
  <c r="AB1132" i="5"/>
  <c r="AC1132" i="5"/>
  <c r="V1133" i="5"/>
  <c r="W1133" i="5"/>
  <c r="X1133" i="5"/>
  <c r="Y1133" i="5"/>
  <c r="Z1133" i="5"/>
  <c r="AC1133" i="5"/>
  <c r="V1134" i="5"/>
  <c r="W1134" i="5"/>
  <c r="Z1134" i="5"/>
  <c r="AB1134" i="5"/>
  <c r="AC1134" i="5"/>
  <c r="V1135" i="5"/>
  <c r="W1135" i="5"/>
  <c r="X1135" i="5"/>
  <c r="Z1135" i="5"/>
  <c r="AB1135" i="5"/>
  <c r="AC1135" i="5"/>
  <c r="V1136" i="5"/>
  <c r="AA1136" i="5" s="1"/>
  <c r="W1136" i="5"/>
  <c r="X1136" i="5"/>
  <c r="Y1136" i="5"/>
  <c r="Z1136" i="5"/>
  <c r="AB1136" i="5"/>
  <c r="AC1136" i="5"/>
  <c r="V1137" i="5"/>
  <c r="X1137" i="5" s="1"/>
  <c r="W1137" i="5"/>
  <c r="Z1137" i="5"/>
  <c r="AC1137" i="5"/>
  <c r="V1138" i="5"/>
  <c r="W1138" i="5"/>
  <c r="Y1138" i="5"/>
  <c r="AB1138" i="5"/>
  <c r="AC1138" i="5"/>
  <c r="V1139" i="5"/>
  <c r="X1139" i="5" s="1"/>
  <c r="W1139" i="5"/>
  <c r="AB1139" i="5"/>
  <c r="AC1139" i="5"/>
  <c r="V1140" i="5"/>
  <c r="AA1140" i="5" s="1"/>
  <c r="W1140" i="5"/>
  <c r="X1140" i="5"/>
  <c r="Y1140" i="5"/>
  <c r="Z1140" i="5"/>
  <c r="AB1140" i="5"/>
  <c r="AC1140" i="5"/>
  <c r="V1141" i="5"/>
  <c r="W1141" i="5"/>
  <c r="Y1141" i="5"/>
  <c r="Z1141" i="5"/>
  <c r="AC1141" i="5"/>
  <c r="V1142" i="5"/>
  <c r="W1142" i="5"/>
  <c r="Y1142" i="5"/>
  <c r="Z1142" i="5"/>
  <c r="AB1142" i="5"/>
  <c r="AC1142" i="5"/>
  <c r="V1143" i="5"/>
  <c r="W1143" i="5"/>
  <c r="Z1143" i="5"/>
  <c r="AB1143" i="5"/>
  <c r="AC1143" i="5"/>
  <c r="V1144" i="5"/>
  <c r="AA1144" i="5" s="1"/>
  <c r="W1144" i="5"/>
  <c r="X1144" i="5"/>
  <c r="Y1144" i="5"/>
  <c r="Z1144" i="5"/>
  <c r="AB1144" i="5"/>
  <c r="AC1144" i="5"/>
  <c r="V1145" i="5"/>
  <c r="W1145" i="5"/>
  <c r="X1145" i="5"/>
  <c r="Z1145" i="5"/>
  <c r="AC1145" i="5"/>
  <c r="V1146" i="5"/>
  <c r="Y1146" i="5" s="1"/>
  <c r="W1146" i="5"/>
  <c r="AB1146" i="5"/>
  <c r="AC1146" i="5"/>
  <c r="V1147" i="5"/>
  <c r="W1147" i="5"/>
  <c r="X1147" i="5"/>
  <c r="AB1147" i="5"/>
  <c r="AC1147" i="5"/>
  <c r="V1148" i="5"/>
  <c r="AA1148" i="5" s="1"/>
  <c r="W1148" i="5"/>
  <c r="X1148" i="5"/>
  <c r="Y1148" i="5"/>
  <c r="Z1148" i="5"/>
  <c r="AB1148" i="5"/>
  <c r="AC1148" i="5"/>
  <c r="V1149" i="5"/>
  <c r="W1149" i="5"/>
  <c r="X1149" i="5"/>
  <c r="Y1149" i="5"/>
  <c r="Z1149" i="5"/>
  <c r="AC1149" i="5"/>
  <c r="V1150" i="5"/>
  <c r="W1150" i="5"/>
  <c r="Z1150" i="5"/>
  <c r="AB1150" i="5"/>
  <c r="AC1150" i="5"/>
  <c r="V1151" i="5"/>
  <c r="W1151" i="5"/>
  <c r="X1151" i="5"/>
  <c r="Z1151" i="5"/>
  <c r="AB1151" i="5"/>
  <c r="AC1151" i="5"/>
  <c r="V1152" i="5"/>
  <c r="AA1152" i="5" s="1"/>
  <c r="W1152" i="5"/>
  <c r="X1152" i="5"/>
  <c r="Y1152" i="5"/>
  <c r="Z1152" i="5"/>
  <c r="AB1152" i="5"/>
  <c r="AC1152" i="5"/>
  <c r="V1153" i="5"/>
  <c r="X1153" i="5" s="1"/>
  <c r="W1153" i="5"/>
  <c r="Z1153" i="5"/>
  <c r="AC1153" i="5"/>
  <c r="V1154" i="5"/>
  <c r="W1154" i="5"/>
  <c r="Y1154" i="5"/>
  <c r="AB1154" i="5"/>
  <c r="AC1154" i="5"/>
  <c r="V1155" i="5"/>
  <c r="X1155" i="5" s="1"/>
  <c r="W1155" i="5"/>
  <c r="AB1155" i="5"/>
  <c r="AC1155" i="5"/>
  <c r="V1156" i="5"/>
  <c r="AA1156" i="5" s="1"/>
  <c r="W1156" i="5"/>
  <c r="X1156" i="5"/>
  <c r="Y1156" i="5"/>
  <c r="Z1156" i="5"/>
  <c r="AB1156" i="5"/>
  <c r="AC1156" i="5"/>
  <c r="V1157" i="5"/>
  <c r="W1157" i="5"/>
  <c r="Y1157" i="5"/>
  <c r="Z1157" i="5"/>
  <c r="AC1157" i="5"/>
  <c r="V1158" i="5"/>
  <c r="W1158" i="5"/>
  <c r="Y1158" i="5"/>
  <c r="Z1158" i="5"/>
  <c r="AB1158" i="5"/>
  <c r="AC1158" i="5"/>
  <c r="V1159" i="5"/>
  <c r="AA1159" i="5" s="1"/>
  <c r="W1159" i="5"/>
  <c r="Y1159" i="5"/>
  <c r="Z1159" i="5"/>
  <c r="AB1159" i="5"/>
  <c r="AC1159" i="5"/>
  <c r="V1160" i="5"/>
  <c r="AA1160" i="5" s="1"/>
  <c r="W1160" i="5"/>
  <c r="Z1160" i="5"/>
  <c r="AC1160" i="5"/>
  <c r="V1161" i="5"/>
  <c r="AA1161" i="5" s="1"/>
  <c r="W1161" i="5"/>
  <c r="X1161" i="5"/>
  <c r="Y1161" i="5"/>
  <c r="Z1161" i="5"/>
  <c r="AB1161" i="5"/>
  <c r="AC1161" i="5"/>
  <c r="V1162" i="5"/>
  <c r="AA1162" i="5" s="1"/>
  <c r="W1162" i="5"/>
  <c r="X1162" i="5"/>
  <c r="Z1162" i="5"/>
  <c r="AC1162" i="5"/>
  <c r="V1163" i="5"/>
  <c r="AA1163" i="5" s="1"/>
  <c r="W1163" i="5"/>
  <c r="Y1163" i="5"/>
  <c r="Z1163" i="5"/>
  <c r="AB1163" i="5"/>
  <c r="AC1163" i="5"/>
  <c r="V1164" i="5"/>
  <c r="AA1164" i="5" s="1"/>
  <c r="W1164" i="5"/>
  <c r="Z1164" i="5"/>
  <c r="AC1164" i="5"/>
  <c r="V1165" i="5"/>
  <c r="AA1165" i="5" s="1"/>
  <c r="W1165" i="5"/>
  <c r="X1165" i="5"/>
  <c r="Y1165" i="5"/>
  <c r="Z1165" i="5"/>
  <c r="AB1165" i="5"/>
  <c r="AC1165" i="5"/>
  <c r="V1166" i="5"/>
  <c r="AA1166" i="5" s="1"/>
  <c r="W1166" i="5"/>
  <c r="X1166" i="5"/>
  <c r="Z1166" i="5"/>
  <c r="AC1166" i="5"/>
  <c r="V1167" i="5"/>
  <c r="AA1167" i="5" s="1"/>
  <c r="W1167" i="5"/>
  <c r="Y1167" i="5"/>
  <c r="Z1167" i="5"/>
  <c r="AB1167" i="5"/>
  <c r="AC1167" i="5"/>
  <c r="V1168" i="5"/>
  <c r="AA1168" i="5" s="1"/>
  <c r="W1168" i="5"/>
  <c r="Z1168" i="5"/>
  <c r="AC1168" i="5"/>
  <c r="V1169" i="5"/>
  <c r="AA1169" i="5" s="1"/>
  <c r="W1169" i="5"/>
  <c r="X1169" i="5"/>
  <c r="Y1169" i="5"/>
  <c r="Z1169" i="5"/>
  <c r="AB1169" i="5"/>
  <c r="AC1169" i="5"/>
  <c r="V1170" i="5"/>
  <c r="AA1170" i="5" s="1"/>
  <c r="W1170" i="5"/>
  <c r="X1170" i="5"/>
  <c r="Z1170" i="5"/>
  <c r="AC1170" i="5"/>
  <c r="V1171" i="5"/>
  <c r="AA1171" i="5" s="1"/>
  <c r="W1171" i="5"/>
  <c r="Y1171" i="5"/>
  <c r="Z1171" i="5"/>
  <c r="AB1171" i="5"/>
  <c r="AC1171" i="5"/>
  <c r="V1172" i="5"/>
  <c r="AA1172" i="5" s="1"/>
  <c r="W1172" i="5"/>
  <c r="Z1172" i="5"/>
  <c r="AC1172" i="5"/>
  <c r="V1173" i="5"/>
  <c r="AA1173" i="5" s="1"/>
  <c r="W1173" i="5"/>
  <c r="X1173" i="5"/>
  <c r="Y1173" i="5"/>
  <c r="Z1173" i="5"/>
  <c r="AB1173" i="5"/>
  <c r="AC1173" i="5"/>
  <c r="V1174" i="5"/>
  <c r="AA1174" i="5" s="1"/>
  <c r="W1174" i="5"/>
  <c r="X1174" i="5"/>
  <c r="Z1174" i="5"/>
  <c r="AC1174" i="5"/>
  <c r="V1175" i="5"/>
  <c r="AA1175" i="5" s="1"/>
  <c r="W1175" i="5"/>
  <c r="Y1175" i="5"/>
  <c r="Z1175" i="5"/>
  <c r="AB1175" i="5"/>
  <c r="AC1175" i="5"/>
  <c r="V1176" i="5"/>
  <c r="AA1176" i="5" s="1"/>
  <c r="W1176" i="5"/>
  <c r="Z1176" i="5"/>
  <c r="AC1176" i="5"/>
  <c r="V1177" i="5"/>
  <c r="AA1177" i="5" s="1"/>
  <c r="W1177" i="5"/>
  <c r="X1177" i="5"/>
  <c r="Y1177" i="5"/>
  <c r="Z1177" i="5"/>
  <c r="AB1177" i="5"/>
  <c r="AC1177" i="5"/>
  <c r="V1178" i="5"/>
  <c r="AA1178" i="5" s="1"/>
  <c r="W1178" i="5"/>
  <c r="X1178" i="5"/>
  <c r="Z1178" i="5"/>
  <c r="AC1178" i="5"/>
  <c r="V1179" i="5"/>
  <c r="AA1179" i="5" s="1"/>
  <c r="W1179" i="5"/>
  <c r="Y1179" i="5"/>
  <c r="Z1179" i="5"/>
  <c r="AB1179" i="5"/>
  <c r="AC1179" i="5"/>
  <c r="V1180" i="5"/>
  <c r="AA1180" i="5" s="1"/>
  <c r="W1180" i="5"/>
  <c r="Z1180" i="5"/>
  <c r="AC1180" i="5"/>
  <c r="V1181" i="5"/>
  <c r="AA1181" i="5" s="1"/>
  <c r="W1181" i="5"/>
  <c r="X1181" i="5"/>
  <c r="Y1181" i="5"/>
  <c r="Z1181" i="5"/>
  <c r="AB1181" i="5"/>
  <c r="AC1181" i="5"/>
  <c r="V1182" i="5"/>
  <c r="AA1182" i="5" s="1"/>
  <c r="W1182" i="5"/>
  <c r="X1182" i="5"/>
  <c r="Z1182" i="5"/>
  <c r="AC1182" i="5"/>
  <c r="V1183" i="5"/>
  <c r="AA1183" i="5" s="1"/>
  <c r="W1183" i="5"/>
  <c r="Y1183" i="5"/>
  <c r="Z1183" i="5"/>
  <c r="AB1183" i="5"/>
  <c r="AC1183" i="5"/>
  <c r="V1184" i="5"/>
  <c r="AA1184" i="5" s="1"/>
  <c r="W1184" i="5"/>
  <c r="Z1184" i="5"/>
  <c r="AC1184" i="5"/>
  <c r="V1185" i="5"/>
  <c r="AA1185" i="5" s="1"/>
  <c r="W1185" i="5"/>
  <c r="X1185" i="5"/>
  <c r="Y1185" i="5"/>
  <c r="Z1185" i="5"/>
  <c r="AB1185" i="5"/>
  <c r="AC1185" i="5"/>
  <c r="V1186" i="5"/>
  <c r="AA1186" i="5" s="1"/>
  <c r="W1186" i="5"/>
  <c r="X1186" i="5"/>
  <c r="Z1186" i="5"/>
  <c r="AC1186" i="5"/>
  <c r="V1187" i="5"/>
  <c r="AA1187" i="5" s="1"/>
  <c r="W1187" i="5"/>
  <c r="Y1187" i="5"/>
  <c r="Z1187" i="5"/>
  <c r="AB1187" i="5"/>
  <c r="AC1187" i="5"/>
  <c r="V1188" i="5"/>
  <c r="AA1188" i="5" s="1"/>
  <c r="W1188" i="5"/>
  <c r="Z1188" i="5"/>
  <c r="AC1188" i="5"/>
  <c r="V1189" i="5"/>
  <c r="AA1189" i="5" s="1"/>
  <c r="W1189" i="5"/>
  <c r="X1189" i="5"/>
  <c r="Y1189" i="5"/>
  <c r="Z1189" i="5"/>
  <c r="AB1189" i="5"/>
  <c r="AC1189" i="5"/>
  <c r="V1190" i="5"/>
  <c r="AA1190" i="5" s="1"/>
  <c r="W1190" i="5"/>
  <c r="X1190" i="5"/>
  <c r="Z1190" i="5"/>
  <c r="AC1190" i="5"/>
  <c r="V1191" i="5"/>
  <c r="AA1191" i="5" s="1"/>
  <c r="W1191" i="5"/>
  <c r="Y1191" i="5"/>
  <c r="Z1191" i="5"/>
  <c r="AB1191" i="5"/>
  <c r="AC1191" i="5"/>
  <c r="V1192" i="5"/>
  <c r="AA1192" i="5" s="1"/>
  <c r="W1192" i="5"/>
  <c r="Z1192" i="5"/>
  <c r="AC1192" i="5"/>
  <c r="V1193" i="5"/>
  <c r="AA1193" i="5" s="1"/>
  <c r="W1193" i="5"/>
  <c r="X1193" i="5"/>
  <c r="Y1193" i="5"/>
  <c r="Z1193" i="5"/>
  <c r="AB1193" i="5"/>
  <c r="AC1193" i="5"/>
  <c r="V1194" i="5"/>
  <c r="AA1194" i="5" s="1"/>
  <c r="W1194" i="5"/>
  <c r="X1194" i="5"/>
  <c r="Z1194" i="5"/>
  <c r="AC1194" i="5"/>
  <c r="V1195" i="5"/>
  <c r="AA1195" i="5" s="1"/>
  <c r="W1195" i="5"/>
  <c r="Y1195" i="5"/>
  <c r="Z1195" i="5"/>
  <c r="AB1195" i="5"/>
  <c r="AC1195" i="5"/>
  <c r="V1196" i="5"/>
  <c r="AA1196" i="5" s="1"/>
  <c r="W1196" i="5"/>
  <c r="Z1196" i="5"/>
  <c r="AC1196" i="5"/>
  <c r="V1197" i="5"/>
  <c r="AA1197" i="5" s="1"/>
  <c r="W1197" i="5"/>
  <c r="X1197" i="5"/>
  <c r="Y1197" i="5"/>
  <c r="Z1197" i="5"/>
  <c r="AB1197" i="5"/>
  <c r="AC1197" i="5"/>
  <c r="V1198" i="5"/>
  <c r="AA1198" i="5" s="1"/>
  <c r="W1198" i="5"/>
  <c r="X1198" i="5"/>
  <c r="Z1198" i="5"/>
  <c r="AC1198" i="5"/>
  <c r="V1199" i="5"/>
  <c r="AA1199" i="5" s="1"/>
  <c r="W1199" i="5"/>
  <c r="Y1199" i="5"/>
  <c r="Z1199" i="5"/>
  <c r="AB1199" i="5"/>
  <c r="AC1199" i="5"/>
  <c r="V1200" i="5"/>
  <c r="AA1200" i="5" s="1"/>
  <c r="W1200" i="5"/>
  <c r="Z1200" i="5"/>
  <c r="AC1200" i="5"/>
  <c r="V1201" i="5"/>
  <c r="AA1201" i="5" s="1"/>
  <c r="W1201" i="5"/>
  <c r="X1201" i="5"/>
  <c r="Y1201" i="5"/>
  <c r="Z1201" i="5"/>
  <c r="AB1201" i="5"/>
  <c r="AC1201" i="5"/>
  <c r="V1202" i="5"/>
  <c r="AA1202" i="5" s="1"/>
  <c r="W1202" i="5"/>
  <c r="X1202" i="5"/>
  <c r="Z1202" i="5"/>
  <c r="AC1202" i="5"/>
  <c r="V1203" i="5"/>
  <c r="AA1203" i="5" s="1"/>
  <c r="W1203" i="5"/>
  <c r="Y1203" i="5"/>
  <c r="Z1203" i="5"/>
  <c r="AB1203" i="5"/>
  <c r="AC1203" i="5"/>
  <c r="V1204" i="5"/>
  <c r="AA1204" i="5" s="1"/>
  <c r="W1204" i="5"/>
  <c r="Z1204" i="5"/>
  <c r="AC1204" i="5"/>
  <c r="V1205" i="5"/>
  <c r="AA1205" i="5" s="1"/>
  <c r="W1205" i="5"/>
  <c r="X1205" i="5"/>
  <c r="Y1205" i="5"/>
  <c r="Z1205" i="5"/>
  <c r="AB1205" i="5"/>
  <c r="AC1205" i="5"/>
  <c r="V1206" i="5"/>
  <c r="AA1206" i="5" s="1"/>
  <c r="W1206" i="5"/>
  <c r="X1206" i="5"/>
  <c r="Z1206" i="5"/>
  <c r="AC1206" i="5"/>
  <c r="V1207" i="5"/>
  <c r="AA1207" i="5" s="1"/>
  <c r="W1207" i="5"/>
  <c r="Y1207" i="5"/>
  <c r="Z1207" i="5"/>
  <c r="AB1207" i="5"/>
  <c r="AC1207" i="5"/>
  <c r="V1208" i="5"/>
  <c r="AA1208" i="5" s="1"/>
  <c r="W1208" i="5"/>
  <c r="Z1208" i="5"/>
  <c r="AC1208" i="5"/>
  <c r="V1209" i="5"/>
  <c r="AA1209" i="5" s="1"/>
  <c r="W1209" i="5"/>
  <c r="X1209" i="5"/>
  <c r="Y1209" i="5"/>
  <c r="Z1209" i="5"/>
  <c r="AB1209" i="5"/>
  <c r="AC1209" i="5"/>
  <c r="V1210" i="5"/>
  <c r="AA1210" i="5" s="1"/>
  <c r="W1210" i="5"/>
  <c r="X1210" i="5"/>
  <c r="Z1210" i="5"/>
  <c r="AC1210" i="5"/>
  <c r="V1211" i="5"/>
  <c r="AA1211" i="5" s="1"/>
  <c r="W1211" i="5"/>
  <c r="Y1211" i="5"/>
  <c r="Z1211" i="5"/>
  <c r="AB1211" i="5"/>
  <c r="AC1211" i="5"/>
  <c r="V1212" i="5"/>
  <c r="AA1212" i="5" s="1"/>
  <c r="W1212" i="5"/>
  <c r="Z1212" i="5"/>
  <c r="AC1212" i="5"/>
  <c r="V1213" i="5"/>
  <c r="AA1213" i="5" s="1"/>
  <c r="W1213" i="5"/>
  <c r="X1213" i="5"/>
  <c r="Y1213" i="5"/>
  <c r="Z1213" i="5"/>
  <c r="AB1213" i="5"/>
  <c r="AC1213" i="5"/>
  <c r="V1214" i="5"/>
  <c r="AA1214" i="5" s="1"/>
  <c r="W1214" i="5"/>
  <c r="X1214" i="5"/>
  <c r="Z1214" i="5"/>
  <c r="AC1214" i="5"/>
  <c r="V1215" i="5"/>
  <c r="AA1215" i="5" s="1"/>
  <c r="W1215" i="5"/>
  <c r="Y1215" i="5"/>
  <c r="Z1215" i="5"/>
  <c r="AB1215" i="5"/>
  <c r="AC1215" i="5"/>
  <c r="V1216" i="5"/>
  <c r="AA1216" i="5" s="1"/>
  <c r="W1216" i="5"/>
  <c r="Z1216" i="5"/>
  <c r="AC1216" i="5"/>
  <c r="V1217" i="5"/>
  <c r="AA1217" i="5" s="1"/>
  <c r="W1217" i="5"/>
  <c r="X1217" i="5"/>
  <c r="Y1217" i="5"/>
  <c r="Z1217" i="5"/>
  <c r="AB1217" i="5"/>
  <c r="AC1217" i="5"/>
  <c r="V1218" i="5"/>
  <c r="AA1218" i="5" s="1"/>
  <c r="W1218" i="5"/>
  <c r="X1218" i="5"/>
  <c r="Z1218" i="5"/>
  <c r="AC1218" i="5"/>
  <c r="V1219" i="5"/>
  <c r="AA1219" i="5" s="1"/>
  <c r="W1219" i="5"/>
  <c r="Y1219" i="5"/>
  <c r="Z1219" i="5"/>
  <c r="AB1219" i="5"/>
  <c r="AC1219" i="5"/>
  <c r="V1220" i="5"/>
  <c r="AA1220" i="5" s="1"/>
  <c r="W1220" i="5"/>
  <c r="Z1220" i="5"/>
  <c r="AC1220" i="5"/>
  <c r="V1221" i="5"/>
  <c r="AA1221" i="5" s="1"/>
  <c r="W1221" i="5"/>
  <c r="X1221" i="5"/>
  <c r="Y1221" i="5"/>
  <c r="Z1221" i="5"/>
  <c r="AB1221" i="5"/>
  <c r="AC1221" i="5"/>
  <c r="V1222" i="5"/>
  <c r="AA1222" i="5" s="1"/>
  <c r="W1222" i="5"/>
  <c r="X1222" i="5"/>
  <c r="Z1222" i="5"/>
  <c r="AC1222" i="5"/>
  <c r="V1223" i="5"/>
  <c r="AA1223" i="5" s="1"/>
  <c r="W1223" i="5"/>
  <c r="Y1223" i="5"/>
  <c r="Z1223" i="5"/>
  <c r="AB1223" i="5"/>
  <c r="AC1223" i="5"/>
  <c r="V1224" i="5"/>
  <c r="AA1224" i="5" s="1"/>
  <c r="W1224" i="5"/>
  <c r="Z1224" i="5"/>
  <c r="AC1224" i="5"/>
  <c r="V1225" i="5"/>
  <c r="AA1225" i="5" s="1"/>
  <c r="W1225" i="5"/>
  <c r="X1225" i="5"/>
  <c r="Y1225" i="5"/>
  <c r="Z1225" i="5"/>
  <c r="AB1225" i="5"/>
  <c r="AC1225" i="5"/>
  <c r="V1226" i="5"/>
  <c r="AA1226" i="5" s="1"/>
  <c r="W1226" i="5"/>
  <c r="X1226" i="5"/>
  <c r="Z1226" i="5"/>
  <c r="AC1226" i="5"/>
  <c r="V1227" i="5"/>
  <c r="AA1227" i="5" s="1"/>
  <c r="W1227" i="5"/>
  <c r="Y1227" i="5"/>
  <c r="Z1227" i="5"/>
  <c r="AB1227" i="5"/>
  <c r="AC1227" i="5"/>
  <c r="V1228" i="5"/>
  <c r="AA1228" i="5" s="1"/>
  <c r="W1228" i="5"/>
  <c r="Z1228" i="5"/>
  <c r="AC1228" i="5"/>
  <c r="V1229" i="5"/>
  <c r="AA1229" i="5" s="1"/>
  <c r="W1229" i="5"/>
  <c r="X1229" i="5"/>
  <c r="Y1229" i="5"/>
  <c r="Z1229" i="5"/>
  <c r="AB1229" i="5"/>
  <c r="AC1229" i="5"/>
  <c r="V1230" i="5"/>
  <c r="AA1230" i="5" s="1"/>
  <c r="W1230" i="5"/>
  <c r="X1230" i="5"/>
  <c r="Z1230" i="5"/>
  <c r="AC1230" i="5"/>
  <c r="V1231" i="5"/>
  <c r="AA1231" i="5" s="1"/>
  <c r="W1231" i="5"/>
  <c r="Y1231" i="5"/>
  <c r="Z1231" i="5"/>
  <c r="AB1231" i="5"/>
  <c r="AC1231" i="5"/>
  <c r="V1232" i="5"/>
  <c r="AA1232" i="5" s="1"/>
  <c r="W1232" i="5"/>
  <c r="Z1232" i="5"/>
  <c r="AC1232" i="5"/>
  <c r="V1233" i="5"/>
  <c r="AA1233" i="5" s="1"/>
  <c r="W1233" i="5"/>
  <c r="X1233" i="5"/>
  <c r="Y1233" i="5"/>
  <c r="Z1233" i="5"/>
  <c r="AB1233" i="5"/>
  <c r="AC1233" i="5"/>
  <c r="V1234" i="5"/>
  <c r="AA1234" i="5" s="1"/>
  <c r="W1234" i="5"/>
  <c r="X1234" i="5"/>
  <c r="Z1234" i="5"/>
  <c r="AC1234" i="5"/>
  <c r="V1235" i="5"/>
  <c r="AA1235" i="5" s="1"/>
  <c r="W1235" i="5"/>
  <c r="Y1235" i="5"/>
  <c r="Z1235" i="5"/>
  <c r="AB1235" i="5"/>
  <c r="AC1235" i="5"/>
  <c r="V1236" i="5"/>
  <c r="AA1236" i="5" s="1"/>
  <c r="W1236" i="5"/>
  <c r="Z1236" i="5"/>
  <c r="AC1236" i="5"/>
  <c r="V1237" i="5"/>
  <c r="AA1237" i="5" s="1"/>
  <c r="W1237" i="5"/>
  <c r="X1237" i="5"/>
  <c r="Y1237" i="5"/>
  <c r="Z1237" i="5"/>
  <c r="AB1237" i="5"/>
  <c r="AC1237" i="5"/>
  <c r="V1238" i="5"/>
  <c r="AA1238" i="5" s="1"/>
  <c r="W1238" i="5"/>
  <c r="X1238" i="5"/>
  <c r="Z1238" i="5"/>
  <c r="AC1238" i="5"/>
  <c r="V1239" i="5"/>
  <c r="AA1239" i="5" s="1"/>
  <c r="W1239" i="5"/>
  <c r="Y1239" i="5"/>
  <c r="Z1239" i="5"/>
  <c r="AB1239" i="5"/>
  <c r="AC1239" i="5"/>
  <c r="V1240" i="5"/>
  <c r="AA1240" i="5" s="1"/>
  <c r="W1240" i="5"/>
  <c r="Z1240" i="5"/>
  <c r="AC1240" i="5"/>
  <c r="V1241" i="5"/>
  <c r="AA1241" i="5" s="1"/>
  <c r="W1241" i="5"/>
  <c r="X1241" i="5"/>
  <c r="Y1241" i="5"/>
  <c r="Z1241" i="5"/>
  <c r="AB1241" i="5"/>
  <c r="AC1241" i="5"/>
  <c r="V1242" i="5"/>
  <c r="AA1242" i="5" s="1"/>
  <c r="W1242" i="5"/>
  <c r="X1242" i="5"/>
  <c r="Z1242" i="5"/>
  <c r="AC1242" i="5"/>
  <c r="V1243" i="5"/>
  <c r="AA1243" i="5" s="1"/>
  <c r="W1243" i="5"/>
  <c r="Y1243" i="5"/>
  <c r="Z1243" i="5"/>
  <c r="AB1243" i="5"/>
  <c r="AC1243" i="5"/>
  <c r="V1244" i="5"/>
  <c r="AA1244" i="5" s="1"/>
  <c r="W1244" i="5"/>
  <c r="Z1244" i="5"/>
  <c r="AC1244" i="5"/>
  <c r="V1245" i="5"/>
  <c r="AA1245" i="5" s="1"/>
  <c r="W1245" i="5"/>
  <c r="X1245" i="5"/>
  <c r="Y1245" i="5"/>
  <c r="Z1245" i="5"/>
  <c r="AB1245" i="5"/>
  <c r="AC1245" i="5"/>
  <c r="V1246" i="5"/>
  <c r="AA1246" i="5" s="1"/>
  <c r="W1246" i="5"/>
  <c r="X1246" i="5"/>
  <c r="Z1246" i="5"/>
  <c r="AC1246" i="5"/>
  <c r="V1247" i="5"/>
  <c r="AA1247" i="5" s="1"/>
  <c r="W1247" i="5"/>
  <c r="Y1247" i="5"/>
  <c r="Z1247" i="5"/>
  <c r="AB1247" i="5"/>
  <c r="AC1247" i="5"/>
  <c r="V1248" i="5"/>
  <c r="AA1248" i="5" s="1"/>
  <c r="W1248" i="5"/>
  <c r="Z1248" i="5"/>
  <c r="AC1248" i="5"/>
  <c r="V1249" i="5"/>
  <c r="AA1249" i="5" s="1"/>
  <c r="W1249" i="5"/>
  <c r="X1249" i="5"/>
  <c r="Y1249" i="5"/>
  <c r="Z1249" i="5"/>
  <c r="AB1249" i="5"/>
  <c r="AC1249" i="5"/>
  <c r="V1250" i="5"/>
  <c r="AA1250" i="5" s="1"/>
  <c r="W1250" i="5"/>
  <c r="X1250" i="5"/>
  <c r="Z1250" i="5"/>
  <c r="AC1250" i="5"/>
  <c r="V1251" i="5"/>
  <c r="AA1251" i="5" s="1"/>
  <c r="W1251" i="5"/>
  <c r="Y1251" i="5"/>
  <c r="Z1251" i="5"/>
  <c r="AB1251" i="5"/>
  <c r="AC1251" i="5"/>
  <c r="V1252" i="5"/>
  <c r="AA1252" i="5" s="1"/>
  <c r="W1252" i="5"/>
  <c r="Z1252" i="5"/>
  <c r="AC1252" i="5"/>
  <c r="V1253" i="5"/>
  <c r="AA1253" i="5" s="1"/>
  <c r="W1253" i="5"/>
  <c r="X1253" i="5"/>
  <c r="Y1253" i="5"/>
  <c r="Z1253" i="5"/>
  <c r="AB1253" i="5"/>
  <c r="AC1253" i="5"/>
  <c r="V1254" i="5"/>
  <c r="AA1254" i="5" s="1"/>
  <c r="W1254" i="5"/>
  <c r="X1254" i="5"/>
  <c r="Z1254" i="5"/>
  <c r="AC1254" i="5"/>
  <c r="V1255" i="5"/>
  <c r="AA1255" i="5" s="1"/>
  <c r="W1255" i="5"/>
  <c r="Y1255" i="5"/>
  <c r="Z1255" i="5"/>
  <c r="AB1255" i="5"/>
  <c r="AC1255" i="5"/>
  <c r="V1256" i="5"/>
  <c r="AA1256" i="5" s="1"/>
  <c r="W1256" i="5"/>
  <c r="Z1256" i="5"/>
  <c r="AC1256" i="5"/>
  <c r="V1257" i="5"/>
  <c r="AA1257" i="5" s="1"/>
  <c r="W1257" i="5"/>
  <c r="X1257" i="5"/>
  <c r="Y1257" i="5"/>
  <c r="Z1257" i="5"/>
  <c r="AB1257" i="5"/>
  <c r="AC1257" i="5"/>
  <c r="V1258" i="5"/>
  <c r="AA1258" i="5" s="1"/>
  <c r="W1258" i="5"/>
  <c r="X1258" i="5"/>
  <c r="Z1258" i="5"/>
  <c r="AC1258" i="5"/>
  <c r="V1259" i="5"/>
  <c r="AA1259" i="5" s="1"/>
  <c r="W1259" i="5"/>
  <c r="Y1259" i="5"/>
  <c r="Z1259" i="5"/>
  <c r="AB1259" i="5"/>
  <c r="AC1259" i="5"/>
  <c r="V1260" i="5"/>
  <c r="AA1260" i="5" s="1"/>
  <c r="W1260" i="5"/>
  <c r="Z1260" i="5"/>
  <c r="AC1260" i="5"/>
  <c r="V1261" i="5"/>
  <c r="AA1261" i="5" s="1"/>
  <c r="W1261" i="5"/>
  <c r="X1261" i="5"/>
  <c r="Y1261" i="5"/>
  <c r="Z1261" i="5"/>
  <c r="AB1261" i="5"/>
  <c r="AC1261" i="5"/>
  <c r="V1262" i="5"/>
  <c r="AA1262" i="5" s="1"/>
  <c r="W1262" i="5"/>
  <c r="X1262" i="5"/>
  <c r="Z1262" i="5"/>
  <c r="AC1262" i="5"/>
  <c r="V1263" i="5"/>
  <c r="AA1263" i="5" s="1"/>
  <c r="W1263" i="5"/>
  <c r="Y1263" i="5"/>
  <c r="Z1263" i="5"/>
  <c r="AB1263" i="5"/>
  <c r="AC1263" i="5"/>
  <c r="V1264" i="5"/>
  <c r="AA1264" i="5" s="1"/>
  <c r="W1264" i="5"/>
  <c r="Z1264" i="5"/>
  <c r="AC1264" i="5"/>
  <c r="V1265" i="5"/>
  <c r="AA1265" i="5" s="1"/>
  <c r="W1265" i="5"/>
  <c r="X1265" i="5"/>
  <c r="Y1265" i="5"/>
  <c r="Z1265" i="5"/>
  <c r="AB1265" i="5"/>
  <c r="AC1265" i="5"/>
  <c r="V1266" i="5"/>
  <c r="AA1266" i="5" s="1"/>
  <c r="W1266" i="5"/>
  <c r="X1266" i="5"/>
  <c r="Z1266" i="5"/>
  <c r="AC1266" i="5"/>
  <c r="V1267" i="5"/>
  <c r="AA1267" i="5" s="1"/>
  <c r="W1267" i="5"/>
  <c r="Y1267" i="5"/>
  <c r="Z1267" i="5"/>
  <c r="AB1267" i="5"/>
  <c r="AC1267" i="5"/>
  <c r="V1268" i="5"/>
  <c r="AA1268" i="5" s="1"/>
  <c r="W1268" i="5"/>
  <c r="Z1268" i="5"/>
  <c r="AC1268" i="5"/>
  <c r="V1269" i="5"/>
  <c r="AA1269" i="5" s="1"/>
  <c r="W1269" i="5"/>
  <c r="X1269" i="5"/>
  <c r="Y1269" i="5"/>
  <c r="Z1269" i="5"/>
  <c r="AB1269" i="5"/>
  <c r="AC1269" i="5"/>
  <c r="V1270" i="5"/>
  <c r="AA1270" i="5" s="1"/>
  <c r="W1270" i="5"/>
  <c r="X1270" i="5"/>
  <c r="Z1270" i="5"/>
  <c r="AC1270" i="5"/>
  <c r="V1271" i="5"/>
  <c r="AA1271" i="5" s="1"/>
  <c r="W1271" i="5"/>
  <c r="Y1271" i="5"/>
  <c r="Z1271" i="5"/>
  <c r="AB1271" i="5"/>
  <c r="AC1271" i="5"/>
  <c r="V1272" i="5"/>
  <c r="AA1272" i="5" s="1"/>
  <c r="W1272" i="5"/>
  <c r="Z1272" i="5"/>
  <c r="AC1272" i="5"/>
  <c r="V1273" i="5"/>
  <c r="AA1273" i="5" s="1"/>
  <c r="W1273" i="5"/>
  <c r="X1273" i="5"/>
  <c r="Y1273" i="5"/>
  <c r="Z1273" i="5"/>
  <c r="AB1273" i="5"/>
  <c r="AC1273" i="5"/>
  <c r="V1274" i="5"/>
  <c r="AA1274" i="5" s="1"/>
  <c r="W1274" i="5"/>
  <c r="X1274" i="5"/>
  <c r="Z1274" i="5"/>
  <c r="AC1274" i="5"/>
  <c r="V1275" i="5"/>
  <c r="AA1275" i="5" s="1"/>
  <c r="W1275" i="5"/>
  <c r="Y1275" i="5"/>
  <c r="Z1275" i="5"/>
  <c r="AB1275" i="5"/>
  <c r="AC1275" i="5"/>
  <c r="V1276" i="5"/>
  <c r="AA1276" i="5" s="1"/>
  <c r="W1276" i="5"/>
  <c r="Z1276" i="5"/>
  <c r="AC1276" i="5"/>
  <c r="V1277" i="5"/>
  <c r="AA1277" i="5" s="1"/>
  <c r="W1277" i="5"/>
  <c r="X1277" i="5"/>
  <c r="Y1277" i="5"/>
  <c r="Z1277" i="5"/>
  <c r="AB1277" i="5"/>
  <c r="AC1277" i="5"/>
  <c r="V1278" i="5"/>
  <c r="AA1278" i="5" s="1"/>
  <c r="W1278" i="5"/>
  <c r="X1278" i="5"/>
  <c r="Z1278" i="5"/>
  <c r="AC1278" i="5"/>
  <c r="V1279" i="5"/>
  <c r="AA1279" i="5" s="1"/>
  <c r="W1279" i="5"/>
  <c r="Y1279" i="5"/>
  <c r="Z1279" i="5"/>
  <c r="AB1279" i="5"/>
  <c r="AC1279" i="5"/>
  <c r="V1280" i="5"/>
  <c r="AA1280" i="5" s="1"/>
  <c r="W1280" i="5"/>
  <c r="Z1280" i="5"/>
  <c r="AC1280" i="5"/>
  <c r="V1281" i="5"/>
  <c r="AA1281" i="5" s="1"/>
  <c r="W1281" i="5"/>
  <c r="X1281" i="5"/>
  <c r="Y1281" i="5"/>
  <c r="Z1281" i="5"/>
  <c r="AB1281" i="5"/>
  <c r="AC1281" i="5"/>
  <c r="V1282" i="5"/>
  <c r="AA1282" i="5" s="1"/>
  <c r="W1282" i="5"/>
  <c r="X1282" i="5"/>
  <c r="Z1282" i="5"/>
  <c r="AC1282" i="5"/>
  <c r="V1283" i="5"/>
  <c r="AA1283" i="5" s="1"/>
  <c r="W1283" i="5"/>
  <c r="Y1283" i="5"/>
  <c r="Z1283" i="5"/>
  <c r="AB1283" i="5"/>
  <c r="AC1283" i="5"/>
  <c r="V1284" i="5"/>
  <c r="AA1284" i="5" s="1"/>
  <c r="W1284" i="5"/>
  <c r="Z1284" i="5"/>
  <c r="AC1284" i="5"/>
  <c r="V1285" i="5"/>
  <c r="AA1285" i="5" s="1"/>
  <c r="W1285" i="5"/>
  <c r="X1285" i="5"/>
  <c r="Y1285" i="5"/>
  <c r="Z1285" i="5"/>
  <c r="AB1285" i="5"/>
  <c r="AC1285" i="5"/>
  <c r="V1286" i="5"/>
  <c r="AA1286" i="5" s="1"/>
  <c r="W1286" i="5"/>
  <c r="X1286" i="5"/>
  <c r="Z1286" i="5"/>
  <c r="AC1286" i="5"/>
  <c r="V1287" i="5"/>
  <c r="AA1287" i="5" s="1"/>
  <c r="W1287" i="5"/>
  <c r="Y1287" i="5"/>
  <c r="Z1287" i="5"/>
  <c r="AB1287" i="5"/>
  <c r="AC1287" i="5"/>
  <c r="V1288" i="5"/>
  <c r="AA1288" i="5" s="1"/>
  <c r="W1288" i="5"/>
  <c r="Z1288" i="5"/>
  <c r="AC1288" i="5"/>
  <c r="V1289" i="5"/>
  <c r="AA1289" i="5" s="1"/>
  <c r="W1289" i="5"/>
  <c r="X1289" i="5"/>
  <c r="Y1289" i="5"/>
  <c r="Z1289" i="5"/>
  <c r="AB1289" i="5"/>
  <c r="AC1289" i="5"/>
  <c r="V1290" i="5"/>
  <c r="AA1290" i="5" s="1"/>
  <c r="W1290" i="5"/>
  <c r="X1290" i="5"/>
  <c r="Z1290" i="5"/>
  <c r="AC1290" i="5"/>
  <c r="V1291" i="5"/>
  <c r="AA1291" i="5" s="1"/>
  <c r="W1291" i="5"/>
  <c r="Y1291" i="5"/>
  <c r="Z1291" i="5"/>
  <c r="AB1291" i="5"/>
  <c r="AC1291" i="5"/>
  <c r="V1292" i="5"/>
  <c r="AA1292" i="5" s="1"/>
  <c r="W1292" i="5"/>
  <c r="Z1292" i="5"/>
  <c r="AC1292" i="5"/>
  <c r="V1293" i="5"/>
  <c r="AA1293" i="5" s="1"/>
  <c r="W1293" i="5"/>
  <c r="X1293" i="5"/>
  <c r="Y1293" i="5"/>
  <c r="Z1293" i="5"/>
  <c r="AB1293" i="5"/>
  <c r="AC1293" i="5"/>
  <c r="V1294" i="5"/>
  <c r="AA1294" i="5" s="1"/>
  <c r="W1294" i="5"/>
  <c r="X1294" i="5"/>
  <c r="Z1294" i="5"/>
  <c r="AC1294" i="5"/>
  <c r="V1295" i="5"/>
  <c r="AA1295" i="5" s="1"/>
  <c r="W1295" i="5"/>
  <c r="Y1295" i="5"/>
  <c r="Z1295" i="5"/>
  <c r="AB1295" i="5"/>
  <c r="AC1295" i="5"/>
  <c r="V1296" i="5"/>
  <c r="AA1296" i="5" s="1"/>
  <c r="W1296" i="5"/>
  <c r="Z1296" i="5"/>
  <c r="AC1296" i="5"/>
  <c r="V1297" i="5"/>
  <c r="AA1297" i="5" s="1"/>
  <c r="W1297" i="5"/>
  <c r="X1297" i="5"/>
  <c r="Y1297" i="5"/>
  <c r="Z1297" i="5"/>
  <c r="AB1297" i="5"/>
  <c r="AC1297" i="5"/>
  <c r="V1298" i="5"/>
  <c r="AA1298" i="5" s="1"/>
  <c r="W1298" i="5"/>
  <c r="X1298" i="5"/>
  <c r="Z1298" i="5"/>
  <c r="AC1298" i="5"/>
  <c r="V1299" i="5"/>
  <c r="AA1299" i="5" s="1"/>
  <c r="W1299" i="5"/>
  <c r="Y1299" i="5"/>
  <c r="Z1299" i="5"/>
  <c r="AB1299" i="5"/>
  <c r="AC1299" i="5"/>
  <c r="V1300" i="5"/>
  <c r="AA1300" i="5" s="1"/>
  <c r="W1300" i="5"/>
  <c r="Z1300" i="5"/>
  <c r="AC1300" i="5"/>
  <c r="V1301" i="5"/>
  <c r="AA1301" i="5" s="1"/>
  <c r="W1301" i="5"/>
  <c r="X1301" i="5"/>
  <c r="Y1301" i="5"/>
  <c r="Z1301" i="5"/>
  <c r="AB1301" i="5"/>
  <c r="AC1301" i="5"/>
  <c r="V1302" i="5"/>
  <c r="AA1302" i="5" s="1"/>
  <c r="W1302" i="5"/>
  <c r="X1302" i="5"/>
  <c r="Z1302" i="5"/>
  <c r="AC1302" i="5"/>
  <c r="V1303" i="5"/>
  <c r="AA1303" i="5" s="1"/>
  <c r="W1303" i="5"/>
  <c r="Y1303" i="5"/>
  <c r="Z1303" i="5"/>
  <c r="AB1303" i="5"/>
  <c r="AC1303" i="5"/>
  <c r="V1304" i="5"/>
  <c r="AA1304" i="5" s="1"/>
  <c r="W1304" i="5"/>
  <c r="Z1304" i="5"/>
  <c r="AC1304" i="5"/>
  <c r="V1305" i="5"/>
  <c r="AA1305" i="5" s="1"/>
  <c r="W1305" i="5"/>
  <c r="X1305" i="5"/>
  <c r="Y1305" i="5"/>
  <c r="Z1305" i="5"/>
  <c r="AB1305" i="5"/>
  <c r="AC1305" i="5"/>
  <c r="V1306" i="5"/>
  <c r="AA1306" i="5" s="1"/>
  <c r="W1306" i="5"/>
  <c r="X1306" i="5"/>
  <c r="Z1306" i="5"/>
  <c r="AC1306" i="5"/>
  <c r="V1307" i="5"/>
  <c r="AA1307" i="5" s="1"/>
  <c r="W1307" i="5"/>
  <c r="Y1307" i="5"/>
  <c r="Z1307" i="5"/>
  <c r="AB1307" i="5"/>
  <c r="AC1307" i="5"/>
  <c r="V1308" i="5"/>
  <c r="AA1308" i="5" s="1"/>
  <c r="W1308" i="5"/>
  <c r="Z1308" i="5"/>
  <c r="AC1308" i="5"/>
  <c r="V1309" i="5"/>
  <c r="AA1309" i="5" s="1"/>
  <c r="W1309" i="5"/>
  <c r="X1309" i="5"/>
  <c r="Y1309" i="5"/>
  <c r="Z1309" i="5"/>
  <c r="AB1309" i="5"/>
  <c r="AC1309" i="5"/>
  <c r="V1310" i="5"/>
  <c r="AA1310" i="5" s="1"/>
  <c r="W1310" i="5"/>
  <c r="X1310" i="5"/>
  <c r="Z1310" i="5"/>
  <c r="AC1310" i="5"/>
  <c r="V1311" i="5"/>
  <c r="AA1311" i="5" s="1"/>
  <c r="W1311" i="5"/>
  <c r="Y1311" i="5"/>
  <c r="Z1311" i="5"/>
  <c r="AB1311" i="5"/>
  <c r="AC1311" i="5"/>
  <c r="V1312" i="5"/>
  <c r="AA1312" i="5" s="1"/>
  <c r="W1312" i="5"/>
  <c r="Z1312" i="5"/>
  <c r="AC1312" i="5"/>
  <c r="V1313" i="5"/>
  <c r="AA1313" i="5" s="1"/>
  <c r="W1313" i="5"/>
  <c r="X1313" i="5"/>
  <c r="Y1313" i="5"/>
  <c r="Z1313" i="5"/>
  <c r="AB1313" i="5"/>
  <c r="AC1313" i="5"/>
  <c r="V1314" i="5"/>
  <c r="AA1314" i="5" s="1"/>
  <c r="W1314" i="5"/>
  <c r="X1314" i="5"/>
  <c r="Z1314" i="5"/>
  <c r="AC1314" i="5"/>
  <c r="V1315" i="5"/>
  <c r="AA1315" i="5" s="1"/>
  <c r="W1315" i="5"/>
  <c r="Y1315" i="5"/>
  <c r="Z1315" i="5"/>
  <c r="AB1315" i="5"/>
  <c r="AC1315" i="5"/>
  <c r="V1316" i="5"/>
  <c r="AA1316" i="5" s="1"/>
  <c r="W1316" i="5"/>
  <c r="Z1316" i="5"/>
  <c r="AC1316" i="5"/>
  <c r="V1317" i="5"/>
  <c r="AA1317" i="5" s="1"/>
  <c r="W1317" i="5"/>
  <c r="X1317" i="5"/>
  <c r="Y1317" i="5"/>
  <c r="Z1317" i="5"/>
  <c r="AB1317" i="5"/>
  <c r="AC1317" i="5"/>
  <c r="V1318" i="5"/>
  <c r="AA1318" i="5" s="1"/>
  <c r="W1318" i="5"/>
  <c r="X1318" i="5"/>
  <c r="Z1318" i="5"/>
  <c r="AC1318" i="5"/>
  <c r="V1319" i="5"/>
  <c r="AA1319" i="5" s="1"/>
  <c r="W1319" i="5"/>
  <c r="Y1319" i="5"/>
  <c r="Z1319" i="5"/>
  <c r="AB1319" i="5"/>
  <c r="AC1319" i="5"/>
  <c r="V1320" i="5"/>
  <c r="AA1320" i="5" s="1"/>
  <c r="W1320" i="5"/>
  <c r="Z1320" i="5"/>
  <c r="AC1320" i="5"/>
  <c r="V1321" i="5"/>
  <c r="AA1321" i="5" s="1"/>
  <c r="W1321" i="5"/>
  <c r="X1321" i="5"/>
  <c r="Y1321" i="5"/>
  <c r="Z1321" i="5"/>
  <c r="AB1321" i="5"/>
  <c r="AC1321" i="5"/>
  <c r="V1322" i="5"/>
  <c r="AA1322" i="5" s="1"/>
  <c r="W1322" i="5"/>
  <c r="X1322" i="5"/>
  <c r="Z1322" i="5"/>
  <c r="AC1322" i="5"/>
  <c r="V1323" i="5"/>
  <c r="AA1323" i="5" s="1"/>
  <c r="W1323" i="5"/>
  <c r="Y1323" i="5"/>
  <c r="Z1323" i="5"/>
  <c r="AB1323" i="5"/>
  <c r="AC1323" i="5"/>
  <c r="V1324" i="5"/>
  <c r="AA1324" i="5" s="1"/>
  <c r="W1324" i="5"/>
  <c r="Z1324" i="5"/>
  <c r="AC1324" i="5"/>
  <c r="V1325" i="5"/>
  <c r="AA1325" i="5" s="1"/>
  <c r="W1325" i="5"/>
  <c r="X1325" i="5"/>
  <c r="Y1325" i="5"/>
  <c r="Z1325" i="5"/>
  <c r="AB1325" i="5"/>
  <c r="AC1325" i="5"/>
  <c r="V1326" i="5"/>
  <c r="AA1326" i="5" s="1"/>
  <c r="W1326" i="5"/>
  <c r="X1326" i="5"/>
  <c r="Z1326" i="5"/>
  <c r="AC1326" i="5"/>
  <c r="V1327" i="5"/>
  <c r="AA1327" i="5" s="1"/>
  <c r="W1327" i="5"/>
  <c r="Y1327" i="5"/>
  <c r="Z1327" i="5"/>
  <c r="AB1327" i="5"/>
  <c r="AC1327" i="5"/>
  <c r="V1328" i="5"/>
  <c r="AA1328" i="5" s="1"/>
  <c r="W1328" i="5"/>
  <c r="Z1328" i="5"/>
  <c r="AC1328" i="5"/>
  <c r="V1329" i="5"/>
  <c r="AA1329" i="5" s="1"/>
  <c r="W1329" i="5"/>
  <c r="X1329" i="5"/>
  <c r="Y1329" i="5"/>
  <c r="Z1329" i="5"/>
  <c r="AB1329" i="5"/>
  <c r="AC1329" i="5"/>
  <c r="V1330" i="5"/>
  <c r="AA1330" i="5" s="1"/>
  <c r="W1330" i="5"/>
  <c r="X1330" i="5"/>
  <c r="Z1330" i="5"/>
  <c r="AC1330" i="5"/>
  <c r="V1331" i="5"/>
  <c r="AA1331" i="5" s="1"/>
  <c r="W1331" i="5"/>
  <c r="Y1331" i="5"/>
  <c r="Z1331" i="5"/>
  <c r="AB1331" i="5"/>
  <c r="AC1331" i="5"/>
  <c r="V1332" i="5"/>
  <c r="AA1332" i="5" s="1"/>
  <c r="W1332" i="5"/>
  <c r="Z1332" i="5"/>
  <c r="AC1332" i="5"/>
  <c r="V1333" i="5"/>
  <c r="AA1333" i="5" s="1"/>
  <c r="W1333" i="5"/>
  <c r="X1333" i="5"/>
  <c r="Y1333" i="5"/>
  <c r="Z1333" i="5"/>
  <c r="AB1333" i="5"/>
  <c r="AC1333" i="5"/>
  <c r="V1334" i="5"/>
  <c r="AA1334" i="5" s="1"/>
  <c r="W1334" i="5"/>
  <c r="X1334" i="5"/>
  <c r="Z1334" i="5"/>
  <c r="AC1334" i="5"/>
  <c r="V1335" i="5"/>
  <c r="AA1335" i="5" s="1"/>
  <c r="W1335" i="5"/>
  <c r="Y1335" i="5"/>
  <c r="Z1335" i="5"/>
  <c r="AB1335" i="5"/>
  <c r="AC1335" i="5"/>
  <c r="V1336" i="5"/>
  <c r="AA1336" i="5" s="1"/>
  <c r="W1336" i="5"/>
  <c r="Z1336" i="5"/>
  <c r="AC1336" i="5"/>
  <c r="V1337" i="5"/>
  <c r="AA1337" i="5" s="1"/>
  <c r="W1337" i="5"/>
  <c r="X1337" i="5"/>
  <c r="Y1337" i="5"/>
  <c r="Z1337" i="5"/>
  <c r="AB1337" i="5"/>
  <c r="AC1337" i="5"/>
  <c r="V1338" i="5"/>
  <c r="AA1338" i="5" s="1"/>
  <c r="W1338" i="5"/>
  <c r="X1338" i="5"/>
  <c r="Z1338" i="5"/>
  <c r="AC1338" i="5"/>
  <c r="V1339" i="5"/>
  <c r="AA1339" i="5" s="1"/>
  <c r="W1339" i="5"/>
  <c r="Y1339" i="5"/>
  <c r="Z1339" i="5"/>
  <c r="AB1339" i="5"/>
  <c r="AC1339" i="5"/>
  <c r="V1340" i="5"/>
  <c r="AA1340" i="5" s="1"/>
  <c r="W1340" i="5"/>
  <c r="Z1340" i="5"/>
  <c r="AC1340" i="5"/>
  <c r="V1341" i="5"/>
  <c r="AA1341" i="5" s="1"/>
  <c r="W1341" i="5"/>
  <c r="X1341" i="5"/>
  <c r="Y1341" i="5"/>
  <c r="Z1341" i="5"/>
  <c r="AB1341" i="5"/>
  <c r="AC1341" i="5"/>
  <c r="V1342" i="5"/>
  <c r="AA1342" i="5" s="1"/>
  <c r="W1342" i="5"/>
  <c r="X1342" i="5"/>
  <c r="Z1342" i="5"/>
  <c r="AC1342" i="5"/>
  <c r="V1343" i="5"/>
  <c r="AA1343" i="5" s="1"/>
  <c r="W1343" i="5"/>
  <c r="Y1343" i="5"/>
  <c r="Z1343" i="5"/>
  <c r="AB1343" i="5"/>
  <c r="AC1343" i="5"/>
  <c r="V1344" i="5"/>
  <c r="AA1344" i="5" s="1"/>
  <c r="W1344" i="5"/>
  <c r="Z1344" i="5"/>
  <c r="AC1344" i="5"/>
  <c r="V1345" i="5"/>
  <c r="AA1345" i="5" s="1"/>
  <c r="W1345" i="5"/>
  <c r="X1345" i="5"/>
  <c r="Y1345" i="5"/>
  <c r="Z1345" i="5"/>
  <c r="AB1345" i="5"/>
  <c r="AC1345" i="5"/>
  <c r="V1346" i="5"/>
  <c r="AA1346" i="5" s="1"/>
  <c r="W1346" i="5"/>
  <c r="X1346" i="5"/>
  <c r="Z1346" i="5"/>
  <c r="AC1346" i="5"/>
  <c r="V1347" i="5"/>
  <c r="AA1347" i="5" s="1"/>
  <c r="W1347" i="5"/>
  <c r="Y1347" i="5"/>
  <c r="Z1347" i="5"/>
  <c r="AB1347" i="5"/>
  <c r="AC1347" i="5"/>
  <c r="V1348" i="5"/>
  <c r="AA1348" i="5" s="1"/>
  <c r="W1348" i="5"/>
  <c r="Z1348" i="5"/>
  <c r="AC1348" i="5"/>
  <c r="V1349" i="5"/>
  <c r="AA1349" i="5" s="1"/>
  <c r="W1349" i="5"/>
  <c r="X1349" i="5"/>
  <c r="Y1349" i="5"/>
  <c r="Z1349" i="5"/>
  <c r="AB1349" i="5"/>
  <c r="AC1349" i="5"/>
  <c r="V1350" i="5"/>
  <c r="AA1350" i="5" s="1"/>
  <c r="W1350" i="5"/>
  <c r="X1350" i="5"/>
  <c r="Z1350" i="5"/>
  <c r="AC1350" i="5"/>
  <c r="V1351" i="5"/>
  <c r="AA1351" i="5" s="1"/>
  <c r="W1351" i="5"/>
  <c r="Y1351" i="5"/>
  <c r="Z1351" i="5"/>
  <c r="AB1351" i="5"/>
  <c r="AC1351" i="5"/>
  <c r="V1352" i="5"/>
  <c r="AA1352" i="5" s="1"/>
  <c r="W1352" i="5"/>
  <c r="Z1352" i="5"/>
  <c r="AC1352" i="5"/>
  <c r="V1353" i="5"/>
  <c r="AA1353" i="5" s="1"/>
  <c r="W1353" i="5"/>
  <c r="X1353" i="5"/>
  <c r="Y1353" i="5"/>
  <c r="Z1353" i="5"/>
  <c r="AB1353" i="5"/>
  <c r="AC1353" i="5"/>
  <c r="V1354" i="5"/>
  <c r="AA1354" i="5" s="1"/>
  <c r="W1354" i="5"/>
  <c r="X1354" i="5"/>
  <c r="Z1354" i="5"/>
  <c r="AC1354" i="5"/>
  <c r="V1355" i="5"/>
  <c r="AA1355" i="5" s="1"/>
  <c r="W1355" i="5"/>
  <c r="Y1355" i="5"/>
  <c r="Z1355" i="5"/>
  <c r="AB1355" i="5"/>
  <c r="AC1355" i="5"/>
  <c r="V1356" i="5"/>
  <c r="AA1356" i="5" s="1"/>
  <c r="W1356" i="5"/>
  <c r="Z1356" i="5"/>
  <c r="AC1356" i="5"/>
  <c r="V1357" i="5"/>
  <c r="AA1357" i="5" s="1"/>
  <c r="W1357" i="5"/>
  <c r="X1357" i="5"/>
  <c r="Y1357" i="5"/>
  <c r="Z1357" i="5"/>
  <c r="AB1357" i="5"/>
  <c r="AC1357" i="5"/>
  <c r="V1358" i="5"/>
  <c r="AA1358" i="5" s="1"/>
  <c r="W1358" i="5"/>
  <c r="X1358" i="5"/>
  <c r="Z1358" i="5"/>
  <c r="AC1358" i="5"/>
  <c r="V1359" i="5"/>
  <c r="AA1359" i="5" s="1"/>
  <c r="W1359" i="5"/>
  <c r="Y1359" i="5"/>
  <c r="Z1359" i="5"/>
  <c r="AB1359" i="5"/>
  <c r="AC1359" i="5"/>
  <c r="V1360" i="5"/>
  <c r="AA1360" i="5" s="1"/>
  <c r="W1360" i="5"/>
  <c r="Z1360" i="5"/>
  <c r="AC1360" i="5"/>
  <c r="V1361" i="5"/>
  <c r="AA1361" i="5" s="1"/>
  <c r="W1361" i="5"/>
  <c r="X1361" i="5"/>
  <c r="Y1361" i="5"/>
  <c r="Z1361" i="5"/>
  <c r="AB1361" i="5"/>
  <c r="AC1361" i="5"/>
  <c r="V1362" i="5"/>
  <c r="AA1362" i="5" s="1"/>
  <c r="W1362" i="5"/>
  <c r="X1362" i="5"/>
  <c r="Z1362" i="5"/>
  <c r="AC1362" i="5"/>
  <c r="V1363" i="5"/>
  <c r="AA1363" i="5" s="1"/>
  <c r="W1363" i="5"/>
  <c r="Y1363" i="5"/>
  <c r="Z1363" i="5"/>
  <c r="AB1363" i="5"/>
  <c r="AC1363" i="5"/>
  <c r="V1364" i="5"/>
  <c r="AA1364" i="5" s="1"/>
  <c r="W1364" i="5"/>
  <c r="Z1364" i="5"/>
  <c r="AC1364" i="5"/>
  <c r="V1365" i="5"/>
  <c r="AA1365" i="5" s="1"/>
  <c r="W1365" i="5"/>
  <c r="X1365" i="5"/>
  <c r="Y1365" i="5"/>
  <c r="Z1365" i="5"/>
  <c r="AB1365" i="5"/>
  <c r="AC1365" i="5"/>
  <c r="V1366" i="5"/>
  <c r="AA1366" i="5" s="1"/>
  <c r="W1366" i="5"/>
  <c r="X1366" i="5"/>
  <c r="Z1366" i="5"/>
  <c r="AC1366" i="5"/>
  <c r="V1367" i="5"/>
  <c r="AA1367" i="5" s="1"/>
  <c r="W1367" i="5"/>
  <c r="Y1367" i="5"/>
  <c r="Z1367" i="5"/>
  <c r="AB1367" i="5"/>
  <c r="AC1367" i="5"/>
  <c r="V1368" i="5"/>
  <c r="AA1368" i="5" s="1"/>
  <c r="W1368" i="5"/>
  <c r="Z1368" i="5"/>
  <c r="AC1368" i="5"/>
  <c r="V1369" i="5"/>
  <c r="AA1369" i="5" s="1"/>
  <c r="W1369" i="5"/>
  <c r="X1369" i="5"/>
  <c r="Y1369" i="5"/>
  <c r="Z1369" i="5"/>
  <c r="AB1369" i="5"/>
  <c r="AC1369" i="5"/>
  <c r="V1370" i="5"/>
  <c r="AA1370" i="5" s="1"/>
  <c r="W1370" i="5"/>
  <c r="X1370" i="5"/>
  <c r="Z1370" i="5"/>
  <c r="AC1370" i="5"/>
  <c r="V1371" i="5"/>
  <c r="AA1371" i="5" s="1"/>
  <c r="W1371" i="5"/>
  <c r="Y1371" i="5"/>
  <c r="Z1371" i="5"/>
  <c r="AB1371" i="5"/>
  <c r="AC1371" i="5"/>
  <c r="V1372" i="5"/>
  <c r="AA1372" i="5" s="1"/>
  <c r="W1372" i="5"/>
  <c r="AC1372" i="5"/>
  <c r="V1373" i="5"/>
  <c r="AA1373" i="5" s="1"/>
  <c r="W1373" i="5"/>
  <c r="X1373" i="5"/>
  <c r="Y1373" i="5"/>
  <c r="Z1373" i="5"/>
  <c r="AB1373" i="5"/>
  <c r="AC1373" i="5"/>
  <c r="V1374" i="5"/>
  <c r="AA1374" i="5" s="1"/>
  <c r="W1374" i="5"/>
  <c r="X1374" i="5"/>
  <c r="Z1374" i="5"/>
  <c r="AC1374" i="5"/>
  <c r="V1375" i="5"/>
  <c r="AA1375" i="5" s="1"/>
  <c r="W1375" i="5"/>
  <c r="Y1375" i="5"/>
  <c r="Z1375" i="5"/>
  <c r="AB1375" i="5"/>
  <c r="AC1375" i="5"/>
  <c r="V1376" i="5"/>
  <c r="AA1376" i="5" s="1"/>
  <c r="W1376" i="5"/>
  <c r="AC1376" i="5"/>
  <c r="V1377" i="5"/>
  <c r="AA1377" i="5" s="1"/>
  <c r="W1377" i="5"/>
  <c r="X1377" i="5"/>
  <c r="Y1377" i="5"/>
  <c r="Z1377" i="5"/>
  <c r="AB1377" i="5"/>
  <c r="AC1377" i="5"/>
  <c r="V1378" i="5"/>
  <c r="AA1378" i="5" s="1"/>
  <c r="W1378" i="5"/>
  <c r="X1378" i="5"/>
  <c r="Z1378" i="5"/>
  <c r="AC1378" i="5"/>
  <c r="V1379" i="5"/>
  <c r="AA1379" i="5" s="1"/>
  <c r="W1379" i="5"/>
  <c r="Y1379" i="5"/>
  <c r="Z1379" i="5"/>
  <c r="AB1379" i="5"/>
  <c r="AC1379" i="5"/>
  <c r="V1380" i="5"/>
  <c r="AA1380" i="5" s="1"/>
  <c r="W1380" i="5"/>
  <c r="AC1380" i="5"/>
  <c r="V1381" i="5"/>
  <c r="AA1381" i="5" s="1"/>
  <c r="W1381" i="5"/>
  <c r="X1381" i="5"/>
  <c r="Y1381" i="5"/>
  <c r="Z1381" i="5"/>
  <c r="AB1381" i="5"/>
  <c r="AC1381" i="5"/>
  <c r="V1382" i="5"/>
  <c r="AA1382" i="5" s="1"/>
  <c r="W1382" i="5"/>
  <c r="X1382" i="5"/>
  <c r="Z1382" i="5"/>
  <c r="AC1382" i="5"/>
  <c r="V1383" i="5"/>
  <c r="AA1383" i="5" s="1"/>
  <c r="W1383" i="5"/>
  <c r="Y1383" i="5"/>
  <c r="Z1383" i="5"/>
  <c r="AB1383" i="5"/>
  <c r="AC1383" i="5"/>
  <c r="V1384" i="5"/>
  <c r="AA1384" i="5" s="1"/>
  <c r="W1384" i="5"/>
  <c r="AC1384" i="5"/>
  <c r="V1385" i="5"/>
  <c r="AA1385" i="5" s="1"/>
  <c r="W1385" i="5"/>
  <c r="X1385" i="5"/>
  <c r="Y1385" i="5"/>
  <c r="Z1385" i="5"/>
  <c r="AB1385" i="5"/>
  <c r="AC1385" i="5"/>
  <c r="V1386" i="5"/>
  <c r="AA1386" i="5" s="1"/>
  <c r="W1386" i="5"/>
  <c r="X1386" i="5"/>
  <c r="Z1386" i="5"/>
  <c r="AC1386" i="5"/>
  <c r="V1387" i="5"/>
  <c r="AA1387" i="5" s="1"/>
  <c r="W1387" i="5"/>
  <c r="Y1387" i="5"/>
  <c r="Z1387" i="5"/>
  <c r="AB1387" i="5"/>
  <c r="AC1387" i="5"/>
  <c r="V1388" i="5"/>
  <c r="AA1388" i="5" s="1"/>
  <c r="W1388" i="5"/>
  <c r="AC1388" i="5"/>
  <c r="V1389" i="5"/>
  <c r="AA1389" i="5" s="1"/>
  <c r="W1389" i="5"/>
  <c r="X1389" i="5"/>
  <c r="Y1389" i="5"/>
  <c r="Z1389" i="5"/>
  <c r="AB1389" i="5"/>
  <c r="AC1389" i="5"/>
  <c r="V1390" i="5"/>
  <c r="AA1390" i="5" s="1"/>
  <c r="W1390" i="5"/>
  <c r="X1390" i="5"/>
  <c r="Z1390" i="5"/>
  <c r="AC1390" i="5"/>
  <c r="V1391" i="5"/>
  <c r="AA1391" i="5" s="1"/>
  <c r="W1391" i="5"/>
  <c r="Y1391" i="5"/>
  <c r="Z1391" i="5"/>
  <c r="AB1391" i="5"/>
  <c r="AC1391" i="5"/>
  <c r="V1392" i="5"/>
  <c r="AA1392" i="5" s="1"/>
  <c r="W1392" i="5"/>
  <c r="AC1392" i="5"/>
  <c r="V1393" i="5"/>
  <c r="AA1393" i="5" s="1"/>
  <c r="W1393" i="5"/>
  <c r="X1393" i="5"/>
  <c r="Y1393" i="5"/>
  <c r="Z1393" i="5"/>
  <c r="AB1393" i="5"/>
  <c r="AC1393" i="5"/>
  <c r="V1394" i="5"/>
  <c r="AA1394" i="5" s="1"/>
  <c r="W1394" i="5"/>
  <c r="Z1394" i="5"/>
  <c r="AC1394" i="5"/>
  <c r="V1395" i="5"/>
  <c r="AA1395" i="5" s="1"/>
  <c r="W1395" i="5"/>
  <c r="Y1395" i="5"/>
  <c r="Z1395" i="5"/>
  <c r="AB1395" i="5"/>
  <c r="AC1395" i="5"/>
  <c r="V1396" i="5"/>
  <c r="AA1396" i="5" s="1"/>
  <c r="W1396" i="5"/>
  <c r="X1396" i="5"/>
  <c r="AC1396" i="5"/>
  <c r="V1397" i="5"/>
  <c r="AA1397" i="5" s="1"/>
  <c r="W1397" i="5"/>
  <c r="X1397" i="5"/>
  <c r="Y1397" i="5"/>
  <c r="Z1397" i="5"/>
  <c r="AB1397" i="5"/>
  <c r="AC1397" i="5"/>
  <c r="V1398" i="5"/>
  <c r="AA1398" i="5" s="1"/>
  <c r="W1398" i="5"/>
  <c r="Z1398" i="5"/>
  <c r="AC1398" i="5"/>
  <c r="V1399" i="5"/>
  <c r="AA1399" i="5" s="1"/>
  <c r="W1399" i="5"/>
  <c r="Y1399" i="5"/>
  <c r="Z1399" i="5"/>
  <c r="AB1399" i="5"/>
  <c r="AC1399" i="5"/>
  <c r="V1400" i="5"/>
  <c r="AA1400" i="5" s="1"/>
  <c r="W1400" i="5"/>
  <c r="X1400" i="5"/>
  <c r="AC1400" i="5"/>
  <c r="V1401" i="5"/>
  <c r="AA1401" i="5" s="1"/>
  <c r="W1401" i="5"/>
  <c r="X1401" i="5"/>
  <c r="Y1401" i="5"/>
  <c r="Z1401" i="5"/>
  <c r="AB1401" i="5"/>
  <c r="AC1401" i="5"/>
  <c r="V1402" i="5"/>
  <c r="AA1402" i="5" s="1"/>
  <c r="W1402" i="5"/>
  <c r="Z1402" i="5"/>
  <c r="AC1402" i="5"/>
  <c r="V1403" i="5"/>
  <c r="AA1403" i="5" s="1"/>
  <c r="W1403" i="5"/>
  <c r="Y1403" i="5"/>
  <c r="Z1403" i="5"/>
  <c r="AB1403" i="5"/>
  <c r="AC1403" i="5"/>
  <c r="V1404" i="5"/>
  <c r="AA1404" i="5" s="1"/>
  <c r="W1404" i="5"/>
  <c r="X1404" i="5"/>
  <c r="AC1404" i="5"/>
  <c r="V1405" i="5"/>
  <c r="AA1405" i="5" s="1"/>
  <c r="W1405" i="5"/>
  <c r="X1405" i="5"/>
  <c r="Y1405" i="5"/>
  <c r="Z1405" i="5"/>
  <c r="AB1405" i="5"/>
  <c r="AC1405" i="5"/>
  <c r="V1406" i="5"/>
  <c r="AA1406" i="5" s="1"/>
  <c r="W1406" i="5"/>
  <c r="Z1406" i="5"/>
  <c r="AC1406" i="5"/>
  <c r="V1407" i="5"/>
  <c r="AA1407" i="5" s="1"/>
  <c r="W1407" i="5"/>
  <c r="Y1407" i="5"/>
  <c r="Z1407" i="5"/>
  <c r="AB1407" i="5"/>
  <c r="AC1407" i="5"/>
  <c r="V1408" i="5"/>
  <c r="AA1408" i="5" s="1"/>
  <c r="W1408" i="5"/>
  <c r="X1408" i="5"/>
  <c r="AC1408" i="5"/>
  <c r="V1409" i="5"/>
  <c r="AA1409" i="5" s="1"/>
  <c r="W1409" i="5"/>
  <c r="X1409" i="5"/>
  <c r="Y1409" i="5"/>
  <c r="Z1409" i="5"/>
  <c r="AB1409" i="5"/>
  <c r="AC1409" i="5"/>
  <c r="V1410" i="5"/>
  <c r="AA1410" i="5" s="1"/>
  <c r="W1410" i="5"/>
  <c r="Z1410" i="5"/>
  <c r="AC1410" i="5"/>
  <c r="V1411" i="5"/>
  <c r="AA1411" i="5" s="1"/>
  <c r="W1411" i="5"/>
  <c r="Y1411" i="5"/>
  <c r="Z1411" i="5"/>
  <c r="AB1411" i="5"/>
  <c r="AC1411" i="5"/>
  <c r="V1412" i="5"/>
  <c r="AA1412" i="5" s="1"/>
  <c r="W1412" i="5"/>
  <c r="X1412" i="5"/>
  <c r="AC1412" i="5"/>
  <c r="V1413" i="5"/>
  <c r="AA1413" i="5" s="1"/>
  <c r="W1413" i="5"/>
  <c r="X1413" i="5"/>
  <c r="Y1413" i="5"/>
  <c r="Z1413" i="5"/>
  <c r="AB1413" i="5"/>
  <c r="AC1413" i="5"/>
  <c r="V1414" i="5"/>
  <c r="AA1414" i="5" s="1"/>
  <c r="W1414" i="5"/>
  <c r="Z1414" i="5"/>
  <c r="AC1414" i="5"/>
  <c r="V1415" i="5"/>
  <c r="AA1415" i="5" s="1"/>
  <c r="W1415" i="5"/>
  <c r="Y1415" i="5"/>
  <c r="Z1415" i="5"/>
  <c r="AB1415" i="5"/>
  <c r="AC1415" i="5"/>
  <c r="V1416" i="5"/>
  <c r="AA1416" i="5" s="1"/>
  <c r="W1416" i="5"/>
  <c r="X1416" i="5"/>
  <c r="AC1416" i="5"/>
  <c r="V1417" i="5"/>
  <c r="AA1417" i="5" s="1"/>
  <c r="W1417" i="5"/>
  <c r="X1417" i="5"/>
  <c r="Y1417" i="5"/>
  <c r="Z1417" i="5"/>
  <c r="AB1417" i="5"/>
  <c r="AC1417" i="5"/>
  <c r="V1418" i="5"/>
  <c r="AA1418" i="5" s="1"/>
  <c r="W1418" i="5"/>
  <c r="Z1418" i="5"/>
  <c r="AC1418" i="5"/>
  <c r="V1419" i="5"/>
  <c r="AA1419" i="5" s="1"/>
  <c r="W1419" i="5"/>
  <c r="Y1419" i="5"/>
  <c r="Z1419" i="5"/>
  <c r="AB1419" i="5"/>
  <c r="AC1419" i="5"/>
  <c r="V1420" i="5"/>
  <c r="AA1420" i="5" s="1"/>
  <c r="W1420" i="5"/>
  <c r="X1420" i="5"/>
  <c r="AC1420" i="5"/>
  <c r="V1421" i="5"/>
  <c r="AA1421" i="5" s="1"/>
  <c r="W1421" i="5"/>
  <c r="X1421" i="5"/>
  <c r="Y1421" i="5"/>
  <c r="Z1421" i="5"/>
  <c r="AB1421" i="5"/>
  <c r="AC1421" i="5"/>
  <c r="V1422" i="5"/>
  <c r="Z1422" i="5" s="1"/>
  <c r="W1422" i="5"/>
  <c r="AC1422" i="5"/>
  <c r="V1423" i="5"/>
  <c r="AA1423" i="5" s="1"/>
  <c r="W1423" i="5"/>
  <c r="Y1423" i="5"/>
  <c r="Z1423" i="5"/>
  <c r="AB1423" i="5"/>
  <c r="AC1423" i="5"/>
  <c r="V1424" i="5"/>
  <c r="AA1424" i="5" s="1"/>
  <c r="W1424" i="5"/>
  <c r="X1424" i="5"/>
  <c r="AC1424" i="5"/>
  <c r="V1425" i="5"/>
  <c r="AA1425" i="5" s="1"/>
  <c r="W1425" i="5"/>
  <c r="X1425" i="5"/>
  <c r="Y1425" i="5"/>
  <c r="Z1425" i="5"/>
  <c r="AB1425" i="5"/>
  <c r="AC1425" i="5"/>
  <c r="V1426" i="5"/>
  <c r="W1426" i="5"/>
  <c r="Z1426" i="5"/>
  <c r="AC1426" i="5"/>
  <c r="V1427" i="5"/>
  <c r="AA1427" i="5" s="1"/>
  <c r="W1427" i="5"/>
  <c r="Y1427" i="5"/>
  <c r="Z1427" i="5"/>
  <c r="AB1427" i="5"/>
  <c r="AC1427" i="5"/>
  <c r="V1428" i="5"/>
  <c r="AA1428" i="5" s="1"/>
  <c r="W1428" i="5"/>
  <c r="X1428" i="5"/>
  <c r="AC1428" i="5"/>
  <c r="V1429" i="5"/>
  <c r="AA1429" i="5" s="1"/>
  <c r="W1429" i="5"/>
  <c r="X1429" i="5"/>
  <c r="Y1429" i="5"/>
  <c r="Z1429" i="5"/>
  <c r="AB1429" i="5"/>
  <c r="AC1429" i="5"/>
  <c r="V1430" i="5"/>
  <c r="W1430" i="5"/>
  <c r="Z1430" i="5"/>
  <c r="AC1430" i="5"/>
  <c r="V1431" i="5"/>
  <c r="AA1431" i="5" s="1"/>
  <c r="W1431" i="5"/>
  <c r="Z1431" i="5"/>
  <c r="AB1431" i="5"/>
  <c r="AC1431" i="5"/>
  <c r="V1432" i="5"/>
  <c r="AA1432" i="5" s="1"/>
  <c r="W1432" i="5"/>
  <c r="X1432" i="5"/>
  <c r="AB1432" i="5"/>
  <c r="AC1432" i="5"/>
  <c r="V1433" i="5"/>
  <c r="AA1433" i="5" s="1"/>
  <c r="W1433" i="5"/>
  <c r="X1433" i="5"/>
  <c r="Y1433" i="5"/>
  <c r="Z1433" i="5"/>
  <c r="AB1433" i="5"/>
  <c r="AC1433" i="5"/>
  <c r="V1434" i="5"/>
  <c r="W1434" i="5"/>
  <c r="AC1434" i="5"/>
  <c r="V1435" i="5"/>
  <c r="AA1435" i="5" s="1"/>
  <c r="W1435" i="5"/>
  <c r="Z1435" i="5"/>
  <c r="AB1435" i="5"/>
  <c r="AC1435" i="5"/>
  <c r="V1436" i="5"/>
  <c r="AA1436" i="5" s="1"/>
  <c r="W1436" i="5"/>
  <c r="X1436" i="5"/>
  <c r="Z1436" i="5"/>
  <c r="AB1436" i="5"/>
  <c r="AC1436" i="5"/>
  <c r="V1437" i="5"/>
  <c r="AA1437" i="5" s="1"/>
  <c r="W1437" i="5"/>
  <c r="X1437" i="5"/>
  <c r="Y1437" i="5"/>
  <c r="Z1437" i="5"/>
  <c r="AB1437" i="5"/>
  <c r="AC1437" i="5"/>
  <c r="V1438" i="5"/>
  <c r="W1438" i="5"/>
  <c r="Z1438" i="5"/>
  <c r="AC1438" i="5"/>
  <c r="V1439" i="5"/>
  <c r="AA1439" i="5" s="1"/>
  <c r="W1439" i="5"/>
  <c r="Z1439" i="5"/>
  <c r="AB1439" i="5"/>
  <c r="AC1439" i="5"/>
  <c r="V1440" i="5"/>
  <c r="AA1440" i="5" s="1"/>
  <c r="W1440" i="5"/>
  <c r="X1440" i="5"/>
  <c r="Z1440" i="5"/>
  <c r="AB1440" i="5"/>
  <c r="AC1440" i="5"/>
  <c r="V1441" i="5"/>
  <c r="AA1441" i="5" s="1"/>
  <c r="W1441" i="5"/>
  <c r="X1441" i="5"/>
  <c r="Y1441" i="5"/>
  <c r="Z1441" i="5"/>
  <c r="AB1441" i="5"/>
  <c r="AC1441" i="5"/>
  <c r="V1442" i="5"/>
  <c r="W1442" i="5"/>
  <c r="AC1442" i="5"/>
  <c r="V1443" i="5"/>
  <c r="W1443" i="5"/>
  <c r="AC1443" i="5"/>
  <c r="V1444" i="5"/>
  <c r="AA1444" i="5" s="1"/>
  <c r="W1444" i="5"/>
  <c r="X1444" i="5"/>
  <c r="Z1444" i="5"/>
  <c r="AB1444" i="5"/>
  <c r="AC1444" i="5"/>
  <c r="V1445" i="5"/>
  <c r="AA1445" i="5" s="1"/>
  <c r="W1445" i="5"/>
  <c r="X1445" i="5"/>
  <c r="Y1445" i="5"/>
  <c r="Z1445" i="5"/>
  <c r="AB1445" i="5"/>
  <c r="AC1445" i="5"/>
  <c r="V1446" i="5"/>
  <c r="W1446" i="5"/>
  <c r="Y1446" i="5"/>
  <c r="Z1446" i="5"/>
  <c r="AC1446" i="5"/>
  <c r="V1447" i="5"/>
  <c r="W1447" i="5"/>
  <c r="Z1447" i="5"/>
  <c r="AB1447" i="5"/>
  <c r="AC1447" i="5"/>
  <c r="V1448" i="5"/>
  <c r="AA1448" i="5" s="1"/>
  <c r="W1448" i="5"/>
  <c r="X1448" i="5"/>
  <c r="Z1448" i="5"/>
  <c r="AB1448" i="5"/>
  <c r="AC1448" i="5"/>
  <c r="V1449" i="5"/>
  <c r="AA1449" i="5" s="1"/>
  <c r="W1449" i="5"/>
  <c r="X1449" i="5"/>
  <c r="Y1449" i="5"/>
  <c r="Z1449" i="5"/>
  <c r="AB1449" i="5"/>
  <c r="AC1449" i="5"/>
  <c r="V1450" i="5"/>
  <c r="Y1450" i="5" s="1"/>
  <c r="W1450" i="5"/>
  <c r="AC1450" i="5"/>
  <c r="V1451" i="5"/>
  <c r="W1451" i="5"/>
  <c r="Z1451" i="5"/>
  <c r="AB1451" i="5"/>
  <c r="AC1451" i="5"/>
  <c r="V1452" i="5"/>
  <c r="AA1452" i="5" s="1"/>
  <c r="W1452" i="5"/>
  <c r="X1452" i="5"/>
  <c r="Z1452" i="5"/>
  <c r="AB1452" i="5"/>
  <c r="AC1452" i="5"/>
  <c r="V1453" i="5"/>
  <c r="AA1453" i="5" s="1"/>
  <c r="W1453" i="5"/>
  <c r="X1453" i="5"/>
  <c r="Y1453" i="5"/>
  <c r="Z1453" i="5"/>
  <c r="AB1453" i="5"/>
  <c r="AC1453" i="5"/>
  <c r="V1454" i="5"/>
  <c r="W1454" i="5"/>
  <c r="AC1454" i="5"/>
  <c r="V1455" i="5"/>
  <c r="Z1455" i="5" s="1"/>
  <c r="W1455" i="5"/>
  <c r="AC1455" i="5"/>
  <c r="V1456" i="5"/>
  <c r="AA1456" i="5" s="1"/>
  <c r="W1456" i="5"/>
  <c r="X1456" i="5"/>
  <c r="Z1456" i="5"/>
  <c r="AB1456" i="5"/>
  <c r="AC1456" i="5"/>
  <c r="V1457" i="5"/>
  <c r="AA1457" i="5" s="1"/>
  <c r="W1457" i="5"/>
  <c r="X1457" i="5"/>
  <c r="Y1457" i="5"/>
  <c r="Z1457" i="5"/>
  <c r="AB1457" i="5"/>
  <c r="AC1457" i="5"/>
  <c r="V1458" i="5"/>
  <c r="W1458" i="5"/>
  <c r="Y1458" i="5"/>
  <c r="AC1458" i="5"/>
  <c r="V1459" i="5"/>
  <c r="W1459" i="5"/>
  <c r="AC1459" i="5"/>
  <c r="V1460" i="5"/>
  <c r="X1460" i="5" s="1"/>
  <c r="W1460" i="5"/>
  <c r="AB1460" i="5"/>
  <c r="AC1460" i="5"/>
  <c r="V1461" i="5"/>
  <c r="AA1461" i="5" s="1"/>
  <c r="W1461" i="5"/>
  <c r="X1461" i="5"/>
  <c r="Y1461" i="5"/>
  <c r="Z1461" i="5"/>
  <c r="AB1461" i="5"/>
  <c r="AC1461" i="5"/>
  <c r="V1462" i="5"/>
  <c r="X1462" i="5" s="1"/>
  <c r="W1462" i="5"/>
  <c r="Y1462" i="5"/>
  <c r="Z1462" i="5"/>
  <c r="AC1462" i="5"/>
  <c r="V1463" i="5"/>
  <c r="W1463" i="5"/>
  <c r="Y1463" i="5"/>
  <c r="AB1463" i="5"/>
  <c r="AC1463" i="5"/>
  <c r="V1464" i="5"/>
  <c r="X1464" i="5" s="1"/>
  <c r="W1464" i="5"/>
  <c r="Z1464" i="5"/>
  <c r="AB1464" i="5"/>
  <c r="AC1464" i="5"/>
  <c r="V1465" i="5"/>
  <c r="AA1465" i="5" s="1"/>
  <c r="W1465" i="5"/>
  <c r="X1465" i="5"/>
  <c r="Y1465" i="5"/>
  <c r="Z1465" i="5"/>
  <c r="AB1465" i="5"/>
  <c r="AC1465" i="5"/>
  <c r="V1466" i="5"/>
  <c r="W1466" i="5"/>
  <c r="X1466" i="5"/>
  <c r="Y1466" i="5"/>
  <c r="Z1466" i="5"/>
  <c r="AC1466" i="5"/>
  <c r="V1467" i="5"/>
  <c r="Y1467" i="5" s="1"/>
  <c r="W1467" i="5"/>
  <c r="AB1467" i="5"/>
  <c r="AC1467" i="5"/>
  <c r="V1468" i="5"/>
  <c r="W1468" i="5"/>
  <c r="X1468" i="5"/>
  <c r="Z1468" i="5"/>
  <c r="AB1468" i="5"/>
  <c r="AC1468" i="5"/>
  <c r="V1469" i="5"/>
  <c r="AA1469" i="5" s="1"/>
  <c r="W1469" i="5"/>
  <c r="X1469" i="5"/>
  <c r="Y1469" i="5"/>
  <c r="Z1469" i="5"/>
  <c r="AB1469" i="5"/>
  <c r="AC1469" i="5"/>
  <c r="V1470" i="5"/>
  <c r="W1470" i="5"/>
  <c r="X1470" i="5"/>
  <c r="Z1470" i="5"/>
  <c r="AC1470" i="5"/>
  <c r="V1471" i="5"/>
  <c r="Y1471" i="5" s="1"/>
  <c r="W1471" i="5"/>
  <c r="Z1471" i="5"/>
  <c r="AB1471" i="5"/>
  <c r="AC1471" i="5"/>
  <c r="V1472" i="5"/>
  <c r="W1472" i="5"/>
  <c r="X1472" i="5"/>
  <c r="AB1472" i="5"/>
  <c r="AC1472" i="5"/>
  <c r="V1473" i="5"/>
  <c r="AA1473" i="5" s="1"/>
  <c r="W1473" i="5"/>
  <c r="X1473" i="5"/>
  <c r="Y1473" i="5"/>
  <c r="Z1473" i="5"/>
  <c r="AB1473" i="5"/>
  <c r="AC1473" i="5"/>
  <c r="V1474" i="5"/>
  <c r="X1474" i="5" s="1"/>
  <c r="W1474" i="5"/>
  <c r="Z1474" i="5"/>
  <c r="AC1474" i="5"/>
  <c r="V1475" i="5"/>
  <c r="W1475" i="5"/>
  <c r="Y1475" i="5"/>
  <c r="Z1475" i="5"/>
  <c r="AB1475" i="5"/>
  <c r="AC1475" i="5"/>
  <c r="V1476" i="5"/>
  <c r="X1476" i="5" s="1"/>
  <c r="W1476" i="5"/>
  <c r="AC1476" i="5"/>
  <c r="V1477" i="5"/>
  <c r="AA1477" i="5" s="1"/>
  <c r="W1477" i="5"/>
  <c r="X1477" i="5"/>
  <c r="Y1477" i="5"/>
  <c r="Z1477" i="5"/>
  <c r="AB1477" i="5"/>
  <c r="AC1477" i="5"/>
  <c r="V1478" i="5"/>
  <c r="X1478" i="5" s="1"/>
  <c r="W1478" i="5"/>
  <c r="Y1478" i="5"/>
  <c r="Z1478" i="5"/>
  <c r="AC1478" i="5"/>
  <c r="V1479" i="5"/>
  <c r="W1479" i="5"/>
  <c r="Y1479" i="5"/>
  <c r="AB1479" i="5"/>
  <c r="AC1479" i="5"/>
  <c r="V1480" i="5"/>
  <c r="X1480" i="5" s="1"/>
  <c r="W1480" i="5"/>
  <c r="Z1480" i="5"/>
  <c r="AB1480" i="5"/>
  <c r="AC1480" i="5"/>
  <c r="V1481" i="5"/>
  <c r="AA1481" i="5" s="1"/>
  <c r="W1481" i="5"/>
  <c r="X1481" i="5"/>
  <c r="Y1481" i="5"/>
  <c r="Z1481" i="5"/>
  <c r="AB1481" i="5"/>
  <c r="AC1481" i="5"/>
  <c r="V1482" i="5"/>
  <c r="W1482" i="5"/>
  <c r="X1482" i="5"/>
  <c r="Y1482" i="5"/>
  <c r="Z1482" i="5"/>
  <c r="AC1482" i="5"/>
  <c r="V1483" i="5"/>
  <c r="Z1483" i="5" s="1"/>
  <c r="W1483" i="5"/>
  <c r="AC1483" i="5"/>
  <c r="V1484" i="5"/>
  <c r="W1484" i="5"/>
  <c r="X1484" i="5"/>
  <c r="Z1484" i="5"/>
  <c r="AB1484" i="5"/>
  <c r="AC1484" i="5"/>
  <c r="V1485" i="5"/>
  <c r="AA1485" i="5" s="1"/>
  <c r="W1485" i="5"/>
  <c r="X1485" i="5"/>
  <c r="Y1485" i="5"/>
  <c r="Z1485" i="5"/>
  <c r="AB1485" i="5"/>
  <c r="AC1485" i="5"/>
  <c r="V1486" i="5"/>
  <c r="W1486" i="5"/>
  <c r="X1486" i="5"/>
  <c r="Z1486" i="5"/>
  <c r="AC1486" i="5"/>
  <c r="V1487" i="5"/>
  <c r="Y1487" i="5" s="1"/>
  <c r="W1487" i="5"/>
  <c r="Z1487" i="5"/>
  <c r="AB1487" i="5"/>
  <c r="AC1487" i="5"/>
  <c r="V1488" i="5"/>
  <c r="W1488" i="5"/>
  <c r="X1488" i="5"/>
  <c r="AB1488" i="5"/>
  <c r="AC1488" i="5"/>
  <c r="V1489" i="5"/>
  <c r="AA1489" i="5" s="1"/>
  <c r="W1489" i="5"/>
  <c r="X1489" i="5"/>
  <c r="Y1489" i="5"/>
  <c r="Z1489" i="5"/>
  <c r="AB1489" i="5"/>
  <c r="AC1489" i="5"/>
  <c r="V1490" i="5"/>
  <c r="X1490" i="5" s="1"/>
  <c r="W1490" i="5"/>
  <c r="Z1490" i="5"/>
  <c r="AC1490" i="5"/>
  <c r="V1491" i="5"/>
  <c r="W1491" i="5"/>
  <c r="Y1491" i="5"/>
  <c r="Z1491" i="5"/>
  <c r="AB1491" i="5"/>
  <c r="AC1491" i="5"/>
  <c r="V1492" i="5"/>
  <c r="Z1492" i="5" s="1"/>
  <c r="W1492" i="5"/>
  <c r="AC1492" i="5"/>
  <c r="V1493" i="5"/>
  <c r="AA1493" i="5" s="1"/>
  <c r="W1493" i="5"/>
  <c r="X1493" i="5"/>
  <c r="Y1493" i="5"/>
  <c r="Z1493" i="5"/>
  <c r="AB1493" i="5"/>
  <c r="AC1493" i="5"/>
  <c r="V1494" i="5"/>
  <c r="X1494" i="5" s="1"/>
  <c r="W1494" i="5"/>
  <c r="Y1494" i="5"/>
  <c r="Z1494" i="5"/>
  <c r="AC1494" i="5"/>
  <c r="V1495" i="5"/>
  <c r="W1495" i="5"/>
  <c r="Y1495" i="5"/>
  <c r="AB1495" i="5"/>
  <c r="AC1495" i="5"/>
  <c r="V1496" i="5"/>
  <c r="X1496" i="5" s="1"/>
  <c r="W1496" i="5"/>
  <c r="Z1496" i="5"/>
  <c r="AB1496" i="5"/>
  <c r="AC1496" i="5"/>
  <c r="V1497" i="5"/>
  <c r="AA1497" i="5" s="1"/>
  <c r="W1497" i="5"/>
  <c r="X1497" i="5"/>
  <c r="Y1497" i="5"/>
  <c r="Z1497" i="5"/>
  <c r="AB1497" i="5"/>
  <c r="AC1497" i="5"/>
  <c r="V1498" i="5"/>
  <c r="W1498" i="5"/>
  <c r="X1498" i="5"/>
  <c r="Y1498" i="5"/>
  <c r="Z1498" i="5"/>
  <c r="AC1498" i="5"/>
  <c r="V1499" i="5"/>
  <c r="W1499" i="5"/>
  <c r="AC1499" i="5"/>
  <c r="V1500" i="5"/>
  <c r="W1500" i="5"/>
  <c r="X1500" i="5"/>
  <c r="Z1500" i="5"/>
  <c r="AB1500" i="5"/>
  <c r="AC1500" i="5"/>
  <c r="AC2" i="5"/>
  <c r="W2" i="5"/>
  <c r="V2" i="5"/>
  <c r="Y2" i="5" s="1"/>
  <c r="AA10" i="5" l="1"/>
  <c r="AA9" i="5"/>
  <c r="AA6" i="5"/>
  <c r="AB5" i="5"/>
  <c r="AB10" i="5"/>
  <c r="Z6" i="5"/>
  <c r="AA4" i="5"/>
  <c r="Z10" i="5"/>
  <c r="AA8" i="5"/>
  <c r="X6" i="5"/>
  <c r="Z4" i="5"/>
  <c r="AA3" i="5"/>
  <c r="X10" i="5"/>
  <c r="Z8" i="5"/>
  <c r="AA7" i="5"/>
  <c r="AB6" i="5"/>
  <c r="AA5" i="5"/>
  <c r="AA1499" i="5"/>
  <c r="X1499" i="5"/>
  <c r="AB1483" i="5"/>
  <c r="AB1476" i="5"/>
  <c r="Z1499" i="5"/>
  <c r="AA1495" i="5"/>
  <c r="X1495" i="5"/>
  <c r="Y1490" i="5"/>
  <c r="AA1488" i="5"/>
  <c r="Y1488" i="5"/>
  <c r="AA1486" i="5"/>
  <c r="AB1486" i="5"/>
  <c r="AA1479" i="5"/>
  <c r="X1479" i="5"/>
  <c r="Z1476" i="5"/>
  <c r="Y1474" i="5"/>
  <c r="AA1472" i="5"/>
  <c r="Y1472" i="5"/>
  <c r="AA1470" i="5"/>
  <c r="AB1470" i="5"/>
  <c r="Z1467" i="5"/>
  <c r="AA1463" i="5"/>
  <c r="X1463" i="5"/>
  <c r="Z1460" i="5"/>
  <c r="AA1459" i="5"/>
  <c r="X1459" i="5"/>
  <c r="Y1459" i="5"/>
  <c r="AB1455" i="5"/>
  <c r="AA1454" i="5"/>
  <c r="AB1454" i="5"/>
  <c r="X1454" i="5"/>
  <c r="Z1450" i="5"/>
  <c r="AA1443" i="5"/>
  <c r="X1443" i="5"/>
  <c r="Y1443" i="5"/>
  <c r="AA1442" i="5"/>
  <c r="AB1442" i="5"/>
  <c r="X1442" i="5"/>
  <c r="Y1442" i="5"/>
  <c r="AA1434" i="5"/>
  <c r="AB1434" i="5"/>
  <c r="X1434" i="5"/>
  <c r="Y1434" i="5"/>
  <c r="AB1499" i="5"/>
  <c r="AA1492" i="5"/>
  <c r="Y1492" i="5"/>
  <c r="AA1483" i="5"/>
  <c r="X1483" i="5"/>
  <c r="AA1500" i="5"/>
  <c r="Y1500" i="5"/>
  <c r="Y1499" i="5"/>
  <c r="AA1498" i="5"/>
  <c r="AB1498" i="5"/>
  <c r="Z1495" i="5"/>
  <c r="X1492" i="5"/>
  <c r="AA1491" i="5"/>
  <c r="X1491" i="5"/>
  <c r="Z1488" i="5"/>
  <c r="Y1486" i="5"/>
  <c r="AA1484" i="5"/>
  <c r="Y1484" i="5"/>
  <c r="Y1483" i="5"/>
  <c r="AA1482" i="5"/>
  <c r="AB1482" i="5"/>
  <c r="Z1479" i="5"/>
  <c r="AA1475" i="5"/>
  <c r="X1475" i="5"/>
  <c r="Z1472" i="5"/>
  <c r="Y1470" i="5"/>
  <c r="AA1468" i="5"/>
  <c r="Y1468" i="5"/>
  <c r="AA1466" i="5"/>
  <c r="AB1466" i="5"/>
  <c r="Z1463" i="5"/>
  <c r="AB1459" i="5"/>
  <c r="AA1458" i="5"/>
  <c r="AB1458" i="5"/>
  <c r="X1458" i="5"/>
  <c r="Z1454" i="5"/>
  <c r="AA1447" i="5"/>
  <c r="X1447" i="5"/>
  <c r="Y1447" i="5"/>
  <c r="AB1443" i="5"/>
  <c r="AA1430" i="5"/>
  <c r="AB1430" i="5"/>
  <c r="X1430" i="5"/>
  <c r="Y1430" i="5"/>
  <c r="AA1496" i="5"/>
  <c r="Y1496" i="5"/>
  <c r="AA1494" i="5"/>
  <c r="AB1494" i="5"/>
  <c r="AA1487" i="5"/>
  <c r="X1487" i="5"/>
  <c r="AA1480" i="5"/>
  <c r="Y1480" i="5"/>
  <c r="AA1478" i="5"/>
  <c r="AB1478" i="5"/>
  <c r="AA1471" i="5"/>
  <c r="X1471" i="5"/>
  <c r="AA1464" i="5"/>
  <c r="Y1464" i="5"/>
  <c r="AA1462" i="5"/>
  <c r="AB1462" i="5"/>
  <c r="Z1459" i="5"/>
  <c r="Z1458" i="5"/>
  <c r="Y1454" i="5"/>
  <c r="AA1451" i="5"/>
  <c r="X1451" i="5"/>
  <c r="Y1451" i="5"/>
  <c r="AA1446" i="5"/>
  <c r="AB1446" i="5"/>
  <c r="X1446" i="5"/>
  <c r="Z1443" i="5"/>
  <c r="Z1442" i="5"/>
  <c r="AA1438" i="5"/>
  <c r="AB1438" i="5"/>
  <c r="X1438" i="5"/>
  <c r="Y1438" i="5"/>
  <c r="Z1434" i="5"/>
  <c r="AA1426" i="5"/>
  <c r="AB1426" i="5"/>
  <c r="X1426" i="5"/>
  <c r="Y1426" i="5"/>
  <c r="AB1492" i="5"/>
  <c r="AA1490" i="5"/>
  <c r="AB1490" i="5"/>
  <c r="AA1476" i="5"/>
  <c r="Y1476" i="5"/>
  <c r="AA1474" i="5"/>
  <c r="AB1474" i="5"/>
  <c r="AA1467" i="5"/>
  <c r="X1467" i="5"/>
  <c r="AA1460" i="5"/>
  <c r="Y1460" i="5"/>
  <c r="AA1455" i="5"/>
  <c r="X1455" i="5"/>
  <c r="Y1455" i="5"/>
  <c r="AA1450" i="5"/>
  <c r="AB1450" i="5"/>
  <c r="X1450" i="5"/>
  <c r="AA1422" i="5"/>
  <c r="AB1422" i="5"/>
  <c r="X1422" i="5"/>
  <c r="Y1422" i="5"/>
  <c r="X1392" i="5"/>
  <c r="X1388" i="5"/>
  <c r="X1384" i="5"/>
  <c r="X1380" i="5"/>
  <c r="X1376" i="5"/>
  <c r="X1372" i="5"/>
  <c r="X1368" i="5"/>
  <c r="X1364" i="5"/>
  <c r="X1360" i="5"/>
  <c r="X1356" i="5"/>
  <c r="X1352" i="5"/>
  <c r="X1348" i="5"/>
  <c r="X1344" i="5"/>
  <c r="X1340" i="5"/>
  <c r="X1336" i="5"/>
  <c r="X1332" i="5"/>
  <c r="X1328" i="5"/>
  <c r="X1324" i="5"/>
  <c r="X1320" i="5"/>
  <c r="X1316" i="5"/>
  <c r="X1312" i="5"/>
  <c r="X1308" i="5"/>
  <c r="X1304" i="5"/>
  <c r="X1300" i="5"/>
  <c r="X1296" i="5"/>
  <c r="X1292" i="5"/>
  <c r="X1288" i="5"/>
  <c r="X1284" i="5"/>
  <c r="X1280" i="5"/>
  <c r="X1276" i="5"/>
  <c r="X1272" i="5"/>
  <c r="X1268" i="5"/>
  <c r="X1264" i="5"/>
  <c r="X1260" i="5"/>
  <c r="X1256" i="5"/>
  <c r="X1252" i="5"/>
  <c r="X1248" i="5"/>
  <c r="X1244" i="5"/>
  <c r="X1240" i="5"/>
  <c r="X1236" i="5"/>
  <c r="X1232" i="5"/>
  <c r="X1228" i="5"/>
  <c r="X1224" i="5"/>
  <c r="X1220" i="5"/>
  <c r="X1216" i="5"/>
  <c r="X1212" i="5"/>
  <c r="X1208" i="5"/>
  <c r="X1204" i="5"/>
  <c r="X1200" i="5"/>
  <c r="X1196" i="5"/>
  <c r="X1192" i="5"/>
  <c r="X1188" i="5"/>
  <c r="X1184" i="5"/>
  <c r="X1180" i="5"/>
  <c r="X1176" i="5"/>
  <c r="X1172" i="5"/>
  <c r="X1168" i="5"/>
  <c r="X1164" i="5"/>
  <c r="X1160" i="5"/>
  <c r="AA1154" i="5"/>
  <c r="X1154" i="5"/>
  <c r="AA1147" i="5"/>
  <c r="Y1147" i="5"/>
  <c r="AA1145" i="5"/>
  <c r="AB1145" i="5"/>
  <c r="AA1138" i="5"/>
  <c r="X1138" i="5"/>
  <c r="AA1131" i="5"/>
  <c r="Y1131" i="5"/>
  <c r="AA1129" i="5"/>
  <c r="AB1129" i="5"/>
  <c r="AA1122" i="5"/>
  <c r="X1122" i="5"/>
  <c r="AA1115" i="5"/>
  <c r="Y1115" i="5"/>
  <c r="AA1113" i="5"/>
  <c r="AB1113" i="5"/>
  <c r="AA1106" i="5"/>
  <c r="X1106" i="5"/>
  <c r="AA1099" i="5"/>
  <c r="Y1099" i="5"/>
  <c r="AA1097" i="5"/>
  <c r="AB1097" i="5"/>
  <c r="AA1090" i="5"/>
  <c r="X1090" i="5"/>
  <c r="AA1083" i="5"/>
  <c r="Y1083" i="5"/>
  <c r="AA1081" i="5"/>
  <c r="AB1081" i="5"/>
  <c r="AA1074" i="5"/>
  <c r="X1074" i="5"/>
  <c r="AA1065" i="5"/>
  <c r="AB1065" i="5"/>
  <c r="Y1065" i="5"/>
  <c r="AB1428" i="5"/>
  <c r="AB1424" i="5"/>
  <c r="AB1420" i="5"/>
  <c r="Y1418" i="5"/>
  <c r="AB1416" i="5"/>
  <c r="Y1414" i="5"/>
  <c r="AB1412" i="5"/>
  <c r="Y1410" i="5"/>
  <c r="AB1408" i="5"/>
  <c r="Y1406" i="5"/>
  <c r="AB1404" i="5"/>
  <c r="Y1402" i="5"/>
  <c r="AB1400" i="5"/>
  <c r="Y1398" i="5"/>
  <c r="AB1396" i="5"/>
  <c r="Y1394" i="5"/>
  <c r="AB1392" i="5"/>
  <c r="Y1390" i="5"/>
  <c r="AB1388" i="5"/>
  <c r="Y1386" i="5"/>
  <c r="AB1384" i="5"/>
  <c r="Y1382" i="5"/>
  <c r="AB1380" i="5"/>
  <c r="Y1378" i="5"/>
  <c r="AB1376" i="5"/>
  <c r="Y1374" i="5"/>
  <c r="AB1372" i="5"/>
  <c r="Y1370" i="5"/>
  <c r="AB1368" i="5"/>
  <c r="Y1366" i="5"/>
  <c r="AB1364" i="5"/>
  <c r="Y1362" i="5"/>
  <c r="AB1360" i="5"/>
  <c r="Y1358" i="5"/>
  <c r="AB1356" i="5"/>
  <c r="Y1354" i="5"/>
  <c r="AB1352" i="5"/>
  <c r="Y1350" i="5"/>
  <c r="AB1348" i="5"/>
  <c r="Y1346" i="5"/>
  <c r="AB1344" i="5"/>
  <c r="Y1342" i="5"/>
  <c r="AB1340" i="5"/>
  <c r="Y1338" i="5"/>
  <c r="AB1336" i="5"/>
  <c r="Y1334" i="5"/>
  <c r="AB1332" i="5"/>
  <c r="Y1330" i="5"/>
  <c r="AB1328" i="5"/>
  <c r="Y1326" i="5"/>
  <c r="AB1324" i="5"/>
  <c r="Y1322" i="5"/>
  <c r="AB1320" i="5"/>
  <c r="Y1318" i="5"/>
  <c r="AB1316" i="5"/>
  <c r="Y1314" i="5"/>
  <c r="AB1312" i="5"/>
  <c r="Y1310" i="5"/>
  <c r="AB1308" i="5"/>
  <c r="Y1306" i="5"/>
  <c r="AB1304" i="5"/>
  <c r="Y1302" i="5"/>
  <c r="AB1300" i="5"/>
  <c r="Y1298" i="5"/>
  <c r="AB1296" i="5"/>
  <c r="Y1294" i="5"/>
  <c r="AB1292" i="5"/>
  <c r="Y1290" i="5"/>
  <c r="AB1288" i="5"/>
  <c r="Y1286" i="5"/>
  <c r="AB1284" i="5"/>
  <c r="Y1282" i="5"/>
  <c r="AB1280" i="5"/>
  <c r="Y1278" i="5"/>
  <c r="AB1276" i="5"/>
  <c r="Y1274" i="5"/>
  <c r="AB1272" i="5"/>
  <c r="Y1270" i="5"/>
  <c r="AB1268" i="5"/>
  <c r="Y1266" i="5"/>
  <c r="AB1264" i="5"/>
  <c r="Y1262" i="5"/>
  <c r="AB1260" i="5"/>
  <c r="Y1258" i="5"/>
  <c r="AB1256" i="5"/>
  <c r="Y1254" i="5"/>
  <c r="AB1252" i="5"/>
  <c r="Y1250" i="5"/>
  <c r="AB1248" i="5"/>
  <c r="Y1246" i="5"/>
  <c r="AB1244" i="5"/>
  <c r="Y1242" i="5"/>
  <c r="AB1240" i="5"/>
  <c r="Y1238" i="5"/>
  <c r="AB1236" i="5"/>
  <c r="Y1234" i="5"/>
  <c r="AB1232" i="5"/>
  <c r="Y1230" i="5"/>
  <c r="AB1228" i="5"/>
  <c r="Y1226" i="5"/>
  <c r="AB1224" i="5"/>
  <c r="Y1222" i="5"/>
  <c r="AB1220" i="5"/>
  <c r="Y1218" i="5"/>
  <c r="AB1216" i="5"/>
  <c r="Y1214" i="5"/>
  <c r="AB1212" i="5"/>
  <c r="Y1210" i="5"/>
  <c r="AB1208" i="5"/>
  <c r="Y1206" i="5"/>
  <c r="AB1204" i="5"/>
  <c r="Y1202" i="5"/>
  <c r="AB1200" i="5"/>
  <c r="Y1198" i="5"/>
  <c r="AB1196" i="5"/>
  <c r="Y1194" i="5"/>
  <c r="AB1192" i="5"/>
  <c r="Y1190" i="5"/>
  <c r="AB1188" i="5"/>
  <c r="Y1186" i="5"/>
  <c r="AB1184" i="5"/>
  <c r="Y1182" i="5"/>
  <c r="AB1180" i="5"/>
  <c r="Y1178" i="5"/>
  <c r="AB1176" i="5"/>
  <c r="Y1174" i="5"/>
  <c r="AB1172" i="5"/>
  <c r="Y1170" i="5"/>
  <c r="AB1168" i="5"/>
  <c r="Y1166" i="5"/>
  <c r="AB1164" i="5"/>
  <c r="Y1162" i="5"/>
  <c r="AB1160" i="5"/>
  <c r="AA1157" i="5"/>
  <c r="AB1157" i="5"/>
  <c r="Z1154" i="5"/>
  <c r="AA1150" i="5"/>
  <c r="X1150" i="5"/>
  <c r="Z1147" i="5"/>
  <c r="Y1145" i="5"/>
  <c r="AA1143" i="5"/>
  <c r="Y1143" i="5"/>
  <c r="AA1141" i="5"/>
  <c r="AB1141" i="5"/>
  <c r="Z1138" i="5"/>
  <c r="AA1134" i="5"/>
  <c r="X1134" i="5"/>
  <c r="Z1131" i="5"/>
  <c r="Y1129" i="5"/>
  <c r="AA1127" i="5"/>
  <c r="Y1127" i="5"/>
  <c r="AA1125" i="5"/>
  <c r="AB1125" i="5"/>
  <c r="Z1122" i="5"/>
  <c r="AA1118" i="5"/>
  <c r="X1118" i="5"/>
  <c r="Z1115" i="5"/>
  <c r="Y1113" i="5"/>
  <c r="AA1111" i="5"/>
  <c r="Y1111" i="5"/>
  <c r="AA1109" i="5"/>
  <c r="AB1109" i="5"/>
  <c r="Z1106" i="5"/>
  <c r="AA1102" i="5"/>
  <c r="X1102" i="5"/>
  <c r="Z1099" i="5"/>
  <c r="Y1097" i="5"/>
  <c r="AA1095" i="5"/>
  <c r="Y1095" i="5"/>
  <c r="AA1093" i="5"/>
  <c r="AB1093" i="5"/>
  <c r="Z1090" i="5"/>
  <c r="AA1086" i="5"/>
  <c r="X1086" i="5"/>
  <c r="Z1083" i="5"/>
  <c r="Y1081" i="5"/>
  <c r="AA1079" i="5"/>
  <c r="Y1079" i="5"/>
  <c r="AA1077" i="5"/>
  <c r="AB1077" i="5"/>
  <c r="Z1074" i="5"/>
  <c r="AA1069" i="5"/>
  <c r="AB1069" i="5"/>
  <c r="Y1069" i="5"/>
  <c r="AA1067" i="5"/>
  <c r="Y1067" i="5"/>
  <c r="AB1067" i="5"/>
  <c r="Z1065" i="5"/>
  <c r="AA1059" i="5"/>
  <c r="Y1059" i="5"/>
  <c r="AB1059" i="5"/>
  <c r="X1059" i="5"/>
  <c r="Y1435" i="5"/>
  <c r="Y1431" i="5"/>
  <c r="Z1428" i="5"/>
  <c r="Z1424" i="5"/>
  <c r="Z1420" i="5"/>
  <c r="Z1416" i="5"/>
  <c r="X1410" i="5"/>
  <c r="Z1408" i="5"/>
  <c r="Z1404" i="5"/>
  <c r="Z1400" i="5"/>
  <c r="Z1392" i="5"/>
  <c r="Z1388" i="5"/>
  <c r="Z1380" i="5"/>
  <c r="Z1372" i="5"/>
  <c r="AA1155" i="5"/>
  <c r="Y1155" i="5"/>
  <c r="AA1153" i="5"/>
  <c r="AB1153" i="5"/>
  <c r="AA1146" i="5"/>
  <c r="X1146" i="5"/>
  <c r="AA1139" i="5"/>
  <c r="Y1139" i="5"/>
  <c r="AA1137" i="5"/>
  <c r="AB1137" i="5"/>
  <c r="AA1130" i="5"/>
  <c r="X1130" i="5"/>
  <c r="AA1123" i="5"/>
  <c r="Y1123" i="5"/>
  <c r="AA1121" i="5"/>
  <c r="AB1121" i="5"/>
  <c r="AA1114" i="5"/>
  <c r="X1114" i="5"/>
  <c r="AA1107" i="5"/>
  <c r="Y1107" i="5"/>
  <c r="AA1105" i="5"/>
  <c r="AB1105" i="5"/>
  <c r="AA1098" i="5"/>
  <c r="X1098" i="5"/>
  <c r="AA1091" i="5"/>
  <c r="Y1091" i="5"/>
  <c r="AA1089" i="5"/>
  <c r="AB1089" i="5"/>
  <c r="AA1082" i="5"/>
  <c r="X1082" i="5"/>
  <c r="AA1075" i="5"/>
  <c r="Y1075" i="5"/>
  <c r="AA1073" i="5"/>
  <c r="AB1073" i="5"/>
  <c r="AA1071" i="5"/>
  <c r="Y1071" i="5"/>
  <c r="AB1071" i="5"/>
  <c r="X1065" i="5"/>
  <c r="Y1439" i="5"/>
  <c r="Z1432" i="5"/>
  <c r="X1418" i="5"/>
  <c r="X1414" i="5"/>
  <c r="Z1412" i="5"/>
  <c r="X1406" i="5"/>
  <c r="X1402" i="5"/>
  <c r="X1398" i="5"/>
  <c r="Z1396" i="5"/>
  <c r="X1394" i="5"/>
  <c r="Z1384" i="5"/>
  <c r="Z1376" i="5"/>
  <c r="Y1456" i="5"/>
  <c r="Y1452" i="5"/>
  <c r="Y1448" i="5"/>
  <c r="Y1444" i="5"/>
  <c r="Y1440" i="5"/>
  <c r="X1439" i="5"/>
  <c r="Y1436" i="5"/>
  <c r="X1435" i="5"/>
  <c r="Y1432" i="5"/>
  <c r="X1431" i="5"/>
  <c r="Y1428" i="5"/>
  <c r="X1427" i="5"/>
  <c r="Y1424" i="5"/>
  <c r="X1423" i="5"/>
  <c r="Y1420" i="5"/>
  <c r="X1419" i="5"/>
  <c r="AB1418" i="5"/>
  <c r="Y1416" i="5"/>
  <c r="X1415" i="5"/>
  <c r="AB1414" i="5"/>
  <c r="Y1412" i="5"/>
  <c r="X1411" i="5"/>
  <c r="AB1410" i="5"/>
  <c r="Y1408" i="5"/>
  <c r="X1407" i="5"/>
  <c r="AB1406" i="5"/>
  <c r="Y1404" i="5"/>
  <c r="X1403" i="5"/>
  <c r="AB1402" i="5"/>
  <c r="Y1400" i="5"/>
  <c r="X1399" i="5"/>
  <c r="AB1398" i="5"/>
  <c r="Y1396" i="5"/>
  <c r="X1395" i="5"/>
  <c r="AB1394" i="5"/>
  <c r="Y1392" i="5"/>
  <c r="X1391" i="5"/>
  <c r="AB1390" i="5"/>
  <c r="Y1388" i="5"/>
  <c r="X1387" i="5"/>
  <c r="AB1386" i="5"/>
  <c r="Y1384" i="5"/>
  <c r="X1383" i="5"/>
  <c r="AB1382" i="5"/>
  <c r="Y1380" i="5"/>
  <c r="X1379" i="5"/>
  <c r="AB1378" i="5"/>
  <c r="Y1376" i="5"/>
  <c r="X1375" i="5"/>
  <c r="AB1374" i="5"/>
  <c r="Y1372" i="5"/>
  <c r="X1371" i="5"/>
  <c r="AB1370" i="5"/>
  <c r="Y1368" i="5"/>
  <c r="X1367" i="5"/>
  <c r="AB1366" i="5"/>
  <c r="Y1364" i="5"/>
  <c r="X1363" i="5"/>
  <c r="AB1362" i="5"/>
  <c r="Y1360" i="5"/>
  <c r="X1359" i="5"/>
  <c r="AB1358" i="5"/>
  <c r="Y1356" i="5"/>
  <c r="X1355" i="5"/>
  <c r="AB1354" i="5"/>
  <c r="Y1352" i="5"/>
  <c r="X1351" i="5"/>
  <c r="AB1350" i="5"/>
  <c r="Y1348" i="5"/>
  <c r="X1347" i="5"/>
  <c r="AB1346" i="5"/>
  <c r="Y1344" i="5"/>
  <c r="X1343" i="5"/>
  <c r="AB1342" i="5"/>
  <c r="Y1340" i="5"/>
  <c r="X1339" i="5"/>
  <c r="AB1338" i="5"/>
  <c r="Y1336" i="5"/>
  <c r="X1335" i="5"/>
  <c r="AB1334" i="5"/>
  <c r="Y1332" i="5"/>
  <c r="X1331" i="5"/>
  <c r="AB1330" i="5"/>
  <c r="Y1328" i="5"/>
  <c r="X1327" i="5"/>
  <c r="AB1326" i="5"/>
  <c r="Y1324" i="5"/>
  <c r="X1323" i="5"/>
  <c r="AB1322" i="5"/>
  <c r="Y1320" i="5"/>
  <c r="X1319" i="5"/>
  <c r="AB1318" i="5"/>
  <c r="Y1316" i="5"/>
  <c r="X1315" i="5"/>
  <c r="AB1314" i="5"/>
  <c r="Y1312" i="5"/>
  <c r="X1311" i="5"/>
  <c r="AB1310" i="5"/>
  <c r="Y1308" i="5"/>
  <c r="X1307" i="5"/>
  <c r="AB1306" i="5"/>
  <c r="Y1304" i="5"/>
  <c r="X1303" i="5"/>
  <c r="AB1302" i="5"/>
  <c r="Y1300" i="5"/>
  <c r="X1299" i="5"/>
  <c r="AB1298" i="5"/>
  <c r="Y1296" i="5"/>
  <c r="X1295" i="5"/>
  <c r="AB1294" i="5"/>
  <c r="Y1292" i="5"/>
  <c r="X1291" i="5"/>
  <c r="AB1290" i="5"/>
  <c r="Y1288" i="5"/>
  <c r="X1287" i="5"/>
  <c r="AB1286" i="5"/>
  <c r="Y1284" i="5"/>
  <c r="X1283" i="5"/>
  <c r="AB1282" i="5"/>
  <c r="Y1280" i="5"/>
  <c r="X1279" i="5"/>
  <c r="AB1278" i="5"/>
  <c r="Y1276" i="5"/>
  <c r="X1275" i="5"/>
  <c r="AB1274" i="5"/>
  <c r="Y1272" i="5"/>
  <c r="X1271" i="5"/>
  <c r="AB1270" i="5"/>
  <c r="Y1268" i="5"/>
  <c r="X1267" i="5"/>
  <c r="AB1266" i="5"/>
  <c r="Y1264" i="5"/>
  <c r="X1263" i="5"/>
  <c r="AB1262" i="5"/>
  <c r="Y1260" i="5"/>
  <c r="X1259" i="5"/>
  <c r="AB1258" i="5"/>
  <c r="Y1256" i="5"/>
  <c r="X1255" i="5"/>
  <c r="AB1254" i="5"/>
  <c r="Y1252" i="5"/>
  <c r="X1251" i="5"/>
  <c r="AB1250" i="5"/>
  <c r="Y1248" i="5"/>
  <c r="X1247" i="5"/>
  <c r="AB1246" i="5"/>
  <c r="Y1244" i="5"/>
  <c r="X1243" i="5"/>
  <c r="AB1242" i="5"/>
  <c r="Y1240" i="5"/>
  <c r="X1239" i="5"/>
  <c r="AB1238" i="5"/>
  <c r="Y1236" i="5"/>
  <c r="X1235" i="5"/>
  <c r="AB1234" i="5"/>
  <c r="Y1232" i="5"/>
  <c r="X1231" i="5"/>
  <c r="AB1230" i="5"/>
  <c r="Y1228" i="5"/>
  <c r="X1227" i="5"/>
  <c r="AB1226" i="5"/>
  <c r="Y1224" i="5"/>
  <c r="X1223" i="5"/>
  <c r="AB1222" i="5"/>
  <c r="Y1220" i="5"/>
  <c r="X1219" i="5"/>
  <c r="AB1218" i="5"/>
  <c r="Y1216" i="5"/>
  <c r="X1215" i="5"/>
  <c r="AB1214" i="5"/>
  <c r="Y1212" i="5"/>
  <c r="X1211" i="5"/>
  <c r="AB1210" i="5"/>
  <c r="Y1208" i="5"/>
  <c r="X1207" i="5"/>
  <c r="AB1206" i="5"/>
  <c r="Y1204" i="5"/>
  <c r="X1203" i="5"/>
  <c r="AB1202" i="5"/>
  <c r="Y1200" i="5"/>
  <c r="X1199" i="5"/>
  <c r="AB1198" i="5"/>
  <c r="Y1196" i="5"/>
  <c r="X1195" i="5"/>
  <c r="AB1194" i="5"/>
  <c r="Y1192" i="5"/>
  <c r="X1191" i="5"/>
  <c r="AB1190" i="5"/>
  <c r="Y1188" i="5"/>
  <c r="X1187" i="5"/>
  <c r="AB1186" i="5"/>
  <c r="Y1184" i="5"/>
  <c r="X1183" i="5"/>
  <c r="AB1182" i="5"/>
  <c r="Y1180" i="5"/>
  <c r="X1179" i="5"/>
  <c r="AB1178" i="5"/>
  <c r="Y1176" i="5"/>
  <c r="X1175" i="5"/>
  <c r="AB1174" i="5"/>
  <c r="Y1172" i="5"/>
  <c r="X1171" i="5"/>
  <c r="AB1170" i="5"/>
  <c r="Y1168" i="5"/>
  <c r="X1167" i="5"/>
  <c r="AB1166" i="5"/>
  <c r="Y1164" i="5"/>
  <c r="X1163" i="5"/>
  <c r="AB1162" i="5"/>
  <c r="Y1160" i="5"/>
  <c r="X1159" i="5"/>
  <c r="AA1158" i="5"/>
  <c r="X1158" i="5"/>
  <c r="X1157" i="5"/>
  <c r="Z1155" i="5"/>
  <c r="Y1153" i="5"/>
  <c r="AA1151" i="5"/>
  <c r="Y1151" i="5"/>
  <c r="Y1150" i="5"/>
  <c r="AA1149" i="5"/>
  <c r="AB1149" i="5"/>
  <c r="Z1146" i="5"/>
  <c r="X1143" i="5"/>
  <c r="AA1142" i="5"/>
  <c r="X1142" i="5"/>
  <c r="X1141" i="5"/>
  <c r="Z1139" i="5"/>
  <c r="Y1137" i="5"/>
  <c r="AA1135" i="5"/>
  <c r="Y1135" i="5"/>
  <c r="Y1134" i="5"/>
  <c r="AA1133" i="5"/>
  <c r="AB1133" i="5"/>
  <c r="Z1130" i="5"/>
  <c r="X1127" i="5"/>
  <c r="AA1126" i="5"/>
  <c r="X1126" i="5"/>
  <c r="X1125" i="5"/>
  <c r="Z1123" i="5"/>
  <c r="Y1121" i="5"/>
  <c r="AA1119" i="5"/>
  <c r="Y1119" i="5"/>
  <c r="Y1118" i="5"/>
  <c r="AA1117" i="5"/>
  <c r="AB1117" i="5"/>
  <c r="Z1114" i="5"/>
  <c r="X1111" i="5"/>
  <c r="AA1110" i="5"/>
  <c r="X1110" i="5"/>
  <c r="X1109" i="5"/>
  <c r="Z1107" i="5"/>
  <c r="Y1105" i="5"/>
  <c r="AA1103" i="5"/>
  <c r="Y1103" i="5"/>
  <c r="AA1101" i="5"/>
  <c r="AB1101" i="5"/>
  <c r="Z1098" i="5"/>
  <c r="AA1094" i="5"/>
  <c r="X1094" i="5"/>
  <c r="Z1091" i="5"/>
  <c r="Y1089" i="5"/>
  <c r="AA1087" i="5"/>
  <c r="Y1087" i="5"/>
  <c r="AA1085" i="5"/>
  <c r="AB1085" i="5"/>
  <c r="Z1082" i="5"/>
  <c r="AA1078" i="5"/>
  <c r="X1078" i="5"/>
  <c r="Z1075" i="5"/>
  <c r="Y1073" i="5"/>
  <c r="Z1071" i="5"/>
  <c r="AA1063" i="5"/>
  <c r="Y1063" i="5"/>
  <c r="AB1063" i="5"/>
  <c r="X1063" i="5"/>
  <c r="AA1055" i="5"/>
  <c r="Y1055" i="5"/>
  <c r="AB1055" i="5"/>
  <c r="X1055" i="5"/>
  <c r="X1051" i="5"/>
  <c r="X1047" i="5"/>
  <c r="X1043" i="5"/>
  <c r="X1039" i="5"/>
  <c r="X1035" i="5"/>
  <c r="X1031" i="5"/>
  <c r="X1027" i="5"/>
  <c r="X1023" i="5"/>
  <c r="X1019" i="5"/>
  <c r="X1015" i="5"/>
  <c r="X1011" i="5"/>
  <c r="X1007" i="5"/>
  <c r="X1003" i="5"/>
  <c r="X999" i="5"/>
  <c r="X995" i="5"/>
  <c r="X991" i="5"/>
  <c r="X987" i="5"/>
  <c r="X983" i="5"/>
  <c r="X979" i="5"/>
  <c r="X975" i="5"/>
  <c r="X971" i="5"/>
  <c r="AA964" i="5"/>
  <c r="X964" i="5"/>
  <c r="AA957" i="5"/>
  <c r="Y957" i="5"/>
  <c r="AA955" i="5"/>
  <c r="AB955" i="5"/>
  <c r="AA948" i="5"/>
  <c r="X948" i="5"/>
  <c r="AA941" i="5"/>
  <c r="Y941" i="5"/>
  <c r="AA939" i="5"/>
  <c r="AB939" i="5"/>
  <c r="AA932" i="5"/>
  <c r="X932" i="5"/>
  <c r="AA925" i="5"/>
  <c r="Y925" i="5"/>
  <c r="AA923" i="5"/>
  <c r="AB923" i="5"/>
  <c r="AA916" i="5"/>
  <c r="X916" i="5"/>
  <c r="AA909" i="5"/>
  <c r="Y909" i="5"/>
  <c r="AA907" i="5"/>
  <c r="AB907" i="5"/>
  <c r="AA900" i="5"/>
  <c r="X900" i="5"/>
  <c r="X847" i="5"/>
  <c r="AB847" i="5"/>
  <c r="AA847" i="5"/>
  <c r="X843" i="5"/>
  <c r="AB843" i="5"/>
  <c r="AA843" i="5"/>
  <c r="X839" i="5"/>
  <c r="AB839" i="5"/>
  <c r="AA839" i="5"/>
  <c r="X835" i="5"/>
  <c r="AB835" i="5"/>
  <c r="AA835" i="5"/>
  <c r="X831" i="5"/>
  <c r="AB831" i="5"/>
  <c r="AA831" i="5"/>
  <c r="X827" i="5"/>
  <c r="AB827" i="5"/>
  <c r="AA827" i="5"/>
  <c r="Y1061" i="5"/>
  <c r="Y1057" i="5"/>
  <c r="Y1053" i="5"/>
  <c r="AB1051" i="5"/>
  <c r="Y1049" i="5"/>
  <c r="AB1047" i="5"/>
  <c r="Y1045" i="5"/>
  <c r="AB1043" i="5"/>
  <c r="Y1041" i="5"/>
  <c r="AB1039" i="5"/>
  <c r="Y1037" i="5"/>
  <c r="AB1035" i="5"/>
  <c r="Y1033" i="5"/>
  <c r="AB1031" i="5"/>
  <c r="Y1029" i="5"/>
  <c r="AB1027" i="5"/>
  <c r="Y1025" i="5"/>
  <c r="AB1023" i="5"/>
  <c r="Y1021" i="5"/>
  <c r="AB1019" i="5"/>
  <c r="Y1017" i="5"/>
  <c r="AB1015" i="5"/>
  <c r="Y1013" i="5"/>
  <c r="AB1011" i="5"/>
  <c r="Y1009" i="5"/>
  <c r="AB1007" i="5"/>
  <c r="Y1005" i="5"/>
  <c r="AB1003" i="5"/>
  <c r="Y1001" i="5"/>
  <c r="AB999" i="5"/>
  <c r="Y997" i="5"/>
  <c r="AB995" i="5"/>
  <c r="Y993" i="5"/>
  <c r="AB991" i="5"/>
  <c r="Y989" i="5"/>
  <c r="AB987" i="5"/>
  <c r="Y985" i="5"/>
  <c r="AB983" i="5"/>
  <c r="Y981" i="5"/>
  <c r="AB979" i="5"/>
  <c r="Y977" i="5"/>
  <c r="AB975" i="5"/>
  <c r="Y973" i="5"/>
  <c r="AB971" i="5"/>
  <c r="Y969" i="5"/>
  <c r="AA967" i="5"/>
  <c r="AB967" i="5"/>
  <c r="Z964" i="5"/>
  <c r="AA960" i="5"/>
  <c r="X960" i="5"/>
  <c r="Z957" i="5"/>
  <c r="Y955" i="5"/>
  <c r="AA953" i="5"/>
  <c r="Y953" i="5"/>
  <c r="AA951" i="5"/>
  <c r="AB951" i="5"/>
  <c r="Z948" i="5"/>
  <c r="AA944" i="5"/>
  <c r="X944" i="5"/>
  <c r="Z941" i="5"/>
  <c r="Y939" i="5"/>
  <c r="AA937" i="5"/>
  <c r="Y937" i="5"/>
  <c r="AA935" i="5"/>
  <c r="AB935" i="5"/>
  <c r="Z932" i="5"/>
  <c r="AA928" i="5"/>
  <c r="X928" i="5"/>
  <c r="Z925" i="5"/>
  <c r="Y923" i="5"/>
  <c r="AA921" i="5"/>
  <c r="Y921" i="5"/>
  <c r="AA919" i="5"/>
  <c r="AB919" i="5"/>
  <c r="Z916" i="5"/>
  <c r="AA912" i="5"/>
  <c r="X912" i="5"/>
  <c r="Z909" i="5"/>
  <c r="Y907" i="5"/>
  <c r="AA905" i="5"/>
  <c r="Y905" i="5"/>
  <c r="AA903" i="5"/>
  <c r="AB903" i="5"/>
  <c r="Z900" i="5"/>
  <c r="AA896" i="5"/>
  <c r="X896" i="5"/>
  <c r="X894" i="5"/>
  <c r="AB894" i="5"/>
  <c r="X892" i="5"/>
  <c r="AB892" i="5"/>
  <c r="X890" i="5"/>
  <c r="AB890" i="5"/>
  <c r="X888" i="5"/>
  <c r="AB888" i="5"/>
  <c r="X886" i="5"/>
  <c r="AB886" i="5"/>
  <c r="X884" i="5"/>
  <c r="AB884" i="5"/>
  <c r="X882" i="5"/>
  <c r="AB882" i="5"/>
  <c r="X880" i="5"/>
  <c r="AB880" i="5"/>
  <c r="X878" i="5"/>
  <c r="AB878" i="5"/>
  <c r="X876" i="5"/>
  <c r="AB876" i="5"/>
  <c r="X874" i="5"/>
  <c r="AB874" i="5"/>
  <c r="X872" i="5"/>
  <c r="AB872" i="5"/>
  <c r="X870" i="5"/>
  <c r="AB870" i="5"/>
  <c r="X868" i="5"/>
  <c r="AB868" i="5"/>
  <c r="X866" i="5"/>
  <c r="AB866" i="5"/>
  <c r="X864" i="5"/>
  <c r="AB864" i="5"/>
  <c r="X862" i="5"/>
  <c r="AB862" i="5"/>
  <c r="X860" i="5"/>
  <c r="AB860" i="5"/>
  <c r="X858" i="5"/>
  <c r="AB858" i="5"/>
  <c r="X856" i="5"/>
  <c r="AB856" i="5"/>
  <c r="X854" i="5"/>
  <c r="AB854" i="5"/>
  <c r="X852" i="5"/>
  <c r="AB852" i="5"/>
  <c r="X850" i="5"/>
  <c r="AB850" i="5"/>
  <c r="Z847" i="5"/>
  <c r="X846" i="5"/>
  <c r="AB846" i="5"/>
  <c r="AA846" i="5"/>
  <c r="Z843" i="5"/>
  <c r="X842" i="5"/>
  <c r="AB842" i="5"/>
  <c r="AA842" i="5"/>
  <c r="Z839" i="5"/>
  <c r="X838" i="5"/>
  <c r="AB838" i="5"/>
  <c r="AA838" i="5"/>
  <c r="Z835" i="5"/>
  <c r="X834" i="5"/>
  <c r="AB834" i="5"/>
  <c r="AA834" i="5"/>
  <c r="Z831" i="5"/>
  <c r="X830" i="5"/>
  <c r="AB830" i="5"/>
  <c r="AA830" i="5"/>
  <c r="Z827" i="5"/>
  <c r="X826" i="5"/>
  <c r="AB826" i="5"/>
  <c r="AA826" i="5"/>
  <c r="AA965" i="5"/>
  <c r="Y965" i="5"/>
  <c r="AA963" i="5"/>
  <c r="AB963" i="5"/>
  <c r="AA956" i="5"/>
  <c r="X956" i="5"/>
  <c r="AA949" i="5"/>
  <c r="Y949" i="5"/>
  <c r="AA947" i="5"/>
  <c r="AB947" i="5"/>
  <c r="AA940" i="5"/>
  <c r="X940" i="5"/>
  <c r="AA933" i="5"/>
  <c r="Y933" i="5"/>
  <c r="AA931" i="5"/>
  <c r="AB931" i="5"/>
  <c r="AA924" i="5"/>
  <c r="X924" i="5"/>
  <c r="AA917" i="5"/>
  <c r="Y917" i="5"/>
  <c r="AA915" i="5"/>
  <c r="AB915" i="5"/>
  <c r="AA908" i="5"/>
  <c r="X908" i="5"/>
  <c r="AA901" i="5"/>
  <c r="Y901" i="5"/>
  <c r="AA899" i="5"/>
  <c r="AB899" i="5"/>
  <c r="X849" i="5"/>
  <c r="AB849" i="5"/>
  <c r="AA849" i="5"/>
  <c r="X845" i="5"/>
  <c r="AB845" i="5"/>
  <c r="AA845" i="5"/>
  <c r="X841" i="5"/>
  <c r="AB841" i="5"/>
  <c r="AA841" i="5"/>
  <c r="X837" i="5"/>
  <c r="AB837" i="5"/>
  <c r="AA837" i="5"/>
  <c r="X833" i="5"/>
  <c r="AB833" i="5"/>
  <c r="AA833" i="5"/>
  <c r="X829" i="5"/>
  <c r="AB829" i="5"/>
  <c r="AA829" i="5"/>
  <c r="X825" i="5"/>
  <c r="AB825" i="5"/>
  <c r="AA825" i="5"/>
  <c r="X1070" i="5"/>
  <c r="X1066" i="5"/>
  <c r="X1062" i="5"/>
  <c r="AB1061" i="5"/>
  <c r="X1058" i="5"/>
  <c r="AB1057" i="5"/>
  <c r="X1054" i="5"/>
  <c r="AB1053" i="5"/>
  <c r="Y1051" i="5"/>
  <c r="X1050" i="5"/>
  <c r="AB1049" i="5"/>
  <c r="Y1047" i="5"/>
  <c r="X1046" i="5"/>
  <c r="AB1045" i="5"/>
  <c r="Y1043" i="5"/>
  <c r="X1042" i="5"/>
  <c r="AB1041" i="5"/>
  <c r="Y1039" i="5"/>
  <c r="X1038" i="5"/>
  <c r="AB1037" i="5"/>
  <c r="Y1035" i="5"/>
  <c r="X1034" i="5"/>
  <c r="AB1033" i="5"/>
  <c r="Y1031" i="5"/>
  <c r="X1030" i="5"/>
  <c r="AB1029" i="5"/>
  <c r="Y1027" i="5"/>
  <c r="X1026" i="5"/>
  <c r="AB1025" i="5"/>
  <c r="Y1023" i="5"/>
  <c r="X1022" i="5"/>
  <c r="AB1021" i="5"/>
  <c r="Y1019" i="5"/>
  <c r="X1018" i="5"/>
  <c r="AB1017" i="5"/>
  <c r="Y1015" i="5"/>
  <c r="X1014" i="5"/>
  <c r="AB1013" i="5"/>
  <c r="Y1011" i="5"/>
  <c r="X1010" i="5"/>
  <c r="AB1009" i="5"/>
  <c r="Y1007" i="5"/>
  <c r="X1006" i="5"/>
  <c r="AB1005" i="5"/>
  <c r="Y1003" i="5"/>
  <c r="X1002" i="5"/>
  <c r="AB1001" i="5"/>
  <c r="Y999" i="5"/>
  <c r="X998" i="5"/>
  <c r="AB997" i="5"/>
  <c r="Y995" i="5"/>
  <c r="X994" i="5"/>
  <c r="AB993" i="5"/>
  <c r="Y991" i="5"/>
  <c r="X990" i="5"/>
  <c r="AB989" i="5"/>
  <c r="Y987" i="5"/>
  <c r="X986" i="5"/>
  <c r="AB985" i="5"/>
  <c r="Y983" i="5"/>
  <c r="X982" i="5"/>
  <c r="AB981" i="5"/>
  <c r="Y979" i="5"/>
  <c r="X978" i="5"/>
  <c r="AB977" i="5"/>
  <c r="Y975" i="5"/>
  <c r="X974" i="5"/>
  <c r="AB973" i="5"/>
  <c r="Y971" i="5"/>
  <c r="X970" i="5"/>
  <c r="AB969" i="5"/>
  <c r="X967" i="5"/>
  <c r="Z965" i="5"/>
  <c r="Y963" i="5"/>
  <c r="AA961" i="5"/>
  <c r="Y961" i="5"/>
  <c r="Y960" i="5"/>
  <c r="AA959" i="5"/>
  <c r="AB959" i="5"/>
  <c r="Z956" i="5"/>
  <c r="X953" i="5"/>
  <c r="AA952" i="5"/>
  <c r="X952" i="5"/>
  <c r="X951" i="5"/>
  <c r="Z949" i="5"/>
  <c r="Y947" i="5"/>
  <c r="AA945" i="5"/>
  <c r="Y945" i="5"/>
  <c r="Y944" i="5"/>
  <c r="AA943" i="5"/>
  <c r="AB943" i="5"/>
  <c r="Z940" i="5"/>
  <c r="X937" i="5"/>
  <c r="AA936" i="5"/>
  <c r="X936" i="5"/>
  <c r="X935" i="5"/>
  <c r="Z933" i="5"/>
  <c r="Y931" i="5"/>
  <c r="AA929" i="5"/>
  <c r="Y929" i="5"/>
  <c r="Y928" i="5"/>
  <c r="AA927" i="5"/>
  <c r="AB927" i="5"/>
  <c r="Z924" i="5"/>
  <c r="X921" i="5"/>
  <c r="AA920" i="5"/>
  <c r="X920" i="5"/>
  <c r="X919" i="5"/>
  <c r="Z917" i="5"/>
  <c r="Y915" i="5"/>
  <c r="AA913" i="5"/>
  <c r="Y913" i="5"/>
  <c r="Y912" i="5"/>
  <c r="AA911" i="5"/>
  <c r="AB911" i="5"/>
  <c r="Z908" i="5"/>
  <c r="X905" i="5"/>
  <c r="AA904" i="5"/>
  <c r="X904" i="5"/>
  <c r="X903" i="5"/>
  <c r="Z901" i="5"/>
  <c r="Y899" i="5"/>
  <c r="AA897" i="5"/>
  <c r="Y897" i="5"/>
  <c r="Y896" i="5"/>
  <c r="X895" i="5"/>
  <c r="AB895" i="5"/>
  <c r="Y894" i="5"/>
  <c r="X893" i="5"/>
  <c r="AB893" i="5"/>
  <c r="Y892" i="5"/>
  <c r="X891" i="5"/>
  <c r="AB891" i="5"/>
  <c r="Y890" i="5"/>
  <c r="X889" i="5"/>
  <c r="AB889" i="5"/>
  <c r="Y888" i="5"/>
  <c r="X887" i="5"/>
  <c r="AB887" i="5"/>
  <c r="Y886" i="5"/>
  <c r="X885" i="5"/>
  <c r="AB885" i="5"/>
  <c r="Y884" i="5"/>
  <c r="X883" i="5"/>
  <c r="AB883" i="5"/>
  <c r="Y882" i="5"/>
  <c r="X881" i="5"/>
  <c r="AB881" i="5"/>
  <c r="Y880" i="5"/>
  <c r="X879" i="5"/>
  <c r="AB879" i="5"/>
  <c r="Y878" i="5"/>
  <c r="X877" i="5"/>
  <c r="AB877" i="5"/>
  <c r="Y876" i="5"/>
  <c r="X875" i="5"/>
  <c r="AB875" i="5"/>
  <c r="Y874" i="5"/>
  <c r="X873" i="5"/>
  <c r="AB873" i="5"/>
  <c r="Y872" i="5"/>
  <c r="X871" i="5"/>
  <c r="AB871" i="5"/>
  <c r="Y870" i="5"/>
  <c r="X869" i="5"/>
  <c r="AB869" i="5"/>
  <c r="Y868" i="5"/>
  <c r="X867" i="5"/>
  <c r="AB867" i="5"/>
  <c r="Y866" i="5"/>
  <c r="X865" i="5"/>
  <c r="AB865" i="5"/>
  <c r="Y864" i="5"/>
  <c r="X863" i="5"/>
  <c r="AB863" i="5"/>
  <c r="Y862" i="5"/>
  <c r="X861" i="5"/>
  <c r="AB861" i="5"/>
  <c r="Y860" i="5"/>
  <c r="X859" i="5"/>
  <c r="AB859" i="5"/>
  <c r="Y858" i="5"/>
  <c r="X857" i="5"/>
  <c r="AB857" i="5"/>
  <c r="Y856" i="5"/>
  <c r="X855" i="5"/>
  <c r="AB855" i="5"/>
  <c r="Y854" i="5"/>
  <c r="X853" i="5"/>
  <c r="AB853" i="5"/>
  <c r="Y852" i="5"/>
  <c r="X851" i="5"/>
  <c r="AB851" i="5"/>
  <c r="Y850" i="5"/>
  <c r="Z849" i="5"/>
  <c r="X848" i="5"/>
  <c r="AB848" i="5"/>
  <c r="AA848" i="5"/>
  <c r="Y846" i="5"/>
  <c r="Z845" i="5"/>
  <c r="X844" i="5"/>
  <c r="AB844" i="5"/>
  <c r="AA844" i="5"/>
  <c r="Y842" i="5"/>
  <c r="Z841" i="5"/>
  <c r="X840" i="5"/>
  <c r="AB840" i="5"/>
  <c r="AA840" i="5"/>
  <c r="Y838" i="5"/>
  <c r="Z837" i="5"/>
  <c r="X836" i="5"/>
  <c r="AB836" i="5"/>
  <c r="AA836" i="5"/>
  <c r="Y834" i="5"/>
  <c r="Z833" i="5"/>
  <c r="X832" i="5"/>
  <c r="AB832" i="5"/>
  <c r="AA832" i="5"/>
  <c r="Y830" i="5"/>
  <c r="Z829" i="5"/>
  <c r="X828" i="5"/>
  <c r="AB828" i="5"/>
  <c r="AA828" i="5"/>
  <c r="Y826" i="5"/>
  <c r="Z825" i="5"/>
  <c r="X824" i="5"/>
  <c r="AB824" i="5"/>
  <c r="AA824" i="5"/>
  <c r="AA823" i="5"/>
  <c r="AA822" i="5"/>
  <c r="AA821" i="5"/>
  <c r="AA820" i="5"/>
  <c r="AA819" i="5"/>
  <c r="AA818" i="5"/>
  <c r="AA817" i="5"/>
  <c r="AA816" i="5"/>
  <c r="AA815" i="5"/>
  <c r="AA814" i="5"/>
  <c r="AA813" i="5"/>
  <c r="AA812" i="5"/>
  <c r="AA811" i="5"/>
  <c r="AA810" i="5"/>
  <c r="AA809" i="5"/>
  <c r="AA808" i="5"/>
  <c r="AA807" i="5"/>
  <c r="AA806" i="5"/>
  <c r="AA805" i="5"/>
  <c r="AA804" i="5"/>
  <c r="AA803" i="5"/>
  <c r="AA802" i="5"/>
  <c r="AA801" i="5"/>
  <c r="AA800" i="5"/>
  <c r="AA799" i="5"/>
  <c r="AA798" i="5"/>
  <c r="AA797" i="5"/>
  <c r="AA796" i="5"/>
  <c r="AA795" i="5"/>
  <c r="Y758" i="5"/>
  <c r="AA758" i="5"/>
  <c r="Y741" i="5"/>
  <c r="Y738" i="5"/>
  <c r="Z736" i="5"/>
  <c r="Y735" i="5"/>
  <c r="AA734" i="5"/>
  <c r="Y718" i="5"/>
  <c r="AA718" i="5"/>
  <c r="Y701" i="5"/>
  <c r="Y686" i="5"/>
  <c r="AA686" i="5"/>
  <c r="AA746" i="5"/>
  <c r="AA744" i="5"/>
  <c r="Y710" i="5"/>
  <c r="AA710" i="5"/>
  <c r="Z678" i="5"/>
  <c r="AA660" i="5"/>
  <c r="Z652" i="5"/>
  <c r="AA650" i="5"/>
  <c r="Y717" i="5"/>
  <c r="Y702" i="5"/>
  <c r="AA702" i="5"/>
  <c r="Y685" i="5"/>
  <c r="Y660" i="5"/>
  <c r="Z650" i="5"/>
  <c r="Z644" i="5"/>
  <c r="Y644" i="5"/>
  <c r="Z628" i="5"/>
  <c r="Y628" i="5"/>
  <c r="AB823" i="5"/>
  <c r="AB822" i="5"/>
  <c r="AB821" i="5"/>
  <c r="AB820" i="5"/>
  <c r="AB819" i="5"/>
  <c r="AB818" i="5"/>
  <c r="AB817" i="5"/>
  <c r="AB816" i="5"/>
  <c r="AB815" i="5"/>
  <c r="AB814" i="5"/>
  <c r="AB813" i="5"/>
  <c r="AB812" i="5"/>
  <c r="AB811" i="5"/>
  <c r="AB810" i="5"/>
  <c r="AB809" i="5"/>
  <c r="AB808" i="5"/>
  <c r="AB807" i="5"/>
  <c r="AB806" i="5"/>
  <c r="AB805" i="5"/>
  <c r="AB804" i="5"/>
  <c r="AB803" i="5"/>
  <c r="AB802" i="5"/>
  <c r="AB801" i="5"/>
  <c r="AB800" i="5"/>
  <c r="AB799" i="5"/>
  <c r="AB798" i="5"/>
  <c r="AB797" i="5"/>
  <c r="AB796" i="5"/>
  <c r="AB795" i="5"/>
  <c r="AB794" i="5"/>
  <c r="AB793" i="5"/>
  <c r="AB792" i="5"/>
  <c r="AB791" i="5"/>
  <c r="AB790" i="5"/>
  <c r="AB789" i="5"/>
  <c r="AB788" i="5"/>
  <c r="AB787" i="5"/>
  <c r="AB786" i="5"/>
  <c r="AB785" i="5"/>
  <c r="AB784" i="5"/>
  <c r="AB783" i="5"/>
  <c r="AB782" i="5"/>
  <c r="AB781" i="5"/>
  <c r="AB780" i="5"/>
  <c r="AB779" i="5"/>
  <c r="AB778" i="5"/>
  <c r="AB777" i="5"/>
  <c r="AB776" i="5"/>
  <c r="AB775" i="5"/>
  <c r="AB774" i="5"/>
  <c r="AB773" i="5"/>
  <c r="AB772" i="5"/>
  <c r="AB771" i="5"/>
  <c r="AB770" i="5"/>
  <c r="AB769" i="5"/>
  <c r="AB768" i="5"/>
  <c r="AB767" i="5"/>
  <c r="AB766" i="5"/>
  <c r="AB765" i="5"/>
  <c r="AB764" i="5"/>
  <c r="AB763" i="5"/>
  <c r="AA750" i="5"/>
  <c r="AA749" i="5"/>
  <c r="AA736" i="5"/>
  <c r="Y726" i="5"/>
  <c r="AA726" i="5"/>
  <c r="AA719" i="5"/>
  <c r="Y709" i="5"/>
  <c r="Y694" i="5"/>
  <c r="AA694" i="5"/>
  <c r="AA687" i="5"/>
  <c r="AA682" i="5"/>
  <c r="Y676" i="5"/>
  <c r="Z666" i="5"/>
  <c r="AA656" i="5"/>
  <c r="AA654" i="5"/>
  <c r="Z638" i="5"/>
  <c r="Y638" i="5"/>
  <c r="Z622" i="5"/>
  <c r="Y622" i="5"/>
  <c r="Y612" i="5"/>
  <c r="Y606" i="5"/>
  <c r="Y596" i="5"/>
  <c r="Y590" i="5"/>
  <c r="Y580" i="5"/>
  <c r="Y574" i="5"/>
  <c r="Y564" i="5"/>
  <c r="Y558" i="5"/>
  <c r="Y548" i="5"/>
  <c r="Y542" i="5"/>
  <c r="Y532" i="5"/>
  <c r="Y526" i="5"/>
  <c r="X513" i="5"/>
  <c r="Z498" i="5"/>
  <c r="X492" i="5"/>
  <c r="Z482" i="5"/>
  <c r="X477" i="5"/>
  <c r="Z475" i="5"/>
  <c r="X467" i="5"/>
  <c r="X464" i="5"/>
  <c r="Y454" i="5"/>
  <c r="X444" i="5"/>
  <c r="X433" i="5"/>
  <c r="Y425" i="5"/>
  <c r="X417" i="5"/>
  <c r="Y410" i="5"/>
  <c r="X408" i="5"/>
  <c r="X404" i="5"/>
  <c r="X399" i="5"/>
  <c r="X396" i="5"/>
  <c r="Z395" i="5"/>
  <c r="X392" i="5"/>
  <c r="X388" i="5"/>
  <c r="X383" i="5"/>
  <c r="X376" i="5"/>
  <c r="X372" i="5"/>
  <c r="X368" i="5"/>
  <c r="X365" i="5"/>
  <c r="X363" i="5"/>
  <c r="Y354" i="5"/>
  <c r="Y350" i="5"/>
  <c r="X348" i="5"/>
  <c r="X345" i="5"/>
  <c r="X343" i="5"/>
  <c r="X340" i="5"/>
  <c r="X336" i="5"/>
  <c r="Y330" i="5"/>
  <c r="Z329" i="5"/>
  <c r="AA328" i="5"/>
  <c r="AB328" i="5"/>
  <c r="AA320" i="5"/>
  <c r="AB320" i="5"/>
  <c r="AA316" i="5"/>
  <c r="Y316" i="5"/>
  <c r="AA314" i="5"/>
  <c r="AB314" i="5"/>
  <c r="AA303" i="5"/>
  <c r="X303" i="5"/>
  <c r="Y303" i="5"/>
  <c r="AA298" i="5"/>
  <c r="AB298" i="5"/>
  <c r="X298" i="5"/>
  <c r="Y289" i="5"/>
  <c r="X289" i="5"/>
  <c r="Z289" i="5"/>
  <c r="Y508" i="5"/>
  <c r="AB492" i="5"/>
  <c r="Y472" i="5"/>
  <c r="Y468" i="5"/>
  <c r="AB464" i="5"/>
  <c r="Y460" i="5"/>
  <c r="AB444" i="5"/>
  <c r="Y428" i="5"/>
  <c r="AB408" i="5"/>
  <c r="AB404" i="5"/>
  <c r="Y400" i="5"/>
  <c r="AB396" i="5"/>
  <c r="AB392" i="5"/>
  <c r="AB388" i="5"/>
  <c r="Y384" i="5"/>
  <c r="AB376" i="5"/>
  <c r="AB372" i="5"/>
  <c r="AB368" i="5"/>
  <c r="Z362" i="5"/>
  <c r="Y360" i="5"/>
  <c r="Y352" i="5"/>
  <c r="AB348" i="5"/>
  <c r="Z342" i="5"/>
  <c r="AB340" i="5"/>
  <c r="AB336" i="5"/>
  <c r="Y328" i="5"/>
  <c r="Y320" i="5"/>
  <c r="AA318" i="5"/>
  <c r="Z318" i="5"/>
  <c r="Z316" i="5"/>
  <c r="Y314" i="5"/>
  <c r="AA307" i="5"/>
  <c r="X307" i="5"/>
  <c r="Y307" i="5"/>
  <c r="AB303" i="5"/>
  <c r="AA302" i="5"/>
  <c r="AB302" i="5"/>
  <c r="X302" i="5"/>
  <c r="Z298" i="5"/>
  <c r="Y284" i="5"/>
  <c r="AB284" i="5"/>
  <c r="X284" i="5"/>
  <c r="Z284" i="5"/>
  <c r="AA315" i="5"/>
  <c r="X315" i="5"/>
  <c r="AA311" i="5"/>
  <c r="X311" i="5"/>
  <c r="Y311" i="5"/>
  <c r="AA306" i="5"/>
  <c r="AB306" i="5"/>
  <c r="X306" i="5"/>
  <c r="AA295" i="5"/>
  <c r="X295" i="5"/>
  <c r="Y295" i="5"/>
  <c r="AA287" i="5"/>
  <c r="AB287" i="5"/>
  <c r="X512" i="5"/>
  <c r="AB508" i="5"/>
  <c r="Y492" i="5"/>
  <c r="X476" i="5"/>
  <c r="AB472" i="5"/>
  <c r="AB468" i="5"/>
  <c r="Y464" i="5"/>
  <c r="AB460" i="5"/>
  <c r="X456" i="5"/>
  <c r="X452" i="5"/>
  <c r="Y444" i="5"/>
  <c r="X440" i="5"/>
  <c r="X436" i="5"/>
  <c r="X432" i="5"/>
  <c r="AB428" i="5"/>
  <c r="X424" i="5"/>
  <c r="X420" i="5"/>
  <c r="X416" i="5"/>
  <c r="Y408" i="5"/>
  <c r="Y404" i="5"/>
  <c r="AB400" i="5"/>
  <c r="Y396" i="5"/>
  <c r="Y392" i="5"/>
  <c r="Y388" i="5"/>
  <c r="AB384" i="5"/>
  <c r="Y376" i="5"/>
  <c r="Y372" i="5"/>
  <c r="Y368" i="5"/>
  <c r="X364" i="5"/>
  <c r="AB360" i="5"/>
  <c r="X356" i="5"/>
  <c r="Z354" i="5"/>
  <c r="AB352" i="5"/>
  <c r="Z350" i="5"/>
  <c r="Y348" i="5"/>
  <c r="Y346" i="5"/>
  <c r="X344" i="5"/>
  <c r="Y340" i="5"/>
  <c r="Y336" i="5"/>
  <c r="Z330" i="5"/>
  <c r="AA324" i="5"/>
  <c r="X324" i="5"/>
  <c r="AA322" i="5"/>
  <c r="Z322" i="5"/>
  <c r="Y318" i="5"/>
  <c r="Z315" i="5"/>
  <c r="AB311" i="5"/>
  <c r="AA310" i="5"/>
  <c r="AB310" i="5"/>
  <c r="X310" i="5"/>
  <c r="Z307" i="5"/>
  <c r="Z306" i="5"/>
  <c r="Y302" i="5"/>
  <c r="AA299" i="5"/>
  <c r="X299" i="5"/>
  <c r="Y299" i="5"/>
  <c r="AB295" i="5"/>
  <c r="AA294" i="5"/>
  <c r="AB294" i="5"/>
  <c r="X294" i="5"/>
  <c r="AA284" i="5"/>
  <c r="AA131" i="5"/>
  <c r="Y131" i="5"/>
  <c r="AA129" i="5"/>
  <c r="AB129" i="5"/>
  <c r="AA122" i="5"/>
  <c r="X122" i="5"/>
  <c r="AA114" i="5"/>
  <c r="AB114" i="5"/>
  <c r="X114" i="5"/>
  <c r="AA282" i="5"/>
  <c r="Z268" i="5"/>
  <c r="Z257" i="5"/>
  <c r="AB255" i="5"/>
  <c r="Z252" i="5"/>
  <c r="AA250" i="5"/>
  <c r="Z236" i="5"/>
  <c r="Z225" i="5"/>
  <c r="AB223" i="5"/>
  <c r="Z220" i="5"/>
  <c r="AA218" i="5"/>
  <c r="Z204" i="5"/>
  <c r="Z193" i="5"/>
  <c r="AB191" i="5"/>
  <c r="Z188" i="5"/>
  <c r="AA186" i="5"/>
  <c r="Z172" i="5"/>
  <c r="Z161" i="5"/>
  <c r="AB159" i="5"/>
  <c r="Y153" i="5"/>
  <c r="Y142" i="5"/>
  <c r="Y138" i="5"/>
  <c r="AA134" i="5"/>
  <c r="X134" i="5"/>
  <c r="AA127" i="5"/>
  <c r="Y127" i="5"/>
  <c r="AA125" i="5"/>
  <c r="AB125" i="5"/>
  <c r="Z122" i="5"/>
  <c r="AA118" i="5"/>
  <c r="X118" i="5"/>
  <c r="Z114" i="5"/>
  <c r="Z285" i="5"/>
  <c r="Z280" i="5"/>
  <c r="Z269" i="5"/>
  <c r="X268" i="5"/>
  <c r="AA266" i="5"/>
  <c r="X257" i="5"/>
  <c r="Z253" i="5"/>
  <c r="X252" i="5"/>
  <c r="Z248" i="5"/>
  <c r="Z237" i="5"/>
  <c r="X236" i="5"/>
  <c r="AA234" i="5"/>
  <c r="X225" i="5"/>
  <c r="Z221" i="5"/>
  <c r="X220" i="5"/>
  <c r="Z216" i="5"/>
  <c r="Z205" i="5"/>
  <c r="X204" i="5"/>
  <c r="AA202" i="5"/>
  <c r="X193" i="5"/>
  <c r="AB192" i="5"/>
  <c r="Z189" i="5"/>
  <c r="X188" i="5"/>
  <c r="Z184" i="5"/>
  <c r="Z173" i="5"/>
  <c r="X172" i="5"/>
  <c r="AA170" i="5"/>
  <c r="X161" i="5"/>
  <c r="AB160" i="5"/>
  <c r="Y157" i="5"/>
  <c r="Y154" i="5"/>
  <c r="X153" i="5"/>
  <c r="Z151" i="5"/>
  <c r="Y149" i="5"/>
  <c r="Y145" i="5"/>
  <c r="AB141" i="5"/>
  <c r="Y139" i="5"/>
  <c r="X138" i="5"/>
  <c r="AA137" i="5"/>
  <c r="AB137" i="5"/>
  <c r="Z134" i="5"/>
  <c r="X131" i="5"/>
  <c r="AA130" i="5"/>
  <c r="X130" i="5"/>
  <c r="X129" i="5"/>
  <c r="Z127" i="5"/>
  <c r="Y125" i="5"/>
  <c r="AA123" i="5"/>
  <c r="Y123" i="5"/>
  <c r="Y122" i="5"/>
  <c r="AA121" i="5"/>
  <c r="AB121" i="5"/>
  <c r="Z118" i="5"/>
  <c r="Y114" i="5"/>
  <c r="Y312" i="5"/>
  <c r="Y308" i="5"/>
  <c r="Y304" i="5"/>
  <c r="Y300" i="5"/>
  <c r="Y296" i="5"/>
  <c r="Z292" i="5"/>
  <c r="X285" i="5"/>
  <c r="Z281" i="5"/>
  <c r="X280" i="5"/>
  <c r="Z276" i="5"/>
  <c r="Z272" i="5"/>
  <c r="X269" i="5"/>
  <c r="AB268" i="5"/>
  <c r="Z264" i="5"/>
  <c r="Z260" i="5"/>
  <c r="X253" i="5"/>
  <c r="AB252" i="5"/>
  <c r="Z249" i="5"/>
  <c r="X248" i="5"/>
  <c r="Z244" i="5"/>
  <c r="X237" i="5"/>
  <c r="AB236" i="5"/>
  <c r="X221" i="5"/>
  <c r="AB220" i="5"/>
  <c r="Z217" i="5"/>
  <c r="X216" i="5"/>
  <c r="X205" i="5"/>
  <c r="AB204" i="5"/>
  <c r="X189" i="5"/>
  <c r="AB188" i="5"/>
  <c r="X184" i="5"/>
  <c r="X173" i="5"/>
  <c r="AB172" i="5"/>
  <c r="X157" i="5"/>
  <c r="AB153" i="5"/>
  <c r="X149" i="5"/>
  <c r="X145" i="5"/>
  <c r="X139" i="5"/>
  <c r="AB138" i="5"/>
  <c r="AA135" i="5"/>
  <c r="Y135" i="5"/>
  <c r="Y134" i="5"/>
  <c r="AA133" i="5"/>
  <c r="AB133" i="5"/>
  <c r="X127" i="5"/>
  <c r="AA126" i="5"/>
  <c r="X126" i="5"/>
  <c r="X125" i="5"/>
  <c r="AA119" i="5"/>
  <c r="Y119" i="5"/>
  <c r="Y118" i="5"/>
  <c r="AA115" i="5"/>
  <c r="X115" i="5"/>
  <c r="Y115" i="5"/>
  <c r="Z60" i="5"/>
  <c r="AB56" i="5"/>
  <c r="AA55" i="5"/>
  <c r="AB52" i="5"/>
  <c r="AB48" i="5"/>
  <c r="AB28" i="5"/>
  <c r="AA27" i="5"/>
  <c r="Z24" i="5"/>
  <c r="Z20" i="5"/>
  <c r="Z16" i="5"/>
  <c r="Z11" i="5"/>
  <c r="Z7" i="5"/>
  <c r="Z3" i="5"/>
  <c r="X16" i="5"/>
  <c r="X11" i="5"/>
  <c r="X7" i="5"/>
  <c r="X3" i="5"/>
  <c r="AB117" i="5"/>
  <c r="AB113" i="5"/>
  <c r="AA87" i="5"/>
  <c r="Z85" i="5"/>
  <c r="AB84" i="5"/>
  <c r="AA83" i="5"/>
  <c r="AB80" i="5"/>
  <c r="AA79" i="5"/>
  <c r="X76" i="5"/>
  <c r="X71" i="5"/>
  <c r="X67" i="5"/>
  <c r="X63" i="5"/>
  <c r="AB62" i="5"/>
  <c r="AB60" i="5"/>
  <c r="AA59" i="5"/>
  <c r="Z56" i="5"/>
  <c r="Z52" i="5"/>
  <c r="Z48" i="5"/>
  <c r="X43" i="5"/>
  <c r="AA42" i="5"/>
  <c r="AA41" i="5"/>
  <c r="X40" i="5"/>
  <c r="X36" i="5"/>
  <c r="X32" i="5"/>
  <c r="Z28" i="5"/>
  <c r="AB24" i="5"/>
  <c r="AA23" i="5"/>
  <c r="Z21" i="5"/>
  <c r="AB20" i="5"/>
  <c r="AA19" i="5"/>
  <c r="AB16" i="5"/>
  <c r="AA15" i="5"/>
  <c r="X12" i="5"/>
  <c r="AB11" i="5"/>
  <c r="Z9" i="5"/>
  <c r="X8" i="5"/>
  <c r="AB7" i="5"/>
  <c r="Z5" i="5"/>
  <c r="X4" i="5"/>
  <c r="AB3" i="5"/>
  <c r="X87" i="5"/>
  <c r="X83" i="5"/>
  <c r="X79" i="5"/>
  <c r="AB76" i="5"/>
  <c r="X59" i="5"/>
  <c r="AA58" i="5"/>
  <c r="X56" i="5"/>
  <c r="X52" i="5"/>
  <c r="X48" i="5"/>
  <c r="Z37" i="5"/>
  <c r="X28" i="5"/>
  <c r="X23" i="5"/>
  <c r="X753" i="5"/>
  <c r="AB753" i="5"/>
  <c r="Z753" i="5"/>
  <c r="X748" i="5"/>
  <c r="AB748" i="5"/>
  <c r="X745" i="5"/>
  <c r="AB745" i="5"/>
  <c r="Z745" i="5"/>
  <c r="X740" i="5"/>
  <c r="AB740" i="5"/>
  <c r="X523" i="5"/>
  <c r="AB523" i="5"/>
  <c r="Z523" i="5"/>
  <c r="Y523" i="5"/>
  <c r="AA462" i="5"/>
  <c r="X462" i="5"/>
  <c r="Z462" i="5"/>
  <c r="Y462" i="5"/>
  <c r="AA455" i="5"/>
  <c r="Y455" i="5"/>
  <c r="Z455" i="5"/>
  <c r="X455" i="5"/>
  <c r="AA398" i="5"/>
  <c r="X398" i="5"/>
  <c r="Z398" i="5"/>
  <c r="Y398" i="5"/>
  <c r="AA391" i="5"/>
  <c r="Y391" i="5"/>
  <c r="Z391" i="5"/>
  <c r="X391" i="5"/>
  <c r="AA353" i="5"/>
  <c r="AB353" i="5"/>
  <c r="Y353" i="5"/>
  <c r="X353" i="5"/>
  <c r="AA325" i="5"/>
  <c r="AB325" i="5"/>
  <c r="Y325" i="5"/>
  <c r="Z325" i="5"/>
  <c r="X325" i="5"/>
  <c r="Y275" i="5"/>
  <c r="Z275" i="5"/>
  <c r="X275" i="5"/>
  <c r="AB275" i="5"/>
  <c r="AA275" i="5"/>
  <c r="Y262" i="5"/>
  <c r="X262" i="5"/>
  <c r="AB262" i="5"/>
  <c r="AA262" i="5"/>
  <c r="Z262" i="5"/>
  <c r="Y230" i="5"/>
  <c r="X230" i="5"/>
  <c r="AB230" i="5"/>
  <c r="AA230" i="5"/>
  <c r="Z230" i="5"/>
  <c r="Y179" i="5"/>
  <c r="Z179" i="5"/>
  <c r="X179" i="5"/>
  <c r="AB179" i="5"/>
  <c r="AA179" i="5"/>
  <c r="Y166" i="5"/>
  <c r="X166" i="5"/>
  <c r="AB166" i="5"/>
  <c r="AA166" i="5"/>
  <c r="Z166" i="5"/>
  <c r="X762" i="5"/>
  <c r="AB762" i="5"/>
  <c r="X759" i="5"/>
  <c r="AB759" i="5"/>
  <c r="Z759" i="5"/>
  <c r="X754" i="5"/>
  <c r="AB754" i="5"/>
  <c r="X751" i="5"/>
  <c r="AB751" i="5"/>
  <c r="Z751" i="5"/>
  <c r="X746" i="5"/>
  <c r="AB746" i="5"/>
  <c r="X743" i="5"/>
  <c r="AB743" i="5"/>
  <c r="Z743" i="5"/>
  <c r="X738" i="5"/>
  <c r="AB738" i="5"/>
  <c r="X735" i="5"/>
  <c r="AB735" i="5"/>
  <c r="Z735" i="5"/>
  <c r="X730" i="5"/>
  <c r="AB730" i="5"/>
  <c r="X727" i="5"/>
  <c r="AB727" i="5"/>
  <c r="Z727" i="5"/>
  <c r="X722" i="5"/>
  <c r="AB722" i="5"/>
  <c r="X719" i="5"/>
  <c r="AB719" i="5"/>
  <c r="Z719" i="5"/>
  <c r="X714" i="5"/>
  <c r="AB714" i="5"/>
  <c r="X711" i="5"/>
  <c r="AB711" i="5"/>
  <c r="Z711" i="5"/>
  <c r="X706" i="5"/>
  <c r="AB706" i="5"/>
  <c r="X703" i="5"/>
  <c r="AB703" i="5"/>
  <c r="Z703" i="5"/>
  <c r="X698" i="5"/>
  <c r="AB698" i="5"/>
  <c r="X695" i="5"/>
  <c r="AB695" i="5"/>
  <c r="Z695" i="5"/>
  <c r="X690" i="5"/>
  <c r="AB690" i="5"/>
  <c r="X687" i="5"/>
  <c r="AB687" i="5"/>
  <c r="Z687" i="5"/>
  <c r="AA510" i="5"/>
  <c r="X510" i="5"/>
  <c r="Z510" i="5"/>
  <c r="Y510" i="5"/>
  <c r="AA503" i="5"/>
  <c r="Y503" i="5"/>
  <c r="Z503" i="5"/>
  <c r="X503" i="5"/>
  <c r="AA498" i="5"/>
  <c r="X498" i="5"/>
  <c r="Y498" i="5"/>
  <c r="AA489" i="5"/>
  <c r="AB489" i="5"/>
  <c r="X489" i="5"/>
  <c r="AA475" i="5"/>
  <c r="Y475" i="5"/>
  <c r="X475" i="5"/>
  <c r="AA469" i="5"/>
  <c r="AB469" i="5"/>
  <c r="Y469" i="5"/>
  <c r="X469" i="5"/>
  <c r="AA446" i="5"/>
  <c r="X446" i="5"/>
  <c r="Z446" i="5"/>
  <c r="Y446" i="5"/>
  <c r="AA439" i="5"/>
  <c r="Y439" i="5"/>
  <c r="Z439" i="5"/>
  <c r="X439" i="5"/>
  <c r="AA434" i="5"/>
  <c r="X434" i="5"/>
  <c r="Y434" i="5"/>
  <c r="AA425" i="5"/>
  <c r="AB425" i="5"/>
  <c r="X425" i="5"/>
  <c r="AA411" i="5"/>
  <c r="Y411" i="5"/>
  <c r="X411" i="5"/>
  <c r="AA405" i="5"/>
  <c r="AB405" i="5"/>
  <c r="Y405" i="5"/>
  <c r="X405" i="5"/>
  <c r="AA382" i="5"/>
  <c r="X382" i="5"/>
  <c r="Z382" i="5"/>
  <c r="Y382" i="5"/>
  <c r="AA375" i="5"/>
  <c r="Y375" i="5"/>
  <c r="Z375" i="5"/>
  <c r="X375" i="5"/>
  <c r="AA370" i="5"/>
  <c r="X370" i="5"/>
  <c r="Y370" i="5"/>
  <c r="AA351" i="5"/>
  <c r="Y351" i="5"/>
  <c r="AB351" i="5"/>
  <c r="X351" i="5"/>
  <c r="AA319" i="5"/>
  <c r="Y319" i="5"/>
  <c r="AB319" i="5"/>
  <c r="X319" i="5"/>
  <c r="X761" i="5"/>
  <c r="AB761" i="5"/>
  <c r="Z761" i="5"/>
  <c r="X756" i="5"/>
  <c r="AB756" i="5"/>
  <c r="AA748" i="5"/>
  <c r="AA740" i="5"/>
  <c r="X737" i="5"/>
  <c r="AB737" i="5"/>
  <c r="Z737" i="5"/>
  <c r="X732" i="5"/>
  <c r="AB732" i="5"/>
  <c r="X729" i="5"/>
  <c r="AB729" i="5"/>
  <c r="Z729" i="5"/>
  <c r="X724" i="5"/>
  <c r="AB724" i="5"/>
  <c r="X721" i="5"/>
  <c r="AB721" i="5"/>
  <c r="Z721" i="5"/>
  <c r="X716" i="5"/>
  <c r="AB716" i="5"/>
  <c r="X713" i="5"/>
  <c r="AB713" i="5"/>
  <c r="Z713" i="5"/>
  <c r="X708" i="5"/>
  <c r="AB708" i="5"/>
  <c r="X705" i="5"/>
  <c r="AB705" i="5"/>
  <c r="Z705" i="5"/>
  <c r="X700" i="5"/>
  <c r="AB700" i="5"/>
  <c r="X697" i="5"/>
  <c r="AB697" i="5"/>
  <c r="Z697" i="5"/>
  <c r="X692" i="5"/>
  <c r="AB692" i="5"/>
  <c r="X689" i="5"/>
  <c r="AB689" i="5"/>
  <c r="Z689" i="5"/>
  <c r="X683" i="5"/>
  <c r="AB683" i="5"/>
  <c r="Z683" i="5"/>
  <c r="Y683" i="5"/>
  <c r="X679" i="5"/>
  <c r="AB679" i="5"/>
  <c r="Z679" i="5"/>
  <c r="Y679" i="5"/>
  <c r="X675" i="5"/>
  <c r="AB675" i="5"/>
  <c r="Z675" i="5"/>
  <c r="Y675" i="5"/>
  <c r="X671" i="5"/>
  <c r="AB671" i="5"/>
  <c r="Z671" i="5"/>
  <c r="Y671" i="5"/>
  <c r="X667" i="5"/>
  <c r="AB667" i="5"/>
  <c r="Z667" i="5"/>
  <c r="Y667" i="5"/>
  <c r="X663" i="5"/>
  <c r="AB663" i="5"/>
  <c r="Z663" i="5"/>
  <c r="Y663" i="5"/>
  <c r="X659" i="5"/>
  <c r="AB659" i="5"/>
  <c r="Z659" i="5"/>
  <c r="Y659" i="5"/>
  <c r="X655" i="5"/>
  <c r="AB655" i="5"/>
  <c r="Z655" i="5"/>
  <c r="Y655" i="5"/>
  <c r="X651" i="5"/>
  <c r="AB651" i="5"/>
  <c r="Z651" i="5"/>
  <c r="Y651" i="5"/>
  <c r="X647" i="5"/>
  <c r="AB647" i="5"/>
  <c r="Z647" i="5"/>
  <c r="Y647" i="5"/>
  <c r="X643" i="5"/>
  <c r="AB643" i="5"/>
  <c r="Z643" i="5"/>
  <c r="Y643" i="5"/>
  <c r="X639" i="5"/>
  <c r="AB639" i="5"/>
  <c r="Z639" i="5"/>
  <c r="Y639" i="5"/>
  <c r="X635" i="5"/>
  <c r="AB635" i="5"/>
  <c r="Z635" i="5"/>
  <c r="Y635" i="5"/>
  <c r="X631" i="5"/>
  <c r="AB631" i="5"/>
  <c r="Z631" i="5"/>
  <c r="Y631" i="5"/>
  <c r="X627" i="5"/>
  <c r="AB627" i="5"/>
  <c r="Z627" i="5"/>
  <c r="Y627" i="5"/>
  <c r="X623" i="5"/>
  <c r="AB623" i="5"/>
  <c r="Z623" i="5"/>
  <c r="Y623" i="5"/>
  <c r="X619" i="5"/>
  <c r="AB619" i="5"/>
  <c r="Z619" i="5"/>
  <c r="Y619" i="5"/>
  <c r="X615" i="5"/>
  <c r="AB615" i="5"/>
  <c r="Z615" i="5"/>
  <c r="Y615" i="5"/>
  <c r="X611" i="5"/>
  <c r="AB611" i="5"/>
  <c r="Z611" i="5"/>
  <c r="Y611" i="5"/>
  <c r="X607" i="5"/>
  <c r="AB607" i="5"/>
  <c r="Z607" i="5"/>
  <c r="Y607" i="5"/>
  <c r="X603" i="5"/>
  <c r="AB603" i="5"/>
  <c r="Z603" i="5"/>
  <c r="Y603" i="5"/>
  <c r="X599" i="5"/>
  <c r="AB599" i="5"/>
  <c r="Z599" i="5"/>
  <c r="Y599" i="5"/>
  <c r="X595" i="5"/>
  <c r="AB595" i="5"/>
  <c r="Z595" i="5"/>
  <c r="Y595" i="5"/>
  <c r="X591" i="5"/>
  <c r="AB591" i="5"/>
  <c r="Z591" i="5"/>
  <c r="Y591" i="5"/>
  <c r="X587" i="5"/>
  <c r="AB587" i="5"/>
  <c r="Z587" i="5"/>
  <c r="Y587" i="5"/>
  <c r="X583" i="5"/>
  <c r="AB583" i="5"/>
  <c r="Z583" i="5"/>
  <c r="Y583" i="5"/>
  <c r="X579" i="5"/>
  <c r="AB579" i="5"/>
  <c r="Z579" i="5"/>
  <c r="Y579" i="5"/>
  <c r="X575" i="5"/>
  <c r="AB575" i="5"/>
  <c r="Z575" i="5"/>
  <c r="Y575" i="5"/>
  <c r="X571" i="5"/>
  <c r="AB571" i="5"/>
  <c r="Z571" i="5"/>
  <c r="Y571" i="5"/>
  <c r="X567" i="5"/>
  <c r="AB567" i="5"/>
  <c r="Z567" i="5"/>
  <c r="Y567" i="5"/>
  <c r="X563" i="5"/>
  <c r="AB563" i="5"/>
  <c r="Z563" i="5"/>
  <c r="Y563" i="5"/>
  <c r="X559" i="5"/>
  <c r="AB559" i="5"/>
  <c r="Z559" i="5"/>
  <c r="Y559" i="5"/>
  <c r="X555" i="5"/>
  <c r="AB555" i="5"/>
  <c r="Z555" i="5"/>
  <c r="Y555" i="5"/>
  <c r="X551" i="5"/>
  <c r="AB551" i="5"/>
  <c r="Z551" i="5"/>
  <c r="Y551" i="5"/>
  <c r="X547" i="5"/>
  <c r="AB547" i="5"/>
  <c r="Z547" i="5"/>
  <c r="Y547" i="5"/>
  <c r="X543" i="5"/>
  <c r="AB543" i="5"/>
  <c r="Z543" i="5"/>
  <c r="Y543" i="5"/>
  <c r="X539" i="5"/>
  <c r="AB539" i="5"/>
  <c r="Z539" i="5"/>
  <c r="Y539" i="5"/>
  <c r="X535" i="5"/>
  <c r="AB535" i="5"/>
  <c r="Z535" i="5"/>
  <c r="Y535" i="5"/>
  <c r="X531" i="5"/>
  <c r="AB531" i="5"/>
  <c r="Z531" i="5"/>
  <c r="Y531" i="5"/>
  <c r="X527" i="5"/>
  <c r="AB527" i="5"/>
  <c r="Z527" i="5"/>
  <c r="Y527" i="5"/>
  <c r="X519" i="5"/>
  <c r="AB519" i="5"/>
  <c r="Z519" i="5"/>
  <c r="Y519" i="5"/>
  <c r="AA514" i="5"/>
  <c r="X514" i="5"/>
  <c r="Y514" i="5"/>
  <c r="AA505" i="5"/>
  <c r="AB505" i="5"/>
  <c r="X505" i="5"/>
  <c r="AA491" i="5"/>
  <c r="Y491" i="5"/>
  <c r="X491" i="5"/>
  <c r="AA485" i="5"/>
  <c r="AB485" i="5"/>
  <c r="Y485" i="5"/>
  <c r="X485" i="5"/>
  <c r="AA450" i="5"/>
  <c r="X450" i="5"/>
  <c r="Y450" i="5"/>
  <c r="AA441" i="5"/>
  <c r="AB441" i="5"/>
  <c r="X441" i="5"/>
  <c r="AA427" i="5"/>
  <c r="Y427" i="5"/>
  <c r="X427" i="5"/>
  <c r="AA421" i="5"/>
  <c r="AB421" i="5"/>
  <c r="Y421" i="5"/>
  <c r="X421" i="5"/>
  <c r="AA386" i="5"/>
  <c r="X386" i="5"/>
  <c r="Y386" i="5"/>
  <c r="AA377" i="5"/>
  <c r="AB377" i="5"/>
  <c r="X377" i="5"/>
  <c r="AA357" i="5"/>
  <c r="AB357" i="5"/>
  <c r="Y357" i="5"/>
  <c r="Z357" i="5"/>
  <c r="X357" i="5"/>
  <c r="AA339" i="5"/>
  <c r="Y339" i="5"/>
  <c r="AB339" i="5"/>
  <c r="Z339" i="5"/>
  <c r="X339" i="5"/>
  <c r="AA321" i="5"/>
  <c r="AB321" i="5"/>
  <c r="Y321" i="5"/>
  <c r="X321" i="5"/>
  <c r="Y243" i="5"/>
  <c r="Z243" i="5"/>
  <c r="X243" i="5"/>
  <c r="AB243" i="5"/>
  <c r="AA243" i="5"/>
  <c r="Y211" i="5"/>
  <c r="Z211" i="5"/>
  <c r="X211" i="5"/>
  <c r="AB211" i="5"/>
  <c r="AA211" i="5"/>
  <c r="Y198" i="5"/>
  <c r="X198" i="5"/>
  <c r="AB198" i="5"/>
  <c r="AA198" i="5"/>
  <c r="Z198" i="5"/>
  <c r="X763" i="5"/>
  <c r="Z763" i="5"/>
  <c r="AA761" i="5"/>
  <c r="X758" i="5"/>
  <c r="AB758" i="5"/>
  <c r="Z756" i="5"/>
  <c r="X755" i="5"/>
  <c r="AB755" i="5"/>
  <c r="Z755" i="5"/>
  <c r="AA753" i="5"/>
  <c r="X750" i="5"/>
  <c r="AB750" i="5"/>
  <c r="Z748" i="5"/>
  <c r="X747" i="5"/>
  <c r="AB747" i="5"/>
  <c r="Z747" i="5"/>
  <c r="AA745" i="5"/>
  <c r="X742" i="5"/>
  <c r="AB742" i="5"/>
  <c r="Z740" i="5"/>
  <c r="X739" i="5"/>
  <c r="AB739" i="5"/>
  <c r="Z739" i="5"/>
  <c r="AA737" i="5"/>
  <c r="X734" i="5"/>
  <c r="AB734" i="5"/>
  <c r="Z732" i="5"/>
  <c r="X731" i="5"/>
  <c r="AB731" i="5"/>
  <c r="Z731" i="5"/>
  <c r="AA729" i="5"/>
  <c r="X726" i="5"/>
  <c r="AB726" i="5"/>
  <c r="Z724" i="5"/>
  <c r="X723" i="5"/>
  <c r="AB723" i="5"/>
  <c r="Z723" i="5"/>
  <c r="AA721" i="5"/>
  <c r="X718" i="5"/>
  <c r="AB718" i="5"/>
  <c r="Z716" i="5"/>
  <c r="X715" i="5"/>
  <c r="AB715" i="5"/>
  <c r="Z715" i="5"/>
  <c r="AA713" i="5"/>
  <c r="X710" i="5"/>
  <c r="AB710" i="5"/>
  <c r="Z708" i="5"/>
  <c r="X707" i="5"/>
  <c r="AB707" i="5"/>
  <c r="Z707" i="5"/>
  <c r="AA705" i="5"/>
  <c r="X702" i="5"/>
  <c r="AB702" i="5"/>
  <c r="Z700" i="5"/>
  <c r="X699" i="5"/>
  <c r="AB699" i="5"/>
  <c r="Z699" i="5"/>
  <c r="AA697" i="5"/>
  <c r="X694" i="5"/>
  <c r="AB694" i="5"/>
  <c r="Z692" i="5"/>
  <c r="X691" i="5"/>
  <c r="AB691" i="5"/>
  <c r="Z691" i="5"/>
  <c r="AA689" i="5"/>
  <c r="X686" i="5"/>
  <c r="AB686" i="5"/>
  <c r="AB514" i="5"/>
  <c r="AA507" i="5"/>
  <c r="Y507" i="5"/>
  <c r="X507" i="5"/>
  <c r="Z505" i="5"/>
  <c r="AA501" i="5"/>
  <c r="AB501" i="5"/>
  <c r="Y501" i="5"/>
  <c r="X501" i="5"/>
  <c r="AB491" i="5"/>
  <c r="AA478" i="5"/>
  <c r="X478" i="5"/>
  <c r="Z478" i="5"/>
  <c r="Y478" i="5"/>
  <c r="AA471" i="5"/>
  <c r="Y471" i="5"/>
  <c r="Z471" i="5"/>
  <c r="X471" i="5"/>
  <c r="AA466" i="5"/>
  <c r="X466" i="5"/>
  <c r="Y466" i="5"/>
  <c r="AA457" i="5"/>
  <c r="AB457" i="5"/>
  <c r="X457" i="5"/>
  <c r="AB450" i="5"/>
  <c r="AA443" i="5"/>
  <c r="Y443" i="5"/>
  <c r="X443" i="5"/>
  <c r="Z441" i="5"/>
  <c r="AA437" i="5"/>
  <c r="AB437" i="5"/>
  <c r="Y437" i="5"/>
  <c r="X437" i="5"/>
  <c r="AB427" i="5"/>
  <c r="AA414" i="5"/>
  <c r="X414" i="5"/>
  <c r="Z414" i="5"/>
  <c r="Y414" i="5"/>
  <c r="AA407" i="5"/>
  <c r="Y407" i="5"/>
  <c r="Z407" i="5"/>
  <c r="X407" i="5"/>
  <c r="AA402" i="5"/>
  <c r="X402" i="5"/>
  <c r="Y402" i="5"/>
  <c r="AA393" i="5"/>
  <c r="AB393" i="5"/>
  <c r="X393" i="5"/>
  <c r="AB386" i="5"/>
  <c r="AA379" i="5"/>
  <c r="Y379" i="5"/>
  <c r="X379" i="5"/>
  <c r="Z377" i="5"/>
  <c r="AA373" i="5"/>
  <c r="AB373" i="5"/>
  <c r="Y373" i="5"/>
  <c r="X373" i="5"/>
  <c r="AA335" i="5"/>
  <c r="Y335" i="5"/>
  <c r="AB335" i="5"/>
  <c r="X335" i="5"/>
  <c r="AA146" i="5"/>
  <c r="AB146" i="5"/>
  <c r="Y146" i="5"/>
  <c r="X146" i="5"/>
  <c r="Z146" i="5"/>
  <c r="AA143" i="5"/>
  <c r="X143" i="5"/>
  <c r="Y143" i="5"/>
  <c r="AB143" i="5"/>
  <c r="Z143" i="5"/>
  <c r="Y29" i="5"/>
  <c r="X29" i="5"/>
  <c r="AB29" i="5"/>
  <c r="Z29" i="5"/>
  <c r="AA29" i="5"/>
  <c r="AA763" i="5"/>
  <c r="Y761" i="5"/>
  <c r="X760" i="5"/>
  <c r="AB760" i="5"/>
  <c r="Z758" i="5"/>
  <c r="X757" i="5"/>
  <c r="AB757" i="5"/>
  <c r="Z757" i="5"/>
  <c r="Y756" i="5"/>
  <c r="AA755" i="5"/>
  <c r="Y753" i="5"/>
  <c r="X752" i="5"/>
  <c r="AB752" i="5"/>
  <c r="Z750" i="5"/>
  <c r="X749" i="5"/>
  <c r="AB749" i="5"/>
  <c r="Z749" i="5"/>
  <c r="Y748" i="5"/>
  <c r="AA747" i="5"/>
  <c r="Y745" i="5"/>
  <c r="X744" i="5"/>
  <c r="AB744" i="5"/>
  <c r="Z742" i="5"/>
  <c r="X741" i="5"/>
  <c r="AB741" i="5"/>
  <c r="Z741" i="5"/>
  <c r="Y740" i="5"/>
  <c r="AA739" i="5"/>
  <c r="Y737" i="5"/>
  <c r="X736" i="5"/>
  <c r="AB736" i="5"/>
  <c r="Z734" i="5"/>
  <c r="X733" i="5"/>
  <c r="AB733" i="5"/>
  <c r="Z733" i="5"/>
  <c r="Y732" i="5"/>
  <c r="AA731" i="5"/>
  <c r="Y729" i="5"/>
  <c r="X728" i="5"/>
  <c r="AB728" i="5"/>
  <c r="Z726" i="5"/>
  <c r="X725" i="5"/>
  <c r="AB725" i="5"/>
  <c r="Z725" i="5"/>
  <c r="Y724" i="5"/>
  <c r="AA723" i="5"/>
  <c r="Y721" i="5"/>
  <c r="X720" i="5"/>
  <c r="AB720" i="5"/>
  <c r="Z718" i="5"/>
  <c r="X717" i="5"/>
  <c r="AB717" i="5"/>
  <c r="Z717" i="5"/>
  <c r="Y716" i="5"/>
  <c r="AA715" i="5"/>
  <c r="Y713" i="5"/>
  <c r="X712" i="5"/>
  <c r="AB712" i="5"/>
  <c r="Z710" i="5"/>
  <c r="X709" i="5"/>
  <c r="AB709" i="5"/>
  <c r="Z709" i="5"/>
  <c r="Y708" i="5"/>
  <c r="AA707" i="5"/>
  <c r="Y705" i="5"/>
  <c r="X704" i="5"/>
  <c r="AB704" i="5"/>
  <c r="Z702" i="5"/>
  <c r="X701" i="5"/>
  <c r="AB701" i="5"/>
  <c r="Z701" i="5"/>
  <c r="Y700" i="5"/>
  <c r="AA699" i="5"/>
  <c r="Y697" i="5"/>
  <c r="X696" i="5"/>
  <c r="AB696" i="5"/>
  <c r="Z694" i="5"/>
  <c r="X693" i="5"/>
  <c r="AB693" i="5"/>
  <c r="Z693" i="5"/>
  <c r="Y692" i="5"/>
  <c r="AA691" i="5"/>
  <c r="Y689" i="5"/>
  <c r="X688" i="5"/>
  <c r="AB688" i="5"/>
  <c r="Z686" i="5"/>
  <c r="X685" i="5"/>
  <c r="AB685" i="5"/>
  <c r="Z685" i="5"/>
  <c r="AA683" i="5"/>
  <c r="X681" i="5"/>
  <c r="AB681" i="5"/>
  <c r="Z681" i="5"/>
  <c r="Y681" i="5"/>
  <c r="AA679" i="5"/>
  <c r="X677" i="5"/>
  <c r="AB677" i="5"/>
  <c r="Z677" i="5"/>
  <c r="Y677" i="5"/>
  <c r="AA675" i="5"/>
  <c r="X673" i="5"/>
  <c r="AB673" i="5"/>
  <c r="Z673" i="5"/>
  <c r="Y673" i="5"/>
  <c r="AA671" i="5"/>
  <c r="X669" i="5"/>
  <c r="AB669" i="5"/>
  <c r="Z669" i="5"/>
  <c r="Y669" i="5"/>
  <c r="AA667" i="5"/>
  <c r="X665" i="5"/>
  <c r="AB665" i="5"/>
  <c r="Z665" i="5"/>
  <c r="Y665" i="5"/>
  <c r="AA663" i="5"/>
  <c r="X661" i="5"/>
  <c r="AB661" i="5"/>
  <c r="Z661" i="5"/>
  <c r="Y661" i="5"/>
  <c r="AA659" i="5"/>
  <c r="X657" i="5"/>
  <c r="AB657" i="5"/>
  <c r="Z657" i="5"/>
  <c r="Y657" i="5"/>
  <c r="AA655" i="5"/>
  <c r="X653" i="5"/>
  <c r="AB653" i="5"/>
  <c r="Z653" i="5"/>
  <c r="Y653" i="5"/>
  <c r="AA651" i="5"/>
  <c r="X649" i="5"/>
  <c r="AB649" i="5"/>
  <c r="Z649" i="5"/>
  <c r="Y649" i="5"/>
  <c r="AA647" i="5"/>
  <c r="X645" i="5"/>
  <c r="AB645" i="5"/>
  <c r="Z645" i="5"/>
  <c r="Y645" i="5"/>
  <c r="AA643" i="5"/>
  <c r="X641" i="5"/>
  <c r="AB641" i="5"/>
  <c r="Z641" i="5"/>
  <c r="Y641" i="5"/>
  <c r="AA639" i="5"/>
  <c r="X637" i="5"/>
  <c r="AB637" i="5"/>
  <c r="Z637" i="5"/>
  <c r="Y637" i="5"/>
  <c r="AA635" i="5"/>
  <c r="X633" i="5"/>
  <c r="AB633" i="5"/>
  <c r="Z633" i="5"/>
  <c r="Y633" i="5"/>
  <c r="AA631" i="5"/>
  <c r="X629" i="5"/>
  <c r="AB629" i="5"/>
  <c r="Z629" i="5"/>
  <c r="Y629" i="5"/>
  <c r="AA627" i="5"/>
  <c r="X625" i="5"/>
  <c r="AB625" i="5"/>
  <c r="Z625" i="5"/>
  <c r="Y625" i="5"/>
  <c r="AA623" i="5"/>
  <c r="X621" i="5"/>
  <c r="AB621" i="5"/>
  <c r="Z621" i="5"/>
  <c r="Y621" i="5"/>
  <c r="AA619" i="5"/>
  <c r="X617" i="5"/>
  <c r="AB617" i="5"/>
  <c r="Z617" i="5"/>
  <c r="Y617" i="5"/>
  <c r="AA615" i="5"/>
  <c r="X613" i="5"/>
  <c r="AB613" i="5"/>
  <c r="Z613" i="5"/>
  <c r="Y613" i="5"/>
  <c r="AA611" i="5"/>
  <c r="X609" i="5"/>
  <c r="AB609" i="5"/>
  <c r="Z609" i="5"/>
  <c r="Y609" i="5"/>
  <c r="AA607" i="5"/>
  <c r="X605" i="5"/>
  <c r="AB605" i="5"/>
  <c r="Z605" i="5"/>
  <c r="Y605" i="5"/>
  <c r="AA603" i="5"/>
  <c r="X601" i="5"/>
  <c r="AB601" i="5"/>
  <c r="Z601" i="5"/>
  <c r="Y601" i="5"/>
  <c r="AA599" i="5"/>
  <c r="X597" i="5"/>
  <c r="AB597" i="5"/>
  <c r="Z597" i="5"/>
  <c r="Y597" i="5"/>
  <c r="AA595" i="5"/>
  <c r="X593" i="5"/>
  <c r="AB593" i="5"/>
  <c r="Z593" i="5"/>
  <c r="Y593" i="5"/>
  <c r="AA591" i="5"/>
  <c r="X589" i="5"/>
  <c r="AB589" i="5"/>
  <c r="Z589" i="5"/>
  <c r="Y589" i="5"/>
  <c r="AA587" i="5"/>
  <c r="X585" i="5"/>
  <c r="AB585" i="5"/>
  <c r="Z585" i="5"/>
  <c r="Y585" i="5"/>
  <c r="AA583" i="5"/>
  <c r="X581" i="5"/>
  <c r="AB581" i="5"/>
  <c r="Z581" i="5"/>
  <c r="Y581" i="5"/>
  <c r="AA579" i="5"/>
  <c r="X577" i="5"/>
  <c r="AB577" i="5"/>
  <c r="Z577" i="5"/>
  <c r="Y577" i="5"/>
  <c r="AA575" i="5"/>
  <c r="X573" i="5"/>
  <c r="AB573" i="5"/>
  <c r="Z573" i="5"/>
  <c r="Y573" i="5"/>
  <c r="AA571" i="5"/>
  <c r="X569" i="5"/>
  <c r="AB569" i="5"/>
  <c r="Z569" i="5"/>
  <c r="Y569" i="5"/>
  <c r="AA567" i="5"/>
  <c r="X565" i="5"/>
  <c r="AB565" i="5"/>
  <c r="Z565" i="5"/>
  <c r="Y565" i="5"/>
  <c r="AA563" i="5"/>
  <c r="X561" i="5"/>
  <c r="AB561" i="5"/>
  <c r="Z561" i="5"/>
  <c r="Y561" i="5"/>
  <c r="AA559" i="5"/>
  <c r="X557" i="5"/>
  <c r="AB557" i="5"/>
  <c r="Z557" i="5"/>
  <c r="Y557" i="5"/>
  <c r="AA555" i="5"/>
  <c r="X553" i="5"/>
  <c r="AB553" i="5"/>
  <c r="Z553" i="5"/>
  <c r="Y553" i="5"/>
  <c r="AA551" i="5"/>
  <c r="X549" i="5"/>
  <c r="AB549" i="5"/>
  <c r="Z549" i="5"/>
  <c r="Y549" i="5"/>
  <c r="AA547" i="5"/>
  <c r="X545" i="5"/>
  <c r="AB545" i="5"/>
  <c r="Z545" i="5"/>
  <c r="Y545" i="5"/>
  <c r="AA543" i="5"/>
  <c r="X541" i="5"/>
  <c r="AB541" i="5"/>
  <c r="Z541" i="5"/>
  <c r="Y541" i="5"/>
  <c r="AA539" i="5"/>
  <c r="X537" i="5"/>
  <c r="AB537" i="5"/>
  <c r="Z537" i="5"/>
  <c r="Y537" i="5"/>
  <c r="AA535" i="5"/>
  <c r="X533" i="5"/>
  <c r="AB533" i="5"/>
  <c r="Z533" i="5"/>
  <c r="Y533" i="5"/>
  <c r="AA531" i="5"/>
  <c r="X529" i="5"/>
  <c r="AB529" i="5"/>
  <c r="Z529" i="5"/>
  <c r="Y529" i="5"/>
  <c r="AA527" i="5"/>
  <c r="X525" i="5"/>
  <c r="AB525" i="5"/>
  <c r="Z525" i="5"/>
  <c r="Y525" i="5"/>
  <c r="AA523" i="5"/>
  <c r="X521" i="5"/>
  <c r="AB521" i="5"/>
  <c r="Z521" i="5"/>
  <c r="Y521" i="5"/>
  <c r="AA519" i="5"/>
  <c r="AA517" i="5"/>
  <c r="AB517" i="5"/>
  <c r="Y517" i="5"/>
  <c r="X517" i="5"/>
  <c r="Z514" i="5"/>
  <c r="AB507" i="5"/>
  <c r="Y505" i="5"/>
  <c r="AA494" i="5"/>
  <c r="X494" i="5"/>
  <c r="Z494" i="5"/>
  <c r="Y494" i="5"/>
  <c r="Z491" i="5"/>
  <c r="AA487" i="5"/>
  <c r="Y487" i="5"/>
  <c r="Z487" i="5"/>
  <c r="X487" i="5"/>
  <c r="Z485" i="5"/>
  <c r="AA482" i="5"/>
  <c r="X482" i="5"/>
  <c r="Y482" i="5"/>
  <c r="AA473" i="5"/>
  <c r="AB473" i="5"/>
  <c r="X473" i="5"/>
  <c r="AB466" i="5"/>
  <c r="AB462" i="5"/>
  <c r="AA459" i="5"/>
  <c r="Y459" i="5"/>
  <c r="X459" i="5"/>
  <c r="Z457" i="5"/>
  <c r="AB455" i="5"/>
  <c r="AA453" i="5"/>
  <c r="AB453" i="5"/>
  <c r="Y453" i="5"/>
  <c r="X453" i="5"/>
  <c r="Z450" i="5"/>
  <c r="AB443" i="5"/>
  <c r="Y441" i="5"/>
  <c r="AA430" i="5"/>
  <c r="X430" i="5"/>
  <c r="Z430" i="5"/>
  <c r="Y430" i="5"/>
  <c r="Z427" i="5"/>
  <c r="AA423" i="5"/>
  <c r="Y423" i="5"/>
  <c r="Z423" i="5"/>
  <c r="X423" i="5"/>
  <c r="Z421" i="5"/>
  <c r="AA418" i="5"/>
  <c r="X418" i="5"/>
  <c r="Y418" i="5"/>
  <c r="AA409" i="5"/>
  <c r="AB409" i="5"/>
  <c r="X409" i="5"/>
  <c r="AB402" i="5"/>
  <c r="AB398" i="5"/>
  <c r="AA395" i="5"/>
  <c r="Y395" i="5"/>
  <c r="X395" i="5"/>
  <c r="Z393" i="5"/>
  <c r="AB391" i="5"/>
  <c r="AA389" i="5"/>
  <c r="AB389" i="5"/>
  <c r="Y389" i="5"/>
  <c r="X389" i="5"/>
  <c r="Z386" i="5"/>
  <c r="AB379" i="5"/>
  <c r="Y377" i="5"/>
  <c r="AA366" i="5"/>
  <c r="X366" i="5"/>
  <c r="Z366" i="5"/>
  <c r="Y366" i="5"/>
  <c r="AA355" i="5"/>
  <c r="Y355" i="5"/>
  <c r="AB355" i="5"/>
  <c r="Z355" i="5"/>
  <c r="X355" i="5"/>
  <c r="Z353" i="5"/>
  <c r="AA341" i="5"/>
  <c r="AB341" i="5"/>
  <c r="Y341" i="5"/>
  <c r="Z341" i="5"/>
  <c r="X341" i="5"/>
  <c r="AA337" i="5"/>
  <c r="AB337" i="5"/>
  <c r="Y337" i="5"/>
  <c r="X337" i="5"/>
  <c r="AA323" i="5"/>
  <c r="Y323" i="5"/>
  <c r="AB323" i="5"/>
  <c r="Z323" i="5"/>
  <c r="X323" i="5"/>
  <c r="Z321" i="5"/>
  <c r="Y286" i="5"/>
  <c r="X286" i="5"/>
  <c r="AB286" i="5"/>
  <c r="AA286" i="5"/>
  <c r="Z286" i="5"/>
  <c r="Y283" i="5"/>
  <c r="Z283" i="5"/>
  <c r="X283" i="5"/>
  <c r="AB283" i="5"/>
  <c r="AA283" i="5"/>
  <c r="Y254" i="5"/>
  <c r="X254" i="5"/>
  <c r="AB254" i="5"/>
  <c r="AA254" i="5"/>
  <c r="Z254" i="5"/>
  <c r="Y251" i="5"/>
  <c r="Z251" i="5"/>
  <c r="X251" i="5"/>
  <c r="AB251" i="5"/>
  <c r="AA251" i="5"/>
  <c r="Y222" i="5"/>
  <c r="X222" i="5"/>
  <c r="AB222" i="5"/>
  <c r="AA222" i="5"/>
  <c r="Z222" i="5"/>
  <c r="Y219" i="5"/>
  <c r="Z219" i="5"/>
  <c r="X219" i="5"/>
  <c r="AB219" i="5"/>
  <c r="AA219" i="5"/>
  <c r="Y190" i="5"/>
  <c r="X190" i="5"/>
  <c r="AB190" i="5"/>
  <c r="AA190" i="5"/>
  <c r="Z190" i="5"/>
  <c r="Y187" i="5"/>
  <c r="Z187" i="5"/>
  <c r="X187" i="5"/>
  <c r="AB187" i="5"/>
  <c r="AA187" i="5"/>
  <c r="AA152" i="5"/>
  <c r="Y152" i="5"/>
  <c r="X152" i="5"/>
  <c r="AB152" i="5"/>
  <c r="Z152" i="5"/>
  <c r="X684" i="5"/>
  <c r="AB684" i="5"/>
  <c r="X682" i="5"/>
  <c r="AB682" i="5"/>
  <c r="X680" i="5"/>
  <c r="AB680" i="5"/>
  <c r="X678" i="5"/>
  <c r="AB678" i="5"/>
  <c r="X676" i="5"/>
  <c r="AB676" i="5"/>
  <c r="X674" i="5"/>
  <c r="AB674" i="5"/>
  <c r="X672" i="5"/>
  <c r="AB672" i="5"/>
  <c r="X670" i="5"/>
  <c r="AB670" i="5"/>
  <c r="X668" i="5"/>
  <c r="AB668" i="5"/>
  <c r="X666" i="5"/>
  <c r="AB666" i="5"/>
  <c r="X664" i="5"/>
  <c r="AB664" i="5"/>
  <c r="X662" i="5"/>
  <c r="AB662" i="5"/>
  <c r="X660" i="5"/>
  <c r="AB660" i="5"/>
  <c r="X658" i="5"/>
  <c r="AB658" i="5"/>
  <c r="X656" i="5"/>
  <c r="AB656" i="5"/>
  <c r="X654" i="5"/>
  <c r="AB654" i="5"/>
  <c r="X652" i="5"/>
  <c r="AB652" i="5"/>
  <c r="X650" i="5"/>
  <c r="AB650" i="5"/>
  <c r="X648" i="5"/>
  <c r="AB648" i="5"/>
  <c r="X646" i="5"/>
  <c r="AB646" i="5"/>
  <c r="X644" i="5"/>
  <c r="AB644" i="5"/>
  <c r="X642" i="5"/>
  <c r="AB642" i="5"/>
  <c r="X640" i="5"/>
  <c r="AB640" i="5"/>
  <c r="X638" i="5"/>
  <c r="AB638" i="5"/>
  <c r="X636" i="5"/>
  <c r="AB636" i="5"/>
  <c r="X634" i="5"/>
  <c r="AB634" i="5"/>
  <c r="X632" i="5"/>
  <c r="AB632" i="5"/>
  <c r="X630" i="5"/>
  <c r="AB630" i="5"/>
  <c r="X628" i="5"/>
  <c r="AB628" i="5"/>
  <c r="X626" i="5"/>
  <c r="AB626" i="5"/>
  <c r="X624" i="5"/>
  <c r="AB624" i="5"/>
  <c r="X622" i="5"/>
  <c r="AB622" i="5"/>
  <c r="X620" i="5"/>
  <c r="AB620" i="5"/>
  <c r="X618" i="5"/>
  <c r="AB618" i="5"/>
  <c r="X616" i="5"/>
  <c r="AB616" i="5"/>
  <c r="X614" i="5"/>
  <c r="AB614" i="5"/>
  <c r="X612" i="5"/>
  <c r="AB612" i="5"/>
  <c r="X610" i="5"/>
  <c r="AB610" i="5"/>
  <c r="X608" i="5"/>
  <c r="AB608" i="5"/>
  <c r="X606" i="5"/>
  <c r="AB606" i="5"/>
  <c r="X604" i="5"/>
  <c r="AB604" i="5"/>
  <c r="X602" i="5"/>
  <c r="AB602" i="5"/>
  <c r="X600" i="5"/>
  <c r="AB600" i="5"/>
  <c r="X598" i="5"/>
  <c r="AB598" i="5"/>
  <c r="X596" i="5"/>
  <c r="AB596" i="5"/>
  <c r="X594" i="5"/>
  <c r="AB594" i="5"/>
  <c r="X592" i="5"/>
  <c r="AB592" i="5"/>
  <c r="X590" i="5"/>
  <c r="AB590" i="5"/>
  <c r="X588" i="5"/>
  <c r="AB588" i="5"/>
  <c r="X586" i="5"/>
  <c r="AB586" i="5"/>
  <c r="X584" i="5"/>
  <c r="AB584" i="5"/>
  <c r="X582" i="5"/>
  <c r="AB582" i="5"/>
  <c r="X580" i="5"/>
  <c r="AB580" i="5"/>
  <c r="X578" i="5"/>
  <c r="AB578" i="5"/>
  <c r="X576" i="5"/>
  <c r="AB576" i="5"/>
  <c r="X574" i="5"/>
  <c r="AB574" i="5"/>
  <c r="X572" i="5"/>
  <c r="AB572" i="5"/>
  <c r="X570" i="5"/>
  <c r="AB570" i="5"/>
  <c r="X568" i="5"/>
  <c r="AB568" i="5"/>
  <c r="X566" i="5"/>
  <c r="AB566" i="5"/>
  <c r="X564" i="5"/>
  <c r="AB564" i="5"/>
  <c r="X562" i="5"/>
  <c r="AB562" i="5"/>
  <c r="X560" i="5"/>
  <c r="AB560" i="5"/>
  <c r="X558" i="5"/>
  <c r="AB558" i="5"/>
  <c r="X556" i="5"/>
  <c r="AB556" i="5"/>
  <c r="X554" i="5"/>
  <c r="AB554" i="5"/>
  <c r="X552" i="5"/>
  <c r="AB552" i="5"/>
  <c r="X550" i="5"/>
  <c r="AB550" i="5"/>
  <c r="X548" i="5"/>
  <c r="AB548" i="5"/>
  <c r="X546" i="5"/>
  <c r="AB546" i="5"/>
  <c r="X544" i="5"/>
  <c r="AB544" i="5"/>
  <c r="X542" i="5"/>
  <c r="AB542" i="5"/>
  <c r="X540" i="5"/>
  <c r="AB540" i="5"/>
  <c r="X538" i="5"/>
  <c r="AB538" i="5"/>
  <c r="X536" i="5"/>
  <c r="AB536" i="5"/>
  <c r="X534" i="5"/>
  <c r="AB534" i="5"/>
  <c r="X532" i="5"/>
  <c r="AB532" i="5"/>
  <c r="X530" i="5"/>
  <c r="AB530" i="5"/>
  <c r="X528" i="5"/>
  <c r="AB528" i="5"/>
  <c r="X526" i="5"/>
  <c r="AB526" i="5"/>
  <c r="X524" i="5"/>
  <c r="AB524" i="5"/>
  <c r="X522" i="5"/>
  <c r="AB522" i="5"/>
  <c r="X520" i="5"/>
  <c r="AB520" i="5"/>
  <c r="X518" i="5"/>
  <c r="AB518" i="5"/>
  <c r="AA511" i="5"/>
  <c r="Y511" i="5"/>
  <c r="AA509" i="5"/>
  <c r="AB509" i="5"/>
  <c r="AA502" i="5"/>
  <c r="X502" i="5"/>
  <c r="AA495" i="5"/>
  <c r="Y495" i="5"/>
  <c r="AA493" i="5"/>
  <c r="AB493" i="5"/>
  <c r="AA486" i="5"/>
  <c r="X486" i="5"/>
  <c r="AA479" i="5"/>
  <c r="Y479" i="5"/>
  <c r="AA477" i="5"/>
  <c r="AB477" i="5"/>
  <c r="AA470" i="5"/>
  <c r="X470" i="5"/>
  <c r="AA463" i="5"/>
  <c r="Y463" i="5"/>
  <c r="AA461" i="5"/>
  <c r="AB461" i="5"/>
  <c r="AA454" i="5"/>
  <c r="X454" i="5"/>
  <c r="AA447" i="5"/>
  <c r="Y447" i="5"/>
  <c r="AA445" i="5"/>
  <c r="AB445" i="5"/>
  <c r="AA438" i="5"/>
  <c r="X438" i="5"/>
  <c r="AA431" i="5"/>
  <c r="Y431" i="5"/>
  <c r="AA429" i="5"/>
  <c r="AB429" i="5"/>
  <c r="AA422" i="5"/>
  <c r="X422" i="5"/>
  <c r="AA415" i="5"/>
  <c r="Y415" i="5"/>
  <c r="AA413" i="5"/>
  <c r="AB413" i="5"/>
  <c r="AA406" i="5"/>
  <c r="X406" i="5"/>
  <c r="AA399" i="5"/>
  <c r="Y399" i="5"/>
  <c r="AA397" i="5"/>
  <c r="AB397" i="5"/>
  <c r="AA390" i="5"/>
  <c r="X390" i="5"/>
  <c r="AA383" i="5"/>
  <c r="Y383" i="5"/>
  <c r="AA381" i="5"/>
  <c r="AB381" i="5"/>
  <c r="AA374" i="5"/>
  <c r="X374" i="5"/>
  <c r="AA367" i="5"/>
  <c r="Y367" i="5"/>
  <c r="AA365" i="5"/>
  <c r="AB365" i="5"/>
  <c r="AA363" i="5"/>
  <c r="Y363" i="5"/>
  <c r="AB363" i="5"/>
  <c r="AA349" i="5"/>
  <c r="AB349" i="5"/>
  <c r="Y349" i="5"/>
  <c r="AA347" i="5"/>
  <c r="Y347" i="5"/>
  <c r="AB347" i="5"/>
  <c r="AA333" i="5"/>
  <c r="AB333" i="5"/>
  <c r="Y333" i="5"/>
  <c r="AA331" i="5"/>
  <c r="Y331" i="5"/>
  <c r="AB331" i="5"/>
  <c r="AA317" i="5"/>
  <c r="AB317" i="5"/>
  <c r="Y317" i="5"/>
  <c r="Y278" i="5"/>
  <c r="X278" i="5"/>
  <c r="AB278" i="5"/>
  <c r="AA278" i="5"/>
  <c r="Y267" i="5"/>
  <c r="Z267" i="5"/>
  <c r="X267" i="5"/>
  <c r="AB267" i="5"/>
  <c r="Y246" i="5"/>
  <c r="X246" i="5"/>
  <c r="AB246" i="5"/>
  <c r="AA246" i="5"/>
  <c r="Y235" i="5"/>
  <c r="Z235" i="5"/>
  <c r="X235" i="5"/>
  <c r="AB235" i="5"/>
  <c r="Y214" i="5"/>
  <c r="X214" i="5"/>
  <c r="AB214" i="5"/>
  <c r="AA214" i="5"/>
  <c r="Y203" i="5"/>
  <c r="Z203" i="5"/>
  <c r="X203" i="5"/>
  <c r="AB203" i="5"/>
  <c r="Y182" i="5"/>
  <c r="X182" i="5"/>
  <c r="AB182" i="5"/>
  <c r="AA182" i="5"/>
  <c r="Y171" i="5"/>
  <c r="Z171" i="5"/>
  <c r="X171" i="5"/>
  <c r="AB171" i="5"/>
  <c r="AA155" i="5"/>
  <c r="X155" i="5"/>
  <c r="Z155" i="5"/>
  <c r="Y155" i="5"/>
  <c r="Y61" i="5"/>
  <c r="X61" i="5"/>
  <c r="AB61" i="5"/>
  <c r="Z61" i="5"/>
  <c r="AA61" i="5"/>
  <c r="AA515" i="5"/>
  <c r="Y515" i="5"/>
  <c r="AA513" i="5"/>
  <c r="AB513" i="5"/>
  <c r="AA506" i="5"/>
  <c r="X506" i="5"/>
  <c r="AA499" i="5"/>
  <c r="Y499" i="5"/>
  <c r="AA497" i="5"/>
  <c r="AB497" i="5"/>
  <c r="AA490" i="5"/>
  <c r="X490" i="5"/>
  <c r="AA483" i="5"/>
  <c r="Y483" i="5"/>
  <c r="AA481" i="5"/>
  <c r="AB481" i="5"/>
  <c r="AA474" i="5"/>
  <c r="X474" i="5"/>
  <c r="AA467" i="5"/>
  <c r="Y467" i="5"/>
  <c r="AA465" i="5"/>
  <c r="AB465" i="5"/>
  <c r="AA458" i="5"/>
  <c r="X458" i="5"/>
  <c r="AA451" i="5"/>
  <c r="Y451" i="5"/>
  <c r="AA449" i="5"/>
  <c r="AB449" i="5"/>
  <c r="AA442" i="5"/>
  <c r="X442" i="5"/>
  <c r="AA435" i="5"/>
  <c r="Y435" i="5"/>
  <c r="AA433" i="5"/>
  <c r="AB433" i="5"/>
  <c r="AA426" i="5"/>
  <c r="X426" i="5"/>
  <c r="AA419" i="5"/>
  <c r="Y419" i="5"/>
  <c r="AA417" i="5"/>
  <c r="AB417" i="5"/>
  <c r="AA410" i="5"/>
  <c r="X410" i="5"/>
  <c r="AA403" i="5"/>
  <c r="Y403" i="5"/>
  <c r="AA401" i="5"/>
  <c r="AB401" i="5"/>
  <c r="AA394" i="5"/>
  <c r="X394" i="5"/>
  <c r="AA387" i="5"/>
  <c r="Y387" i="5"/>
  <c r="AA385" i="5"/>
  <c r="AB385" i="5"/>
  <c r="AA378" i="5"/>
  <c r="X378" i="5"/>
  <c r="AA371" i="5"/>
  <c r="Y371" i="5"/>
  <c r="AA369" i="5"/>
  <c r="AB369" i="5"/>
  <c r="AA361" i="5"/>
  <c r="AB361" i="5"/>
  <c r="Y361" i="5"/>
  <c r="AA359" i="5"/>
  <c r="Y359" i="5"/>
  <c r="AB359" i="5"/>
  <c r="AA345" i="5"/>
  <c r="AB345" i="5"/>
  <c r="Y345" i="5"/>
  <c r="AA343" i="5"/>
  <c r="Y343" i="5"/>
  <c r="AB343" i="5"/>
  <c r="AA329" i="5"/>
  <c r="AB329" i="5"/>
  <c r="Y329" i="5"/>
  <c r="AA327" i="5"/>
  <c r="Y327" i="5"/>
  <c r="AB327" i="5"/>
  <c r="Y291" i="5"/>
  <c r="Z291" i="5"/>
  <c r="X291" i="5"/>
  <c r="AB291" i="5"/>
  <c r="Y270" i="5"/>
  <c r="X270" i="5"/>
  <c r="AB270" i="5"/>
  <c r="AA270" i="5"/>
  <c r="Y259" i="5"/>
  <c r="Z259" i="5"/>
  <c r="X259" i="5"/>
  <c r="AB259" i="5"/>
  <c r="Y238" i="5"/>
  <c r="X238" i="5"/>
  <c r="AB238" i="5"/>
  <c r="AA238" i="5"/>
  <c r="Y227" i="5"/>
  <c r="Z227" i="5"/>
  <c r="X227" i="5"/>
  <c r="AB227" i="5"/>
  <c r="Y206" i="5"/>
  <c r="X206" i="5"/>
  <c r="AB206" i="5"/>
  <c r="AA206" i="5"/>
  <c r="Y195" i="5"/>
  <c r="Z195" i="5"/>
  <c r="X195" i="5"/>
  <c r="AB195" i="5"/>
  <c r="Y174" i="5"/>
  <c r="X174" i="5"/>
  <c r="AB174" i="5"/>
  <c r="AA174" i="5"/>
  <c r="Y163" i="5"/>
  <c r="Z163" i="5"/>
  <c r="X163" i="5"/>
  <c r="AB163" i="5"/>
  <c r="AA148" i="5"/>
  <c r="Y148" i="5"/>
  <c r="Z148" i="5"/>
  <c r="X148" i="5"/>
  <c r="Y290" i="5"/>
  <c r="X290" i="5"/>
  <c r="AB290" i="5"/>
  <c r="Y279" i="5"/>
  <c r="Z279" i="5"/>
  <c r="X279" i="5"/>
  <c r="Y274" i="5"/>
  <c r="X274" i="5"/>
  <c r="AB274" i="5"/>
  <c r="Y263" i="5"/>
  <c r="Z263" i="5"/>
  <c r="X263" i="5"/>
  <c r="Y258" i="5"/>
  <c r="X258" i="5"/>
  <c r="AB258" i="5"/>
  <c r="Y247" i="5"/>
  <c r="Z247" i="5"/>
  <c r="X247" i="5"/>
  <c r="Y242" i="5"/>
  <c r="X242" i="5"/>
  <c r="AB242" i="5"/>
  <c r="Y231" i="5"/>
  <c r="Z231" i="5"/>
  <c r="X231" i="5"/>
  <c r="Y226" i="5"/>
  <c r="X226" i="5"/>
  <c r="AB226" i="5"/>
  <c r="Y215" i="5"/>
  <c r="Z215" i="5"/>
  <c r="X215" i="5"/>
  <c r="Y210" i="5"/>
  <c r="X210" i="5"/>
  <c r="AB210" i="5"/>
  <c r="Y199" i="5"/>
  <c r="Z199" i="5"/>
  <c r="X199" i="5"/>
  <c r="Y194" i="5"/>
  <c r="X194" i="5"/>
  <c r="AB194" i="5"/>
  <c r="Y183" i="5"/>
  <c r="Z183" i="5"/>
  <c r="X183" i="5"/>
  <c r="Y178" i="5"/>
  <c r="X178" i="5"/>
  <c r="AB178" i="5"/>
  <c r="Y167" i="5"/>
  <c r="Z167" i="5"/>
  <c r="X167" i="5"/>
  <c r="Y162" i="5"/>
  <c r="X162" i="5"/>
  <c r="AB162" i="5"/>
  <c r="Y77" i="5"/>
  <c r="X77" i="5"/>
  <c r="AB77" i="5"/>
  <c r="Z77" i="5"/>
  <c r="AA77" i="5"/>
  <c r="Y13" i="5"/>
  <c r="X13" i="5"/>
  <c r="AB13" i="5"/>
  <c r="Z13" i="5"/>
  <c r="AA13" i="5"/>
  <c r="X362" i="5"/>
  <c r="X358" i="5"/>
  <c r="X354" i="5"/>
  <c r="X350" i="5"/>
  <c r="X346" i="5"/>
  <c r="X342" i="5"/>
  <c r="X338" i="5"/>
  <c r="X334" i="5"/>
  <c r="X330" i="5"/>
  <c r="X326" i="5"/>
  <c r="X322" i="5"/>
  <c r="X318" i="5"/>
  <c r="Z290" i="5"/>
  <c r="Y287" i="5"/>
  <c r="Z287" i="5"/>
  <c r="X287" i="5"/>
  <c r="Y282" i="5"/>
  <c r="X282" i="5"/>
  <c r="AB282" i="5"/>
  <c r="AA279" i="5"/>
  <c r="Z274" i="5"/>
  <c r="Y271" i="5"/>
  <c r="Z271" i="5"/>
  <c r="X271" i="5"/>
  <c r="Y266" i="5"/>
  <c r="X266" i="5"/>
  <c r="AB266" i="5"/>
  <c r="AA263" i="5"/>
  <c r="Z258" i="5"/>
  <c r="Y255" i="5"/>
  <c r="Z255" i="5"/>
  <c r="X255" i="5"/>
  <c r="Y250" i="5"/>
  <c r="X250" i="5"/>
  <c r="AB250" i="5"/>
  <c r="AA247" i="5"/>
  <c r="Z242" i="5"/>
  <c r="Y239" i="5"/>
  <c r="Z239" i="5"/>
  <c r="X239" i="5"/>
  <c r="Y234" i="5"/>
  <c r="X234" i="5"/>
  <c r="AB234" i="5"/>
  <c r="AA231" i="5"/>
  <c r="Z226" i="5"/>
  <c r="Y223" i="5"/>
  <c r="Z223" i="5"/>
  <c r="X223" i="5"/>
  <c r="Y218" i="5"/>
  <c r="X218" i="5"/>
  <c r="AB218" i="5"/>
  <c r="AA215" i="5"/>
  <c r="Z210" i="5"/>
  <c r="Y207" i="5"/>
  <c r="Z207" i="5"/>
  <c r="X207" i="5"/>
  <c r="Y202" i="5"/>
  <c r="X202" i="5"/>
  <c r="AB202" i="5"/>
  <c r="AA199" i="5"/>
  <c r="Z194" i="5"/>
  <c r="Y191" i="5"/>
  <c r="Z191" i="5"/>
  <c r="X191" i="5"/>
  <c r="Y186" i="5"/>
  <c r="X186" i="5"/>
  <c r="AB186" i="5"/>
  <c r="AA183" i="5"/>
  <c r="Z178" i="5"/>
  <c r="Y175" i="5"/>
  <c r="Z175" i="5"/>
  <c r="X175" i="5"/>
  <c r="Y170" i="5"/>
  <c r="X170" i="5"/>
  <c r="AB170" i="5"/>
  <c r="AA167" i="5"/>
  <c r="Z162" i="5"/>
  <c r="AA159" i="5"/>
  <c r="X159" i="5"/>
  <c r="Y159" i="5"/>
  <c r="AA150" i="5"/>
  <c r="AB150" i="5"/>
  <c r="X150" i="5"/>
  <c r="Y45" i="5"/>
  <c r="X45" i="5"/>
  <c r="AB45" i="5"/>
  <c r="Z45" i="5"/>
  <c r="AA45" i="5"/>
  <c r="AA156" i="5"/>
  <c r="Y156" i="5"/>
  <c r="AA154" i="5"/>
  <c r="AB154" i="5"/>
  <c r="AA147" i="5"/>
  <c r="X147" i="5"/>
  <c r="Y82" i="5"/>
  <c r="Z82" i="5"/>
  <c r="X82" i="5"/>
  <c r="AA82" i="5"/>
  <c r="Y66" i="5"/>
  <c r="Z66" i="5"/>
  <c r="X66" i="5"/>
  <c r="AA66" i="5"/>
  <c r="Y50" i="5"/>
  <c r="Z50" i="5"/>
  <c r="X50" i="5"/>
  <c r="AA50" i="5"/>
  <c r="Y34" i="5"/>
  <c r="Z34" i="5"/>
  <c r="X34" i="5"/>
  <c r="AA34" i="5"/>
  <c r="Y18" i="5"/>
  <c r="Z18" i="5"/>
  <c r="X18" i="5"/>
  <c r="AA18" i="5"/>
  <c r="AB289" i="5"/>
  <c r="AB285" i="5"/>
  <c r="AB281" i="5"/>
  <c r="AB277" i="5"/>
  <c r="AB273" i="5"/>
  <c r="AB269" i="5"/>
  <c r="AB265" i="5"/>
  <c r="AB261" i="5"/>
  <c r="AB257" i="5"/>
  <c r="AB253" i="5"/>
  <c r="AB249" i="5"/>
  <c r="AB245" i="5"/>
  <c r="AB241" i="5"/>
  <c r="AB237" i="5"/>
  <c r="AB233" i="5"/>
  <c r="AB229" i="5"/>
  <c r="AB225" i="5"/>
  <c r="AB221" i="5"/>
  <c r="AB217" i="5"/>
  <c r="AB213" i="5"/>
  <c r="AB209" i="5"/>
  <c r="AB205" i="5"/>
  <c r="AB201" i="5"/>
  <c r="AB197" i="5"/>
  <c r="AB193" i="5"/>
  <c r="AB189" i="5"/>
  <c r="AB185" i="5"/>
  <c r="AB181" i="5"/>
  <c r="AB177" i="5"/>
  <c r="AB173" i="5"/>
  <c r="AB169" i="5"/>
  <c r="AB165" i="5"/>
  <c r="AB161" i="5"/>
  <c r="AA158" i="5"/>
  <c r="AB158" i="5"/>
  <c r="AA151" i="5"/>
  <c r="X151" i="5"/>
  <c r="AA144" i="5"/>
  <c r="Y144" i="5"/>
  <c r="AA142" i="5"/>
  <c r="AB142" i="5"/>
  <c r="Y86" i="5"/>
  <c r="Z86" i="5"/>
  <c r="X86" i="5"/>
  <c r="AB86" i="5"/>
  <c r="AA86" i="5"/>
  <c r="Y81" i="5"/>
  <c r="X81" i="5"/>
  <c r="AB81" i="5"/>
  <c r="AA81" i="5"/>
  <c r="Z81" i="5"/>
  <c r="Y70" i="5"/>
  <c r="Z70" i="5"/>
  <c r="X70" i="5"/>
  <c r="AB70" i="5"/>
  <c r="AA70" i="5"/>
  <c r="Y65" i="5"/>
  <c r="X65" i="5"/>
  <c r="AB65" i="5"/>
  <c r="AA65" i="5"/>
  <c r="Z65" i="5"/>
  <c r="Y54" i="5"/>
  <c r="Z54" i="5"/>
  <c r="X54" i="5"/>
  <c r="AB54" i="5"/>
  <c r="AA54" i="5"/>
  <c r="Y49" i="5"/>
  <c r="X49" i="5"/>
  <c r="AB49" i="5"/>
  <c r="AA49" i="5"/>
  <c r="Z49" i="5"/>
  <c r="Y38" i="5"/>
  <c r="Z38" i="5"/>
  <c r="X38" i="5"/>
  <c r="AB38" i="5"/>
  <c r="AA38" i="5"/>
  <c r="Y33" i="5"/>
  <c r="X33" i="5"/>
  <c r="AB33" i="5"/>
  <c r="AA33" i="5"/>
  <c r="Z33" i="5"/>
  <c r="Y22" i="5"/>
  <c r="Z22" i="5"/>
  <c r="X22" i="5"/>
  <c r="AB22" i="5"/>
  <c r="AA22" i="5"/>
  <c r="Y17" i="5"/>
  <c r="X17" i="5"/>
  <c r="AB17" i="5"/>
  <c r="AA17" i="5"/>
  <c r="Z17" i="5"/>
  <c r="Y78" i="5"/>
  <c r="Z78" i="5"/>
  <c r="X78" i="5"/>
  <c r="Y73" i="5"/>
  <c r="X73" i="5"/>
  <c r="AB73" i="5"/>
  <c r="Y62" i="5"/>
  <c r="Z62" i="5"/>
  <c r="X62" i="5"/>
  <c r="Y57" i="5"/>
  <c r="X57" i="5"/>
  <c r="AB57" i="5"/>
  <c r="Y46" i="5"/>
  <c r="Z46" i="5"/>
  <c r="X46" i="5"/>
  <c r="Y41" i="5"/>
  <c r="X41" i="5"/>
  <c r="AB41" i="5"/>
  <c r="Y30" i="5"/>
  <c r="Z30" i="5"/>
  <c r="X30" i="5"/>
  <c r="Y25" i="5"/>
  <c r="X25" i="5"/>
  <c r="AB25" i="5"/>
  <c r="Y14" i="5"/>
  <c r="Z14" i="5"/>
  <c r="X14" i="5"/>
  <c r="Y85" i="5"/>
  <c r="X85" i="5"/>
  <c r="AB85" i="5"/>
  <c r="Y74" i="5"/>
  <c r="Z74" i="5"/>
  <c r="X74" i="5"/>
  <c r="Y69" i="5"/>
  <c r="X69" i="5"/>
  <c r="AB69" i="5"/>
  <c r="Y58" i="5"/>
  <c r="Z58" i="5"/>
  <c r="X58" i="5"/>
  <c r="Y53" i="5"/>
  <c r="X53" i="5"/>
  <c r="AB53" i="5"/>
  <c r="Y42" i="5"/>
  <c r="Z42" i="5"/>
  <c r="X42" i="5"/>
  <c r="Y37" i="5"/>
  <c r="X37" i="5"/>
  <c r="AB37" i="5"/>
  <c r="Y26" i="5"/>
  <c r="Z26" i="5"/>
  <c r="X26" i="5"/>
  <c r="Y21" i="5"/>
  <c r="X21" i="5"/>
  <c r="AB21" i="5"/>
  <c r="Z87" i="5"/>
  <c r="Z83" i="5"/>
  <c r="Z79" i="5"/>
  <c r="Z75" i="5"/>
  <c r="Z71" i="5"/>
  <c r="Z67" i="5"/>
  <c r="Z63" i="5"/>
  <c r="Z59" i="5"/>
  <c r="Z55" i="5"/>
  <c r="Z51" i="5"/>
  <c r="Z47" i="5"/>
  <c r="Z43" i="5"/>
  <c r="Z39" i="5"/>
  <c r="Z35" i="5"/>
  <c r="Z31" i="5"/>
  <c r="Z27" i="5"/>
  <c r="Z23" i="5"/>
  <c r="Z19" i="5"/>
  <c r="Z15" i="5"/>
  <c r="Z2" i="5"/>
  <c r="AA2" i="5"/>
  <c r="X2" i="5"/>
  <c r="AB2" i="5"/>
  <c r="G8" i="10"/>
  <c r="G9" i="10"/>
  <c r="G10" i="10"/>
  <c r="G11" i="10"/>
  <c r="G12" i="10"/>
  <c r="G13" i="10"/>
  <c r="G14" i="10"/>
  <c r="G15" i="10"/>
  <c r="G16" i="10"/>
  <c r="G17" i="10"/>
  <c r="G18" i="10"/>
  <c r="G19" i="10"/>
  <c r="G20" i="10"/>
  <c r="G21" i="10"/>
  <c r="G22" i="10"/>
  <c r="G23" i="10"/>
  <c r="G24" i="10"/>
  <c r="G25" i="10"/>
  <c r="G26" i="10"/>
  <c r="G27" i="10"/>
  <c r="G28" i="10"/>
  <c r="G29" i="10"/>
  <c r="G30" i="10"/>
  <c r="G31" i="10"/>
  <c r="G32" i="10"/>
  <c r="G33" i="10"/>
  <c r="G34" i="10"/>
  <c r="G35" i="10"/>
  <c r="G36" i="10"/>
  <c r="G37" i="10"/>
  <c r="G38" i="10"/>
  <c r="G39" i="10"/>
  <c r="G40" i="10"/>
  <c r="G41" i="10"/>
  <c r="G42" i="10"/>
  <c r="G43" i="10"/>
  <c r="G44" i="10"/>
  <c r="G45" i="10"/>
  <c r="G46" i="10"/>
  <c r="G47" i="10"/>
  <c r="G48" i="10"/>
  <c r="G49" i="10"/>
  <c r="G50" i="10"/>
  <c r="G51" i="10"/>
  <c r="G52" i="10"/>
  <c r="G53" i="10"/>
  <c r="G54" i="10"/>
  <c r="G55" i="10"/>
  <c r="G56" i="10"/>
  <c r="G57" i="10"/>
  <c r="G58" i="10"/>
  <c r="G59" i="10"/>
  <c r="G60" i="10"/>
  <c r="G61" i="10"/>
  <c r="G62" i="10"/>
  <c r="G63" i="10"/>
  <c r="G64" i="10"/>
  <c r="G65" i="10"/>
  <c r="G66" i="10"/>
  <c r="G67" i="10"/>
  <c r="G68" i="10"/>
  <c r="G69" i="10"/>
  <c r="G70" i="10"/>
  <c r="G71" i="10"/>
  <c r="G72" i="10"/>
  <c r="G73" i="10"/>
  <c r="G74" i="10"/>
  <c r="G75" i="10"/>
  <c r="G76" i="10"/>
  <c r="G77" i="10"/>
  <c r="G78" i="10"/>
  <c r="G79" i="10"/>
  <c r="G80" i="10"/>
  <c r="G81" i="10"/>
  <c r="G82" i="10"/>
  <c r="G83" i="10"/>
  <c r="G84" i="10"/>
  <c r="G85" i="10"/>
  <c r="G86" i="10"/>
  <c r="G87" i="10"/>
  <c r="G88" i="10"/>
  <c r="G89" i="10"/>
  <c r="G90" i="10"/>
  <c r="G91" i="10"/>
  <c r="G92" i="10"/>
  <c r="G93" i="10"/>
  <c r="G94" i="10"/>
  <c r="G95" i="10"/>
  <c r="G96" i="10"/>
  <c r="G97" i="10"/>
  <c r="G98" i="10"/>
  <c r="G99" i="10"/>
  <c r="G100" i="10"/>
  <c r="G101" i="10"/>
  <c r="G102" i="10"/>
  <c r="G103" i="10"/>
  <c r="G104" i="10"/>
  <c r="G105" i="10"/>
  <c r="G106" i="10"/>
  <c r="G107" i="10"/>
  <c r="G108" i="10"/>
  <c r="G109" i="10"/>
  <c r="G110" i="10"/>
  <c r="N170" i="1" l="1"/>
  <c r="N159" i="1"/>
  <c r="K170" i="1"/>
  <c r="K159" i="1"/>
  <c r="AC170" i="1"/>
  <c r="AC159" i="1"/>
  <c r="Z170" i="1"/>
  <c r="Z159" i="1"/>
  <c r="O170" i="1"/>
  <c r="O159" i="1"/>
  <c r="L170" i="1"/>
  <c r="L159" i="1"/>
  <c r="AI107" i="1" l="1"/>
  <c r="AH107" i="1"/>
  <c r="AC107" i="1"/>
  <c r="AA107" i="1"/>
  <c r="AC81" i="1"/>
  <c r="AA81" i="1"/>
  <c r="AC55" i="1"/>
  <c r="AA55" i="1"/>
  <c r="O107" i="1"/>
  <c r="M107" i="1"/>
  <c r="L107" i="1"/>
  <c r="J107" i="1"/>
  <c r="O81" i="1"/>
  <c r="M81" i="1"/>
  <c r="L81" i="1"/>
  <c r="J81" i="1"/>
  <c r="O55" i="1"/>
  <c r="M55" i="1"/>
  <c r="L55" i="1"/>
  <c r="J55" i="1"/>
  <c r="Z107" i="1"/>
  <c r="X107" i="1"/>
  <c r="Z81" i="1"/>
  <c r="X81" i="1"/>
  <c r="Z55" i="1"/>
  <c r="X55" i="1"/>
  <c r="AJ81" i="1" l="1"/>
  <c r="U107" i="1"/>
  <c r="U55" i="1"/>
  <c r="T107" i="1"/>
  <c r="S107" i="1"/>
  <c r="S55" i="1"/>
  <c r="W81" i="1" l="1"/>
  <c r="G81" i="1"/>
  <c r="V55" i="1"/>
  <c r="W55" i="1"/>
  <c r="V107" i="1"/>
  <c r="W107" i="1"/>
  <c r="V81" i="1"/>
  <c r="AA28" i="1"/>
  <c r="AA110" i="1" s="1"/>
  <c r="AA136" i="1" s="1"/>
  <c r="AA147" i="1" s="1"/>
  <c r="AA108" i="1"/>
  <c r="AB108" i="1"/>
  <c r="AC108" i="1"/>
  <c r="AA132" i="1"/>
  <c r="AB132" i="1"/>
  <c r="AA134" i="1" s="1"/>
  <c r="AA143" i="1"/>
  <c r="AB143" i="1"/>
  <c r="AB159" i="1"/>
  <c r="AB170" i="1"/>
  <c r="I169" i="1"/>
  <c r="H169" i="1"/>
  <c r="I168" i="1"/>
  <c r="H168" i="1"/>
  <c r="I167" i="1"/>
  <c r="H167" i="1"/>
  <c r="I166" i="1"/>
  <c r="H166" i="1"/>
  <c r="I165" i="1"/>
  <c r="H165" i="1"/>
  <c r="I164" i="1"/>
  <c r="H164" i="1"/>
  <c r="I163" i="1"/>
  <c r="H163" i="1"/>
  <c r="I162" i="1"/>
  <c r="H162" i="1"/>
  <c r="I161" i="1"/>
  <c r="H161" i="1"/>
  <c r="I160" i="1"/>
  <c r="H160" i="1"/>
  <c r="I158" i="1"/>
  <c r="H158" i="1"/>
  <c r="I157" i="1"/>
  <c r="H157" i="1"/>
  <c r="I156" i="1"/>
  <c r="H156" i="1"/>
  <c r="I155" i="1"/>
  <c r="H155" i="1"/>
  <c r="I154" i="1"/>
  <c r="H154" i="1"/>
  <c r="I153" i="1"/>
  <c r="H153" i="1"/>
  <c r="I152" i="1"/>
  <c r="H152" i="1"/>
  <c r="I151" i="1"/>
  <c r="H151" i="1"/>
  <c r="I150" i="1"/>
  <c r="H150" i="1"/>
  <c r="I149" i="1"/>
  <c r="H149" i="1"/>
  <c r="G7" i="10"/>
  <c r="BH111" i="10"/>
  <c r="BW127" i="1" s="1"/>
  <c r="BE111" i="10"/>
  <c r="BT127" i="1" s="1"/>
  <c r="BB111" i="10"/>
  <c r="BN127" i="1" s="1"/>
  <c r="BK110" i="10"/>
  <c r="BI110" i="10"/>
  <c r="BJ110" i="10" s="1"/>
  <c r="BF110" i="10"/>
  <c r="BC110" i="10"/>
  <c r="BD110" i="10" s="1"/>
  <c r="BK109" i="10"/>
  <c r="BI109" i="10"/>
  <c r="BJ109" i="10" s="1"/>
  <c r="BF109" i="10"/>
  <c r="BC109" i="10"/>
  <c r="BD109" i="10" s="1"/>
  <c r="BK108" i="10"/>
  <c r="BI108" i="10"/>
  <c r="BJ108" i="10" s="1"/>
  <c r="BF108" i="10"/>
  <c r="BC108" i="10"/>
  <c r="BD108" i="10" s="1"/>
  <c r="BK107" i="10"/>
  <c r="BI107" i="10"/>
  <c r="BJ107" i="10" s="1"/>
  <c r="BF107" i="10"/>
  <c r="BC107" i="10"/>
  <c r="BD107" i="10" s="1"/>
  <c r="BK106" i="10"/>
  <c r="BI106" i="10"/>
  <c r="BJ106" i="10" s="1"/>
  <c r="BF106" i="10"/>
  <c r="BC106" i="10"/>
  <c r="BD106" i="10" s="1"/>
  <c r="BK105" i="10"/>
  <c r="BI105" i="10"/>
  <c r="BJ105" i="10" s="1"/>
  <c r="BF105" i="10"/>
  <c r="BC105" i="10"/>
  <c r="BD105" i="10" s="1"/>
  <c r="BK104" i="10"/>
  <c r="BI104" i="10"/>
  <c r="BJ104" i="10" s="1"/>
  <c r="BF104" i="10"/>
  <c r="BC104" i="10"/>
  <c r="BD104" i="10" s="1"/>
  <c r="BK103" i="10"/>
  <c r="BI103" i="10"/>
  <c r="BJ103" i="10" s="1"/>
  <c r="BF103" i="10"/>
  <c r="BC103" i="10"/>
  <c r="BD103" i="10" s="1"/>
  <c r="BK102" i="10"/>
  <c r="BI102" i="10"/>
  <c r="BJ102" i="10" s="1"/>
  <c r="BF102" i="10"/>
  <c r="BC102" i="10"/>
  <c r="BD102" i="10" s="1"/>
  <c r="BK101" i="10"/>
  <c r="BI101" i="10"/>
  <c r="BJ101" i="10" s="1"/>
  <c r="BF101" i="10"/>
  <c r="BC101" i="10"/>
  <c r="BD101" i="10" s="1"/>
  <c r="BK100" i="10"/>
  <c r="BI100" i="10"/>
  <c r="BJ100" i="10" s="1"/>
  <c r="BF100" i="10"/>
  <c r="BC100" i="10"/>
  <c r="BD100" i="10" s="1"/>
  <c r="BK99" i="10"/>
  <c r="BI99" i="10"/>
  <c r="BJ99" i="10" s="1"/>
  <c r="BF99" i="10"/>
  <c r="BC99" i="10"/>
  <c r="BD99" i="10" s="1"/>
  <c r="BK98" i="10"/>
  <c r="BI98" i="10"/>
  <c r="BJ98" i="10" s="1"/>
  <c r="BF98" i="10"/>
  <c r="BC98" i="10"/>
  <c r="BD98" i="10" s="1"/>
  <c r="BK97" i="10"/>
  <c r="BI97" i="10"/>
  <c r="BJ97" i="10" s="1"/>
  <c r="BF97" i="10"/>
  <c r="BC97" i="10"/>
  <c r="BD97" i="10" s="1"/>
  <c r="BK96" i="10"/>
  <c r="BI96" i="10"/>
  <c r="BJ96" i="10" s="1"/>
  <c r="BF96" i="10"/>
  <c r="BC96" i="10"/>
  <c r="BD96" i="10" s="1"/>
  <c r="BK95" i="10"/>
  <c r="BI95" i="10"/>
  <c r="BJ95" i="10" s="1"/>
  <c r="BF95" i="10"/>
  <c r="BC95" i="10"/>
  <c r="BD95" i="10" s="1"/>
  <c r="BK94" i="10"/>
  <c r="BI94" i="10"/>
  <c r="BJ94" i="10" s="1"/>
  <c r="BF94" i="10"/>
  <c r="BC94" i="10"/>
  <c r="BD94" i="10" s="1"/>
  <c r="BK93" i="10"/>
  <c r="BI93" i="10"/>
  <c r="BJ93" i="10" s="1"/>
  <c r="BF93" i="10"/>
  <c r="BC93" i="10"/>
  <c r="BD93" i="10" s="1"/>
  <c r="BK92" i="10"/>
  <c r="BI92" i="10"/>
  <c r="BJ92" i="10" s="1"/>
  <c r="BF92" i="10"/>
  <c r="BC92" i="10"/>
  <c r="BD92" i="10" s="1"/>
  <c r="BK91" i="10"/>
  <c r="BI91" i="10"/>
  <c r="BJ91" i="10" s="1"/>
  <c r="BF91" i="10"/>
  <c r="BC91" i="10"/>
  <c r="BD91" i="10" s="1"/>
  <c r="BK90" i="10"/>
  <c r="BI90" i="10"/>
  <c r="BJ90" i="10" s="1"/>
  <c r="BF90" i="10"/>
  <c r="BC90" i="10"/>
  <c r="BD90" i="10" s="1"/>
  <c r="BK89" i="10"/>
  <c r="BI89" i="10"/>
  <c r="BJ89" i="10" s="1"/>
  <c r="BF89" i="10"/>
  <c r="BC89" i="10"/>
  <c r="BD89" i="10" s="1"/>
  <c r="BK88" i="10"/>
  <c r="BI88" i="10"/>
  <c r="BJ88" i="10" s="1"/>
  <c r="BF88" i="10"/>
  <c r="BC88" i="10"/>
  <c r="BD88" i="10" s="1"/>
  <c r="BK87" i="10"/>
  <c r="BI87" i="10"/>
  <c r="BJ87" i="10" s="1"/>
  <c r="BF87" i="10"/>
  <c r="BC87" i="10"/>
  <c r="BD87" i="10" s="1"/>
  <c r="BK86" i="10"/>
  <c r="BI86" i="10"/>
  <c r="BJ86" i="10" s="1"/>
  <c r="BF86" i="10"/>
  <c r="BC86" i="10"/>
  <c r="BD86" i="10" s="1"/>
  <c r="BK85" i="10"/>
  <c r="BI85" i="10"/>
  <c r="BJ85" i="10" s="1"/>
  <c r="BF85" i="10"/>
  <c r="BC85" i="10"/>
  <c r="BD85" i="10" s="1"/>
  <c r="BK84" i="10"/>
  <c r="BI84" i="10"/>
  <c r="BJ84" i="10" s="1"/>
  <c r="BF84" i="10"/>
  <c r="BC84" i="10"/>
  <c r="BD84" i="10" s="1"/>
  <c r="BK83" i="10"/>
  <c r="BI83" i="10"/>
  <c r="BJ83" i="10" s="1"/>
  <c r="BF83" i="10"/>
  <c r="BC83" i="10"/>
  <c r="BD83" i="10" s="1"/>
  <c r="BK82" i="10"/>
  <c r="BI82" i="10"/>
  <c r="BJ82" i="10" s="1"/>
  <c r="BF82" i="10"/>
  <c r="BC82" i="10"/>
  <c r="BD82" i="10" s="1"/>
  <c r="BK81" i="10"/>
  <c r="BI81" i="10"/>
  <c r="BJ81" i="10" s="1"/>
  <c r="BF81" i="10"/>
  <c r="BC81" i="10"/>
  <c r="BD81" i="10" s="1"/>
  <c r="BK80" i="10"/>
  <c r="BI80" i="10"/>
  <c r="BJ80" i="10" s="1"/>
  <c r="BF80" i="10"/>
  <c r="BC80" i="10"/>
  <c r="BD80" i="10" s="1"/>
  <c r="BK79" i="10"/>
  <c r="BI79" i="10"/>
  <c r="BJ79" i="10" s="1"/>
  <c r="BF79" i="10"/>
  <c r="BC79" i="10"/>
  <c r="BD79" i="10" s="1"/>
  <c r="BK78" i="10"/>
  <c r="BI78" i="10"/>
  <c r="BJ78" i="10" s="1"/>
  <c r="BF78" i="10"/>
  <c r="BC78" i="10"/>
  <c r="BD78" i="10" s="1"/>
  <c r="BK77" i="10"/>
  <c r="BI77" i="10"/>
  <c r="BJ77" i="10" s="1"/>
  <c r="BF77" i="10"/>
  <c r="BC77" i="10"/>
  <c r="BD77" i="10" s="1"/>
  <c r="BK76" i="10"/>
  <c r="BI76" i="10"/>
  <c r="BJ76" i="10" s="1"/>
  <c r="BF76" i="10"/>
  <c r="BC76" i="10"/>
  <c r="BD76" i="10" s="1"/>
  <c r="BK75" i="10"/>
  <c r="BI75" i="10"/>
  <c r="BJ75" i="10" s="1"/>
  <c r="BF75" i="10"/>
  <c r="BC75" i="10"/>
  <c r="BD75" i="10" s="1"/>
  <c r="BK74" i="10"/>
  <c r="BI74" i="10"/>
  <c r="BJ74" i="10" s="1"/>
  <c r="BF74" i="10"/>
  <c r="BC74" i="10"/>
  <c r="BD74" i="10" s="1"/>
  <c r="BK73" i="10"/>
  <c r="BI73" i="10"/>
  <c r="BJ73" i="10" s="1"/>
  <c r="BF73" i="10"/>
  <c r="BC73" i="10"/>
  <c r="BD73" i="10" s="1"/>
  <c r="BK72" i="10"/>
  <c r="BI72" i="10"/>
  <c r="BJ72" i="10" s="1"/>
  <c r="BF72" i="10"/>
  <c r="BC72" i="10"/>
  <c r="BD72" i="10" s="1"/>
  <c r="BK71" i="10"/>
  <c r="BI71" i="10"/>
  <c r="BJ71" i="10" s="1"/>
  <c r="BF71" i="10"/>
  <c r="BC71" i="10"/>
  <c r="BD71" i="10" s="1"/>
  <c r="BK70" i="10"/>
  <c r="BI70" i="10"/>
  <c r="BJ70" i="10" s="1"/>
  <c r="BF70" i="10"/>
  <c r="BC70" i="10"/>
  <c r="BD70" i="10" s="1"/>
  <c r="BK69" i="10"/>
  <c r="BI69" i="10"/>
  <c r="BJ69" i="10" s="1"/>
  <c r="BF69" i="10"/>
  <c r="BC69" i="10"/>
  <c r="BD69" i="10" s="1"/>
  <c r="BK68" i="10"/>
  <c r="BI68" i="10"/>
  <c r="BJ68" i="10" s="1"/>
  <c r="BF68" i="10"/>
  <c r="BC68" i="10"/>
  <c r="BD68" i="10" s="1"/>
  <c r="BK67" i="10"/>
  <c r="BI67" i="10"/>
  <c r="BJ67" i="10" s="1"/>
  <c r="BF67" i="10"/>
  <c r="BC67" i="10"/>
  <c r="BD67" i="10" s="1"/>
  <c r="BK66" i="10"/>
  <c r="BI66" i="10"/>
  <c r="BJ66" i="10" s="1"/>
  <c r="BF66" i="10"/>
  <c r="BC66" i="10"/>
  <c r="BD66" i="10" s="1"/>
  <c r="BK65" i="10"/>
  <c r="BI65" i="10"/>
  <c r="BJ65" i="10" s="1"/>
  <c r="BF65" i="10"/>
  <c r="BC65" i="10"/>
  <c r="BD65" i="10" s="1"/>
  <c r="BK64" i="10"/>
  <c r="BI64" i="10"/>
  <c r="BJ64" i="10" s="1"/>
  <c r="BF64" i="10"/>
  <c r="BC64" i="10"/>
  <c r="BD64" i="10" s="1"/>
  <c r="BK63" i="10"/>
  <c r="BI63" i="10"/>
  <c r="BJ63" i="10" s="1"/>
  <c r="BF63" i="10"/>
  <c r="BC63" i="10"/>
  <c r="BD63" i="10" s="1"/>
  <c r="BK62" i="10"/>
  <c r="BI62" i="10"/>
  <c r="BJ62" i="10" s="1"/>
  <c r="BF62" i="10"/>
  <c r="BC62" i="10"/>
  <c r="BD62" i="10" s="1"/>
  <c r="BK61" i="10"/>
  <c r="BI61" i="10"/>
  <c r="BJ61" i="10" s="1"/>
  <c r="BF61" i="10"/>
  <c r="BC61" i="10"/>
  <c r="BD61" i="10" s="1"/>
  <c r="BK60" i="10"/>
  <c r="BI60" i="10"/>
  <c r="BJ60" i="10" s="1"/>
  <c r="BF60" i="10"/>
  <c r="BC60" i="10"/>
  <c r="BD60" i="10" s="1"/>
  <c r="BK59" i="10"/>
  <c r="BI59" i="10"/>
  <c r="BJ59" i="10" s="1"/>
  <c r="BF59" i="10"/>
  <c r="BC59" i="10"/>
  <c r="BD59" i="10" s="1"/>
  <c r="BK58" i="10"/>
  <c r="BI58" i="10"/>
  <c r="BJ58" i="10" s="1"/>
  <c r="BF58" i="10"/>
  <c r="BC58" i="10"/>
  <c r="BD58" i="10" s="1"/>
  <c r="BK57" i="10"/>
  <c r="BI57" i="10"/>
  <c r="BJ57" i="10" s="1"/>
  <c r="BF57" i="10"/>
  <c r="BC57" i="10"/>
  <c r="BD57" i="10" s="1"/>
  <c r="BK56" i="10"/>
  <c r="BI56" i="10"/>
  <c r="BJ56" i="10" s="1"/>
  <c r="BF56" i="10"/>
  <c r="BC56" i="10"/>
  <c r="BD56" i="10" s="1"/>
  <c r="BK55" i="10"/>
  <c r="BI55" i="10"/>
  <c r="BJ55" i="10" s="1"/>
  <c r="BF55" i="10"/>
  <c r="BC55" i="10"/>
  <c r="BD55" i="10" s="1"/>
  <c r="BK54" i="10"/>
  <c r="BI54" i="10"/>
  <c r="BJ54" i="10" s="1"/>
  <c r="BF54" i="10"/>
  <c r="BC54" i="10"/>
  <c r="BD54" i="10" s="1"/>
  <c r="BK53" i="10"/>
  <c r="BI53" i="10"/>
  <c r="BJ53" i="10" s="1"/>
  <c r="BF53" i="10"/>
  <c r="BC53" i="10"/>
  <c r="BD53" i="10" s="1"/>
  <c r="BK52" i="10"/>
  <c r="BI52" i="10"/>
  <c r="BJ52" i="10" s="1"/>
  <c r="BF52" i="10"/>
  <c r="BC52" i="10"/>
  <c r="BD52" i="10" s="1"/>
  <c r="BK51" i="10"/>
  <c r="BI51" i="10"/>
  <c r="BJ51" i="10" s="1"/>
  <c r="BF51" i="10"/>
  <c r="BC51" i="10"/>
  <c r="BD51" i="10" s="1"/>
  <c r="BK50" i="10"/>
  <c r="BI50" i="10"/>
  <c r="BJ50" i="10" s="1"/>
  <c r="BF50" i="10"/>
  <c r="BC50" i="10"/>
  <c r="BD50" i="10" s="1"/>
  <c r="BK49" i="10"/>
  <c r="BI49" i="10"/>
  <c r="BJ49" i="10" s="1"/>
  <c r="BF49" i="10"/>
  <c r="BC49" i="10"/>
  <c r="BD49" i="10" s="1"/>
  <c r="BK48" i="10"/>
  <c r="BI48" i="10"/>
  <c r="BJ48" i="10" s="1"/>
  <c r="BF48" i="10"/>
  <c r="BC48" i="10"/>
  <c r="BD48" i="10" s="1"/>
  <c r="BK47" i="10"/>
  <c r="BI47" i="10"/>
  <c r="BJ47" i="10" s="1"/>
  <c r="BF47" i="10"/>
  <c r="BC47" i="10"/>
  <c r="BD47" i="10" s="1"/>
  <c r="BK46" i="10"/>
  <c r="BI46" i="10"/>
  <c r="BJ46" i="10" s="1"/>
  <c r="BF46" i="10"/>
  <c r="BC46" i="10"/>
  <c r="BD46" i="10" s="1"/>
  <c r="BK45" i="10"/>
  <c r="BI45" i="10"/>
  <c r="BJ45" i="10" s="1"/>
  <c r="BF45" i="10"/>
  <c r="BC45" i="10"/>
  <c r="BD45" i="10" s="1"/>
  <c r="BK44" i="10"/>
  <c r="BI44" i="10"/>
  <c r="BJ44" i="10" s="1"/>
  <c r="BF44" i="10"/>
  <c r="BC44" i="10"/>
  <c r="BD44" i="10" s="1"/>
  <c r="BK43" i="10"/>
  <c r="BI43" i="10"/>
  <c r="BJ43" i="10" s="1"/>
  <c r="BF43" i="10"/>
  <c r="BC43" i="10"/>
  <c r="BD43" i="10" s="1"/>
  <c r="BK42" i="10"/>
  <c r="BI42" i="10"/>
  <c r="BJ42" i="10" s="1"/>
  <c r="BF42" i="10"/>
  <c r="BC42" i="10"/>
  <c r="BD42" i="10" s="1"/>
  <c r="BK41" i="10"/>
  <c r="BI41" i="10"/>
  <c r="BJ41" i="10" s="1"/>
  <c r="BF41" i="10"/>
  <c r="BC41" i="10"/>
  <c r="BD41" i="10" s="1"/>
  <c r="BK40" i="10"/>
  <c r="BI40" i="10"/>
  <c r="BJ40" i="10" s="1"/>
  <c r="BF40" i="10"/>
  <c r="BC40" i="10"/>
  <c r="BD40" i="10" s="1"/>
  <c r="BK39" i="10"/>
  <c r="BI39" i="10"/>
  <c r="BJ39" i="10" s="1"/>
  <c r="BF39" i="10"/>
  <c r="BC39" i="10"/>
  <c r="BD39" i="10" s="1"/>
  <c r="BK38" i="10"/>
  <c r="BI38" i="10"/>
  <c r="BJ38" i="10" s="1"/>
  <c r="BF38" i="10"/>
  <c r="BC38" i="10"/>
  <c r="BD38" i="10" s="1"/>
  <c r="BK37" i="10"/>
  <c r="BI37" i="10"/>
  <c r="BJ37" i="10" s="1"/>
  <c r="BF37" i="10"/>
  <c r="BC37" i="10"/>
  <c r="BD37" i="10" s="1"/>
  <c r="BK36" i="10"/>
  <c r="BI36" i="10"/>
  <c r="BJ36" i="10" s="1"/>
  <c r="BF36" i="10"/>
  <c r="BC36" i="10"/>
  <c r="BD36" i="10" s="1"/>
  <c r="BK35" i="10"/>
  <c r="BI35" i="10"/>
  <c r="BJ35" i="10" s="1"/>
  <c r="BF35" i="10"/>
  <c r="BC35" i="10"/>
  <c r="BD35" i="10" s="1"/>
  <c r="BK34" i="10"/>
  <c r="BI34" i="10"/>
  <c r="BJ34" i="10" s="1"/>
  <c r="BF34" i="10"/>
  <c r="BC34" i="10"/>
  <c r="BD34" i="10" s="1"/>
  <c r="BK33" i="10"/>
  <c r="BI33" i="10"/>
  <c r="BJ33" i="10" s="1"/>
  <c r="BF33" i="10"/>
  <c r="BC33" i="10"/>
  <c r="BD33" i="10" s="1"/>
  <c r="BK32" i="10"/>
  <c r="BI32" i="10"/>
  <c r="BJ32" i="10" s="1"/>
  <c r="BF32" i="10"/>
  <c r="BC32" i="10"/>
  <c r="BD32" i="10" s="1"/>
  <c r="BK31" i="10"/>
  <c r="BI31" i="10"/>
  <c r="BJ31" i="10" s="1"/>
  <c r="BF31" i="10"/>
  <c r="BC31" i="10"/>
  <c r="BD31" i="10" s="1"/>
  <c r="BK30" i="10"/>
  <c r="BI30" i="10"/>
  <c r="BJ30" i="10" s="1"/>
  <c r="BF30" i="10"/>
  <c r="BC30" i="10"/>
  <c r="BD30" i="10" s="1"/>
  <c r="BK29" i="10"/>
  <c r="BI29" i="10"/>
  <c r="BJ29" i="10" s="1"/>
  <c r="BF29" i="10"/>
  <c r="BC29" i="10"/>
  <c r="BD29" i="10" s="1"/>
  <c r="BK28" i="10"/>
  <c r="BI28" i="10"/>
  <c r="BJ28" i="10" s="1"/>
  <c r="BF28" i="10"/>
  <c r="BC28" i="10"/>
  <c r="BD28" i="10" s="1"/>
  <c r="BK27" i="10"/>
  <c r="BI27" i="10"/>
  <c r="BJ27" i="10" s="1"/>
  <c r="BF27" i="10"/>
  <c r="BC27" i="10"/>
  <c r="BD27" i="10" s="1"/>
  <c r="BK26" i="10"/>
  <c r="BI26" i="10"/>
  <c r="BJ26" i="10" s="1"/>
  <c r="BF26" i="10"/>
  <c r="BC26" i="10"/>
  <c r="BD26" i="10" s="1"/>
  <c r="BK25" i="10"/>
  <c r="BI25" i="10"/>
  <c r="BJ25" i="10" s="1"/>
  <c r="BF25" i="10"/>
  <c r="BC25" i="10"/>
  <c r="BD25" i="10" s="1"/>
  <c r="BK24" i="10"/>
  <c r="BI24" i="10"/>
  <c r="BJ24" i="10" s="1"/>
  <c r="BF24" i="10"/>
  <c r="BC24" i="10"/>
  <c r="BD24" i="10" s="1"/>
  <c r="BK23" i="10"/>
  <c r="BI23" i="10"/>
  <c r="BJ23" i="10" s="1"/>
  <c r="BF23" i="10"/>
  <c r="BC23" i="10"/>
  <c r="BD23" i="10" s="1"/>
  <c r="BK22" i="10"/>
  <c r="BI22" i="10"/>
  <c r="BJ22" i="10" s="1"/>
  <c r="BF22" i="10"/>
  <c r="BC22" i="10"/>
  <c r="BD22" i="10" s="1"/>
  <c r="BK21" i="10"/>
  <c r="BI21" i="10"/>
  <c r="BJ21" i="10" s="1"/>
  <c r="BF21" i="10"/>
  <c r="BC21" i="10"/>
  <c r="BD21" i="10" s="1"/>
  <c r="BK20" i="10"/>
  <c r="BI20" i="10"/>
  <c r="BJ20" i="10" s="1"/>
  <c r="BF20" i="10"/>
  <c r="BC20" i="10"/>
  <c r="BD20" i="10" s="1"/>
  <c r="BK19" i="10"/>
  <c r="BI19" i="10"/>
  <c r="BJ19" i="10" s="1"/>
  <c r="BF19" i="10"/>
  <c r="BC19" i="10"/>
  <c r="BD19" i="10" s="1"/>
  <c r="BK18" i="10"/>
  <c r="BI18" i="10"/>
  <c r="BJ18" i="10" s="1"/>
  <c r="BF18" i="10"/>
  <c r="BC18" i="10"/>
  <c r="BD18" i="10" s="1"/>
  <c r="BK17" i="10"/>
  <c r="BI17" i="10"/>
  <c r="BJ17" i="10" s="1"/>
  <c r="BF17" i="10"/>
  <c r="BC17" i="10"/>
  <c r="BD17" i="10" s="1"/>
  <c r="BK16" i="10"/>
  <c r="BI16" i="10"/>
  <c r="BJ16" i="10" s="1"/>
  <c r="BF16" i="10"/>
  <c r="BC16" i="10"/>
  <c r="BD16" i="10" s="1"/>
  <c r="BK15" i="10"/>
  <c r="BI15" i="10"/>
  <c r="BJ15" i="10" s="1"/>
  <c r="BF15" i="10"/>
  <c r="BC15" i="10"/>
  <c r="BD15" i="10" s="1"/>
  <c r="BK14" i="10"/>
  <c r="BI14" i="10"/>
  <c r="BJ14" i="10" s="1"/>
  <c r="BF14" i="10"/>
  <c r="BC14" i="10"/>
  <c r="BD14" i="10" s="1"/>
  <c r="BK13" i="10"/>
  <c r="BI13" i="10"/>
  <c r="BJ13" i="10" s="1"/>
  <c r="BF13" i="10"/>
  <c r="BC13" i="10"/>
  <c r="BD13" i="10" s="1"/>
  <c r="BK12" i="10"/>
  <c r="BI12" i="10"/>
  <c r="BJ12" i="10" s="1"/>
  <c r="BF12" i="10"/>
  <c r="BC12" i="10"/>
  <c r="BD12" i="10" s="1"/>
  <c r="BK11" i="10"/>
  <c r="BI11" i="10"/>
  <c r="BJ11" i="10" s="1"/>
  <c r="BF11" i="10"/>
  <c r="BC11" i="10"/>
  <c r="BD11" i="10" s="1"/>
  <c r="BK10" i="10"/>
  <c r="BI10" i="10"/>
  <c r="BJ10" i="10" s="1"/>
  <c r="BF10" i="10"/>
  <c r="BC10" i="10"/>
  <c r="BD10" i="10" s="1"/>
  <c r="BK9" i="10"/>
  <c r="BI9" i="10"/>
  <c r="BJ9" i="10" s="1"/>
  <c r="BF9" i="10"/>
  <c r="BC9" i="10"/>
  <c r="BD9" i="10" s="1"/>
  <c r="BK8" i="10"/>
  <c r="BI8" i="10"/>
  <c r="BJ8" i="10" s="1"/>
  <c r="BF8" i="10"/>
  <c r="BC8" i="10"/>
  <c r="BD8" i="10" s="1"/>
  <c r="BK7" i="10"/>
  <c r="BI7" i="10"/>
  <c r="BJ7" i="10" s="1"/>
  <c r="BF7" i="10"/>
  <c r="BC7" i="10"/>
  <c r="BD7" i="10" s="1"/>
  <c r="BK6" i="10"/>
  <c r="BI6" i="10"/>
  <c r="BJ6" i="10" s="1"/>
  <c r="BF6" i="10"/>
  <c r="BC6" i="10"/>
  <c r="BD6" i="10" s="1"/>
  <c r="BK5" i="10"/>
  <c r="BI5" i="10"/>
  <c r="BJ5" i="10" s="1"/>
  <c r="BF5" i="10"/>
  <c r="BC5" i="10"/>
  <c r="BD5" i="10" s="1"/>
  <c r="BK4" i="10"/>
  <c r="BI4" i="10"/>
  <c r="BF4" i="10"/>
  <c r="BC4" i="10"/>
  <c r="BD4" i="10" s="1"/>
  <c r="BD111" i="10" s="1"/>
  <c r="AW111" i="10"/>
  <c r="BI127" i="1" s="1"/>
  <c r="AT111" i="10"/>
  <c r="BF127" i="1" s="1"/>
  <c r="AQ111" i="10"/>
  <c r="AZ127" i="1" s="1"/>
  <c r="AZ110" i="10"/>
  <c r="AX110" i="10"/>
  <c r="AY110" i="10" s="1"/>
  <c r="AU110" i="10"/>
  <c r="AR110" i="10"/>
  <c r="AS110" i="10" s="1"/>
  <c r="AZ109" i="10"/>
  <c r="AX109" i="10"/>
  <c r="AY109" i="10" s="1"/>
  <c r="AU109" i="10"/>
  <c r="AR109" i="10"/>
  <c r="AS109" i="10" s="1"/>
  <c r="AZ108" i="10"/>
  <c r="AX108" i="10"/>
  <c r="AY108" i="10" s="1"/>
  <c r="AU108" i="10"/>
  <c r="AR108" i="10"/>
  <c r="AS108" i="10" s="1"/>
  <c r="AZ107" i="10"/>
  <c r="AX107" i="10"/>
  <c r="AY107" i="10" s="1"/>
  <c r="AU107" i="10"/>
  <c r="AR107" i="10"/>
  <c r="AS107" i="10" s="1"/>
  <c r="AZ106" i="10"/>
  <c r="AX106" i="10"/>
  <c r="AY106" i="10" s="1"/>
  <c r="AU106" i="10"/>
  <c r="AR106" i="10"/>
  <c r="AS106" i="10" s="1"/>
  <c r="AZ105" i="10"/>
  <c r="AX105" i="10"/>
  <c r="AY105" i="10" s="1"/>
  <c r="AU105" i="10"/>
  <c r="AR105" i="10"/>
  <c r="AS105" i="10" s="1"/>
  <c r="AZ104" i="10"/>
  <c r="AX104" i="10"/>
  <c r="AY104" i="10" s="1"/>
  <c r="AU104" i="10"/>
  <c r="AR104" i="10"/>
  <c r="AS104" i="10" s="1"/>
  <c r="AZ103" i="10"/>
  <c r="AX103" i="10"/>
  <c r="AY103" i="10" s="1"/>
  <c r="AU103" i="10"/>
  <c r="AR103" i="10"/>
  <c r="AS103" i="10" s="1"/>
  <c r="AZ102" i="10"/>
  <c r="AX102" i="10"/>
  <c r="AY102" i="10" s="1"/>
  <c r="AU102" i="10"/>
  <c r="AR102" i="10"/>
  <c r="AS102" i="10" s="1"/>
  <c r="AZ101" i="10"/>
  <c r="AX101" i="10"/>
  <c r="AY101" i="10" s="1"/>
  <c r="AU101" i="10"/>
  <c r="AR101" i="10"/>
  <c r="AS101" i="10" s="1"/>
  <c r="AZ100" i="10"/>
  <c r="AX100" i="10"/>
  <c r="AY100" i="10" s="1"/>
  <c r="AU100" i="10"/>
  <c r="AR100" i="10"/>
  <c r="AS100" i="10" s="1"/>
  <c r="AZ99" i="10"/>
  <c r="AX99" i="10"/>
  <c r="AY99" i="10" s="1"/>
  <c r="AU99" i="10"/>
  <c r="AR99" i="10"/>
  <c r="AS99" i="10" s="1"/>
  <c r="AZ98" i="10"/>
  <c r="AX98" i="10"/>
  <c r="AY98" i="10" s="1"/>
  <c r="AU98" i="10"/>
  <c r="AR98" i="10"/>
  <c r="AS98" i="10" s="1"/>
  <c r="AZ97" i="10"/>
  <c r="AX97" i="10"/>
  <c r="AY97" i="10" s="1"/>
  <c r="AU97" i="10"/>
  <c r="AR97" i="10"/>
  <c r="AS97" i="10" s="1"/>
  <c r="AZ96" i="10"/>
  <c r="AX96" i="10"/>
  <c r="AY96" i="10" s="1"/>
  <c r="AU96" i="10"/>
  <c r="AR96" i="10"/>
  <c r="AS96" i="10" s="1"/>
  <c r="AZ95" i="10"/>
  <c r="AX95" i="10"/>
  <c r="AY95" i="10" s="1"/>
  <c r="AU95" i="10"/>
  <c r="AR95" i="10"/>
  <c r="AS95" i="10" s="1"/>
  <c r="AZ94" i="10"/>
  <c r="AX94" i="10"/>
  <c r="AY94" i="10" s="1"/>
  <c r="AU94" i="10"/>
  <c r="AR94" i="10"/>
  <c r="AS94" i="10" s="1"/>
  <c r="AZ93" i="10"/>
  <c r="AX93" i="10"/>
  <c r="AY93" i="10" s="1"/>
  <c r="AU93" i="10"/>
  <c r="AR93" i="10"/>
  <c r="AS93" i="10" s="1"/>
  <c r="AZ92" i="10"/>
  <c r="AX92" i="10"/>
  <c r="AY92" i="10" s="1"/>
  <c r="AU92" i="10"/>
  <c r="AR92" i="10"/>
  <c r="AS92" i="10" s="1"/>
  <c r="AZ91" i="10"/>
  <c r="AX91" i="10"/>
  <c r="AY91" i="10" s="1"/>
  <c r="AU91" i="10"/>
  <c r="AR91" i="10"/>
  <c r="AS91" i="10" s="1"/>
  <c r="AZ90" i="10"/>
  <c r="AX90" i="10"/>
  <c r="AY90" i="10" s="1"/>
  <c r="AU90" i="10"/>
  <c r="AR90" i="10"/>
  <c r="AS90" i="10" s="1"/>
  <c r="AZ89" i="10"/>
  <c r="AX89" i="10"/>
  <c r="AY89" i="10" s="1"/>
  <c r="AU89" i="10"/>
  <c r="AR89" i="10"/>
  <c r="AS89" i="10" s="1"/>
  <c r="AZ88" i="10"/>
  <c r="AX88" i="10"/>
  <c r="AY88" i="10" s="1"/>
  <c r="AU88" i="10"/>
  <c r="AR88" i="10"/>
  <c r="AS88" i="10" s="1"/>
  <c r="AZ87" i="10"/>
  <c r="AX87" i="10"/>
  <c r="AY87" i="10" s="1"/>
  <c r="AU87" i="10"/>
  <c r="AR87" i="10"/>
  <c r="AS87" i="10" s="1"/>
  <c r="AZ86" i="10"/>
  <c r="AX86" i="10"/>
  <c r="AY86" i="10" s="1"/>
  <c r="AU86" i="10"/>
  <c r="AR86" i="10"/>
  <c r="AS86" i="10" s="1"/>
  <c r="AZ85" i="10"/>
  <c r="AX85" i="10"/>
  <c r="AY85" i="10" s="1"/>
  <c r="AU85" i="10"/>
  <c r="AR85" i="10"/>
  <c r="AS85" i="10" s="1"/>
  <c r="AZ84" i="10"/>
  <c r="AX84" i="10"/>
  <c r="AY84" i="10" s="1"/>
  <c r="AU84" i="10"/>
  <c r="AR84" i="10"/>
  <c r="AS84" i="10" s="1"/>
  <c r="AZ83" i="10"/>
  <c r="AX83" i="10"/>
  <c r="AY83" i="10" s="1"/>
  <c r="AU83" i="10"/>
  <c r="AR83" i="10"/>
  <c r="AS83" i="10" s="1"/>
  <c r="AZ82" i="10"/>
  <c r="AX82" i="10"/>
  <c r="AY82" i="10" s="1"/>
  <c r="AU82" i="10"/>
  <c r="AR82" i="10"/>
  <c r="AS82" i="10" s="1"/>
  <c r="AZ81" i="10"/>
  <c r="AX81" i="10"/>
  <c r="AY81" i="10" s="1"/>
  <c r="AU81" i="10"/>
  <c r="AR81" i="10"/>
  <c r="AS81" i="10" s="1"/>
  <c r="AZ80" i="10"/>
  <c r="AX80" i="10"/>
  <c r="AY80" i="10" s="1"/>
  <c r="AU80" i="10"/>
  <c r="AR80" i="10"/>
  <c r="AS80" i="10" s="1"/>
  <c r="AZ79" i="10"/>
  <c r="AX79" i="10"/>
  <c r="AY79" i="10" s="1"/>
  <c r="AU79" i="10"/>
  <c r="AR79" i="10"/>
  <c r="AS79" i="10" s="1"/>
  <c r="AZ78" i="10"/>
  <c r="AX78" i="10"/>
  <c r="AY78" i="10" s="1"/>
  <c r="AU78" i="10"/>
  <c r="AR78" i="10"/>
  <c r="AS78" i="10" s="1"/>
  <c r="AZ77" i="10"/>
  <c r="AX77" i="10"/>
  <c r="AY77" i="10" s="1"/>
  <c r="AU77" i="10"/>
  <c r="AR77" i="10"/>
  <c r="AS77" i="10" s="1"/>
  <c r="AZ76" i="10"/>
  <c r="AX76" i="10"/>
  <c r="AY76" i="10" s="1"/>
  <c r="AU76" i="10"/>
  <c r="AR76" i="10"/>
  <c r="AS76" i="10" s="1"/>
  <c r="AZ75" i="10"/>
  <c r="AX75" i="10"/>
  <c r="AY75" i="10" s="1"/>
  <c r="AU75" i="10"/>
  <c r="AR75" i="10"/>
  <c r="AS75" i="10" s="1"/>
  <c r="AZ74" i="10"/>
  <c r="AX74" i="10"/>
  <c r="AY74" i="10" s="1"/>
  <c r="AU74" i="10"/>
  <c r="AR74" i="10"/>
  <c r="AS74" i="10" s="1"/>
  <c r="AZ73" i="10"/>
  <c r="AX73" i="10"/>
  <c r="AY73" i="10" s="1"/>
  <c r="AU73" i="10"/>
  <c r="AR73" i="10"/>
  <c r="AS73" i="10" s="1"/>
  <c r="AZ72" i="10"/>
  <c r="AX72" i="10"/>
  <c r="AY72" i="10" s="1"/>
  <c r="AU72" i="10"/>
  <c r="AR72" i="10"/>
  <c r="AS72" i="10" s="1"/>
  <c r="AZ71" i="10"/>
  <c r="AX71" i="10"/>
  <c r="AY71" i="10" s="1"/>
  <c r="AU71" i="10"/>
  <c r="AR71" i="10"/>
  <c r="AS71" i="10" s="1"/>
  <c r="AZ70" i="10"/>
  <c r="AX70" i="10"/>
  <c r="AY70" i="10" s="1"/>
  <c r="AU70" i="10"/>
  <c r="AR70" i="10"/>
  <c r="AS70" i="10" s="1"/>
  <c r="AZ69" i="10"/>
  <c r="AX69" i="10"/>
  <c r="AY69" i="10" s="1"/>
  <c r="AU69" i="10"/>
  <c r="AR69" i="10"/>
  <c r="AS69" i="10" s="1"/>
  <c r="AZ68" i="10"/>
  <c r="AX68" i="10"/>
  <c r="AY68" i="10" s="1"/>
  <c r="AU68" i="10"/>
  <c r="AR68" i="10"/>
  <c r="AS68" i="10" s="1"/>
  <c r="AZ67" i="10"/>
  <c r="AX67" i="10"/>
  <c r="AY67" i="10" s="1"/>
  <c r="AU67" i="10"/>
  <c r="AR67" i="10"/>
  <c r="AS67" i="10" s="1"/>
  <c r="AZ66" i="10"/>
  <c r="AX66" i="10"/>
  <c r="AY66" i="10" s="1"/>
  <c r="AU66" i="10"/>
  <c r="AR66" i="10"/>
  <c r="AS66" i="10" s="1"/>
  <c r="AZ65" i="10"/>
  <c r="AX65" i="10"/>
  <c r="AY65" i="10" s="1"/>
  <c r="AU65" i="10"/>
  <c r="AR65" i="10"/>
  <c r="AS65" i="10" s="1"/>
  <c r="AZ64" i="10"/>
  <c r="AX64" i="10"/>
  <c r="AY64" i="10" s="1"/>
  <c r="AU64" i="10"/>
  <c r="AR64" i="10"/>
  <c r="AS64" i="10" s="1"/>
  <c r="AZ63" i="10"/>
  <c r="AX63" i="10"/>
  <c r="AY63" i="10" s="1"/>
  <c r="AU63" i="10"/>
  <c r="AR63" i="10"/>
  <c r="AS63" i="10" s="1"/>
  <c r="AZ62" i="10"/>
  <c r="AX62" i="10"/>
  <c r="AY62" i="10" s="1"/>
  <c r="AU62" i="10"/>
  <c r="AR62" i="10"/>
  <c r="AS62" i="10" s="1"/>
  <c r="AZ61" i="10"/>
  <c r="AX61" i="10"/>
  <c r="AY61" i="10" s="1"/>
  <c r="AU61" i="10"/>
  <c r="AR61" i="10"/>
  <c r="AS61" i="10" s="1"/>
  <c r="AZ60" i="10"/>
  <c r="AX60" i="10"/>
  <c r="AY60" i="10" s="1"/>
  <c r="AU60" i="10"/>
  <c r="AR60" i="10"/>
  <c r="AS60" i="10" s="1"/>
  <c r="AZ59" i="10"/>
  <c r="AX59" i="10"/>
  <c r="AY59" i="10" s="1"/>
  <c r="AU59" i="10"/>
  <c r="AR59" i="10"/>
  <c r="AS59" i="10" s="1"/>
  <c r="AZ58" i="10"/>
  <c r="AX58" i="10"/>
  <c r="AY58" i="10" s="1"/>
  <c r="AU58" i="10"/>
  <c r="AR58" i="10"/>
  <c r="AS58" i="10" s="1"/>
  <c r="AZ57" i="10"/>
  <c r="AX57" i="10"/>
  <c r="AY57" i="10" s="1"/>
  <c r="AU57" i="10"/>
  <c r="AR57" i="10"/>
  <c r="AS57" i="10" s="1"/>
  <c r="AZ56" i="10"/>
  <c r="AX56" i="10"/>
  <c r="AY56" i="10" s="1"/>
  <c r="AU56" i="10"/>
  <c r="AR56" i="10"/>
  <c r="AS56" i="10" s="1"/>
  <c r="AZ55" i="10"/>
  <c r="AX55" i="10"/>
  <c r="AY55" i="10" s="1"/>
  <c r="AU55" i="10"/>
  <c r="AR55" i="10"/>
  <c r="AS55" i="10" s="1"/>
  <c r="AZ54" i="10"/>
  <c r="AX54" i="10"/>
  <c r="AY54" i="10" s="1"/>
  <c r="AU54" i="10"/>
  <c r="AR54" i="10"/>
  <c r="AS54" i="10" s="1"/>
  <c r="AZ53" i="10"/>
  <c r="AX53" i="10"/>
  <c r="AY53" i="10" s="1"/>
  <c r="AU53" i="10"/>
  <c r="AR53" i="10"/>
  <c r="AS53" i="10" s="1"/>
  <c r="AZ52" i="10"/>
  <c r="AX52" i="10"/>
  <c r="AY52" i="10" s="1"/>
  <c r="AU52" i="10"/>
  <c r="AR52" i="10"/>
  <c r="AS52" i="10" s="1"/>
  <c r="AZ51" i="10"/>
  <c r="AX51" i="10"/>
  <c r="AY51" i="10" s="1"/>
  <c r="AU51" i="10"/>
  <c r="AR51" i="10"/>
  <c r="AS51" i="10" s="1"/>
  <c r="AZ50" i="10"/>
  <c r="AX50" i="10"/>
  <c r="AY50" i="10" s="1"/>
  <c r="AU50" i="10"/>
  <c r="AR50" i="10"/>
  <c r="AS50" i="10" s="1"/>
  <c r="AZ49" i="10"/>
  <c r="AX49" i="10"/>
  <c r="AY49" i="10" s="1"/>
  <c r="AU49" i="10"/>
  <c r="AR49" i="10"/>
  <c r="AS49" i="10" s="1"/>
  <c r="AZ48" i="10"/>
  <c r="AX48" i="10"/>
  <c r="AY48" i="10" s="1"/>
  <c r="AU48" i="10"/>
  <c r="AR48" i="10"/>
  <c r="AS48" i="10" s="1"/>
  <c r="AZ47" i="10"/>
  <c r="AX47" i="10"/>
  <c r="AY47" i="10" s="1"/>
  <c r="AU47" i="10"/>
  <c r="AR47" i="10"/>
  <c r="AS47" i="10" s="1"/>
  <c r="AZ46" i="10"/>
  <c r="AX46" i="10"/>
  <c r="AY46" i="10" s="1"/>
  <c r="AU46" i="10"/>
  <c r="AR46" i="10"/>
  <c r="AS46" i="10" s="1"/>
  <c r="AZ45" i="10"/>
  <c r="AX45" i="10"/>
  <c r="AY45" i="10" s="1"/>
  <c r="AU45" i="10"/>
  <c r="AR45" i="10"/>
  <c r="AS45" i="10" s="1"/>
  <c r="AZ44" i="10"/>
  <c r="AX44" i="10"/>
  <c r="AY44" i="10" s="1"/>
  <c r="AU44" i="10"/>
  <c r="AR44" i="10"/>
  <c r="AS44" i="10" s="1"/>
  <c r="AZ43" i="10"/>
  <c r="AX43" i="10"/>
  <c r="AY43" i="10" s="1"/>
  <c r="AU43" i="10"/>
  <c r="AR43" i="10"/>
  <c r="AS43" i="10" s="1"/>
  <c r="AZ42" i="10"/>
  <c r="AX42" i="10"/>
  <c r="AY42" i="10" s="1"/>
  <c r="AU42" i="10"/>
  <c r="AR42" i="10"/>
  <c r="AS42" i="10" s="1"/>
  <c r="AZ41" i="10"/>
  <c r="AX41" i="10"/>
  <c r="AY41" i="10" s="1"/>
  <c r="AU41" i="10"/>
  <c r="AR41" i="10"/>
  <c r="AS41" i="10" s="1"/>
  <c r="AZ40" i="10"/>
  <c r="AX40" i="10"/>
  <c r="AY40" i="10" s="1"/>
  <c r="AU40" i="10"/>
  <c r="AR40" i="10"/>
  <c r="AS40" i="10" s="1"/>
  <c r="AZ39" i="10"/>
  <c r="AX39" i="10"/>
  <c r="AY39" i="10" s="1"/>
  <c r="AU39" i="10"/>
  <c r="AR39" i="10"/>
  <c r="AS39" i="10" s="1"/>
  <c r="AZ38" i="10"/>
  <c r="AX38" i="10"/>
  <c r="AY38" i="10" s="1"/>
  <c r="AU38" i="10"/>
  <c r="AR38" i="10"/>
  <c r="AS38" i="10" s="1"/>
  <c r="AZ37" i="10"/>
  <c r="AX37" i="10"/>
  <c r="AY37" i="10" s="1"/>
  <c r="AU37" i="10"/>
  <c r="AR37" i="10"/>
  <c r="AS37" i="10" s="1"/>
  <c r="AZ36" i="10"/>
  <c r="AX36" i="10"/>
  <c r="AY36" i="10" s="1"/>
  <c r="AU36" i="10"/>
  <c r="AR36" i="10"/>
  <c r="AS36" i="10" s="1"/>
  <c r="AZ35" i="10"/>
  <c r="AX35" i="10"/>
  <c r="AY35" i="10" s="1"/>
  <c r="AU35" i="10"/>
  <c r="AR35" i="10"/>
  <c r="AS35" i="10" s="1"/>
  <c r="AZ34" i="10"/>
  <c r="AX34" i="10"/>
  <c r="AY34" i="10" s="1"/>
  <c r="AU34" i="10"/>
  <c r="AR34" i="10"/>
  <c r="AS34" i="10" s="1"/>
  <c r="AZ33" i="10"/>
  <c r="AX33" i="10"/>
  <c r="AY33" i="10" s="1"/>
  <c r="AU33" i="10"/>
  <c r="AR33" i="10"/>
  <c r="AS33" i="10" s="1"/>
  <c r="AZ32" i="10"/>
  <c r="AX32" i="10"/>
  <c r="AY32" i="10" s="1"/>
  <c r="AU32" i="10"/>
  <c r="AR32" i="10"/>
  <c r="AS32" i="10" s="1"/>
  <c r="AZ31" i="10"/>
  <c r="AX31" i="10"/>
  <c r="AY31" i="10" s="1"/>
  <c r="AU31" i="10"/>
  <c r="AR31" i="10"/>
  <c r="AS31" i="10" s="1"/>
  <c r="AZ30" i="10"/>
  <c r="AX30" i="10"/>
  <c r="AY30" i="10" s="1"/>
  <c r="AU30" i="10"/>
  <c r="AR30" i="10"/>
  <c r="AS30" i="10" s="1"/>
  <c r="AZ29" i="10"/>
  <c r="AX29" i="10"/>
  <c r="AY29" i="10" s="1"/>
  <c r="AU29" i="10"/>
  <c r="AR29" i="10"/>
  <c r="AS29" i="10" s="1"/>
  <c r="AZ28" i="10"/>
  <c r="AX28" i="10"/>
  <c r="AY28" i="10" s="1"/>
  <c r="AU28" i="10"/>
  <c r="AR28" i="10"/>
  <c r="AS28" i="10" s="1"/>
  <c r="AZ27" i="10"/>
  <c r="AX27" i="10"/>
  <c r="AY27" i="10" s="1"/>
  <c r="AU27" i="10"/>
  <c r="AR27" i="10"/>
  <c r="AS27" i="10" s="1"/>
  <c r="AZ26" i="10"/>
  <c r="AX26" i="10"/>
  <c r="AY26" i="10" s="1"/>
  <c r="AU26" i="10"/>
  <c r="AR26" i="10"/>
  <c r="AS26" i="10" s="1"/>
  <c r="AZ25" i="10"/>
  <c r="AX25" i="10"/>
  <c r="AY25" i="10" s="1"/>
  <c r="AU25" i="10"/>
  <c r="AR25" i="10"/>
  <c r="AS25" i="10" s="1"/>
  <c r="AZ24" i="10"/>
  <c r="AX24" i="10"/>
  <c r="AY24" i="10" s="1"/>
  <c r="AU24" i="10"/>
  <c r="AR24" i="10"/>
  <c r="AS24" i="10" s="1"/>
  <c r="AZ23" i="10"/>
  <c r="AX23" i="10"/>
  <c r="AY23" i="10" s="1"/>
  <c r="AU23" i="10"/>
  <c r="AR23" i="10"/>
  <c r="AS23" i="10" s="1"/>
  <c r="AZ22" i="10"/>
  <c r="AX22" i="10"/>
  <c r="AY22" i="10" s="1"/>
  <c r="AU22" i="10"/>
  <c r="AR22" i="10"/>
  <c r="AS22" i="10" s="1"/>
  <c r="AZ21" i="10"/>
  <c r="AX21" i="10"/>
  <c r="AY21" i="10" s="1"/>
  <c r="AU21" i="10"/>
  <c r="AR21" i="10"/>
  <c r="AS21" i="10" s="1"/>
  <c r="AZ20" i="10"/>
  <c r="AX20" i="10"/>
  <c r="AY20" i="10" s="1"/>
  <c r="AU20" i="10"/>
  <c r="AR20" i="10"/>
  <c r="AS20" i="10" s="1"/>
  <c r="AZ19" i="10"/>
  <c r="AX19" i="10"/>
  <c r="AY19" i="10" s="1"/>
  <c r="AU19" i="10"/>
  <c r="AR19" i="10"/>
  <c r="AS19" i="10" s="1"/>
  <c r="AZ18" i="10"/>
  <c r="AX18" i="10"/>
  <c r="AY18" i="10" s="1"/>
  <c r="AU18" i="10"/>
  <c r="AR18" i="10"/>
  <c r="AS18" i="10" s="1"/>
  <c r="AZ17" i="10"/>
  <c r="AX17" i="10"/>
  <c r="AY17" i="10" s="1"/>
  <c r="AU17" i="10"/>
  <c r="AR17" i="10"/>
  <c r="AS17" i="10" s="1"/>
  <c r="AZ16" i="10"/>
  <c r="AX16" i="10"/>
  <c r="AY16" i="10" s="1"/>
  <c r="AU16" i="10"/>
  <c r="AR16" i="10"/>
  <c r="AS16" i="10" s="1"/>
  <c r="AZ15" i="10"/>
  <c r="AX15" i="10"/>
  <c r="AY15" i="10" s="1"/>
  <c r="AU15" i="10"/>
  <c r="AR15" i="10"/>
  <c r="AS15" i="10" s="1"/>
  <c r="AZ14" i="10"/>
  <c r="AX14" i="10"/>
  <c r="AY14" i="10" s="1"/>
  <c r="AU14" i="10"/>
  <c r="AR14" i="10"/>
  <c r="AS14" i="10" s="1"/>
  <c r="AZ13" i="10"/>
  <c r="AX13" i="10"/>
  <c r="AY13" i="10" s="1"/>
  <c r="AU13" i="10"/>
  <c r="AR13" i="10"/>
  <c r="AS13" i="10" s="1"/>
  <c r="AZ12" i="10"/>
  <c r="AX12" i="10"/>
  <c r="AY12" i="10" s="1"/>
  <c r="AU12" i="10"/>
  <c r="AR12" i="10"/>
  <c r="AS12" i="10" s="1"/>
  <c r="AZ11" i="10"/>
  <c r="AX11" i="10"/>
  <c r="AY11" i="10" s="1"/>
  <c r="AU11" i="10"/>
  <c r="AR11" i="10"/>
  <c r="AS11" i="10" s="1"/>
  <c r="AZ10" i="10"/>
  <c r="AX10" i="10"/>
  <c r="AY10" i="10" s="1"/>
  <c r="AU10" i="10"/>
  <c r="AR10" i="10"/>
  <c r="AS10" i="10" s="1"/>
  <c r="AZ9" i="10"/>
  <c r="AX9" i="10"/>
  <c r="AY9" i="10" s="1"/>
  <c r="AU9" i="10"/>
  <c r="AR9" i="10"/>
  <c r="AS9" i="10" s="1"/>
  <c r="AZ8" i="10"/>
  <c r="AX8" i="10"/>
  <c r="AY8" i="10" s="1"/>
  <c r="AU8" i="10"/>
  <c r="AR8" i="10"/>
  <c r="AS8" i="10" s="1"/>
  <c r="AZ7" i="10"/>
  <c r="AX7" i="10"/>
  <c r="AY7" i="10" s="1"/>
  <c r="AU7" i="10"/>
  <c r="AR7" i="10"/>
  <c r="AS7" i="10" s="1"/>
  <c r="AZ6" i="10"/>
  <c r="AX6" i="10"/>
  <c r="AY6" i="10" s="1"/>
  <c r="AU6" i="10"/>
  <c r="AR6" i="10"/>
  <c r="AS6" i="10" s="1"/>
  <c r="AZ5" i="10"/>
  <c r="AX5" i="10"/>
  <c r="AY5" i="10" s="1"/>
  <c r="AU5" i="10"/>
  <c r="AR5" i="10"/>
  <c r="AS5" i="10" s="1"/>
  <c r="AZ4" i="10"/>
  <c r="AX4" i="10"/>
  <c r="AU4" i="10"/>
  <c r="AR4" i="10"/>
  <c r="AO110" i="10"/>
  <c r="AO109" i="10"/>
  <c r="AO108" i="10"/>
  <c r="AO107" i="10"/>
  <c r="AO106" i="10"/>
  <c r="AO105" i="10"/>
  <c r="AO104" i="10"/>
  <c r="AO103" i="10"/>
  <c r="AO102" i="10"/>
  <c r="AO101" i="10"/>
  <c r="AO100" i="10"/>
  <c r="AO99" i="10"/>
  <c r="AO98" i="10"/>
  <c r="AO97" i="10"/>
  <c r="AO96" i="10"/>
  <c r="AO95" i="10"/>
  <c r="AO94" i="10"/>
  <c r="AO93" i="10"/>
  <c r="AO92" i="10"/>
  <c r="AO91" i="10"/>
  <c r="AO90" i="10"/>
  <c r="AO89" i="10"/>
  <c r="AO88" i="10"/>
  <c r="AO87" i="10"/>
  <c r="AO86" i="10"/>
  <c r="AO85" i="10"/>
  <c r="AO84" i="10"/>
  <c r="AO83" i="10"/>
  <c r="AO82" i="10"/>
  <c r="AO81" i="10"/>
  <c r="AO80" i="10"/>
  <c r="AO79" i="10"/>
  <c r="AO78" i="10"/>
  <c r="AO77" i="10"/>
  <c r="AO76" i="10"/>
  <c r="AO75" i="10"/>
  <c r="AO74" i="10"/>
  <c r="AO73" i="10"/>
  <c r="AO72" i="10"/>
  <c r="AO71" i="10"/>
  <c r="AO70" i="10"/>
  <c r="AO69" i="10"/>
  <c r="AO68" i="10"/>
  <c r="AO67" i="10"/>
  <c r="AO66" i="10"/>
  <c r="AO65" i="10"/>
  <c r="AO64" i="10"/>
  <c r="AO63" i="10"/>
  <c r="AO62" i="10"/>
  <c r="AO61" i="10"/>
  <c r="AO60" i="10"/>
  <c r="AO59" i="10"/>
  <c r="AO58" i="10"/>
  <c r="AO57" i="10"/>
  <c r="AO56" i="10"/>
  <c r="AO55" i="10"/>
  <c r="AO54" i="10"/>
  <c r="AO53" i="10"/>
  <c r="AO52" i="10"/>
  <c r="AO51" i="10"/>
  <c r="AO50" i="10"/>
  <c r="AO49" i="10"/>
  <c r="AO48" i="10"/>
  <c r="AO47" i="10"/>
  <c r="AO46" i="10"/>
  <c r="AO45" i="10"/>
  <c r="AO44" i="10"/>
  <c r="AO43" i="10"/>
  <c r="AO42" i="10"/>
  <c r="AO41" i="10"/>
  <c r="AO40" i="10"/>
  <c r="AO39" i="10"/>
  <c r="AO38" i="10"/>
  <c r="AO37" i="10"/>
  <c r="AO36" i="10"/>
  <c r="AO35" i="10"/>
  <c r="AO34" i="10"/>
  <c r="AO33" i="10"/>
  <c r="AO32" i="10"/>
  <c r="AO31" i="10"/>
  <c r="AO30" i="10"/>
  <c r="AO29" i="10"/>
  <c r="AO28" i="10"/>
  <c r="AO27" i="10"/>
  <c r="AO26" i="10"/>
  <c r="AO25" i="10"/>
  <c r="AO24" i="10"/>
  <c r="AO23" i="10"/>
  <c r="AO22" i="10"/>
  <c r="AO21" i="10"/>
  <c r="AO20" i="10"/>
  <c r="AO19" i="10"/>
  <c r="AO18" i="10"/>
  <c r="AO17" i="10"/>
  <c r="AO16" i="10"/>
  <c r="AO15" i="10"/>
  <c r="AO14" i="10"/>
  <c r="AO13" i="10"/>
  <c r="AO12" i="10"/>
  <c r="AO11" i="10"/>
  <c r="AO10" i="10"/>
  <c r="AO9" i="10"/>
  <c r="AO8" i="10"/>
  <c r="AO7" i="10"/>
  <c r="AO6" i="10"/>
  <c r="AO5" i="10"/>
  <c r="AO4" i="10"/>
  <c r="AL111" i="10"/>
  <c r="AU127" i="1" s="1"/>
  <c r="AI111" i="10"/>
  <c r="AR127" i="1" s="1"/>
  <c r="AM110" i="10"/>
  <c r="AN110" i="10" s="1"/>
  <c r="AJ110" i="10"/>
  <c r="AM109" i="10"/>
  <c r="AN109" i="10" s="1"/>
  <c r="AJ109" i="10"/>
  <c r="AK109" i="10" s="1"/>
  <c r="AM108" i="10"/>
  <c r="AN108" i="10" s="1"/>
  <c r="AJ108" i="10"/>
  <c r="AM107" i="10"/>
  <c r="AN107" i="10" s="1"/>
  <c r="AJ107" i="10"/>
  <c r="AK107" i="10" s="1"/>
  <c r="AM106" i="10"/>
  <c r="AN106" i="10" s="1"/>
  <c r="AJ106" i="10"/>
  <c r="AM105" i="10"/>
  <c r="AN105" i="10" s="1"/>
  <c r="AJ105" i="10"/>
  <c r="AK105" i="10" s="1"/>
  <c r="AM104" i="10"/>
  <c r="AN104" i="10" s="1"/>
  <c r="AJ104" i="10"/>
  <c r="AM103" i="10"/>
  <c r="AN103" i="10" s="1"/>
  <c r="AJ103" i="10"/>
  <c r="AK103" i="10" s="1"/>
  <c r="AM102" i="10"/>
  <c r="AN102" i="10" s="1"/>
  <c r="AJ102" i="10"/>
  <c r="AM101" i="10"/>
  <c r="AN101" i="10" s="1"/>
  <c r="AJ101" i="10"/>
  <c r="AK101" i="10" s="1"/>
  <c r="AM100" i="10"/>
  <c r="AN100" i="10" s="1"/>
  <c r="AJ100" i="10"/>
  <c r="AM99" i="10"/>
  <c r="AJ99" i="10"/>
  <c r="AK99" i="10" s="1"/>
  <c r="AM98" i="10"/>
  <c r="AN98" i="10" s="1"/>
  <c r="AJ98" i="10"/>
  <c r="AM97" i="10"/>
  <c r="AN97" i="10" s="1"/>
  <c r="AJ97" i="10"/>
  <c r="AK97" i="10" s="1"/>
  <c r="AM96" i="10"/>
  <c r="AN96" i="10" s="1"/>
  <c r="AJ96" i="10"/>
  <c r="AM95" i="10"/>
  <c r="AN95" i="10" s="1"/>
  <c r="AJ95" i="10"/>
  <c r="AK95" i="10" s="1"/>
  <c r="AM94" i="10"/>
  <c r="AN94" i="10" s="1"/>
  <c r="AJ94" i="10"/>
  <c r="AM93" i="10"/>
  <c r="AN93" i="10" s="1"/>
  <c r="AJ93" i="10"/>
  <c r="AK93" i="10" s="1"/>
  <c r="AM92" i="10"/>
  <c r="AN92" i="10" s="1"/>
  <c r="AJ92" i="10"/>
  <c r="AM91" i="10"/>
  <c r="AN91" i="10" s="1"/>
  <c r="AJ91" i="10"/>
  <c r="AK91" i="10" s="1"/>
  <c r="AM90" i="10"/>
  <c r="AN90" i="10" s="1"/>
  <c r="AJ90" i="10"/>
  <c r="AM89" i="10"/>
  <c r="AN89" i="10" s="1"/>
  <c r="AJ89" i="10"/>
  <c r="AK89" i="10" s="1"/>
  <c r="AM88" i="10"/>
  <c r="AN88" i="10" s="1"/>
  <c r="AJ88" i="10"/>
  <c r="AM87" i="10"/>
  <c r="AN87" i="10" s="1"/>
  <c r="AJ87" i="10"/>
  <c r="AK87" i="10" s="1"/>
  <c r="AM86" i="10"/>
  <c r="AJ86" i="10"/>
  <c r="AK86" i="10" s="1"/>
  <c r="AM85" i="10"/>
  <c r="AN85" i="10" s="1"/>
  <c r="AJ85" i="10"/>
  <c r="AK85" i="10" s="1"/>
  <c r="AM84" i="10"/>
  <c r="AJ84" i="10"/>
  <c r="AK84" i="10" s="1"/>
  <c r="AM83" i="10"/>
  <c r="AN83" i="10" s="1"/>
  <c r="AJ83" i="10"/>
  <c r="AK83" i="10" s="1"/>
  <c r="AM82" i="10"/>
  <c r="AN82" i="10" s="1"/>
  <c r="AJ82" i="10"/>
  <c r="AM81" i="10"/>
  <c r="AN81" i="10" s="1"/>
  <c r="AJ81" i="10"/>
  <c r="AK81" i="10" s="1"/>
  <c r="AM80" i="10"/>
  <c r="AN80" i="10" s="1"/>
  <c r="AJ80" i="10"/>
  <c r="AM79" i="10"/>
  <c r="AN79" i="10" s="1"/>
  <c r="AJ79" i="10"/>
  <c r="AK79" i="10" s="1"/>
  <c r="AM78" i="10"/>
  <c r="AJ78" i="10"/>
  <c r="AK78" i="10" s="1"/>
  <c r="AM77" i="10"/>
  <c r="AN77" i="10" s="1"/>
  <c r="AJ77" i="10"/>
  <c r="AK77" i="10" s="1"/>
  <c r="AM76" i="10"/>
  <c r="AN76" i="10" s="1"/>
  <c r="AJ76" i="10"/>
  <c r="AK76" i="10" s="1"/>
  <c r="AM75" i="10"/>
  <c r="AN75" i="10" s="1"/>
  <c r="AJ75" i="10"/>
  <c r="AK75" i="10" s="1"/>
  <c r="AM74" i="10"/>
  <c r="AN74" i="10" s="1"/>
  <c r="AJ74" i="10"/>
  <c r="AK74" i="10" s="1"/>
  <c r="AM73" i="10"/>
  <c r="AN73" i="10" s="1"/>
  <c r="AJ73" i="10"/>
  <c r="AK73" i="10" s="1"/>
  <c r="AM72" i="10"/>
  <c r="AN72" i="10" s="1"/>
  <c r="AJ72" i="10"/>
  <c r="AK72" i="10" s="1"/>
  <c r="AM71" i="10"/>
  <c r="AN71" i="10" s="1"/>
  <c r="AJ71" i="10"/>
  <c r="AK71" i="10" s="1"/>
  <c r="AM70" i="10"/>
  <c r="AN70" i="10" s="1"/>
  <c r="AJ70" i="10"/>
  <c r="AK70" i="10" s="1"/>
  <c r="AM69" i="10"/>
  <c r="AN69" i="10" s="1"/>
  <c r="AJ69" i="10"/>
  <c r="AK69" i="10" s="1"/>
  <c r="AM68" i="10"/>
  <c r="AN68" i="10" s="1"/>
  <c r="AJ68" i="10"/>
  <c r="AK68" i="10" s="1"/>
  <c r="AM67" i="10"/>
  <c r="AN67" i="10" s="1"/>
  <c r="AJ67" i="10"/>
  <c r="AK67" i="10" s="1"/>
  <c r="AM66" i="10"/>
  <c r="AN66" i="10" s="1"/>
  <c r="AJ66" i="10"/>
  <c r="AK66" i="10" s="1"/>
  <c r="AM65" i="10"/>
  <c r="AN65" i="10" s="1"/>
  <c r="AJ65" i="10"/>
  <c r="AK65" i="10" s="1"/>
  <c r="AM64" i="10"/>
  <c r="AN64" i="10" s="1"/>
  <c r="AJ64" i="10"/>
  <c r="AK64" i="10" s="1"/>
  <c r="AM63" i="10"/>
  <c r="AN63" i="10" s="1"/>
  <c r="AJ63" i="10"/>
  <c r="AK63" i="10" s="1"/>
  <c r="AM62" i="10"/>
  <c r="AN62" i="10" s="1"/>
  <c r="AJ62" i="10"/>
  <c r="AK62" i="10" s="1"/>
  <c r="AM61" i="10"/>
  <c r="AN61" i="10" s="1"/>
  <c r="AJ61" i="10"/>
  <c r="AK61" i="10" s="1"/>
  <c r="AM60" i="10"/>
  <c r="AN60" i="10" s="1"/>
  <c r="AJ60" i="10"/>
  <c r="AK60" i="10" s="1"/>
  <c r="AM59" i="10"/>
  <c r="AN59" i="10" s="1"/>
  <c r="AJ59" i="10"/>
  <c r="AK59" i="10" s="1"/>
  <c r="AM58" i="10"/>
  <c r="AN58" i="10" s="1"/>
  <c r="AJ58" i="10"/>
  <c r="AK58" i="10" s="1"/>
  <c r="AM57" i="10"/>
  <c r="AN57" i="10" s="1"/>
  <c r="AJ57" i="10"/>
  <c r="AK57" i="10" s="1"/>
  <c r="AM56" i="10"/>
  <c r="AN56" i="10" s="1"/>
  <c r="AJ56" i="10"/>
  <c r="AK56" i="10" s="1"/>
  <c r="AM55" i="10"/>
  <c r="AN55" i="10" s="1"/>
  <c r="AJ55" i="10"/>
  <c r="AK55" i="10" s="1"/>
  <c r="AM54" i="10"/>
  <c r="AN54" i="10" s="1"/>
  <c r="AJ54" i="10"/>
  <c r="AK54" i="10" s="1"/>
  <c r="AM53" i="10"/>
  <c r="AN53" i="10" s="1"/>
  <c r="AJ53" i="10"/>
  <c r="AK53" i="10" s="1"/>
  <c r="AM52" i="10"/>
  <c r="AN52" i="10" s="1"/>
  <c r="AJ52" i="10"/>
  <c r="AK52" i="10" s="1"/>
  <c r="AM51" i="10"/>
  <c r="AN51" i="10" s="1"/>
  <c r="AJ51" i="10"/>
  <c r="AK51" i="10" s="1"/>
  <c r="AM50" i="10"/>
  <c r="AN50" i="10" s="1"/>
  <c r="AJ50" i="10"/>
  <c r="AK50" i="10" s="1"/>
  <c r="AM49" i="10"/>
  <c r="AN49" i="10" s="1"/>
  <c r="AJ49" i="10"/>
  <c r="AK49" i="10" s="1"/>
  <c r="AM48" i="10"/>
  <c r="AN48" i="10" s="1"/>
  <c r="AJ48" i="10"/>
  <c r="AK48" i="10" s="1"/>
  <c r="AM47" i="10"/>
  <c r="AN47" i="10" s="1"/>
  <c r="AJ47" i="10"/>
  <c r="AK47" i="10" s="1"/>
  <c r="AM46" i="10"/>
  <c r="AN46" i="10" s="1"/>
  <c r="AJ46" i="10"/>
  <c r="AK46" i="10" s="1"/>
  <c r="AM45" i="10"/>
  <c r="AN45" i="10" s="1"/>
  <c r="AJ45" i="10"/>
  <c r="AK45" i="10" s="1"/>
  <c r="AM44" i="10"/>
  <c r="AN44" i="10" s="1"/>
  <c r="AJ44" i="10"/>
  <c r="AK44" i="10" s="1"/>
  <c r="AM43" i="10"/>
  <c r="AN43" i="10" s="1"/>
  <c r="AJ43" i="10"/>
  <c r="AK43" i="10" s="1"/>
  <c r="AM42" i="10"/>
  <c r="AN42" i="10" s="1"/>
  <c r="AJ42" i="10"/>
  <c r="AK42" i="10" s="1"/>
  <c r="AM41" i="10"/>
  <c r="AN41" i="10" s="1"/>
  <c r="AJ41" i="10"/>
  <c r="AK41" i="10" s="1"/>
  <c r="AM40" i="10"/>
  <c r="AN40" i="10" s="1"/>
  <c r="AJ40" i="10"/>
  <c r="AK40" i="10" s="1"/>
  <c r="AM39" i="10"/>
  <c r="AN39" i="10" s="1"/>
  <c r="AJ39" i="10"/>
  <c r="AK39" i="10" s="1"/>
  <c r="AM38" i="10"/>
  <c r="AN38" i="10" s="1"/>
  <c r="AJ38" i="10"/>
  <c r="AK38" i="10" s="1"/>
  <c r="AM37" i="10"/>
  <c r="AN37" i="10" s="1"/>
  <c r="AJ37" i="10"/>
  <c r="AK37" i="10" s="1"/>
  <c r="AM36" i="10"/>
  <c r="AN36" i="10" s="1"/>
  <c r="AJ36" i="10"/>
  <c r="AK36" i="10" s="1"/>
  <c r="AM35" i="10"/>
  <c r="AN35" i="10" s="1"/>
  <c r="AJ35" i="10"/>
  <c r="AK35" i="10" s="1"/>
  <c r="AM34" i="10"/>
  <c r="AN34" i="10" s="1"/>
  <c r="AJ34" i="10"/>
  <c r="AK34" i="10" s="1"/>
  <c r="AM33" i="10"/>
  <c r="AN33" i="10" s="1"/>
  <c r="AJ33" i="10"/>
  <c r="AK33" i="10" s="1"/>
  <c r="AM32" i="10"/>
  <c r="AN32" i="10" s="1"/>
  <c r="AJ32" i="10"/>
  <c r="AK32" i="10" s="1"/>
  <c r="AM31" i="10"/>
  <c r="AN31" i="10" s="1"/>
  <c r="AJ31" i="10"/>
  <c r="AK31" i="10" s="1"/>
  <c r="AM30" i="10"/>
  <c r="AN30" i="10" s="1"/>
  <c r="AJ30" i="10"/>
  <c r="AK30" i="10" s="1"/>
  <c r="AM29" i="10"/>
  <c r="AN29" i="10" s="1"/>
  <c r="AJ29" i="10"/>
  <c r="AK29" i="10" s="1"/>
  <c r="AM28" i="10"/>
  <c r="AN28" i="10" s="1"/>
  <c r="AJ28" i="10"/>
  <c r="AK28" i="10" s="1"/>
  <c r="AM27" i="10"/>
  <c r="AN27" i="10" s="1"/>
  <c r="AJ27" i="10"/>
  <c r="AK27" i="10" s="1"/>
  <c r="AM26" i="10"/>
  <c r="AN26" i="10" s="1"/>
  <c r="AJ26" i="10"/>
  <c r="AK26" i="10" s="1"/>
  <c r="AM25" i="10"/>
  <c r="AN25" i="10" s="1"/>
  <c r="AJ25" i="10"/>
  <c r="AK25" i="10" s="1"/>
  <c r="AM24" i="10"/>
  <c r="AN24" i="10" s="1"/>
  <c r="AJ24" i="10"/>
  <c r="AK24" i="10" s="1"/>
  <c r="AM23" i="10"/>
  <c r="AN23" i="10" s="1"/>
  <c r="AJ23" i="10"/>
  <c r="AK23" i="10" s="1"/>
  <c r="AM22" i="10"/>
  <c r="AN22" i="10" s="1"/>
  <c r="AJ22" i="10"/>
  <c r="AK22" i="10" s="1"/>
  <c r="AM21" i="10"/>
  <c r="AN21" i="10" s="1"/>
  <c r="AJ21" i="10"/>
  <c r="AK21" i="10" s="1"/>
  <c r="AM20" i="10"/>
  <c r="AN20" i="10" s="1"/>
  <c r="AJ20" i="10"/>
  <c r="AK20" i="10" s="1"/>
  <c r="AM19" i="10"/>
  <c r="AN19" i="10" s="1"/>
  <c r="AJ19" i="10"/>
  <c r="AK19" i="10" s="1"/>
  <c r="AM18" i="10"/>
  <c r="AN18" i="10" s="1"/>
  <c r="AJ18" i="10"/>
  <c r="AK18" i="10" s="1"/>
  <c r="AM17" i="10"/>
  <c r="AN17" i="10" s="1"/>
  <c r="AJ17" i="10"/>
  <c r="AK17" i="10" s="1"/>
  <c r="AM16" i="10"/>
  <c r="AN16" i="10" s="1"/>
  <c r="AJ16" i="10"/>
  <c r="AK16" i="10" s="1"/>
  <c r="AM15" i="10"/>
  <c r="AN15" i="10" s="1"/>
  <c r="AJ15" i="10"/>
  <c r="AK15" i="10" s="1"/>
  <c r="AM14" i="10"/>
  <c r="AN14" i="10" s="1"/>
  <c r="AJ14" i="10"/>
  <c r="AK14" i="10" s="1"/>
  <c r="AM13" i="10"/>
  <c r="AN13" i="10" s="1"/>
  <c r="AJ13" i="10"/>
  <c r="AK13" i="10" s="1"/>
  <c r="AM12" i="10"/>
  <c r="AN12" i="10" s="1"/>
  <c r="AJ12" i="10"/>
  <c r="AK12" i="10" s="1"/>
  <c r="AM11" i="10"/>
  <c r="AN11" i="10" s="1"/>
  <c r="AJ11" i="10"/>
  <c r="AK11" i="10" s="1"/>
  <c r="AM10" i="10"/>
  <c r="AN10" i="10" s="1"/>
  <c r="AJ10" i="10"/>
  <c r="AK10" i="10" s="1"/>
  <c r="AM9" i="10"/>
  <c r="AN9" i="10" s="1"/>
  <c r="AJ9" i="10"/>
  <c r="AK9" i="10" s="1"/>
  <c r="AM8" i="10"/>
  <c r="AN8" i="10" s="1"/>
  <c r="AJ8" i="10"/>
  <c r="AK8" i="10" s="1"/>
  <c r="AM7" i="10"/>
  <c r="AN7" i="10" s="1"/>
  <c r="AJ7" i="10"/>
  <c r="AK7" i="10" s="1"/>
  <c r="AM6" i="10"/>
  <c r="AN6" i="10" s="1"/>
  <c r="AJ6" i="10"/>
  <c r="AK6" i="10" s="1"/>
  <c r="AM5" i="10"/>
  <c r="AN5" i="10" s="1"/>
  <c r="AJ5" i="10"/>
  <c r="AK5" i="10" s="1"/>
  <c r="AM4" i="10"/>
  <c r="AJ4" i="10"/>
  <c r="CG107" i="1"/>
  <c r="CF107" i="1"/>
  <c r="CE107" i="1"/>
  <c r="CD107" i="1"/>
  <c r="CC107" i="1"/>
  <c r="CB107" i="1"/>
  <c r="BV107" i="1"/>
  <c r="BU107" i="1"/>
  <c r="BT107" i="1"/>
  <c r="BP107" i="1"/>
  <c r="BO107" i="1"/>
  <c r="BN107" i="1"/>
  <c r="BH107" i="1"/>
  <c r="BG107" i="1"/>
  <c r="BF107" i="1"/>
  <c r="BB107" i="1"/>
  <c r="BA107" i="1"/>
  <c r="AZ107" i="1"/>
  <c r="AT107" i="1"/>
  <c r="AS107" i="1"/>
  <c r="AR107" i="1"/>
  <c r="AN107" i="1"/>
  <c r="AM107" i="1"/>
  <c r="AL107" i="1"/>
  <c r="CG81" i="1"/>
  <c r="CF81" i="1"/>
  <c r="CE81" i="1"/>
  <c r="CD81" i="1"/>
  <c r="CC81" i="1"/>
  <c r="CB81" i="1"/>
  <c r="BV81" i="1"/>
  <c r="BU81" i="1"/>
  <c r="BT81" i="1"/>
  <c r="BP81" i="1"/>
  <c r="BO81" i="1"/>
  <c r="BN81" i="1"/>
  <c r="BH81" i="1"/>
  <c r="BG81" i="1"/>
  <c r="BF81" i="1"/>
  <c r="BB81" i="1"/>
  <c r="BA81" i="1"/>
  <c r="AZ81" i="1"/>
  <c r="AT81" i="1"/>
  <c r="AS81" i="1"/>
  <c r="AR81" i="1"/>
  <c r="AN81" i="1"/>
  <c r="AM81" i="1"/>
  <c r="AL81" i="1"/>
  <c r="CG55" i="1"/>
  <c r="CF55" i="1"/>
  <c r="CE55" i="1"/>
  <c r="CD55" i="1"/>
  <c r="CC55" i="1"/>
  <c r="CB55" i="1"/>
  <c r="BV55" i="1"/>
  <c r="BU55" i="1"/>
  <c r="BT55" i="1"/>
  <c r="BP55" i="1"/>
  <c r="BO55" i="1"/>
  <c r="BN55" i="1"/>
  <c r="BH55" i="1"/>
  <c r="BG55" i="1"/>
  <c r="BF55" i="1"/>
  <c r="BB55" i="1"/>
  <c r="BA55" i="1"/>
  <c r="AZ55" i="1"/>
  <c r="AT55" i="1"/>
  <c r="AS55" i="1"/>
  <c r="AR55" i="1"/>
  <c r="AN55" i="1"/>
  <c r="AM55" i="1"/>
  <c r="AF107" i="1"/>
  <c r="AE107" i="1"/>
  <c r="AD107" i="1"/>
  <c r="AE55" i="1"/>
  <c r="AG1500" i="15"/>
  <c r="AG1499" i="15"/>
  <c r="AG1498" i="15"/>
  <c r="AG1497" i="15"/>
  <c r="AG1496" i="15"/>
  <c r="AG1495" i="15"/>
  <c r="AG1494" i="15"/>
  <c r="AG1493" i="15"/>
  <c r="AG1492" i="15"/>
  <c r="AG1491" i="15"/>
  <c r="AG1490" i="15"/>
  <c r="AG1489" i="15"/>
  <c r="AG1488" i="15"/>
  <c r="AG1487" i="15"/>
  <c r="AG1486" i="15"/>
  <c r="AG1485" i="15"/>
  <c r="AG1484" i="15"/>
  <c r="AG1483" i="15"/>
  <c r="AG1482" i="15"/>
  <c r="AG1481" i="15"/>
  <c r="AG1480" i="15"/>
  <c r="AG1479" i="15"/>
  <c r="AG1478" i="15"/>
  <c r="AG1477" i="15"/>
  <c r="AG1476" i="15"/>
  <c r="AG1475" i="15"/>
  <c r="AG1474" i="15"/>
  <c r="AG1473" i="15"/>
  <c r="AG1472" i="15"/>
  <c r="AG1471" i="15"/>
  <c r="AG1470" i="15"/>
  <c r="AG1469" i="15"/>
  <c r="AG1468" i="15"/>
  <c r="AG1467" i="15"/>
  <c r="AG1466" i="15"/>
  <c r="AG1465" i="15"/>
  <c r="AG1464" i="15"/>
  <c r="AG1463" i="15"/>
  <c r="AG1462" i="15"/>
  <c r="AG1461" i="15"/>
  <c r="AG1460" i="15"/>
  <c r="AG1459" i="15"/>
  <c r="AG1458" i="15"/>
  <c r="AG1457" i="15"/>
  <c r="AG1456" i="15"/>
  <c r="AG1455" i="15"/>
  <c r="AG1454" i="15"/>
  <c r="AG1453" i="15"/>
  <c r="AG1452" i="15"/>
  <c r="AG1451" i="15"/>
  <c r="AG1450" i="15"/>
  <c r="AG1449" i="15"/>
  <c r="AG1448" i="15"/>
  <c r="AG1447" i="15"/>
  <c r="AG1446" i="15"/>
  <c r="AG1445" i="15"/>
  <c r="AG1444" i="15"/>
  <c r="AG1443" i="15"/>
  <c r="AG1442" i="15"/>
  <c r="AG1441" i="15"/>
  <c r="AG1440" i="15"/>
  <c r="AG1439" i="15"/>
  <c r="AG1438" i="15"/>
  <c r="AG1437" i="15"/>
  <c r="AG1436" i="15"/>
  <c r="AG1435" i="15"/>
  <c r="AG1434" i="15"/>
  <c r="AG1433" i="15"/>
  <c r="AG1432" i="15"/>
  <c r="AG1431" i="15"/>
  <c r="AG1430" i="15"/>
  <c r="AG1429" i="15"/>
  <c r="AG1428" i="15"/>
  <c r="AG1427" i="15"/>
  <c r="AG1426" i="15"/>
  <c r="AG1425" i="15"/>
  <c r="AG1424" i="15"/>
  <c r="AG1423" i="15"/>
  <c r="AG1422" i="15"/>
  <c r="AG1421" i="15"/>
  <c r="AG1420" i="15"/>
  <c r="AG1419" i="15"/>
  <c r="AG1418" i="15"/>
  <c r="AG1417" i="15"/>
  <c r="AG1416" i="15"/>
  <c r="AG1415" i="15"/>
  <c r="AG1414" i="15"/>
  <c r="AG1413" i="15"/>
  <c r="AG1412" i="15"/>
  <c r="AG1411" i="15"/>
  <c r="AG1410" i="15"/>
  <c r="AG1409" i="15"/>
  <c r="AG1408" i="15"/>
  <c r="AG1407" i="15"/>
  <c r="AG1406" i="15"/>
  <c r="AG1405" i="15"/>
  <c r="AG1404" i="15"/>
  <c r="AG1403" i="15"/>
  <c r="AG1402" i="15"/>
  <c r="AG1401" i="15"/>
  <c r="AG1400" i="15"/>
  <c r="AG1399" i="15"/>
  <c r="AG1398" i="15"/>
  <c r="AG1397" i="15"/>
  <c r="AG1396" i="15"/>
  <c r="AG1395" i="15"/>
  <c r="AG1394" i="15"/>
  <c r="AG1393" i="15"/>
  <c r="AG1392" i="15"/>
  <c r="AG1391" i="15"/>
  <c r="AG1390" i="15"/>
  <c r="AG1389" i="15"/>
  <c r="AG1388" i="15"/>
  <c r="AG1387" i="15"/>
  <c r="AG1386" i="15"/>
  <c r="AG1385" i="15"/>
  <c r="AG1384" i="15"/>
  <c r="AG1383" i="15"/>
  <c r="AG1382" i="15"/>
  <c r="AG1381" i="15"/>
  <c r="AG1380" i="15"/>
  <c r="AG1379" i="15"/>
  <c r="AG1378" i="15"/>
  <c r="AG1377" i="15"/>
  <c r="AG1376" i="15"/>
  <c r="AG1375" i="15"/>
  <c r="AG1374" i="15"/>
  <c r="AG1373" i="15"/>
  <c r="AG1372" i="15"/>
  <c r="AG1371" i="15"/>
  <c r="AG1370" i="15"/>
  <c r="AG1369" i="15"/>
  <c r="AG1368" i="15"/>
  <c r="AG1367" i="15"/>
  <c r="AG1366" i="15"/>
  <c r="AG1365" i="15"/>
  <c r="AG1364" i="15"/>
  <c r="AG1363" i="15"/>
  <c r="AG1362" i="15"/>
  <c r="AG1361" i="15"/>
  <c r="AG1360" i="15"/>
  <c r="AG1359" i="15"/>
  <c r="AG1358" i="15"/>
  <c r="AG1357" i="15"/>
  <c r="AG1356" i="15"/>
  <c r="AG1355" i="15"/>
  <c r="AG1354" i="15"/>
  <c r="AG1353" i="15"/>
  <c r="AG1352" i="15"/>
  <c r="AG1351" i="15"/>
  <c r="AG1350" i="15"/>
  <c r="AG1349" i="15"/>
  <c r="AG1348" i="15"/>
  <c r="AG1347" i="15"/>
  <c r="AG1346" i="15"/>
  <c r="AG1345" i="15"/>
  <c r="AG1344" i="15"/>
  <c r="AG1343" i="15"/>
  <c r="AG1342" i="15"/>
  <c r="AG1341" i="15"/>
  <c r="AG1340" i="15"/>
  <c r="AG1339" i="15"/>
  <c r="AG1338" i="15"/>
  <c r="AG1337" i="15"/>
  <c r="AG1336" i="15"/>
  <c r="AG1335" i="15"/>
  <c r="AG1334" i="15"/>
  <c r="AG1333" i="15"/>
  <c r="AG1332" i="15"/>
  <c r="AG1331" i="15"/>
  <c r="AG1330" i="15"/>
  <c r="AG1329" i="15"/>
  <c r="AG1328" i="15"/>
  <c r="AG1327" i="15"/>
  <c r="AG1326" i="15"/>
  <c r="AG1325" i="15"/>
  <c r="AG1324" i="15"/>
  <c r="AG1323" i="15"/>
  <c r="AG1322" i="15"/>
  <c r="AG1321" i="15"/>
  <c r="AG1320" i="15"/>
  <c r="AG1319" i="15"/>
  <c r="AG1318" i="15"/>
  <c r="AG1317" i="15"/>
  <c r="AG1316" i="15"/>
  <c r="AG1315" i="15"/>
  <c r="AG1314" i="15"/>
  <c r="AG1313" i="15"/>
  <c r="AG1312" i="15"/>
  <c r="AG1311" i="15"/>
  <c r="AG1310" i="15"/>
  <c r="AG1309" i="15"/>
  <c r="AG1308" i="15"/>
  <c r="AG1307" i="15"/>
  <c r="AG1306" i="15"/>
  <c r="AG1305" i="15"/>
  <c r="AG1304" i="15"/>
  <c r="AG1303" i="15"/>
  <c r="AG1302" i="15"/>
  <c r="AG1301" i="15"/>
  <c r="AG1300" i="15"/>
  <c r="AG1299" i="15"/>
  <c r="AG1298" i="15"/>
  <c r="AG1297" i="15"/>
  <c r="AG1296" i="15"/>
  <c r="AG1295" i="15"/>
  <c r="AG1294" i="15"/>
  <c r="AG1293" i="15"/>
  <c r="AG1292" i="15"/>
  <c r="AG1291" i="15"/>
  <c r="AG1290" i="15"/>
  <c r="AG1289" i="15"/>
  <c r="AG1288" i="15"/>
  <c r="AG1287" i="15"/>
  <c r="AG1286" i="15"/>
  <c r="AG1285" i="15"/>
  <c r="AG1284" i="15"/>
  <c r="AG1283" i="15"/>
  <c r="AG1282" i="15"/>
  <c r="AG1281" i="15"/>
  <c r="AG1280" i="15"/>
  <c r="AG1279" i="15"/>
  <c r="AG1278" i="15"/>
  <c r="AG1277" i="15"/>
  <c r="AG1276" i="15"/>
  <c r="AG1275" i="15"/>
  <c r="AG1274" i="15"/>
  <c r="AG1273" i="15"/>
  <c r="AG1272" i="15"/>
  <c r="AG1271" i="15"/>
  <c r="AG1270" i="15"/>
  <c r="AG1269" i="15"/>
  <c r="AG1268" i="15"/>
  <c r="AG1267" i="15"/>
  <c r="AG1266" i="15"/>
  <c r="AG1265" i="15"/>
  <c r="AG1264" i="15"/>
  <c r="AG1263" i="15"/>
  <c r="AG1262" i="15"/>
  <c r="AG1261" i="15"/>
  <c r="AG1260" i="15"/>
  <c r="AG1259" i="15"/>
  <c r="AG1258" i="15"/>
  <c r="AG1257" i="15"/>
  <c r="AG1256" i="15"/>
  <c r="AG1255" i="15"/>
  <c r="AG1254" i="15"/>
  <c r="AG1253" i="15"/>
  <c r="AG1252" i="15"/>
  <c r="AG1251" i="15"/>
  <c r="AG1250" i="15"/>
  <c r="AG1249" i="15"/>
  <c r="AG1248" i="15"/>
  <c r="AG1247" i="15"/>
  <c r="AG1246" i="15"/>
  <c r="AG1245" i="15"/>
  <c r="AG1244" i="15"/>
  <c r="AG1243" i="15"/>
  <c r="AG1242" i="15"/>
  <c r="AG1241" i="15"/>
  <c r="AG1240" i="15"/>
  <c r="AG1239" i="15"/>
  <c r="AG1238" i="15"/>
  <c r="AG1237" i="15"/>
  <c r="AG1236" i="15"/>
  <c r="AG1235" i="15"/>
  <c r="AG1234" i="15"/>
  <c r="AG1233" i="15"/>
  <c r="AG1232" i="15"/>
  <c r="AG1231" i="15"/>
  <c r="AG1230" i="15"/>
  <c r="AG1229" i="15"/>
  <c r="AG1228" i="15"/>
  <c r="AG1227" i="15"/>
  <c r="AG1226" i="15"/>
  <c r="AG1225" i="15"/>
  <c r="AG1224" i="15"/>
  <c r="AG1223" i="15"/>
  <c r="AG1222" i="15"/>
  <c r="AG1221" i="15"/>
  <c r="AG1220" i="15"/>
  <c r="AG1219" i="15"/>
  <c r="AG1218" i="15"/>
  <c r="AG1217" i="15"/>
  <c r="AG1216" i="15"/>
  <c r="AG1215" i="15"/>
  <c r="AG1214" i="15"/>
  <c r="AG1213" i="15"/>
  <c r="AG1212" i="15"/>
  <c r="AG1211" i="15"/>
  <c r="AG1210" i="15"/>
  <c r="AG1209" i="15"/>
  <c r="AG1208" i="15"/>
  <c r="AG1207" i="15"/>
  <c r="AG1206" i="15"/>
  <c r="AG1205" i="15"/>
  <c r="AG1204" i="15"/>
  <c r="AG1203" i="15"/>
  <c r="AG1202" i="15"/>
  <c r="AG1201" i="15"/>
  <c r="AG1200" i="15"/>
  <c r="AG1199" i="15"/>
  <c r="AG1198" i="15"/>
  <c r="AG1197" i="15"/>
  <c r="AG1196" i="15"/>
  <c r="AG1195" i="15"/>
  <c r="AG1194" i="15"/>
  <c r="AG1193" i="15"/>
  <c r="AG1192" i="15"/>
  <c r="AG1191" i="15"/>
  <c r="AG1190" i="15"/>
  <c r="AG1189" i="15"/>
  <c r="AG1188" i="15"/>
  <c r="AG1187" i="15"/>
  <c r="AG1186" i="15"/>
  <c r="AG1185" i="15"/>
  <c r="AG1184" i="15"/>
  <c r="AG1183" i="15"/>
  <c r="AG1182" i="15"/>
  <c r="AG1181" i="15"/>
  <c r="AG1180" i="15"/>
  <c r="AG1179" i="15"/>
  <c r="AG1178" i="15"/>
  <c r="AG1177" i="15"/>
  <c r="AG1176" i="15"/>
  <c r="AG1175" i="15"/>
  <c r="AG1174" i="15"/>
  <c r="AG1173" i="15"/>
  <c r="AG1172" i="15"/>
  <c r="AG1171" i="15"/>
  <c r="AG1170" i="15"/>
  <c r="AG1169" i="15"/>
  <c r="AG1168" i="15"/>
  <c r="AG1167" i="15"/>
  <c r="AG1166" i="15"/>
  <c r="AG1165" i="15"/>
  <c r="AG1164" i="15"/>
  <c r="AG1163" i="15"/>
  <c r="AG1162" i="15"/>
  <c r="AG1161" i="15"/>
  <c r="AG1160" i="15"/>
  <c r="AG1159" i="15"/>
  <c r="AG1158" i="15"/>
  <c r="AG1157" i="15"/>
  <c r="AG1156" i="15"/>
  <c r="AG1155" i="15"/>
  <c r="AG1154" i="15"/>
  <c r="AG1153" i="15"/>
  <c r="AG1152" i="15"/>
  <c r="AG1151" i="15"/>
  <c r="AG1150" i="15"/>
  <c r="AG1149" i="15"/>
  <c r="AG1148" i="15"/>
  <c r="AG1147" i="15"/>
  <c r="AG1146" i="15"/>
  <c r="AG1145" i="15"/>
  <c r="AG1144" i="15"/>
  <c r="AG1143" i="15"/>
  <c r="AG1142" i="15"/>
  <c r="AG1141" i="15"/>
  <c r="AG1140" i="15"/>
  <c r="AG1139" i="15"/>
  <c r="AG1138" i="15"/>
  <c r="AG1137" i="15"/>
  <c r="AG1136" i="15"/>
  <c r="AG1135" i="15"/>
  <c r="AG1134" i="15"/>
  <c r="AG1133" i="15"/>
  <c r="AG1132" i="15"/>
  <c r="AG1131" i="15"/>
  <c r="AG1130" i="15"/>
  <c r="AG1129" i="15"/>
  <c r="AG1128" i="15"/>
  <c r="AG1127" i="15"/>
  <c r="AG1126" i="15"/>
  <c r="AG1125" i="15"/>
  <c r="AG1124" i="15"/>
  <c r="AG1123" i="15"/>
  <c r="AG1122" i="15"/>
  <c r="AG1121" i="15"/>
  <c r="AG1120" i="15"/>
  <c r="AG1119" i="15"/>
  <c r="AG1118" i="15"/>
  <c r="AG1117" i="15"/>
  <c r="AG1116" i="15"/>
  <c r="AG1115" i="15"/>
  <c r="AG1114" i="15"/>
  <c r="AG1113" i="15"/>
  <c r="AG1112" i="15"/>
  <c r="AG1111" i="15"/>
  <c r="AG1110" i="15"/>
  <c r="AG1109" i="15"/>
  <c r="AG1108" i="15"/>
  <c r="AG1107" i="15"/>
  <c r="AG1106" i="15"/>
  <c r="AG1105" i="15"/>
  <c r="AG1104" i="15"/>
  <c r="AG1103" i="15"/>
  <c r="AG1102" i="15"/>
  <c r="AG1101" i="15"/>
  <c r="AG1100" i="15"/>
  <c r="AG1099" i="15"/>
  <c r="AG1098" i="15"/>
  <c r="AG1097" i="15"/>
  <c r="AG1096" i="15"/>
  <c r="AG1095" i="15"/>
  <c r="AG1094" i="15"/>
  <c r="AG1093" i="15"/>
  <c r="AG1092" i="15"/>
  <c r="AG1091" i="15"/>
  <c r="AG1090" i="15"/>
  <c r="AG1089" i="15"/>
  <c r="AG1088" i="15"/>
  <c r="AG1087" i="15"/>
  <c r="AG1086" i="15"/>
  <c r="AG1085" i="15"/>
  <c r="AG1084" i="15"/>
  <c r="AG1083" i="15"/>
  <c r="AG1082" i="15"/>
  <c r="AG1081" i="15"/>
  <c r="AG1080" i="15"/>
  <c r="AG1079" i="15"/>
  <c r="AG1078" i="15"/>
  <c r="AG1077" i="15"/>
  <c r="AG1076" i="15"/>
  <c r="AG1075" i="15"/>
  <c r="AG1074" i="15"/>
  <c r="AG1073" i="15"/>
  <c r="AG1072" i="15"/>
  <c r="AG1071" i="15"/>
  <c r="AG1070" i="15"/>
  <c r="AG1069" i="15"/>
  <c r="AG1068" i="15"/>
  <c r="AG1067" i="15"/>
  <c r="AG1066" i="15"/>
  <c r="AG1065" i="15"/>
  <c r="AG1064" i="15"/>
  <c r="AG1063" i="15"/>
  <c r="AG1062" i="15"/>
  <c r="AG1061" i="15"/>
  <c r="AG1060" i="15"/>
  <c r="AG1059" i="15"/>
  <c r="AG1058" i="15"/>
  <c r="AG1057" i="15"/>
  <c r="AG1056" i="15"/>
  <c r="AG1055" i="15"/>
  <c r="AG1054" i="15"/>
  <c r="AG1053" i="15"/>
  <c r="AG1052" i="15"/>
  <c r="AG1051" i="15"/>
  <c r="AG1050" i="15"/>
  <c r="AG1049" i="15"/>
  <c r="AG1048" i="15"/>
  <c r="AG1047" i="15"/>
  <c r="AG1046" i="15"/>
  <c r="AG1045" i="15"/>
  <c r="AG1044" i="15"/>
  <c r="AG1043" i="15"/>
  <c r="AG1042" i="15"/>
  <c r="AG1041" i="15"/>
  <c r="AG1040" i="15"/>
  <c r="AG1039" i="15"/>
  <c r="AG1038" i="15"/>
  <c r="AG1037" i="15"/>
  <c r="AG1036" i="15"/>
  <c r="AG1035" i="15"/>
  <c r="AG1034" i="15"/>
  <c r="AG1033" i="15"/>
  <c r="AG1032" i="15"/>
  <c r="AG1031" i="15"/>
  <c r="AG1030" i="15"/>
  <c r="AG1029" i="15"/>
  <c r="AG1028" i="15"/>
  <c r="AG1027" i="15"/>
  <c r="AG1026" i="15"/>
  <c r="AG1025" i="15"/>
  <c r="AG1024" i="15"/>
  <c r="AG1023" i="15"/>
  <c r="AG1022" i="15"/>
  <c r="AG1021" i="15"/>
  <c r="AG1020" i="15"/>
  <c r="AG1019" i="15"/>
  <c r="AG1018" i="15"/>
  <c r="AG1017" i="15"/>
  <c r="AG1016" i="15"/>
  <c r="AG1015" i="15"/>
  <c r="AG1014" i="15"/>
  <c r="AG1013" i="15"/>
  <c r="AG1012" i="15"/>
  <c r="AG1011" i="15"/>
  <c r="AG1010" i="15"/>
  <c r="AG1009" i="15"/>
  <c r="AG1008" i="15"/>
  <c r="AG1007" i="15"/>
  <c r="AG1006" i="15"/>
  <c r="AG1005" i="15"/>
  <c r="AG1004" i="15"/>
  <c r="AG1003" i="15"/>
  <c r="AG1002" i="15"/>
  <c r="AG1001" i="15"/>
  <c r="AG1000" i="15"/>
  <c r="AG999" i="15"/>
  <c r="AG998" i="15"/>
  <c r="AG997" i="15"/>
  <c r="AG996" i="15"/>
  <c r="AG995" i="15"/>
  <c r="AG994" i="15"/>
  <c r="AG993" i="15"/>
  <c r="AG992" i="15"/>
  <c r="AG991" i="15"/>
  <c r="AG990" i="15"/>
  <c r="AG989" i="15"/>
  <c r="AG988" i="15"/>
  <c r="AG987" i="15"/>
  <c r="AG986" i="15"/>
  <c r="AG985" i="15"/>
  <c r="AG984" i="15"/>
  <c r="AG983" i="15"/>
  <c r="AG982" i="15"/>
  <c r="AG981" i="15"/>
  <c r="AG980" i="15"/>
  <c r="AG979" i="15"/>
  <c r="AG978" i="15"/>
  <c r="AG977" i="15"/>
  <c r="AG976" i="15"/>
  <c r="AG975" i="15"/>
  <c r="AG974" i="15"/>
  <c r="AG973" i="15"/>
  <c r="AG972" i="15"/>
  <c r="AG971" i="15"/>
  <c r="AG970" i="15"/>
  <c r="AG969" i="15"/>
  <c r="AG968" i="15"/>
  <c r="AG967" i="15"/>
  <c r="AG966" i="15"/>
  <c r="AG965" i="15"/>
  <c r="AG964" i="15"/>
  <c r="AG963" i="15"/>
  <c r="AG962" i="15"/>
  <c r="AG961" i="15"/>
  <c r="AG960" i="15"/>
  <c r="AG959" i="15"/>
  <c r="AG958" i="15"/>
  <c r="AG957" i="15"/>
  <c r="AG956" i="15"/>
  <c r="AG955" i="15"/>
  <c r="AG954" i="15"/>
  <c r="AG953" i="15"/>
  <c r="AG952" i="15"/>
  <c r="AG951" i="15"/>
  <c r="AG950" i="15"/>
  <c r="AG949" i="15"/>
  <c r="AG948" i="15"/>
  <c r="AG947" i="15"/>
  <c r="AG946" i="15"/>
  <c r="AG945" i="15"/>
  <c r="AG944" i="15"/>
  <c r="AG943" i="15"/>
  <c r="AG942" i="15"/>
  <c r="AG941" i="15"/>
  <c r="AG940" i="15"/>
  <c r="AG939" i="15"/>
  <c r="AG938" i="15"/>
  <c r="AG937" i="15"/>
  <c r="AG936" i="15"/>
  <c r="AG935" i="15"/>
  <c r="AG934" i="15"/>
  <c r="AG933" i="15"/>
  <c r="AG932" i="15"/>
  <c r="AG931" i="15"/>
  <c r="AG930" i="15"/>
  <c r="AG929" i="15"/>
  <c r="AG928" i="15"/>
  <c r="AG927" i="15"/>
  <c r="AG926" i="15"/>
  <c r="AG925" i="15"/>
  <c r="AG924" i="15"/>
  <c r="AG923" i="15"/>
  <c r="AG922" i="15"/>
  <c r="AG921" i="15"/>
  <c r="AG920" i="15"/>
  <c r="AG919" i="15"/>
  <c r="AG918" i="15"/>
  <c r="AG917" i="15"/>
  <c r="AG916" i="15"/>
  <c r="AG915" i="15"/>
  <c r="AG914" i="15"/>
  <c r="AG913" i="15"/>
  <c r="AG912" i="15"/>
  <c r="AG911" i="15"/>
  <c r="AG910" i="15"/>
  <c r="AG909" i="15"/>
  <c r="AG908" i="15"/>
  <c r="AG907" i="15"/>
  <c r="AG906" i="15"/>
  <c r="AG905" i="15"/>
  <c r="AG904" i="15"/>
  <c r="AG903" i="15"/>
  <c r="AG902" i="15"/>
  <c r="AG901" i="15"/>
  <c r="AG900" i="15"/>
  <c r="AG899" i="15"/>
  <c r="AG898" i="15"/>
  <c r="AG897" i="15"/>
  <c r="AG896" i="15"/>
  <c r="AG895" i="15"/>
  <c r="AG894" i="15"/>
  <c r="AG893" i="15"/>
  <c r="AG892" i="15"/>
  <c r="AG891" i="15"/>
  <c r="AG890" i="15"/>
  <c r="AG889" i="15"/>
  <c r="AG888" i="15"/>
  <c r="AG887" i="15"/>
  <c r="AG886" i="15"/>
  <c r="AG885" i="15"/>
  <c r="AG884" i="15"/>
  <c r="AG883" i="15"/>
  <c r="AG882" i="15"/>
  <c r="AG881" i="15"/>
  <c r="AG880" i="15"/>
  <c r="AG879" i="15"/>
  <c r="AG878" i="15"/>
  <c r="AG877" i="15"/>
  <c r="AG876" i="15"/>
  <c r="AG875" i="15"/>
  <c r="AG874" i="15"/>
  <c r="AG873" i="15"/>
  <c r="AG872" i="15"/>
  <c r="AG871" i="15"/>
  <c r="AG870" i="15"/>
  <c r="AG869" i="15"/>
  <c r="AG868" i="15"/>
  <c r="AG867" i="15"/>
  <c r="AG866" i="15"/>
  <c r="AG865" i="15"/>
  <c r="AG864" i="15"/>
  <c r="AG863" i="15"/>
  <c r="AG862" i="15"/>
  <c r="AG861" i="15"/>
  <c r="AG860" i="15"/>
  <c r="AG859" i="15"/>
  <c r="AG858" i="15"/>
  <c r="AG857" i="15"/>
  <c r="AG856" i="15"/>
  <c r="AG855" i="15"/>
  <c r="AG854" i="15"/>
  <c r="AG853" i="15"/>
  <c r="AG852" i="15"/>
  <c r="AG851" i="15"/>
  <c r="AG850" i="15"/>
  <c r="AG849" i="15"/>
  <c r="AG848" i="15"/>
  <c r="AG847" i="15"/>
  <c r="AG846" i="15"/>
  <c r="AG845" i="15"/>
  <c r="AG844" i="15"/>
  <c r="AG843" i="15"/>
  <c r="AG842" i="15"/>
  <c r="AG841" i="15"/>
  <c r="AG840" i="15"/>
  <c r="AG839" i="15"/>
  <c r="AG838" i="15"/>
  <c r="AG837" i="15"/>
  <c r="AG836" i="15"/>
  <c r="AG835" i="15"/>
  <c r="AG834" i="15"/>
  <c r="AG833" i="15"/>
  <c r="AG832" i="15"/>
  <c r="AG831" i="15"/>
  <c r="AG830" i="15"/>
  <c r="AG829" i="15"/>
  <c r="AG828" i="15"/>
  <c r="AG827" i="15"/>
  <c r="AG826" i="15"/>
  <c r="AG825" i="15"/>
  <c r="AG824" i="15"/>
  <c r="AG823" i="15"/>
  <c r="AG822" i="15"/>
  <c r="AG821" i="15"/>
  <c r="AG820" i="15"/>
  <c r="AG819" i="15"/>
  <c r="AG818" i="15"/>
  <c r="AG817" i="15"/>
  <c r="AG816" i="15"/>
  <c r="AG815" i="15"/>
  <c r="AG814" i="15"/>
  <c r="AG813" i="15"/>
  <c r="AG812" i="15"/>
  <c r="AG811" i="15"/>
  <c r="AG810" i="15"/>
  <c r="AG809" i="15"/>
  <c r="AG808" i="15"/>
  <c r="AG807" i="15"/>
  <c r="AG806" i="15"/>
  <c r="AG805" i="15"/>
  <c r="AG804" i="15"/>
  <c r="AG803" i="15"/>
  <c r="AG802" i="15"/>
  <c r="AG801" i="15"/>
  <c r="AG800" i="15"/>
  <c r="AG799" i="15"/>
  <c r="AG798" i="15"/>
  <c r="AG797" i="15"/>
  <c r="AG796" i="15"/>
  <c r="AG795" i="15"/>
  <c r="AG794" i="15"/>
  <c r="AG793" i="15"/>
  <c r="AG792" i="15"/>
  <c r="AG791" i="15"/>
  <c r="AG790" i="15"/>
  <c r="AG789" i="15"/>
  <c r="AG788" i="15"/>
  <c r="AG787" i="15"/>
  <c r="AG786" i="15"/>
  <c r="AG785" i="15"/>
  <c r="AG784" i="15"/>
  <c r="AG783" i="15"/>
  <c r="AG782" i="15"/>
  <c r="AG781" i="15"/>
  <c r="AG780" i="15"/>
  <c r="AG779" i="15"/>
  <c r="AG778" i="15"/>
  <c r="AG777" i="15"/>
  <c r="AG776" i="15"/>
  <c r="AG775" i="15"/>
  <c r="AG774" i="15"/>
  <c r="AG773" i="15"/>
  <c r="AG772" i="15"/>
  <c r="AG771" i="15"/>
  <c r="AG770" i="15"/>
  <c r="AG769" i="15"/>
  <c r="AG768" i="15"/>
  <c r="AG767" i="15"/>
  <c r="AG766" i="15"/>
  <c r="AG765" i="15"/>
  <c r="AG764" i="15"/>
  <c r="AG763" i="15"/>
  <c r="AG762" i="15"/>
  <c r="AG761" i="15"/>
  <c r="AG760" i="15"/>
  <c r="AG759" i="15"/>
  <c r="AG758" i="15"/>
  <c r="AG757" i="15"/>
  <c r="AG756" i="15"/>
  <c r="AG755" i="15"/>
  <c r="AG754" i="15"/>
  <c r="AG753" i="15"/>
  <c r="AG752" i="15"/>
  <c r="AG751" i="15"/>
  <c r="AG750" i="15"/>
  <c r="AG749" i="15"/>
  <c r="AG748" i="15"/>
  <c r="AG747" i="15"/>
  <c r="AG746" i="15"/>
  <c r="AG745" i="15"/>
  <c r="AG744" i="15"/>
  <c r="AG743" i="15"/>
  <c r="AG742" i="15"/>
  <c r="AG741" i="15"/>
  <c r="AG740" i="15"/>
  <c r="AG739" i="15"/>
  <c r="AG738" i="15"/>
  <c r="AG737" i="15"/>
  <c r="AG736" i="15"/>
  <c r="AG735" i="15"/>
  <c r="AG734" i="15"/>
  <c r="AG733" i="15"/>
  <c r="AG732" i="15"/>
  <c r="AG731" i="15"/>
  <c r="AG730" i="15"/>
  <c r="AG729" i="15"/>
  <c r="AG728" i="15"/>
  <c r="AG727" i="15"/>
  <c r="AG726" i="15"/>
  <c r="AG725" i="15"/>
  <c r="AG724" i="15"/>
  <c r="AG723" i="15"/>
  <c r="AG722" i="15"/>
  <c r="AG721" i="15"/>
  <c r="AG720" i="15"/>
  <c r="AG719" i="15"/>
  <c r="AG718" i="15"/>
  <c r="AG717" i="15"/>
  <c r="AG716" i="15"/>
  <c r="AG715" i="15"/>
  <c r="AG714" i="15"/>
  <c r="AG713" i="15"/>
  <c r="AG712" i="15"/>
  <c r="AG711" i="15"/>
  <c r="AG710" i="15"/>
  <c r="AG709" i="15"/>
  <c r="AG708" i="15"/>
  <c r="AG707" i="15"/>
  <c r="AG706" i="15"/>
  <c r="AG705" i="15"/>
  <c r="AG704" i="15"/>
  <c r="AG703" i="15"/>
  <c r="AG702" i="15"/>
  <c r="AG701" i="15"/>
  <c r="AG700" i="15"/>
  <c r="AG699" i="15"/>
  <c r="AG698" i="15"/>
  <c r="AG697" i="15"/>
  <c r="AG696" i="15"/>
  <c r="AG695" i="15"/>
  <c r="AG694" i="15"/>
  <c r="AG693" i="15"/>
  <c r="AG692" i="15"/>
  <c r="AG691" i="15"/>
  <c r="AG690" i="15"/>
  <c r="AG689" i="15"/>
  <c r="AG688" i="15"/>
  <c r="AG687" i="15"/>
  <c r="AG686" i="15"/>
  <c r="AG685" i="15"/>
  <c r="AG684" i="15"/>
  <c r="AG683" i="15"/>
  <c r="AG682" i="15"/>
  <c r="AG681" i="15"/>
  <c r="AG680" i="15"/>
  <c r="AG679" i="15"/>
  <c r="AG678" i="15"/>
  <c r="AG677" i="15"/>
  <c r="AG676" i="15"/>
  <c r="AG675" i="15"/>
  <c r="AG674" i="15"/>
  <c r="AG673" i="15"/>
  <c r="AG672" i="15"/>
  <c r="AG671" i="15"/>
  <c r="AG670" i="15"/>
  <c r="AG669" i="15"/>
  <c r="AG668" i="15"/>
  <c r="AG667" i="15"/>
  <c r="AG666" i="15"/>
  <c r="AG665" i="15"/>
  <c r="AG664" i="15"/>
  <c r="AG663" i="15"/>
  <c r="AG662" i="15"/>
  <c r="AG661" i="15"/>
  <c r="AG660" i="15"/>
  <c r="AG659" i="15"/>
  <c r="AG658" i="15"/>
  <c r="AG657" i="15"/>
  <c r="AG656" i="15"/>
  <c r="AG655" i="15"/>
  <c r="AG654" i="15"/>
  <c r="AG653" i="15"/>
  <c r="AG652" i="15"/>
  <c r="AG651" i="15"/>
  <c r="AG650" i="15"/>
  <c r="AG649" i="15"/>
  <c r="AG648" i="15"/>
  <c r="AG647" i="15"/>
  <c r="AG646" i="15"/>
  <c r="AG645" i="15"/>
  <c r="AG644" i="15"/>
  <c r="AG643" i="15"/>
  <c r="AG642" i="15"/>
  <c r="AG641" i="15"/>
  <c r="AG640" i="15"/>
  <c r="AG639" i="15"/>
  <c r="AG638" i="15"/>
  <c r="AG637" i="15"/>
  <c r="AG636" i="15"/>
  <c r="AG635" i="15"/>
  <c r="AG634" i="15"/>
  <c r="AG633" i="15"/>
  <c r="AG632" i="15"/>
  <c r="AG631" i="15"/>
  <c r="AG630" i="15"/>
  <c r="AG629" i="15"/>
  <c r="AG628" i="15"/>
  <c r="AG627" i="15"/>
  <c r="AG626" i="15"/>
  <c r="AG625" i="15"/>
  <c r="AG624" i="15"/>
  <c r="AG623" i="15"/>
  <c r="AG622" i="15"/>
  <c r="AG621" i="15"/>
  <c r="AG620" i="15"/>
  <c r="AG619" i="15"/>
  <c r="AG618" i="15"/>
  <c r="AG617" i="15"/>
  <c r="AG616" i="15"/>
  <c r="AG615" i="15"/>
  <c r="AG614" i="15"/>
  <c r="AG613" i="15"/>
  <c r="AG612" i="15"/>
  <c r="AG611" i="15"/>
  <c r="AG610" i="15"/>
  <c r="AG609" i="15"/>
  <c r="AG608" i="15"/>
  <c r="AG607" i="15"/>
  <c r="AG606" i="15"/>
  <c r="AG605" i="15"/>
  <c r="AG604" i="15"/>
  <c r="AG603" i="15"/>
  <c r="AG602" i="15"/>
  <c r="AG601" i="15"/>
  <c r="AG600" i="15"/>
  <c r="AG599" i="15"/>
  <c r="AG598" i="15"/>
  <c r="AG597" i="15"/>
  <c r="AG596" i="15"/>
  <c r="AG595" i="15"/>
  <c r="AG594" i="15"/>
  <c r="AG593" i="15"/>
  <c r="AG592" i="15"/>
  <c r="AG591" i="15"/>
  <c r="AG590" i="15"/>
  <c r="AG589" i="15"/>
  <c r="AG588" i="15"/>
  <c r="AG587" i="15"/>
  <c r="AG586" i="15"/>
  <c r="AG585" i="15"/>
  <c r="AG584" i="15"/>
  <c r="AG583" i="15"/>
  <c r="AG582" i="15"/>
  <c r="AG581" i="15"/>
  <c r="AG580" i="15"/>
  <c r="AG579" i="15"/>
  <c r="AG578" i="15"/>
  <c r="AG577" i="15"/>
  <c r="AG576" i="15"/>
  <c r="AG575" i="15"/>
  <c r="AG574" i="15"/>
  <c r="AG573" i="15"/>
  <c r="AG572" i="15"/>
  <c r="AG571" i="15"/>
  <c r="AG570" i="15"/>
  <c r="AG569" i="15"/>
  <c r="AG568" i="15"/>
  <c r="AG567" i="15"/>
  <c r="AG566" i="15"/>
  <c r="AG565" i="15"/>
  <c r="AG564" i="15"/>
  <c r="AG563" i="15"/>
  <c r="AG562" i="15"/>
  <c r="AG561" i="15"/>
  <c r="AG560" i="15"/>
  <c r="AG559" i="15"/>
  <c r="AG558" i="15"/>
  <c r="AG557" i="15"/>
  <c r="AG556" i="15"/>
  <c r="AG555" i="15"/>
  <c r="AG554" i="15"/>
  <c r="AG553" i="15"/>
  <c r="AG552" i="15"/>
  <c r="AG551" i="15"/>
  <c r="AG550" i="15"/>
  <c r="AG549" i="15"/>
  <c r="AG548" i="15"/>
  <c r="AG547" i="15"/>
  <c r="AG546" i="15"/>
  <c r="AG545" i="15"/>
  <c r="AG544" i="15"/>
  <c r="AG543" i="15"/>
  <c r="AG542" i="15"/>
  <c r="AG541" i="15"/>
  <c r="AG540" i="15"/>
  <c r="AG539" i="15"/>
  <c r="AG538" i="15"/>
  <c r="AG537" i="15"/>
  <c r="AG536" i="15"/>
  <c r="AG535" i="15"/>
  <c r="AG534" i="15"/>
  <c r="AG533" i="15"/>
  <c r="AG532" i="15"/>
  <c r="AG531" i="15"/>
  <c r="AG530" i="15"/>
  <c r="AG529" i="15"/>
  <c r="AG528" i="15"/>
  <c r="AG527" i="15"/>
  <c r="AG526" i="15"/>
  <c r="AG525" i="15"/>
  <c r="AG524" i="15"/>
  <c r="AG523" i="15"/>
  <c r="AG522" i="15"/>
  <c r="AG521" i="15"/>
  <c r="AG520" i="15"/>
  <c r="AG519" i="15"/>
  <c r="AG518" i="15"/>
  <c r="AG517" i="15"/>
  <c r="AG516" i="15"/>
  <c r="AG515" i="15"/>
  <c r="AG514" i="15"/>
  <c r="AG513" i="15"/>
  <c r="AG512" i="15"/>
  <c r="AG511" i="15"/>
  <c r="AG510" i="15"/>
  <c r="AG509" i="15"/>
  <c r="AG508" i="15"/>
  <c r="AG507" i="15"/>
  <c r="AG506" i="15"/>
  <c r="AG505" i="15"/>
  <c r="AG504" i="15"/>
  <c r="AG503" i="15"/>
  <c r="AG502" i="15"/>
  <c r="AG501" i="15"/>
  <c r="AG500" i="15"/>
  <c r="AG499" i="15"/>
  <c r="AG498" i="15"/>
  <c r="AG497" i="15"/>
  <c r="AG496" i="15"/>
  <c r="AG495" i="15"/>
  <c r="AG494" i="15"/>
  <c r="AG493" i="15"/>
  <c r="AG492" i="15"/>
  <c r="AG491" i="15"/>
  <c r="AG490" i="15"/>
  <c r="AG489" i="15"/>
  <c r="AG488" i="15"/>
  <c r="AG487" i="15"/>
  <c r="AG486" i="15"/>
  <c r="AG485" i="15"/>
  <c r="AG484" i="15"/>
  <c r="AG483" i="15"/>
  <c r="AG482" i="15"/>
  <c r="AG481" i="15"/>
  <c r="AG480" i="15"/>
  <c r="AG479" i="15"/>
  <c r="AG478" i="15"/>
  <c r="AG477" i="15"/>
  <c r="AG476" i="15"/>
  <c r="AG475" i="15"/>
  <c r="AG474" i="15"/>
  <c r="AG473" i="15"/>
  <c r="AG472" i="15"/>
  <c r="AG471" i="15"/>
  <c r="AG470" i="15"/>
  <c r="AG469" i="15"/>
  <c r="AG468" i="15"/>
  <c r="AG467" i="15"/>
  <c r="AG466" i="15"/>
  <c r="AG465" i="15"/>
  <c r="AG464" i="15"/>
  <c r="AG463" i="15"/>
  <c r="AG462" i="15"/>
  <c r="AG461" i="15"/>
  <c r="AG460" i="15"/>
  <c r="AG459" i="15"/>
  <c r="AG458" i="15"/>
  <c r="AG457" i="15"/>
  <c r="AG456" i="15"/>
  <c r="AG455" i="15"/>
  <c r="AG454" i="15"/>
  <c r="AG453" i="15"/>
  <c r="AG452" i="15"/>
  <c r="AG451" i="15"/>
  <c r="AG450" i="15"/>
  <c r="AG449" i="15"/>
  <c r="AG448" i="15"/>
  <c r="AG447" i="15"/>
  <c r="AG446" i="15"/>
  <c r="AG445" i="15"/>
  <c r="AG444" i="15"/>
  <c r="AG443" i="15"/>
  <c r="AG442" i="15"/>
  <c r="AG441" i="15"/>
  <c r="AG440" i="15"/>
  <c r="AG439" i="15"/>
  <c r="AG438" i="15"/>
  <c r="AG437" i="15"/>
  <c r="AG436" i="15"/>
  <c r="AG435" i="15"/>
  <c r="AG434" i="15"/>
  <c r="AG433" i="15"/>
  <c r="AG432" i="15"/>
  <c r="AG431" i="15"/>
  <c r="AG430" i="15"/>
  <c r="AG429" i="15"/>
  <c r="AG428" i="15"/>
  <c r="AG427" i="15"/>
  <c r="AG426" i="15"/>
  <c r="AG425" i="15"/>
  <c r="AG424" i="15"/>
  <c r="AG423" i="15"/>
  <c r="AG422" i="15"/>
  <c r="AG421" i="15"/>
  <c r="AG420" i="15"/>
  <c r="AG419" i="15"/>
  <c r="AG418" i="15"/>
  <c r="AG417" i="15"/>
  <c r="AG416" i="15"/>
  <c r="AG415" i="15"/>
  <c r="AG414" i="15"/>
  <c r="AG413" i="15"/>
  <c r="AG412" i="15"/>
  <c r="AG411" i="15"/>
  <c r="AG410" i="15"/>
  <c r="AG409" i="15"/>
  <c r="AG408" i="15"/>
  <c r="AG407" i="15"/>
  <c r="AG406" i="15"/>
  <c r="AG405" i="15"/>
  <c r="AG404" i="15"/>
  <c r="AG403" i="15"/>
  <c r="AG402" i="15"/>
  <c r="AG401" i="15"/>
  <c r="AG400" i="15"/>
  <c r="AG399" i="15"/>
  <c r="AG398" i="15"/>
  <c r="AG397" i="15"/>
  <c r="AG396" i="15"/>
  <c r="AG395" i="15"/>
  <c r="AG394" i="15"/>
  <c r="AG393" i="15"/>
  <c r="AG392" i="15"/>
  <c r="AG391" i="15"/>
  <c r="AG390" i="15"/>
  <c r="AG389" i="15"/>
  <c r="AG388" i="15"/>
  <c r="AG387" i="15"/>
  <c r="AG386" i="15"/>
  <c r="AG385" i="15"/>
  <c r="AG384" i="15"/>
  <c r="AG383" i="15"/>
  <c r="AG382" i="15"/>
  <c r="AG381" i="15"/>
  <c r="AG380" i="15"/>
  <c r="AG379" i="15"/>
  <c r="AG378" i="15"/>
  <c r="AG377" i="15"/>
  <c r="AG376" i="15"/>
  <c r="AG375" i="15"/>
  <c r="AG374" i="15"/>
  <c r="AG373" i="15"/>
  <c r="AG372" i="15"/>
  <c r="AG371" i="15"/>
  <c r="AG370" i="15"/>
  <c r="AG369" i="15"/>
  <c r="AG368" i="15"/>
  <c r="AG367" i="15"/>
  <c r="AG366" i="15"/>
  <c r="AG365" i="15"/>
  <c r="AG364" i="15"/>
  <c r="AG363" i="15"/>
  <c r="AG362" i="15"/>
  <c r="AG361" i="15"/>
  <c r="AG360" i="15"/>
  <c r="AG359" i="15"/>
  <c r="AG358" i="15"/>
  <c r="AG357" i="15"/>
  <c r="AG356" i="15"/>
  <c r="AG355" i="15"/>
  <c r="AG354" i="15"/>
  <c r="AG353" i="15"/>
  <c r="AG352" i="15"/>
  <c r="AG351" i="15"/>
  <c r="AG350" i="15"/>
  <c r="AG349" i="15"/>
  <c r="AG348" i="15"/>
  <c r="AG347" i="15"/>
  <c r="AG346" i="15"/>
  <c r="AG345" i="15"/>
  <c r="AG344" i="15"/>
  <c r="AG343" i="15"/>
  <c r="AG342" i="15"/>
  <c r="AG341" i="15"/>
  <c r="AG340" i="15"/>
  <c r="AG339" i="15"/>
  <c r="AG338" i="15"/>
  <c r="AG337" i="15"/>
  <c r="AG336" i="15"/>
  <c r="AG335" i="15"/>
  <c r="AG334" i="15"/>
  <c r="AG333" i="15"/>
  <c r="AG332" i="15"/>
  <c r="AG331" i="15"/>
  <c r="AG330" i="15"/>
  <c r="AG329" i="15"/>
  <c r="AG328" i="15"/>
  <c r="AG327" i="15"/>
  <c r="AG326" i="15"/>
  <c r="AG325" i="15"/>
  <c r="AG324" i="15"/>
  <c r="AG323" i="15"/>
  <c r="AG322" i="15"/>
  <c r="AG321" i="15"/>
  <c r="AG320" i="15"/>
  <c r="AG319" i="15"/>
  <c r="AG318" i="15"/>
  <c r="AG317" i="15"/>
  <c r="AG316" i="15"/>
  <c r="AG315" i="15"/>
  <c r="AG314" i="15"/>
  <c r="AG313" i="15"/>
  <c r="AG312" i="15"/>
  <c r="AG311" i="15"/>
  <c r="AG310" i="15"/>
  <c r="AG309" i="15"/>
  <c r="AG308" i="15"/>
  <c r="AG307" i="15"/>
  <c r="AG306" i="15"/>
  <c r="AG305" i="15"/>
  <c r="AG304" i="15"/>
  <c r="AG303" i="15"/>
  <c r="AG302" i="15"/>
  <c r="AG301" i="15"/>
  <c r="AG300" i="15"/>
  <c r="AG299" i="15"/>
  <c r="AG298" i="15"/>
  <c r="AG297" i="15"/>
  <c r="AG296" i="15"/>
  <c r="AG295" i="15"/>
  <c r="AG294" i="15"/>
  <c r="AG293" i="15"/>
  <c r="AG292" i="15"/>
  <c r="AG291" i="15"/>
  <c r="AG290" i="15"/>
  <c r="AG289" i="15"/>
  <c r="AG288" i="15"/>
  <c r="AG287" i="15"/>
  <c r="AG286" i="15"/>
  <c r="AG285" i="15"/>
  <c r="AG284" i="15"/>
  <c r="AG283" i="15"/>
  <c r="AG282" i="15"/>
  <c r="AG281" i="15"/>
  <c r="AG280" i="15"/>
  <c r="AG279" i="15"/>
  <c r="AG278" i="15"/>
  <c r="AG277" i="15"/>
  <c r="AG276" i="15"/>
  <c r="AG275" i="15"/>
  <c r="AG274" i="15"/>
  <c r="AG273" i="15"/>
  <c r="AG272" i="15"/>
  <c r="AG271" i="15"/>
  <c r="AG270" i="15"/>
  <c r="AG269" i="15"/>
  <c r="AG268" i="15"/>
  <c r="AG267" i="15"/>
  <c r="AG266" i="15"/>
  <c r="AG265" i="15"/>
  <c r="AG264" i="15"/>
  <c r="AG263" i="15"/>
  <c r="AG262" i="15"/>
  <c r="AG261" i="15"/>
  <c r="AG260" i="15"/>
  <c r="AG259" i="15"/>
  <c r="AG258" i="15"/>
  <c r="AG257" i="15"/>
  <c r="AG256" i="15"/>
  <c r="AG255" i="15"/>
  <c r="AG254" i="15"/>
  <c r="AG253" i="15"/>
  <c r="AG252" i="15"/>
  <c r="AG251" i="15"/>
  <c r="AG250" i="15"/>
  <c r="AG249" i="15"/>
  <c r="AG248" i="15"/>
  <c r="AG247" i="15"/>
  <c r="AG246" i="15"/>
  <c r="AG245" i="15"/>
  <c r="AG244" i="15"/>
  <c r="AG243" i="15"/>
  <c r="AG242" i="15"/>
  <c r="AG241" i="15"/>
  <c r="AG240" i="15"/>
  <c r="AG239" i="15"/>
  <c r="AG238" i="15"/>
  <c r="AG237" i="15"/>
  <c r="AG236" i="15"/>
  <c r="AG235" i="15"/>
  <c r="AG234" i="15"/>
  <c r="AG233" i="15"/>
  <c r="AG232" i="15"/>
  <c r="AG231" i="15"/>
  <c r="AG230" i="15"/>
  <c r="AG229" i="15"/>
  <c r="AG228" i="15"/>
  <c r="AG227" i="15"/>
  <c r="AG226" i="15"/>
  <c r="AG225" i="15"/>
  <c r="AG224" i="15"/>
  <c r="AG223" i="15"/>
  <c r="AG222" i="15"/>
  <c r="AG221" i="15"/>
  <c r="AG220" i="15"/>
  <c r="AG219" i="15"/>
  <c r="AG218" i="15"/>
  <c r="AG217" i="15"/>
  <c r="AG216" i="15"/>
  <c r="AG215" i="15"/>
  <c r="AG214" i="15"/>
  <c r="AG213" i="15"/>
  <c r="AG212" i="15"/>
  <c r="AG211" i="15"/>
  <c r="AG210" i="15"/>
  <c r="AG209" i="15"/>
  <c r="AG208" i="15"/>
  <c r="AG207" i="15"/>
  <c r="AG206" i="15"/>
  <c r="AG205" i="15"/>
  <c r="AG204" i="15"/>
  <c r="AG203" i="15"/>
  <c r="AG202" i="15"/>
  <c r="AG201" i="15"/>
  <c r="AG200" i="15"/>
  <c r="AG199" i="15"/>
  <c r="AG198" i="15"/>
  <c r="AG197" i="15"/>
  <c r="AG196" i="15"/>
  <c r="AG195" i="15"/>
  <c r="AG194" i="15"/>
  <c r="AG193" i="15"/>
  <c r="AG192" i="15"/>
  <c r="AG191" i="15"/>
  <c r="AG190" i="15"/>
  <c r="AG189" i="15"/>
  <c r="AG188" i="15"/>
  <c r="AG187" i="15"/>
  <c r="AG186" i="15"/>
  <c r="AG185" i="15"/>
  <c r="AG184" i="15"/>
  <c r="AG183" i="15"/>
  <c r="AG182" i="15"/>
  <c r="AG181" i="15"/>
  <c r="AG180" i="15"/>
  <c r="AG179" i="15"/>
  <c r="AG178" i="15"/>
  <c r="AG177" i="15"/>
  <c r="AG176" i="15"/>
  <c r="AG175" i="15"/>
  <c r="AG174" i="15"/>
  <c r="AG173" i="15"/>
  <c r="AG172" i="15"/>
  <c r="AG171" i="15"/>
  <c r="AG170" i="15"/>
  <c r="AG169" i="15"/>
  <c r="AG168" i="15"/>
  <c r="AG167" i="15"/>
  <c r="AG166" i="15"/>
  <c r="AG165" i="15"/>
  <c r="AG164" i="15"/>
  <c r="AG163" i="15"/>
  <c r="AG162" i="15"/>
  <c r="AG161" i="15"/>
  <c r="AG160" i="15"/>
  <c r="AG159" i="15"/>
  <c r="AG158" i="15"/>
  <c r="AG157" i="15"/>
  <c r="AG156" i="15"/>
  <c r="AG155" i="15"/>
  <c r="AG154" i="15"/>
  <c r="AG153" i="15"/>
  <c r="AG152" i="15"/>
  <c r="AG151" i="15"/>
  <c r="AG150" i="15"/>
  <c r="AG149" i="15"/>
  <c r="AG148" i="15"/>
  <c r="AG147" i="15"/>
  <c r="AG146" i="15"/>
  <c r="AG145" i="15"/>
  <c r="AG144" i="15"/>
  <c r="AG143" i="15"/>
  <c r="AG142" i="15"/>
  <c r="AG141" i="15"/>
  <c r="AG140" i="15"/>
  <c r="AG139" i="15"/>
  <c r="AG138" i="15"/>
  <c r="AG137" i="15"/>
  <c r="AG136" i="15"/>
  <c r="AG135" i="15"/>
  <c r="AG134" i="15"/>
  <c r="AG133" i="15"/>
  <c r="AG132" i="15"/>
  <c r="AG131" i="15"/>
  <c r="AG130" i="15"/>
  <c r="AG129" i="15"/>
  <c r="AG128" i="15"/>
  <c r="AG127" i="15"/>
  <c r="AG126" i="15"/>
  <c r="AG125" i="15"/>
  <c r="AG124" i="15"/>
  <c r="AG123" i="15"/>
  <c r="AG122" i="15"/>
  <c r="AG121" i="15"/>
  <c r="AG120" i="15"/>
  <c r="AG119" i="15"/>
  <c r="AG118" i="15"/>
  <c r="AG117" i="15"/>
  <c r="AG116" i="15"/>
  <c r="AG115" i="15"/>
  <c r="AG114" i="15"/>
  <c r="AG113" i="15"/>
  <c r="AG112" i="15"/>
  <c r="AG111" i="15"/>
  <c r="AG110" i="15"/>
  <c r="AG109" i="15"/>
  <c r="AG108" i="15"/>
  <c r="AG107" i="15"/>
  <c r="AG106" i="15"/>
  <c r="AG105" i="15"/>
  <c r="AG104" i="15"/>
  <c r="AG103" i="15"/>
  <c r="AG102" i="15"/>
  <c r="AG101" i="15"/>
  <c r="AG100" i="15"/>
  <c r="AG99" i="15"/>
  <c r="AG98" i="15"/>
  <c r="AG97" i="15"/>
  <c r="AG96" i="15"/>
  <c r="AG95" i="15"/>
  <c r="AG94" i="15"/>
  <c r="AG93" i="15"/>
  <c r="AG92" i="15"/>
  <c r="AG91" i="15"/>
  <c r="AG90" i="15"/>
  <c r="AG89" i="15"/>
  <c r="AG88" i="15"/>
  <c r="AG87" i="15"/>
  <c r="AG86" i="15"/>
  <c r="AG85" i="15"/>
  <c r="AG84" i="15"/>
  <c r="AG83" i="15"/>
  <c r="AG82" i="15"/>
  <c r="AG81" i="15"/>
  <c r="AG80" i="15"/>
  <c r="AG79" i="15"/>
  <c r="AG78" i="15"/>
  <c r="AG77" i="15"/>
  <c r="AG76" i="15"/>
  <c r="AG75" i="15"/>
  <c r="AG74" i="15"/>
  <c r="AG73" i="15"/>
  <c r="AG72" i="15"/>
  <c r="AG71" i="15"/>
  <c r="AG70" i="15"/>
  <c r="AG69" i="15"/>
  <c r="AG68" i="15"/>
  <c r="AG67" i="15"/>
  <c r="AG66" i="15"/>
  <c r="AG65" i="15"/>
  <c r="AG64" i="15"/>
  <c r="AG63" i="15"/>
  <c r="AG62" i="15"/>
  <c r="AG61" i="15"/>
  <c r="AG60" i="15"/>
  <c r="AG59" i="15"/>
  <c r="AG58" i="15"/>
  <c r="AG57" i="15"/>
  <c r="AG56" i="15"/>
  <c r="AG55" i="15"/>
  <c r="AG54" i="15"/>
  <c r="AG53" i="15"/>
  <c r="AG52" i="15"/>
  <c r="AG51" i="15"/>
  <c r="AG50" i="15"/>
  <c r="AG49" i="15"/>
  <c r="AG48" i="15"/>
  <c r="AG47" i="15"/>
  <c r="AG46" i="15"/>
  <c r="AG45" i="15"/>
  <c r="AG44" i="15"/>
  <c r="AG43" i="15"/>
  <c r="AG42" i="15"/>
  <c r="AG41" i="15"/>
  <c r="AG40" i="15"/>
  <c r="AG39" i="15"/>
  <c r="AG38" i="15"/>
  <c r="AG37" i="15"/>
  <c r="AG36" i="15"/>
  <c r="AG35" i="15"/>
  <c r="AG34" i="15"/>
  <c r="AG33" i="15"/>
  <c r="AG32" i="15"/>
  <c r="AG31" i="15"/>
  <c r="AG30" i="15"/>
  <c r="AG29" i="15"/>
  <c r="AG28" i="15"/>
  <c r="AG27" i="15"/>
  <c r="AG26" i="15"/>
  <c r="AG25" i="15"/>
  <c r="AG24" i="15"/>
  <c r="AG23" i="15"/>
  <c r="AG22" i="15"/>
  <c r="AG21" i="15"/>
  <c r="AG20" i="15"/>
  <c r="AG19" i="15"/>
  <c r="AG18" i="15"/>
  <c r="AG17" i="15"/>
  <c r="AG16" i="15"/>
  <c r="AG15" i="15"/>
  <c r="AG14" i="15"/>
  <c r="AG13" i="15"/>
  <c r="AG12" i="15"/>
  <c r="AG11" i="15"/>
  <c r="AG10" i="15"/>
  <c r="AG9" i="15"/>
  <c r="AG8" i="15"/>
  <c r="AG7" i="15"/>
  <c r="AG6" i="15"/>
  <c r="AG5" i="15"/>
  <c r="AG4" i="15"/>
  <c r="AG3" i="15"/>
  <c r="AG2" i="15"/>
  <c r="AC5000" i="14"/>
  <c r="AB5000" i="14" a="1"/>
  <c r="AB5000" i="14" s="1"/>
  <c r="AA5000" i="14"/>
  <c r="Y5000" i="14"/>
  <c r="AC4999" i="14"/>
  <c r="AB4999" i="14" a="1"/>
  <c r="AB4999" i="14" s="1"/>
  <c r="AA4999" i="14"/>
  <c r="Y4999" i="14"/>
  <c r="AC4998" i="14"/>
  <c r="AB4998" i="14" a="1"/>
  <c r="AB4998" i="14" s="1"/>
  <c r="AA4998" i="14"/>
  <c r="Y4998" i="14"/>
  <c r="AC4997" i="14"/>
  <c r="AB4997" i="14"/>
  <c r="AB4997" i="14" a="1"/>
  <c r="AA4997" i="14"/>
  <c r="Y4997" i="14"/>
  <c r="AC4996" i="14"/>
  <c r="AB4996" i="14" a="1"/>
  <c r="AB4996" i="14" s="1"/>
  <c r="AA4996" i="14"/>
  <c r="Y4996" i="14"/>
  <c r="AC4995" i="14"/>
  <c r="AB4995" i="14" a="1"/>
  <c r="AB4995" i="14" s="1"/>
  <c r="AA4995" i="14"/>
  <c r="Y4995" i="14"/>
  <c r="AC4994" i="14"/>
  <c r="AB4994" i="14" a="1"/>
  <c r="AB4994" i="14" s="1"/>
  <c r="AA4994" i="14"/>
  <c r="Y4994" i="14"/>
  <c r="AC4993" i="14"/>
  <c r="AB4993" i="14" a="1"/>
  <c r="AB4993" i="14" s="1"/>
  <c r="AA4993" i="14"/>
  <c r="Y4993" i="14"/>
  <c r="AC4992" i="14"/>
  <c r="AB4992" i="14" a="1"/>
  <c r="AB4992" i="14" s="1"/>
  <c r="AA4992" i="14"/>
  <c r="Y4992" i="14"/>
  <c r="AC4991" i="14"/>
  <c r="AB4991" i="14" a="1"/>
  <c r="AB4991" i="14" s="1"/>
  <c r="AA4991" i="14"/>
  <c r="Y4991" i="14"/>
  <c r="AC4990" i="14"/>
  <c r="AB4990" i="14" a="1"/>
  <c r="AB4990" i="14" s="1"/>
  <c r="AA4990" i="14"/>
  <c r="Y4990" i="14"/>
  <c r="AC4989" i="14"/>
  <c r="AB4989" i="14" a="1"/>
  <c r="AB4989" i="14" s="1"/>
  <c r="AA4989" i="14"/>
  <c r="Y4989" i="14"/>
  <c r="AC4988" i="14"/>
  <c r="AB4988" i="14" a="1"/>
  <c r="AB4988" i="14" s="1"/>
  <c r="AA4988" i="14"/>
  <c r="Y4988" i="14"/>
  <c r="AC4987" i="14"/>
  <c r="AB4987" i="14" a="1"/>
  <c r="AB4987" i="14" s="1"/>
  <c r="AA4987" i="14"/>
  <c r="Y4987" i="14"/>
  <c r="AC4986" i="14"/>
  <c r="AB4986" i="14" a="1"/>
  <c r="AB4986" i="14" s="1"/>
  <c r="AA4986" i="14"/>
  <c r="Y4986" i="14"/>
  <c r="AC4985" i="14"/>
  <c r="AB4985" i="14" a="1"/>
  <c r="AB4985" i="14" s="1"/>
  <c r="AA4985" i="14"/>
  <c r="Y4985" i="14"/>
  <c r="AC4984" i="14"/>
  <c r="AB4984" i="14" a="1"/>
  <c r="AB4984" i="14" s="1"/>
  <c r="AA4984" i="14"/>
  <c r="Y4984" i="14"/>
  <c r="AC4983" i="14"/>
  <c r="AB4983" i="14" a="1"/>
  <c r="AB4983" i="14" s="1"/>
  <c r="AA4983" i="14"/>
  <c r="Y4983" i="14"/>
  <c r="AC4982" i="14"/>
  <c r="AB4982" i="14" a="1"/>
  <c r="AB4982" i="14" s="1"/>
  <c r="AA4982" i="14"/>
  <c r="Y4982" i="14"/>
  <c r="AC4981" i="14"/>
  <c r="AB4981" i="14" a="1"/>
  <c r="AB4981" i="14" s="1"/>
  <c r="AA4981" i="14"/>
  <c r="Y4981" i="14"/>
  <c r="AC4980" i="14"/>
  <c r="AB4980" i="14" a="1"/>
  <c r="AB4980" i="14" s="1"/>
  <c r="AA4980" i="14"/>
  <c r="Y4980" i="14"/>
  <c r="AC4979" i="14"/>
  <c r="AB4979" i="14" a="1"/>
  <c r="AB4979" i="14" s="1"/>
  <c r="AA4979" i="14"/>
  <c r="Y4979" i="14"/>
  <c r="AC4978" i="14"/>
  <c r="AB4978" i="14" a="1"/>
  <c r="AB4978" i="14" s="1"/>
  <c r="AA4978" i="14"/>
  <c r="Y4978" i="14"/>
  <c r="AC4977" i="14"/>
  <c r="AB4977" i="14" a="1"/>
  <c r="AB4977" i="14" s="1"/>
  <c r="AA4977" i="14"/>
  <c r="Y4977" i="14"/>
  <c r="AC4976" i="14"/>
  <c r="AB4976" i="14" a="1"/>
  <c r="AB4976" i="14" s="1"/>
  <c r="AA4976" i="14"/>
  <c r="Y4976" i="14"/>
  <c r="AC4975" i="14"/>
  <c r="AB4975" i="14" a="1"/>
  <c r="AB4975" i="14" s="1"/>
  <c r="AA4975" i="14"/>
  <c r="Y4975" i="14"/>
  <c r="AC4974" i="14"/>
  <c r="AB4974" i="14" a="1"/>
  <c r="AB4974" i="14" s="1"/>
  <c r="AA4974" i="14"/>
  <c r="Y4974" i="14"/>
  <c r="AC4973" i="14"/>
  <c r="AB4973" i="14" a="1"/>
  <c r="AB4973" i="14" s="1"/>
  <c r="AA4973" i="14"/>
  <c r="Y4973" i="14"/>
  <c r="AC4972" i="14"/>
  <c r="AB4972" i="14" a="1"/>
  <c r="AB4972" i="14" s="1"/>
  <c r="AA4972" i="14"/>
  <c r="Y4972" i="14"/>
  <c r="AC4971" i="14"/>
  <c r="AB4971" i="14" a="1"/>
  <c r="AB4971" i="14" s="1"/>
  <c r="AA4971" i="14"/>
  <c r="Y4971" i="14"/>
  <c r="AC4970" i="14"/>
  <c r="AB4970" i="14" a="1"/>
  <c r="AB4970" i="14" s="1"/>
  <c r="AA4970" i="14"/>
  <c r="Y4970" i="14"/>
  <c r="AC4969" i="14"/>
  <c r="AB4969" i="14" a="1"/>
  <c r="AB4969" i="14" s="1"/>
  <c r="AA4969" i="14"/>
  <c r="Y4969" i="14"/>
  <c r="AC4968" i="14"/>
  <c r="AB4968" i="14" a="1"/>
  <c r="AB4968" i="14" s="1"/>
  <c r="AA4968" i="14"/>
  <c r="Y4968" i="14"/>
  <c r="AC4967" i="14"/>
  <c r="AB4967" i="14" a="1"/>
  <c r="AB4967" i="14" s="1"/>
  <c r="AA4967" i="14"/>
  <c r="Y4967" i="14"/>
  <c r="AC4966" i="14"/>
  <c r="AB4966" i="14" a="1"/>
  <c r="AB4966" i="14" s="1"/>
  <c r="AA4966" i="14"/>
  <c r="Y4966" i="14"/>
  <c r="AC4965" i="14"/>
  <c r="AB4965" i="14" a="1"/>
  <c r="AB4965" i="14" s="1"/>
  <c r="AA4965" i="14"/>
  <c r="Y4965" i="14"/>
  <c r="AC4964" i="14"/>
  <c r="AB4964" i="14" a="1"/>
  <c r="AB4964" i="14" s="1"/>
  <c r="AA4964" i="14"/>
  <c r="Y4964" i="14"/>
  <c r="AC4963" i="14"/>
  <c r="AB4963" i="14" a="1"/>
  <c r="AB4963" i="14" s="1"/>
  <c r="AA4963" i="14"/>
  <c r="Y4963" i="14"/>
  <c r="AC4962" i="14"/>
  <c r="AB4962" i="14" a="1"/>
  <c r="AB4962" i="14" s="1"/>
  <c r="AA4962" i="14"/>
  <c r="Y4962" i="14"/>
  <c r="AC4961" i="14"/>
  <c r="AB4961" i="14" a="1"/>
  <c r="AB4961" i="14" s="1"/>
  <c r="AA4961" i="14"/>
  <c r="Y4961" i="14"/>
  <c r="AC4960" i="14"/>
  <c r="AB4960" i="14" a="1"/>
  <c r="AB4960" i="14" s="1"/>
  <c r="AA4960" i="14"/>
  <c r="Y4960" i="14"/>
  <c r="AC4959" i="14"/>
  <c r="AB4959" i="14" a="1"/>
  <c r="AB4959" i="14" s="1"/>
  <c r="AA4959" i="14"/>
  <c r="Y4959" i="14"/>
  <c r="AC4958" i="14"/>
  <c r="AB4958" i="14" a="1"/>
  <c r="AB4958" i="14" s="1"/>
  <c r="AA4958" i="14"/>
  <c r="Y4958" i="14"/>
  <c r="AC4957" i="14"/>
  <c r="AB4957" i="14" a="1"/>
  <c r="AB4957" i="14" s="1"/>
  <c r="AA4957" i="14"/>
  <c r="Y4957" i="14"/>
  <c r="AC4956" i="14"/>
  <c r="AB4956" i="14" a="1"/>
  <c r="AB4956" i="14" s="1"/>
  <c r="AA4956" i="14"/>
  <c r="Y4956" i="14"/>
  <c r="AC4955" i="14"/>
  <c r="AB4955" i="14" a="1"/>
  <c r="AB4955" i="14" s="1"/>
  <c r="AA4955" i="14"/>
  <c r="Y4955" i="14"/>
  <c r="AC4954" i="14"/>
  <c r="AB4954" i="14" a="1"/>
  <c r="AB4954" i="14" s="1"/>
  <c r="AA4954" i="14"/>
  <c r="Y4954" i="14"/>
  <c r="AC4953" i="14"/>
  <c r="AB4953" i="14" a="1"/>
  <c r="AB4953" i="14" s="1"/>
  <c r="AA4953" i="14"/>
  <c r="Y4953" i="14"/>
  <c r="AC4952" i="14"/>
  <c r="AB4952" i="14" a="1"/>
  <c r="AB4952" i="14" s="1"/>
  <c r="AA4952" i="14"/>
  <c r="Y4952" i="14"/>
  <c r="AC4951" i="14"/>
  <c r="AB4951" i="14" a="1"/>
  <c r="AB4951" i="14" s="1"/>
  <c r="AA4951" i="14"/>
  <c r="Y4951" i="14"/>
  <c r="AC4950" i="14"/>
  <c r="AB4950" i="14"/>
  <c r="AB4950" i="14" a="1"/>
  <c r="AA4950" i="14"/>
  <c r="Y4950" i="14"/>
  <c r="AC4949" i="14"/>
  <c r="AB4949" i="14" a="1"/>
  <c r="AB4949" i="14" s="1"/>
  <c r="X4949" i="14" s="1"/>
  <c r="AA4949" i="14"/>
  <c r="Y4949" i="14"/>
  <c r="AC4948" i="14"/>
  <c r="AB4948" i="14" a="1"/>
  <c r="AB4948" i="14" s="1"/>
  <c r="AA4948" i="14"/>
  <c r="Y4948" i="14"/>
  <c r="AC4947" i="14"/>
  <c r="AB4947" i="14" a="1"/>
  <c r="AB4947" i="14" s="1"/>
  <c r="AA4947" i="14"/>
  <c r="Y4947" i="14"/>
  <c r="AC4946" i="14"/>
  <c r="AB4946" i="14"/>
  <c r="X4946" i="14" s="1"/>
  <c r="AB4946" i="14" a="1"/>
  <c r="AA4946" i="14"/>
  <c r="Y4946" i="14"/>
  <c r="AC4945" i="14"/>
  <c r="AB4945" i="14" a="1"/>
  <c r="AB4945" i="14" s="1"/>
  <c r="X4945" i="14" s="1"/>
  <c r="AA4945" i="14"/>
  <c r="Y4945" i="14"/>
  <c r="AC4944" i="14"/>
  <c r="AB4944" i="14" a="1"/>
  <c r="AB4944" i="14" s="1"/>
  <c r="X4944" i="14" s="1"/>
  <c r="AA4944" i="14"/>
  <c r="Y4944" i="14"/>
  <c r="AC4943" i="14"/>
  <c r="AB4943" i="14" a="1"/>
  <c r="AB4943" i="14" s="1"/>
  <c r="X4943" i="14" s="1"/>
  <c r="AA4943" i="14"/>
  <c r="Y4943" i="14"/>
  <c r="AC4942" i="14"/>
  <c r="AB4942" i="14"/>
  <c r="AB4942" i="14" a="1"/>
  <c r="AA4942" i="14"/>
  <c r="Y4942" i="14"/>
  <c r="AC4941" i="14"/>
  <c r="AB4941" i="14" a="1"/>
  <c r="AB4941" i="14" s="1"/>
  <c r="AA4941" i="14"/>
  <c r="Y4941" i="14"/>
  <c r="AC4940" i="14"/>
  <c r="AB4940" i="14" a="1"/>
  <c r="AB4940" i="14" s="1"/>
  <c r="AA4940" i="14"/>
  <c r="Y4940" i="14"/>
  <c r="AC4939" i="14"/>
  <c r="AB4939" i="14" a="1"/>
  <c r="AB4939" i="14" s="1"/>
  <c r="AA4939" i="14"/>
  <c r="Y4939" i="14"/>
  <c r="AC4938" i="14"/>
  <c r="AB4938" i="14" a="1"/>
  <c r="AB4938" i="14" s="1"/>
  <c r="AA4938" i="14"/>
  <c r="Y4938" i="14"/>
  <c r="AC4937" i="14"/>
  <c r="AB4937" i="14" a="1"/>
  <c r="AB4937" i="14" s="1"/>
  <c r="AA4937" i="14"/>
  <c r="Y4937" i="14"/>
  <c r="AC4936" i="14"/>
  <c r="AB4936" i="14" a="1"/>
  <c r="AB4936" i="14" s="1"/>
  <c r="AA4936" i="14"/>
  <c r="Y4936" i="14"/>
  <c r="AC4935" i="14"/>
  <c r="AB4935" i="14" a="1"/>
  <c r="AB4935" i="14" s="1"/>
  <c r="AA4935" i="14"/>
  <c r="Y4935" i="14"/>
  <c r="AC4934" i="14"/>
  <c r="AB4934" i="14"/>
  <c r="AB4934" i="14" a="1"/>
  <c r="AA4934" i="14"/>
  <c r="Y4934" i="14"/>
  <c r="AC4933" i="14"/>
  <c r="AB4933" i="14" a="1"/>
  <c r="AB4933" i="14" s="1"/>
  <c r="X4933" i="14" s="1"/>
  <c r="AA4933" i="14"/>
  <c r="Y4933" i="14"/>
  <c r="AC4932" i="14"/>
  <c r="AB4932" i="14" a="1"/>
  <c r="AB4932" i="14" s="1"/>
  <c r="AA4932" i="14"/>
  <c r="Y4932" i="14"/>
  <c r="AC4931" i="14"/>
  <c r="AB4931" i="14" a="1"/>
  <c r="AB4931" i="14" s="1"/>
  <c r="AA4931" i="14"/>
  <c r="Y4931" i="14"/>
  <c r="AC4930" i="14"/>
  <c r="AB4930" i="14" a="1"/>
  <c r="AB4930" i="14" s="1"/>
  <c r="AA4930" i="14"/>
  <c r="Y4930" i="14"/>
  <c r="AC4929" i="14"/>
  <c r="AB4929" i="14" a="1"/>
  <c r="AB4929" i="14" s="1"/>
  <c r="X4929" i="14" s="1"/>
  <c r="AA4929" i="14"/>
  <c r="Y4929" i="14"/>
  <c r="AC4928" i="14"/>
  <c r="AB4928" i="14" a="1"/>
  <c r="AB4928" i="14" s="1"/>
  <c r="X4928" i="14" s="1"/>
  <c r="AA4928" i="14"/>
  <c r="Y4928" i="14"/>
  <c r="AC4927" i="14"/>
  <c r="AB4927" i="14" a="1"/>
  <c r="AB4927" i="14" s="1"/>
  <c r="X4927" i="14" s="1"/>
  <c r="AA4927" i="14"/>
  <c r="Y4927" i="14"/>
  <c r="AC4926" i="14"/>
  <c r="AB4926" i="14"/>
  <c r="AB4926" i="14" a="1"/>
  <c r="AA4926" i="14"/>
  <c r="Y4926" i="14"/>
  <c r="AC4925" i="14"/>
  <c r="AB4925" i="14" a="1"/>
  <c r="AB4925" i="14" s="1"/>
  <c r="AA4925" i="14"/>
  <c r="Y4925" i="14"/>
  <c r="AC4924" i="14"/>
  <c r="AB4924" i="14" a="1"/>
  <c r="AB4924" i="14" s="1"/>
  <c r="AA4924" i="14"/>
  <c r="Y4924" i="14"/>
  <c r="AC4923" i="14"/>
  <c r="AB4923" i="14" a="1"/>
  <c r="AB4923" i="14" s="1"/>
  <c r="AA4923" i="14"/>
  <c r="Y4923" i="14"/>
  <c r="AC4922" i="14"/>
  <c r="AB4922" i="14" a="1"/>
  <c r="AB4922" i="14" s="1"/>
  <c r="AA4922" i="14"/>
  <c r="Y4922" i="14"/>
  <c r="AC4921" i="14"/>
  <c r="AB4921" i="14" a="1"/>
  <c r="AB4921" i="14" s="1"/>
  <c r="AA4921" i="14"/>
  <c r="Y4921" i="14"/>
  <c r="AC4920" i="14"/>
  <c r="AB4920" i="14" a="1"/>
  <c r="AB4920" i="14" s="1"/>
  <c r="AA4920" i="14"/>
  <c r="Y4920" i="14"/>
  <c r="AC4919" i="14"/>
  <c r="AB4919" i="14" a="1"/>
  <c r="AB4919" i="14" s="1"/>
  <c r="AA4919" i="14"/>
  <c r="Y4919" i="14"/>
  <c r="AC4918" i="14"/>
  <c r="AB4918" i="14"/>
  <c r="AB4918" i="14" a="1"/>
  <c r="AA4918" i="14"/>
  <c r="Y4918" i="14"/>
  <c r="AC4917" i="14"/>
  <c r="AB4917" i="14" a="1"/>
  <c r="AB4917" i="14" s="1"/>
  <c r="X4917" i="14" s="1"/>
  <c r="AA4917" i="14"/>
  <c r="Y4917" i="14"/>
  <c r="AC4916" i="14"/>
  <c r="AB4916" i="14" a="1"/>
  <c r="AB4916" i="14" s="1"/>
  <c r="AA4916" i="14"/>
  <c r="Y4916" i="14"/>
  <c r="AC4915" i="14"/>
  <c r="AB4915" i="14" a="1"/>
  <c r="AB4915" i="14" s="1"/>
  <c r="AA4915" i="14"/>
  <c r="Y4915" i="14"/>
  <c r="AC4914" i="14"/>
  <c r="AB4914" i="14" a="1"/>
  <c r="AB4914" i="14" s="1"/>
  <c r="AA4914" i="14"/>
  <c r="Y4914" i="14"/>
  <c r="AC4913" i="14"/>
  <c r="AB4913" i="14" a="1"/>
  <c r="AB4913" i="14" s="1"/>
  <c r="X4913" i="14" s="1"/>
  <c r="AA4913" i="14"/>
  <c r="Y4913" i="14"/>
  <c r="AC4912" i="14"/>
  <c r="AB4912" i="14" a="1"/>
  <c r="AB4912" i="14" s="1"/>
  <c r="X4912" i="14" s="1"/>
  <c r="AA4912" i="14"/>
  <c r="Y4912" i="14"/>
  <c r="AC4911" i="14"/>
  <c r="AB4911" i="14" a="1"/>
  <c r="AB4911" i="14" s="1"/>
  <c r="X4911" i="14" s="1"/>
  <c r="AA4911" i="14"/>
  <c r="Y4911" i="14"/>
  <c r="AC4910" i="14"/>
  <c r="AB4910" i="14"/>
  <c r="AB4910" i="14" a="1"/>
  <c r="AA4910" i="14"/>
  <c r="Y4910" i="14"/>
  <c r="AC4909" i="14"/>
  <c r="AB4909" i="14" a="1"/>
  <c r="AB4909" i="14" s="1"/>
  <c r="X4909" i="14" s="1"/>
  <c r="AA4909" i="14"/>
  <c r="Y4909" i="14"/>
  <c r="AC4908" i="14"/>
  <c r="AB4908" i="14" a="1"/>
  <c r="AB4908" i="14" s="1"/>
  <c r="AA4908" i="14"/>
  <c r="Y4908" i="14"/>
  <c r="AC4907" i="14"/>
  <c r="AB4907" i="14" a="1"/>
  <c r="AB4907" i="14" s="1"/>
  <c r="AA4907" i="14"/>
  <c r="Y4907" i="14"/>
  <c r="AC4906" i="14"/>
  <c r="AB4906" i="14" a="1"/>
  <c r="AB4906" i="14" s="1"/>
  <c r="AA4906" i="14"/>
  <c r="Y4906" i="14"/>
  <c r="AC4905" i="14"/>
  <c r="AB4905" i="14" a="1"/>
  <c r="AB4905" i="14" s="1"/>
  <c r="AA4905" i="14"/>
  <c r="Y4905" i="14"/>
  <c r="AC4904" i="14"/>
  <c r="AB4904" i="14" a="1"/>
  <c r="AB4904" i="14" s="1"/>
  <c r="AA4904" i="14"/>
  <c r="Y4904" i="14"/>
  <c r="AC4903" i="14"/>
  <c r="AB4903" i="14" a="1"/>
  <c r="AB4903" i="14" s="1"/>
  <c r="AA4903" i="14"/>
  <c r="Y4903" i="14"/>
  <c r="AC4902" i="14"/>
  <c r="AB4902" i="14"/>
  <c r="AB4902" i="14" a="1"/>
  <c r="AA4902" i="14"/>
  <c r="Y4902" i="14"/>
  <c r="AC4901" i="14"/>
  <c r="AB4901" i="14" a="1"/>
  <c r="AB4901" i="14" s="1"/>
  <c r="AA4901" i="14"/>
  <c r="Y4901" i="14"/>
  <c r="AC4900" i="14"/>
  <c r="AB4900" i="14" a="1"/>
  <c r="AB4900" i="14" s="1"/>
  <c r="AA4900" i="14"/>
  <c r="Y4900" i="14"/>
  <c r="AC4899" i="14"/>
  <c r="AB4899" i="14" a="1"/>
  <c r="AB4899" i="14" s="1"/>
  <c r="AA4899" i="14"/>
  <c r="Y4899" i="14"/>
  <c r="AC4898" i="14"/>
  <c r="AB4898" i="14" a="1"/>
  <c r="AB4898" i="14" s="1"/>
  <c r="AA4898" i="14"/>
  <c r="Y4898" i="14"/>
  <c r="AC4897" i="14"/>
  <c r="AB4897" i="14" a="1"/>
  <c r="AB4897" i="14" s="1"/>
  <c r="X4897" i="14" s="1"/>
  <c r="AA4897" i="14"/>
  <c r="Y4897" i="14"/>
  <c r="AC4896" i="14"/>
  <c r="AB4896" i="14" a="1"/>
  <c r="AB4896" i="14" s="1"/>
  <c r="AA4896" i="14"/>
  <c r="Y4896" i="14"/>
  <c r="AC4895" i="14"/>
  <c r="AB4895" i="14" a="1"/>
  <c r="AB4895" i="14" s="1"/>
  <c r="X4895" i="14" s="1"/>
  <c r="AA4895" i="14"/>
  <c r="Y4895" i="14"/>
  <c r="AC4894" i="14"/>
  <c r="AB4894" i="14" a="1"/>
  <c r="AB4894" i="14" s="1"/>
  <c r="AA4894" i="14"/>
  <c r="Y4894" i="14"/>
  <c r="AC4893" i="14"/>
  <c r="AB4893" i="14"/>
  <c r="X4893" i="14" s="1"/>
  <c r="AB4893" i="14" a="1"/>
  <c r="AA4893" i="14"/>
  <c r="Y4893" i="14"/>
  <c r="AC4892" i="14"/>
  <c r="AB4892" i="14" a="1"/>
  <c r="AB4892" i="14" s="1"/>
  <c r="X4892" i="14" s="1"/>
  <c r="AA4892" i="14"/>
  <c r="Y4892" i="14"/>
  <c r="AC4891" i="14"/>
  <c r="AB4891" i="14" a="1"/>
  <c r="AB4891" i="14" s="1"/>
  <c r="AA4891" i="14"/>
  <c r="Y4891" i="14"/>
  <c r="AC4890" i="14"/>
  <c r="AB4890" i="14" a="1"/>
  <c r="AB4890" i="14" s="1"/>
  <c r="AA4890" i="14"/>
  <c r="Y4890" i="14"/>
  <c r="AC4889" i="14"/>
  <c r="AB4889" i="14" a="1"/>
  <c r="AB4889" i="14" s="1"/>
  <c r="AA4889" i="14"/>
  <c r="Y4889" i="14"/>
  <c r="AC4888" i="14"/>
  <c r="AB4888" i="14" a="1"/>
  <c r="AB4888" i="14" s="1"/>
  <c r="AA4888" i="14"/>
  <c r="Y4888" i="14"/>
  <c r="AC4887" i="14"/>
  <c r="AB4887" i="14" a="1"/>
  <c r="AB4887" i="14" s="1"/>
  <c r="AA4887" i="14"/>
  <c r="Y4887" i="14"/>
  <c r="AC4886" i="14"/>
  <c r="AB4886" i="14" a="1"/>
  <c r="AB4886" i="14" s="1"/>
  <c r="AA4886" i="14"/>
  <c r="Y4886" i="14"/>
  <c r="AC4885" i="14"/>
  <c r="AB4885" i="14" a="1"/>
  <c r="AB4885" i="14" s="1"/>
  <c r="AA4885" i="14"/>
  <c r="Y4885" i="14"/>
  <c r="AC4884" i="14"/>
  <c r="AB4884" i="14" a="1"/>
  <c r="AB4884" i="14" s="1"/>
  <c r="AA4884" i="14"/>
  <c r="Y4884" i="14"/>
  <c r="AC4883" i="14"/>
  <c r="AB4883" i="14"/>
  <c r="AB4883" i="14" a="1"/>
  <c r="AA4883" i="14"/>
  <c r="Y4883" i="14"/>
  <c r="AC4882" i="14"/>
  <c r="AB4882" i="14" a="1"/>
  <c r="AB4882" i="14" s="1"/>
  <c r="AA4882" i="14"/>
  <c r="Y4882" i="14"/>
  <c r="AC4881" i="14"/>
  <c r="AB4881" i="14" a="1"/>
  <c r="AB4881" i="14" s="1"/>
  <c r="AA4881" i="14"/>
  <c r="Y4881" i="14"/>
  <c r="AC4880" i="14"/>
  <c r="AB4880" i="14" a="1"/>
  <c r="AB4880" i="14" s="1"/>
  <c r="AA4880" i="14"/>
  <c r="Y4880" i="14"/>
  <c r="AC4879" i="14"/>
  <c r="AB4879" i="14" a="1"/>
  <c r="AB4879" i="14" s="1"/>
  <c r="AA4879" i="14"/>
  <c r="Y4879" i="14"/>
  <c r="AC4878" i="14"/>
  <c r="AB4878" i="14" a="1"/>
  <c r="AB4878" i="14" s="1"/>
  <c r="X4878" i="14" s="1"/>
  <c r="AA4878" i="14"/>
  <c r="Y4878" i="14"/>
  <c r="AC4877" i="14"/>
  <c r="AB4877" i="14" a="1"/>
  <c r="AB4877" i="14" s="1"/>
  <c r="X4877" i="14" s="1"/>
  <c r="AA4877" i="14"/>
  <c r="Y4877" i="14"/>
  <c r="AC4876" i="14"/>
  <c r="AB4876" i="14" a="1"/>
  <c r="AB4876" i="14" s="1"/>
  <c r="X4876" i="14" s="1"/>
  <c r="AA4876" i="14"/>
  <c r="Y4876" i="14"/>
  <c r="AC4875" i="14"/>
  <c r="AB4875" i="14"/>
  <c r="AB4875" i="14" a="1"/>
  <c r="AA4875" i="14"/>
  <c r="Y4875" i="14"/>
  <c r="AC4874" i="14"/>
  <c r="AB4874" i="14" a="1"/>
  <c r="AB4874" i="14" s="1"/>
  <c r="X4874" i="14" s="1"/>
  <c r="AA4874" i="14"/>
  <c r="Y4874" i="14"/>
  <c r="AC4873" i="14"/>
  <c r="AB4873" i="14" a="1"/>
  <c r="AB4873" i="14" s="1"/>
  <c r="X4873" i="14" s="1"/>
  <c r="AA4873" i="14"/>
  <c r="Y4873" i="14"/>
  <c r="AC4872" i="14"/>
  <c r="AB4872" i="14" a="1"/>
  <c r="AB4872" i="14" s="1"/>
  <c r="X4872" i="14" s="1"/>
  <c r="AA4872" i="14"/>
  <c r="Y4872" i="14"/>
  <c r="AC4871" i="14"/>
  <c r="AB4871" i="14" a="1"/>
  <c r="AB4871" i="14" s="1"/>
  <c r="AA4871" i="14"/>
  <c r="Y4871" i="14"/>
  <c r="AC4870" i="14"/>
  <c r="AB4870" i="14" a="1"/>
  <c r="AB4870" i="14" s="1"/>
  <c r="AA4870" i="14"/>
  <c r="Y4870" i="14"/>
  <c r="AC4869" i="14"/>
  <c r="AB4869" i="14" a="1"/>
  <c r="AB4869" i="14" s="1"/>
  <c r="AA4869" i="14"/>
  <c r="Y4869" i="14"/>
  <c r="AC4868" i="14"/>
  <c r="AB4868" i="14" a="1"/>
  <c r="AB4868" i="14" s="1"/>
  <c r="AA4868" i="14"/>
  <c r="Y4868" i="14"/>
  <c r="AC4867" i="14"/>
  <c r="AB4867" i="14"/>
  <c r="AB4867" i="14" a="1"/>
  <c r="AA4867" i="14"/>
  <c r="Y4867" i="14"/>
  <c r="AC4866" i="14"/>
  <c r="AB4866" i="14" a="1"/>
  <c r="AB4866" i="14" s="1"/>
  <c r="AA4866" i="14"/>
  <c r="Y4866" i="14"/>
  <c r="AC4865" i="14"/>
  <c r="AB4865" i="14" a="1"/>
  <c r="AB4865" i="14" s="1"/>
  <c r="AA4865" i="14"/>
  <c r="Y4865" i="14"/>
  <c r="AC4864" i="14"/>
  <c r="AB4864" i="14" a="1"/>
  <c r="AB4864" i="14" s="1"/>
  <c r="X4864" i="14" s="1"/>
  <c r="AA4864" i="14"/>
  <c r="Y4864" i="14"/>
  <c r="AC4863" i="14"/>
  <c r="AB4863" i="14"/>
  <c r="AB4863" i="14" a="1"/>
  <c r="AA4863" i="14"/>
  <c r="Y4863" i="14"/>
  <c r="AC4862" i="14"/>
  <c r="AB4862" i="14" a="1"/>
  <c r="AB4862" i="14" s="1"/>
  <c r="X4862" i="14" s="1"/>
  <c r="AA4862" i="14"/>
  <c r="Y4862" i="14"/>
  <c r="AC4861" i="14"/>
  <c r="AB4861" i="14" a="1"/>
  <c r="AB4861" i="14" s="1"/>
  <c r="AA4861" i="14"/>
  <c r="Y4861" i="14"/>
  <c r="AC4860" i="14"/>
  <c r="AB4860" i="14" a="1"/>
  <c r="AB4860" i="14" s="1"/>
  <c r="AA4860" i="14"/>
  <c r="Y4860" i="14"/>
  <c r="AC4859" i="14"/>
  <c r="AB4859" i="14"/>
  <c r="AB4859" i="14" a="1"/>
  <c r="AA4859" i="14"/>
  <c r="Y4859" i="14"/>
  <c r="AC4858" i="14"/>
  <c r="AB4858" i="14" a="1"/>
  <c r="AB4858" i="14" s="1"/>
  <c r="AA4858" i="14"/>
  <c r="Y4858" i="14"/>
  <c r="AC4857" i="14"/>
  <c r="AB4857" i="14" a="1"/>
  <c r="AB4857" i="14" s="1"/>
  <c r="AA4857" i="14"/>
  <c r="Y4857" i="14"/>
  <c r="AC4856" i="14"/>
  <c r="AB4856" i="14" a="1"/>
  <c r="AB4856" i="14" s="1"/>
  <c r="X4856" i="14" s="1"/>
  <c r="AA4856" i="14"/>
  <c r="Y4856" i="14"/>
  <c r="AC4855" i="14"/>
  <c r="AB4855" i="14"/>
  <c r="AB4855" i="14" a="1"/>
  <c r="AA4855" i="14"/>
  <c r="Y4855" i="14"/>
  <c r="AC4854" i="14"/>
  <c r="AB4854" i="14" a="1"/>
  <c r="AB4854" i="14" s="1"/>
  <c r="X4854" i="14" s="1"/>
  <c r="AA4854" i="14"/>
  <c r="Y4854" i="14"/>
  <c r="AC4853" i="14"/>
  <c r="AB4853" i="14" a="1"/>
  <c r="AB4853" i="14" s="1"/>
  <c r="AA4853" i="14"/>
  <c r="Y4853" i="14"/>
  <c r="AC4852" i="14"/>
  <c r="AB4852" i="14" a="1"/>
  <c r="AB4852" i="14" s="1"/>
  <c r="AA4852" i="14"/>
  <c r="Y4852" i="14"/>
  <c r="AC4851" i="14"/>
  <c r="AB4851" i="14"/>
  <c r="AB4851" i="14" a="1"/>
  <c r="AA4851" i="14"/>
  <c r="Y4851" i="14"/>
  <c r="AC4850" i="14"/>
  <c r="AB4850" i="14" a="1"/>
  <c r="AB4850" i="14" s="1"/>
  <c r="AA4850" i="14"/>
  <c r="Y4850" i="14"/>
  <c r="AC4849" i="14"/>
  <c r="AB4849" i="14" a="1"/>
  <c r="AB4849" i="14" s="1"/>
  <c r="AA4849" i="14"/>
  <c r="Y4849" i="14"/>
  <c r="AC4848" i="14"/>
  <c r="AB4848" i="14" a="1"/>
  <c r="AB4848" i="14" s="1"/>
  <c r="X4848" i="14" s="1"/>
  <c r="AA4848" i="14"/>
  <c r="Y4848" i="14"/>
  <c r="AC4847" i="14"/>
  <c r="AB4847" i="14"/>
  <c r="AB4847" i="14" a="1"/>
  <c r="AA4847" i="14"/>
  <c r="Y4847" i="14"/>
  <c r="AC4846" i="14"/>
  <c r="AB4846" i="14" a="1"/>
  <c r="AB4846" i="14" s="1"/>
  <c r="X4846" i="14" s="1"/>
  <c r="AA4846" i="14"/>
  <c r="Y4846" i="14"/>
  <c r="AC4845" i="14"/>
  <c r="AB4845" i="14" a="1"/>
  <c r="AB4845" i="14" s="1"/>
  <c r="AA4845" i="14"/>
  <c r="Y4845" i="14"/>
  <c r="AC4844" i="14"/>
  <c r="AB4844" i="14" a="1"/>
  <c r="AB4844" i="14" s="1"/>
  <c r="AA4844" i="14"/>
  <c r="Y4844" i="14"/>
  <c r="AC4843" i="14"/>
  <c r="AB4843" i="14"/>
  <c r="AB4843" i="14" a="1"/>
  <c r="AA4843" i="14"/>
  <c r="Y4843" i="14"/>
  <c r="AC4842" i="14"/>
  <c r="AB4842" i="14" a="1"/>
  <c r="AB4842" i="14" s="1"/>
  <c r="AA4842" i="14"/>
  <c r="Y4842" i="14"/>
  <c r="AC4841" i="14"/>
  <c r="AB4841" i="14" a="1"/>
  <c r="AB4841" i="14" s="1"/>
  <c r="AA4841" i="14"/>
  <c r="Y4841" i="14"/>
  <c r="AC4840" i="14"/>
  <c r="AB4840" i="14" a="1"/>
  <c r="AB4840" i="14" s="1"/>
  <c r="X4840" i="14" s="1"/>
  <c r="AA4840" i="14"/>
  <c r="Y4840" i="14"/>
  <c r="AC4839" i="14"/>
  <c r="AB4839" i="14"/>
  <c r="AB4839" i="14" a="1"/>
  <c r="AA4839" i="14"/>
  <c r="Y4839" i="14"/>
  <c r="AC4838" i="14"/>
  <c r="AB4838" i="14" a="1"/>
  <c r="AB4838" i="14" s="1"/>
  <c r="X4838" i="14" s="1"/>
  <c r="AA4838" i="14"/>
  <c r="Y4838" i="14"/>
  <c r="AC4837" i="14"/>
  <c r="AB4837" i="14" a="1"/>
  <c r="AB4837" i="14" s="1"/>
  <c r="AA4837" i="14"/>
  <c r="Y4837" i="14"/>
  <c r="AC4836" i="14"/>
  <c r="AB4836" i="14" a="1"/>
  <c r="AB4836" i="14" s="1"/>
  <c r="AA4836" i="14"/>
  <c r="Y4836" i="14"/>
  <c r="AC4835" i="14"/>
  <c r="AB4835" i="14"/>
  <c r="AB4835" i="14" a="1"/>
  <c r="AA4835" i="14"/>
  <c r="Y4835" i="14"/>
  <c r="AC4834" i="14"/>
  <c r="AB4834" i="14" a="1"/>
  <c r="AB4834" i="14" s="1"/>
  <c r="AA4834" i="14"/>
  <c r="Y4834" i="14"/>
  <c r="AC4833" i="14"/>
  <c r="AB4833" i="14" a="1"/>
  <c r="AB4833" i="14" s="1"/>
  <c r="AA4833" i="14"/>
  <c r="Y4833" i="14"/>
  <c r="AC4832" i="14"/>
  <c r="AB4832" i="14" a="1"/>
  <c r="AB4832" i="14" s="1"/>
  <c r="X4832" i="14" s="1"/>
  <c r="AA4832" i="14"/>
  <c r="Y4832" i="14"/>
  <c r="AC4831" i="14"/>
  <c r="AB4831" i="14"/>
  <c r="AB4831" i="14" a="1"/>
  <c r="AA4831" i="14"/>
  <c r="Y4831" i="14"/>
  <c r="AC4830" i="14"/>
  <c r="AB4830" i="14" a="1"/>
  <c r="AB4830" i="14" s="1"/>
  <c r="X4830" i="14" s="1"/>
  <c r="AA4830" i="14"/>
  <c r="Y4830" i="14"/>
  <c r="AC4829" i="14"/>
  <c r="AB4829" i="14" a="1"/>
  <c r="AB4829" i="14" s="1"/>
  <c r="AA4829" i="14"/>
  <c r="Y4829" i="14"/>
  <c r="AC4828" i="14"/>
  <c r="AB4828" i="14" a="1"/>
  <c r="AB4828" i="14" s="1"/>
  <c r="AA4828" i="14"/>
  <c r="Y4828" i="14"/>
  <c r="AC4827" i="14"/>
  <c r="AB4827" i="14"/>
  <c r="AB4827" i="14" a="1"/>
  <c r="AA4827" i="14"/>
  <c r="Y4827" i="14"/>
  <c r="AC4826" i="14"/>
  <c r="AB4826" i="14" a="1"/>
  <c r="AB4826" i="14" s="1"/>
  <c r="AA4826" i="14"/>
  <c r="Y4826" i="14"/>
  <c r="AC4825" i="14"/>
  <c r="AB4825" i="14" a="1"/>
  <c r="AB4825" i="14" s="1"/>
  <c r="AA4825" i="14"/>
  <c r="Y4825" i="14"/>
  <c r="AC4824" i="14"/>
  <c r="AB4824" i="14" a="1"/>
  <c r="AB4824" i="14" s="1"/>
  <c r="X4824" i="14" s="1"/>
  <c r="AA4824" i="14"/>
  <c r="Y4824" i="14"/>
  <c r="AC4823" i="14"/>
  <c r="AB4823" i="14"/>
  <c r="AB4823" i="14" a="1"/>
  <c r="AA4823" i="14"/>
  <c r="Y4823" i="14"/>
  <c r="AC4822" i="14"/>
  <c r="AB4822" i="14" a="1"/>
  <c r="AB4822" i="14" s="1"/>
  <c r="X4822" i="14" s="1"/>
  <c r="AA4822" i="14"/>
  <c r="Y4822" i="14"/>
  <c r="AC4821" i="14"/>
  <c r="AB4821" i="14" a="1"/>
  <c r="AB4821" i="14" s="1"/>
  <c r="AA4821" i="14"/>
  <c r="Y4821" i="14"/>
  <c r="AC4820" i="14"/>
  <c r="AB4820" i="14" a="1"/>
  <c r="AB4820" i="14" s="1"/>
  <c r="AA4820" i="14"/>
  <c r="Y4820" i="14"/>
  <c r="AC4819" i="14"/>
  <c r="AB4819" i="14"/>
  <c r="AB4819" i="14" a="1"/>
  <c r="AA4819" i="14"/>
  <c r="Y4819" i="14"/>
  <c r="AC4818" i="14"/>
  <c r="AB4818" i="14" a="1"/>
  <c r="AB4818" i="14" s="1"/>
  <c r="AA4818" i="14"/>
  <c r="Y4818" i="14"/>
  <c r="AC4817" i="14"/>
  <c r="AB4817" i="14" a="1"/>
  <c r="AB4817" i="14" s="1"/>
  <c r="AA4817" i="14"/>
  <c r="Y4817" i="14"/>
  <c r="AC4816" i="14"/>
  <c r="AB4816" i="14" a="1"/>
  <c r="AB4816" i="14" s="1"/>
  <c r="AA4816" i="14"/>
  <c r="Y4816" i="14"/>
  <c r="AC4815" i="14"/>
  <c r="AB4815" i="14" a="1"/>
  <c r="AB4815" i="14" s="1"/>
  <c r="AA4815" i="14"/>
  <c r="Y4815" i="14"/>
  <c r="AC4814" i="14"/>
  <c r="AB4814" i="14" a="1"/>
  <c r="AB4814" i="14" s="1"/>
  <c r="X4814" i="14" s="1"/>
  <c r="AA4814" i="14"/>
  <c r="Y4814" i="14"/>
  <c r="AC4813" i="14"/>
  <c r="AB4813" i="14" a="1"/>
  <c r="AB4813" i="14" s="1"/>
  <c r="X4813" i="14" s="1"/>
  <c r="AA4813" i="14"/>
  <c r="Y4813" i="14"/>
  <c r="AC4812" i="14"/>
  <c r="AB4812" i="14" a="1"/>
  <c r="AB4812" i="14" s="1"/>
  <c r="X4812" i="14" s="1"/>
  <c r="AA4812" i="14"/>
  <c r="Y4812" i="14"/>
  <c r="AC4811" i="14"/>
  <c r="AB4811" i="14"/>
  <c r="AB4811" i="14" a="1"/>
  <c r="AA4811" i="14"/>
  <c r="Y4811" i="14"/>
  <c r="AC4810" i="14"/>
  <c r="AB4810" i="14" a="1"/>
  <c r="AB4810" i="14" s="1"/>
  <c r="X4810" i="14" s="1"/>
  <c r="AA4810" i="14"/>
  <c r="Y4810" i="14"/>
  <c r="AC4809" i="14"/>
  <c r="AB4809" i="14" a="1"/>
  <c r="AB4809" i="14" s="1"/>
  <c r="X4809" i="14" s="1"/>
  <c r="AA4809" i="14"/>
  <c r="Y4809" i="14"/>
  <c r="AC4808" i="14"/>
  <c r="AB4808" i="14" a="1"/>
  <c r="AB4808" i="14" s="1"/>
  <c r="X4808" i="14" s="1"/>
  <c r="AA4808" i="14"/>
  <c r="Y4808" i="14"/>
  <c r="AC4807" i="14"/>
  <c r="AB4807" i="14" a="1"/>
  <c r="AB4807" i="14" s="1"/>
  <c r="AA4807" i="14"/>
  <c r="Y4807" i="14"/>
  <c r="AC4806" i="14"/>
  <c r="AB4806" i="14" a="1"/>
  <c r="AB4806" i="14" s="1"/>
  <c r="AA4806" i="14"/>
  <c r="Y4806" i="14"/>
  <c r="AC4805" i="14"/>
  <c r="AB4805" i="14"/>
  <c r="AB4805" i="14" a="1"/>
  <c r="AA4805" i="14"/>
  <c r="Y4805" i="14"/>
  <c r="AC4804" i="14"/>
  <c r="AB4804" i="14" a="1"/>
  <c r="AB4804" i="14" s="1"/>
  <c r="AA4804" i="14"/>
  <c r="Y4804" i="14"/>
  <c r="AC4803" i="14"/>
  <c r="AB4803" i="14" a="1"/>
  <c r="AB4803" i="14" s="1"/>
  <c r="AA4803" i="14"/>
  <c r="Y4803" i="14"/>
  <c r="AC4802" i="14"/>
  <c r="AB4802" i="14" a="1"/>
  <c r="AB4802" i="14" s="1"/>
  <c r="X4802" i="14" s="1"/>
  <c r="AA4802" i="14"/>
  <c r="Y4802" i="14"/>
  <c r="AC4801" i="14"/>
  <c r="AB4801" i="14"/>
  <c r="AB4801" i="14" a="1"/>
  <c r="AA4801" i="14"/>
  <c r="Y4801" i="14"/>
  <c r="AC4800" i="14"/>
  <c r="AB4800" i="14" a="1"/>
  <c r="AB4800" i="14" s="1"/>
  <c r="X4800" i="14" s="1"/>
  <c r="AA4800" i="14"/>
  <c r="Y4800" i="14"/>
  <c r="AC4799" i="14"/>
  <c r="AB4799" i="14" a="1"/>
  <c r="AB4799" i="14" s="1"/>
  <c r="AA4799" i="14"/>
  <c r="Y4799" i="14"/>
  <c r="AC4798" i="14"/>
  <c r="AB4798" i="14" a="1"/>
  <c r="AB4798" i="14" s="1"/>
  <c r="AA4798" i="14"/>
  <c r="Y4798" i="14"/>
  <c r="AC4797" i="14"/>
  <c r="AB4797" i="14"/>
  <c r="AB4797" i="14" a="1"/>
  <c r="AA4797" i="14"/>
  <c r="Y4797" i="14"/>
  <c r="AC4796" i="14"/>
  <c r="AB4796" i="14" a="1"/>
  <c r="AB4796" i="14" s="1"/>
  <c r="AA4796" i="14"/>
  <c r="Y4796" i="14"/>
  <c r="AC4795" i="14"/>
  <c r="AB4795" i="14" a="1"/>
  <c r="AB4795" i="14" s="1"/>
  <c r="AA4795" i="14"/>
  <c r="Y4795" i="14"/>
  <c r="AC4794" i="14"/>
  <c r="AB4794" i="14" a="1"/>
  <c r="AB4794" i="14" s="1"/>
  <c r="X4794" i="14" s="1"/>
  <c r="AA4794" i="14"/>
  <c r="Y4794" i="14"/>
  <c r="AC4793" i="14"/>
  <c r="AB4793" i="14"/>
  <c r="AB4793" i="14" a="1"/>
  <c r="AA4793" i="14"/>
  <c r="Y4793" i="14"/>
  <c r="AC4792" i="14"/>
  <c r="AB4792" i="14" a="1"/>
  <c r="AB4792" i="14" s="1"/>
  <c r="X4792" i="14" s="1"/>
  <c r="AA4792" i="14"/>
  <c r="Y4792" i="14"/>
  <c r="AC4791" i="14"/>
  <c r="AB4791" i="14" a="1"/>
  <c r="AB4791" i="14" s="1"/>
  <c r="AA4791" i="14"/>
  <c r="Y4791" i="14"/>
  <c r="AC4790" i="14"/>
  <c r="AB4790" i="14" a="1"/>
  <c r="AB4790" i="14" s="1"/>
  <c r="AA4790" i="14"/>
  <c r="Y4790" i="14"/>
  <c r="AC4789" i="14"/>
  <c r="AB4789" i="14"/>
  <c r="AB4789" i="14" a="1"/>
  <c r="AA4789" i="14"/>
  <c r="Y4789" i="14"/>
  <c r="AC4788" i="14"/>
  <c r="AB4788" i="14" a="1"/>
  <c r="AB4788" i="14" s="1"/>
  <c r="AA4788" i="14"/>
  <c r="Y4788" i="14"/>
  <c r="AC4787" i="14"/>
  <c r="AB4787" i="14" a="1"/>
  <c r="AB4787" i="14" s="1"/>
  <c r="AA4787" i="14"/>
  <c r="Y4787" i="14"/>
  <c r="AC4786" i="14"/>
  <c r="AB4786" i="14" a="1"/>
  <c r="AB4786" i="14" s="1"/>
  <c r="X4786" i="14" s="1"/>
  <c r="AA4786" i="14"/>
  <c r="Y4786" i="14"/>
  <c r="AC4785" i="14"/>
  <c r="AB4785" i="14"/>
  <c r="AB4785" i="14" a="1"/>
  <c r="AA4785" i="14"/>
  <c r="Y4785" i="14"/>
  <c r="AC4784" i="14"/>
  <c r="AB4784" i="14" a="1"/>
  <c r="AB4784" i="14" s="1"/>
  <c r="X4784" i="14" s="1"/>
  <c r="AA4784" i="14"/>
  <c r="Y4784" i="14"/>
  <c r="AC4783" i="14"/>
  <c r="AB4783" i="14" a="1"/>
  <c r="AB4783" i="14" s="1"/>
  <c r="AA4783" i="14"/>
  <c r="Y4783" i="14"/>
  <c r="AC4782" i="14"/>
  <c r="AB4782" i="14" a="1"/>
  <c r="AB4782" i="14" s="1"/>
  <c r="AA4782" i="14"/>
  <c r="Y4782" i="14"/>
  <c r="AC4781" i="14"/>
  <c r="AB4781" i="14"/>
  <c r="AB4781" i="14" a="1"/>
  <c r="AA4781" i="14"/>
  <c r="Y4781" i="14"/>
  <c r="AC4780" i="14"/>
  <c r="AB4780" i="14" a="1"/>
  <c r="AB4780" i="14" s="1"/>
  <c r="X4780" i="14" s="1"/>
  <c r="Z4780" i="14" s="1"/>
  <c r="AA4780" i="14"/>
  <c r="Y4780" i="14"/>
  <c r="AC4779" i="14"/>
  <c r="AB4779" i="14"/>
  <c r="AB4779" i="14" a="1"/>
  <c r="AA4779" i="14"/>
  <c r="Y4779" i="14"/>
  <c r="AC4778" i="14"/>
  <c r="AB4778" i="14" a="1"/>
  <c r="AB4778" i="14" s="1"/>
  <c r="AA4778" i="14"/>
  <c r="Y4778" i="14"/>
  <c r="AC4777" i="14"/>
  <c r="AB4777" i="14"/>
  <c r="X4777" i="14" s="1"/>
  <c r="AB4777" i="14" a="1"/>
  <c r="AA4777" i="14"/>
  <c r="Y4777" i="14"/>
  <c r="AC4776" i="14"/>
  <c r="AB4776" i="14" a="1"/>
  <c r="AB4776" i="14" s="1"/>
  <c r="X4776" i="14" s="1"/>
  <c r="AA4776" i="14"/>
  <c r="Y4776" i="14"/>
  <c r="Z4776" i="14"/>
  <c r="AC4775" i="14"/>
  <c r="AB4775" i="14"/>
  <c r="AB4775" i="14" a="1"/>
  <c r="AA4775" i="14"/>
  <c r="Y4775" i="14"/>
  <c r="AC4774" i="14"/>
  <c r="AB4774" i="14" a="1"/>
  <c r="AB4774" i="14" s="1"/>
  <c r="X4774" i="14" s="1"/>
  <c r="AA4774" i="14"/>
  <c r="Y4774" i="14"/>
  <c r="AC4773" i="14"/>
  <c r="AB4773" i="14" a="1"/>
  <c r="AB4773" i="14" s="1"/>
  <c r="AA4773" i="14"/>
  <c r="Y4773" i="14"/>
  <c r="AC4772" i="14"/>
  <c r="AB4772" i="14" a="1"/>
  <c r="AB4772" i="14" s="1"/>
  <c r="AA4772" i="14"/>
  <c r="Y4772" i="14"/>
  <c r="AC4771" i="14"/>
  <c r="AB4771" i="14"/>
  <c r="AB4771" i="14" a="1"/>
  <c r="AA4771" i="14"/>
  <c r="Y4771" i="14"/>
  <c r="AC4770" i="14"/>
  <c r="AB4770" i="14"/>
  <c r="AB4770" i="14" a="1"/>
  <c r="AA4770" i="14"/>
  <c r="Y4770" i="14"/>
  <c r="AC4769" i="14"/>
  <c r="AB4769" i="14" a="1"/>
  <c r="AB4769" i="14" s="1"/>
  <c r="AA4769" i="14"/>
  <c r="Y4769" i="14"/>
  <c r="AC4768" i="14"/>
  <c r="AB4768" i="14" a="1"/>
  <c r="AB4768" i="14" s="1"/>
  <c r="X4768" i="14" s="1"/>
  <c r="AA4768" i="14"/>
  <c r="Y4768" i="14"/>
  <c r="Z4768" i="14"/>
  <c r="AC4767" i="14"/>
  <c r="AB4767" i="14"/>
  <c r="X4767" i="14" s="1"/>
  <c r="AB4767" i="14" a="1"/>
  <c r="AA4767" i="14"/>
  <c r="Y4767" i="14"/>
  <c r="Z4767" i="14"/>
  <c r="AC4766" i="14"/>
  <c r="AB4766" i="14" a="1"/>
  <c r="AB4766" i="14" s="1"/>
  <c r="X4766" i="14" s="1"/>
  <c r="AA4766" i="14"/>
  <c r="Y4766" i="14"/>
  <c r="AC4765" i="14"/>
  <c r="AB4765" i="14"/>
  <c r="AB4765" i="14" a="1"/>
  <c r="AA4765" i="14"/>
  <c r="Y4765" i="14"/>
  <c r="AC4764" i="14"/>
  <c r="AB4764" i="14" a="1"/>
  <c r="AB4764" i="14" s="1"/>
  <c r="AA4764" i="14"/>
  <c r="Y4764" i="14"/>
  <c r="AC4763" i="14"/>
  <c r="AB4763" i="14" a="1"/>
  <c r="AB4763" i="14" s="1"/>
  <c r="AA4763" i="14"/>
  <c r="Y4763" i="14"/>
  <c r="AC4762" i="14"/>
  <c r="AB4762" i="14" a="1"/>
  <c r="AB4762" i="14" s="1"/>
  <c r="AA4762" i="14"/>
  <c r="Y4762" i="14"/>
  <c r="AC4761" i="14"/>
  <c r="AB4761" i="14"/>
  <c r="AB4761" i="14" a="1"/>
  <c r="AA4761" i="14"/>
  <c r="Y4761" i="14"/>
  <c r="AC4760" i="14"/>
  <c r="AB4760" i="14" a="1"/>
  <c r="AB4760" i="14" s="1"/>
  <c r="AA4760" i="14"/>
  <c r="Y4760" i="14"/>
  <c r="AC4759" i="14"/>
  <c r="AB4759" i="14" a="1"/>
  <c r="AB4759" i="14" s="1"/>
  <c r="X4759" i="14" s="1"/>
  <c r="AA4759" i="14"/>
  <c r="Y4759" i="14"/>
  <c r="AC4758" i="14"/>
  <c r="AB4758" i="14" a="1"/>
  <c r="AB4758" i="14" s="1"/>
  <c r="X4758" i="14" s="1"/>
  <c r="AA4758" i="14"/>
  <c r="Y4758" i="14"/>
  <c r="AC4757" i="14"/>
  <c r="AB4757" i="14"/>
  <c r="AB4757" i="14" a="1"/>
  <c r="AA4757" i="14"/>
  <c r="Y4757" i="14"/>
  <c r="AC4756" i="14"/>
  <c r="AB4756" i="14" a="1"/>
  <c r="AB4756" i="14" s="1"/>
  <c r="AA4756" i="14"/>
  <c r="Y4756" i="14"/>
  <c r="AC4755" i="14"/>
  <c r="AB4755" i="14" a="1"/>
  <c r="AB4755" i="14" s="1"/>
  <c r="AA4755" i="14"/>
  <c r="Y4755" i="14"/>
  <c r="AC4754" i="14"/>
  <c r="AB4754" i="14" a="1"/>
  <c r="AB4754" i="14" s="1"/>
  <c r="AA4754" i="14"/>
  <c r="Y4754" i="14"/>
  <c r="AC4753" i="14"/>
  <c r="AB4753" i="14"/>
  <c r="AB4753" i="14" a="1"/>
  <c r="AA4753" i="14"/>
  <c r="Y4753" i="14"/>
  <c r="AC4752" i="14"/>
  <c r="AB4752" i="14" a="1"/>
  <c r="AB4752" i="14" s="1"/>
  <c r="AA4752" i="14"/>
  <c r="Y4752" i="14"/>
  <c r="AC4751" i="14"/>
  <c r="AB4751" i="14" a="1"/>
  <c r="AB4751" i="14" s="1"/>
  <c r="X4751" i="14" s="1"/>
  <c r="AA4751" i="14"/>
  <c r="Y4751" i="14"/>
  <c r="AC4750" i="14"/>
  <c r="AB4750" i="14" a="1"/>
  <c r="AB4750" i="14" s="1"/>
  <c r="X4750" i="14" s="1"/>
  <c r="AA4750" i="14"/>
  <c r="Y4750" i="14"/>
  <c r="AC4749" i="14"/>
  <c r="AB4749" i="14"/>
  <c r="AB4749" i="14" a="1"/>
  <c r="AA4749" i="14"/>
  <c r="Y4749" i="14"/>
  <c r="AC4748" i="14"/>
  <c r="AB4748" i="14" a="1"/>
  <c r="AB4748" i="14" s="1"/>
  <c r="AA4748" i="14"/>
  <c r="Y4748" i="14"/>
  <c r="AC4747" i="14"/>
  <c r="AB4747" i="14" a="1"/>
  <c r="AB4747" i="14" s="1"/>
  <c r="AA4747" i="14"/>
  <c r="Y4747" i="14"/>
  <c r="AC4746" i="14"/>
  <c r="AB4746" i="14" a="1"/>
  <c r="AB4746" i="14" s="1"/>
  <c r="AA4746" i="14"/>
  <c r="Y4746" i="14"/>
  <c r="AC4745" i="14"/>
  <c r="AB4745" i="14"/>
  <c r="AB4745" i="14" a="1"/>
  <c r="AA4745" i="14"/>
  <c r="Y4745" i="14"/>
  <c r="AC4744" i="14"/>
  <c r="AB4744" i="14" a="1"/>
  <c r="AB4744" i="14" s="1"/>
  <c r="AA4744" i="14"/>
  <c r="Y4744" i="14"/>
  <c r="AC4743" i="14"/>
  <c r="AB4743" i="14" a="1"/>
  <c r="AB4743" i="14" s="1"/>
  <c r="X4743" i="14" s="1"/>
  <c r="AA4743" i="14"/>
  <c r="Y4743" i="14"/>
  <c r="AC4742" i="14"/>
  <c r="AB4742" i="14" a="1"/>
  <c r="AB4742" i="14" s="1"/>
  <c r="X4742" i="14" s="1"/>
  <c r="AA4742" i="14"/>
  <c r="Y4742" i="14"/>
  <c r="AC4741" i="14"/>
  <c r="AB4741" i="14"/>
  <c r="AB4741" i="14" a="1"/>
  <c r="AA4741" i="14"/>
  <c r="Y4741" i="14"/>
  <c r="AC4740" i="14"/>
  <c r="AB4740" i="14" a="1"/>
  <c r="AB4740" i="14" s="1"/>
  <c r="AA4740" i="14"/>
  <c r="Y4740" i="14"/>
  <c r="AC4739" i="14"/>
  <c r="AB4739" i="14" a="1"/>
  <c r="AB4739" i="14" s="1"/>
  <c r="AA4739" i="14"/>
  <c r="Y4739" i="14"/>
  <c r="AC4738" i="14"/>
  <c r="AB4738" i="14" a="1"/>
  <c r="AB4738" i="14" s="1"/>
  <c r="AA4738" i="14"/>
  <c r="Y4738" i="14"/>
  <c r="AC4737" i="14"/>
  <c r="AB4737" i="14"/>
  <c r="AB4737" i="14" a="1"/>
  <c r="AA4737" i="14"/>
  <c r="Y4737" i="14"/>
  <c r="AC4736" i="14"/>
  <c r="AB4736" i="14" a="1"/>
  <c r="AB4736" i="14" s="1"/>
  <c r="AA4736" i="14"/>
  <c r="Y4736" i="14"/>
  <c r="AC4735" i="14"/>
  <c r="AB4735" i="14" a="1"/>
  <c r="AB4735" i="14" s="1"/>
  <c r="X4735" i="14" s="1"/>
  <c r="AA4735" i="14"/>
  <c r="Y4735" i="14"/>
  <c r="AC4734" i="14"/>
  <c r="AB4734" i="14" a="1"/>
  <c r="AB4734" i="14" s="1"/>
  <c r="X4734" i="14" s="1"/>
  <c r="AA4734" i="14"/>
  <c r="Y4734" i="14"/>
  <c r="AC4733" i="14"/>
  <c r="AB4733" i="14"/>
  <c r="AB4733" i="14" a="1"/>
  <c r="AA4733" i="14"/>
  <c r="Y4733" i="14"/>
  <c r="AC4732" i="14"/>
  <c r="AB4732" i="14" a="1"/>
  <c r="AB4732" i="14" s="1"/>
  <c r="AA4732" i="14"/>
  <c r="Y4732" i="14"/>
  <c r="AC4731" i="14"/>
  <c r="AB4731" i="14" a="1"/>
  <c r="AB4731" i="14" s="1"/>
  <c r="AA4731" i="14"/>
  <c r="Y4731" i="14"/>
  <c r="AC4730" i="14"/>
  <c r="AB4730" i="14" a="1"/>
  <c r="AB4730" i="14" s="1"/>
  <c r="AA4730" i="14"/>
  <c r="Y4730" i="14"/>
  <c r="AC4729" i="14"/>
  <c r="AB4729" i="14" a="1"/>
  <c r="AB4729" i="14" s="1"/>
  <c r="AA4729" i="14"/>
  <c r="Y4729" i="14"/>
  <c r="AC4728" i="14"/>
  <c r="AB4728" i="14" a="1"/>
  <c r="AB4728" i="14" s="1"/>
  <c r="AA4728" i="14"/>
  <c r="Y4728" i="14"/>
  <c r="AC4727" i="14"/>
  <c r="AB4727" i="14" a="1"/>
  <c r="AB4727" i="14" s="1"/>
  <c r="AA4727" i="14"/>
  <c r="Y4727" i="14"/>
  <c r="AC4726" i="14"/>
  <c r="AB4726" i="14" a="1"/>
  <c r="AB4726" i="14" s="1"/>
  <c r="AA4726" i="14"/>
  <c r="Y4726" i="14"/>
  <c r="AC4725" i="14"/>
  <c r="AB4725" i="14"/>
  <c r="AB4725" i="14" a="1"/>
  <c r="AA4725" i="14"/>
  <c r="Y4725" i="14"/>
  <c r="AC4724" i="14"/>
  <c r="AB4724" i="14" a="1"/>
  <c r="AB4724" i="14" s="1"/>
  <c r="X4724" i="14" s="1"/>
  <c r="AA4724" i="14"/>
  <c r="Y4724" i="14"/>
  <c r="AC4723" i="14"/>
  <c r="AB4723" i="14" a="1"/>
  <c r="AB4723" i="14" s="1"/>
  <c r="X4723" i="14" s="1"/>
  <c r="AA4723" i="14"/>
  <c r="Y4723" i="14"/>
  <c r="AC4722" i="14"/>
  <c r="AB4722" i="14" a="1"/>
  <c r="AB4722" i="14" s="1"/>
  <c r="X4722" i="14" s="1"/>
  <c r="AA4722" i="14"/>
  <c r="Y4722" i="14"/>
  <c r="AC4721" i="14"/>
  <c r="AB4721" i="14" a="1"/>
  <c r="AB4721" i="14" s="1"/>
  <c r="AA4721" i="14"/>
  <c r="Y4721" i="14"/>
  <c r="AC4720" i="14"/>
  <c r="AB4720" i="14" a="1"/>
  <c r="AB4720" i="14" s="1"/>
  <c r="X4720" i="14" s="1"/>
  <c r="AA4720" i="14"/>
  <c r="Y4720" i="14"/>
  <c r="AC4719" i="14"/>
  <c r="AB4719" i="14" a="1"/>
  <c r="AB4719" i="14" s="1"/>
  <c r="X4719" i="14" s="1"/>
  <c r="AA4719" i="14"/>
  <c r="Y4719" i="14"/>
  <c r="AC4718" i="14"/>
  <c r="AB4718" i="14" a="1"/>
  <c r="AB4718" i="14" s="1"/>
  <c r="X4718" i="14" s="1"/>
  <c r="AA4718" i="14"/>
  <c r="Y4718" i="14"/>
  <c r="AC4717" i="14"/>
  <c r="AB4717" i="14"/>
  <c r="AB4717" i="14" a="1"/>
  <c r="AA4717" i="14"/>
  <c r="Y4717" i="14"/>
  <c r="AC4716" i="14"/>
  <c r="AB4716" i="14" a="1"/>
  <c r="AB4716" i="14" s="1"/>
  <c r="AA4716" i="14"/>
  <c r="Y4716" i="14"/>
  <c r="AC4715" i="14"/>
  <c r="AB4715" i="14" a="1"/>
  <c r="AB4715" i="14" s="1"/>
  <c r="AA4715" i="14"/>
  <c r="Y4715" i="14"/>
  <c r="AC4714" i="14"/>
  <c r="AB4714" i="14" a="1"/>
  <c r="AB4714" i="14" s="1"/>
  <c r="AA4714" i="14"/>
  <c r="Y4714" i="14"/>
  <c r="AC4713" i="14"/>
  <c r="AB4713" i="14" a="1"/>
  <c r="AB4713" i="14" s="1"/>
  <c r="AA4713" i="14"/>
  <c r="Y4713" i="14"/>
  <c r="AC4712" i="14"/>
  <c r="AB4712" i="14" a="1"/>
  <c r="AB4712" i="14" s="1"/>
  <c r="AA4712" i="14"/>
  <c r="Y4712" i="14"/>
  <c r="AC4711" i="14"/>
  <c r="AB4711" i="14" a="1"/>
  <c r="AB4711" i="14" s="1"/>
  <c r="AA4711" i="14"/>
  <c r="Y4711" i="14"/>
  <c r="AC4710" i="14"/>
  <c r="AB4710" i="14" a="1"/>
  <c r="AB4710" i="14" s="1"/>
  <c r="AA4710" i="14"/>
  <c r="Y4710" i="14"/>
  <c r="AC4709" i="14"/>
  <c r="AB4709" i="14"/>
  <c r="AB4709" i="14" a="1"/>
  <c r="AA4709" i="14"/>
  <c r="Y4709" i="14"/>
  <c r="AC4708" i="14"/>
  <c r="AB4708" i="14" a="1"/>
  <c r="AB4708" i="14" s="1"/>
  <c r="X4708" i="14" s="1"/>
  <c r="AA4708" i="14"/>
  <c r="Y4708" i="14"/>
  <c r="AC4707" i="14"/>
  <c r="AB4707" i="14" a="1"/>
  <c r="AB4707" i="14" s="1"/>
  <c r="X4707" i="14" s="1"/>
  <c r="AA4707" i="14"/>
  <c r="Y4707" i="14"/>
  <c r="AC4706" i="14"/>
  <c r="AB4706" i="14" a="1"/>
  <c r="AB4706" i="14" s="1"/>
  <c r="X4706" i="14" s="1"/>
  <c r="AA4706" i="14"/>
  <c r="Y4706" i="14"/>
  <c r="AC4705" i="14"/>
  <c r="AB4705" i="14" a="1"/>
  <c r="AB4705" i="14" s="1"/>
  <c r="AA4705" i="14"/>
  <c r="Y4705" i="14"/>
  <c r="AC4704" i="14"/>
  <c r="AB4704" i="14" a="1"/>
  <c r="AB4704" i="14" s="1"/>
  <c r="X4704" i="14" s="1"/>
  <c r="AA4704" i="14"/>
  <c r="Y4704" i="14"/>
  <c r="AC4703" i="14"/>
  <c r="AB4703" i="14" a="1"/>
  <c r="AB4703" i="14" s="1"/>
  <c r="X4703" i="14" s="1"/>
  <c r="AA4703" i="14"/>
  <c r="Y4703" i="14"/>
  <c r="AC4702" i="14"/>
  <c r="AB4702" i="14" a="1"/>
  <c r="AB4702" i="14" s="1"/>
  <c r="X4702" i="14" s="1"/>
  <c r="AA4702" i="14"/>
  <c r="Y4702" i="14"/>
  <c r="AC4701" i="14"/>
  <c r="AB4701" i="14"/>
  <c r="AB4701" i="14" a="1"/>
  <c r="AA4701" i="14"/>
  <c r="Y4701" i="14"/>
  <c r="AC4700" i="14"/>
  <c r="AB4700" i="14" a="1"/>
  <c r="AB4700" i="14" s="1"/>
  <c r="AA4700" i="14"/>
  <c r="Y4700" i="14"/>
  <c r="AC4699" i="14"/>
  <c r="AB4699" i="14" a="1"/>
  <c r="AB4699" i="14" s="1"/>
  <c r="AA4699" i="14"/>
  <c r="Y4699" i="14"/>
  <c r="AC4698" i="14"/>
  <c r="AB4698" i="14" a="1"/>
  <c r="AB4698" i="14" s="1"/>
  <c r="AA4698" i="14"/>
  <c r="Y4698" i="14"/>
  <c r="AC4697" i="14"/>
  <c r="AB4697" i="14" a="1"/>
  <c r="AB4697" i="14" s="1"/>
  <c r="AA4697" i="14"/>
  <c r="Y4697" i="14"/>
  <c r="AC4696" i="14"/>
  <c r="AB4696" i="14" a="1"/>
  <c r="AB4696" i="14" s="1"/>
  <c r="AA4696" i="14"/>
  <c r="Y4696" i="14"/>
  <c r="AC4695" i="14"/>
  <c r="AB4695" i="14" a="1"/>
  <c r="AB4695" i="14" s="1"/>
  <c r="AA4695" i="14"/>
  <c r="Y4695" i="14"/>
  <c r="AC4694" i="14"/>
  <c r="AB4694" i="14" a="1"/>
  <c r="AB4694" i="14" s="1"/>
  <c r="AA4694" i="14"/>
  <c r="Y4694" i="14"/>
  <c r="AC4693" i="14"/>
  <c r="AB4693" i="14"/>
  <c r="AB4693" i="14" a="1"/>
  <c r="AA4693" i="14"/>
  <c r="Y4693" i="14"/>
  <c r="AC4692" i="14"/>
  <c r="AB4692" i="14" a="1"/>
  <c r="AB4692" i="14" s="1"/>
  <c r="X4692" i="14" s="1"/>
  <c r="AA4692" i="14"/>
  <c r="Y4692" i="14"/>
  <c r="AC4691" i="14"/>
  <c r="AB4691" i="14" a="1"/>
  <c r="AB4691" i="14" s="1"/>
  <c r="X4691" i="14" s="1"/>
  <c r="AA4691" i="14"/>
  <c r="Y4691" i="14"/>
  <c r="AC4690" i="14"/>
  <c r="AB4690" i="14" a="1"/>
  <c r="AB4690" i="14" s="1"/>
  <c r="X4690" i="14" s="1"/>
  <c r="AA4690" i="14"/>
  <c r="Y4690" i="14"/>
  <c r="AC4689" i="14"/>
  <c r="AB4689" i="14" a="1"/>
  <c r="AB4689" i="14" s="1"/>
  <c r="AA4689" i="14"/>
  <c r="Y4689" i="14"/>
  <c r="AC4688" i="14"/>
  <c r="AB4688" i="14" a="1"/>
  <c r="AB4688" i="14" s="1"/>
  <c r="X4688" i="14" s="1"/>
  <c r="AA4688" i="14"/>
  <c r="Y4688" i="14"/>
  <c r="AC4687" i="14"/>
  <c r="AB4687" i="14" a="1"/>
  <c r="AB4687" i="14" s="1"/>
  <c r="X4687" i="14" s="1"/>
  <c r="AA4687" i="14"/>
  <c r="Y4687" i="14"/>
  <c r="AC4686" i="14"/>
  <c r="AB4686" i="14" a="1"/>
  <c r="AB4686" i="14" s="1"/>
  <c r="X4686" i="14" s="1"/>
  <c r="AA4686" i="14"/>
  <c r="Y4686" i="14"/>
  <c r="AC4685" i="14"/>
  <c r="AB4685" i="14"/>
  <c r="X4685" i="14" s="1"/>
  <c r="AB4685" i="14" a="1"/>
  <c r="AA4685" i="14"/>
  <c r="Y4685" i="14"/>
  <c r="AC4684" i="14"/>
  <c r="AB4684" i="14" a="1"/>
  <c r="AB4684" i="14" s="1"/>
  <c r="AA4684" i="14"/>
  <c r="Y4684" i="14"/>
  <c r="AC4683" i="14"/>
  <c r="AB4683" i="14" a="1"/>
  <c r="AB4683" i="14" s="1"/>
  <c r="AA4683" i="14"/>
  <c r="Y4683" i="14"/>
  <c r="AC4682" i="14"/>
  <c r="AB4682" i="14" a="1"/>
  <c r="AB4682" i="14" s="1"/>
  <c r="AA4682" i="14"/>
  <c r="Y4682" i="14"/>
  <c r="AC4681" i="14"/>
  <c r="AB4681" i="14" a="1"/>
  <c r="AB4681" i="14" s="1"/>
  <c r="AA4681" i="14"/>
  <c r="Y4681" i="14"/>
  <c r="AC4680" i="14"/>
  <c r="AB4680" i="14"/>
  <c r="AB4680" i="14" a="1"/>
  <c r="AA4680" i="14"/>
  <c r="Y4680" i="14"/>
  <c r="AC4679" i="14"/>
  <c r="AB4679" i="14" a="1"/>
  <c r="AB4679" i="14" s="1"/>
  <c r="AA4679" i="14"/>
  <c r="Y4679" i="14"/>
  <c r="AC4678" i="14"/>
  <c r="AB4678" i="14" a="1"/>
  <c r="AB4678" i="14" s="1"/>
  <c r="X4678" i="14" s="1"/>
  <c r="Z4678" i="14" s="1"/>
  <c r="AA4678" i="14"/>
  <c r="Y4678" i="14"/>
  <c r="AC4677" i="14"/>
  <c r="AB4677" i="14"/>
  <c r="AB4677" i="14" a="1"/>
  <c r="AA4677" i="14"/>
  <c r="Y4677" i="14"/>
  <c r="AC4676" i="14"/>
  <c r="AB4676" i="14" a="1"/>
  <c r="AB4676" i="14" s="1"/>
  <c r="X4676" i="14" s="1"/>
  <c r="AA4676" i="14"/>
  <c r="Y4676" i="14"/>
  <c r="AC4675" i="14"/>
  <c r="AB4675" i="14"/>
  <c r="X4675" i="14" s="1"/>
  <c r="AB4675" i="14" a="1"/>
  <c r="AA4675" i="14"/>
  <c r="Y4675" i="14"/>
  <c r="Z4675" i="14"/>
  <c r="AC4674" i="14"/>
  <c r="AB4674" i="14" a="1"/>
  <c r="AB4674" i="14" s="1"/>
  <c r="X4674" i="14" s="1"/>
  <c r="Z4674" i="14" s="1"/>
  <c r="AA4674" i="14"/>
  <c r="Y4674" i="14"/>
  <c r="AC4673" i="14"/>
  <c r="AB4673" i="14"/>
  <c r="AB4673" i="14" a="1"/>
  <c r="AA4673" i="14"/>
  <c r="Y4673" i="14"/>
  <c r="AC4672" i="14"/>
  <c r="AB4672" i="14" a="1"/>
  <c r="AB4672" i="14" s="1"/>
  <c r="AA4672" i="14"/>
  <c r="Y4672" i="14"/>
  <c r="AC4671" i="14"/>
  <c r="AB4671" i="14" a="1"/>
  <c r="AB4671" i="14" s="1"/>
  <c r="AA4671" i="14"/>
  <c r="Y4671" i="14"/>
  <c r="AC4670" i="14"/>
  <c r="AB4670" i="14" a="1"/>
  <c r="AB4670" i="14" s="1"/>
  <c r="AA4670" i="14"/>
  <c r="Y4670" i="14"/>
  <c r="AC4669" i="14"/>
  <c r="AB4669" i="14"/>
  <c r="AB4669" i="14" a="1"/>
  <c r="AA4669" i="14"/>
  <c r="Y4669" i="14"/>
  <c r="AC4668" i="14"/>
  <c r="AB4668" i="14" a="1"/>
  <c r="AB4668" i="14" s="1"/>
  <c r="AA4668" i="14"/>
  <c r="Y4668" i="14"/>
  <c r="AC4667" i="14"/>
  <c r="AB4667" i="14"/>
  <c r="X4667" i="14" s="1"/>
  <c r="AB4667" i="14" a="1"/>
  <c r="AA4667" i="14"/>
  <c r="Y4667" i="14"/>
  <c r="Z4667" i="14"/>
  <c r="AC4666" i="14"/>
  <c r="AB4666" i="14" a="1"/>
  <c r="AB4666" i="14" s="1"/>
  <c r="AA4666" i="14"/>
  <c r="Y4666" i="14"/>
  <c r="AC4665" i="14"/>
  <c r="AB4665" i="14" a="1"/>
  <c r="AB4665" i="14" s="1"/>
  <c r="AA4665" i="14"/>
  <c r="Y4665" i="14"/>
  <c r="AC4664" i="14"/>
  <c r="AB4664" i="14"/>
  <c r="AB4664" i="14" a="1"/>
  <c r="AA4664" i="14"/>
  <c r="Y4664" i="14"/>
  <c r="AC4663" i="14"/>
  <c r="AB4663" i="14" a="1"/>
  <c r="AB4663" i="14" s="1"/>
  <c r="X4663" i="14" s="1"/>
  <c r="AA4663" i="14"/>
  <c r="Y4663" i="14"/>
  <c r="AC4662" i="14"/>
  <c r="AB4662" i="14" a="1"/>
  <c r="AB4662" i="14" s="1"/>
  <c r="X4662" i="14" s="1"/>
  <c r="AA4662" i="14"/>
  <c r="Y4662" i="14"/>
  <c r="AC4661" i="14"/>
  <c r="AB4661" i="14" a="1"/>
  <c r="AB4661" i="14" s="1"/>
  <c r="AA4661" i="14"/>
  <c r="Y4661" i="14"/>
  <c r="AC4660" i="14"/>
  <c r="AB4660" i="14" a="1"/>
  <c r="AB4660" i="14" s="1"/>
  <c r="X4660" i="14" s="1"/>
  <c r="AA4660" i="14"/>
  <c r="Y4660" i="14"/>
  <c r="AC4659" i="14"/>
  <c r="AB4659" i="14"/>
  <c r="AB4659" i="14" a="1"/>
  <c r="AA4659" i="14"/>
  <c r="Y4659" i="14"/>
  <c r="AC4658" i="14"/>
  <c r="AB4658" i="14" a="1"/>
  <c r="AB4658" i="14" s="1"/>
  <c r="AA4658" i="14"/>
  <c r="Y4658" i="14"/>
  <c r="AC4657" i="14"/>
  <c r="AB4657" i="14" a="1"/>
  <c r="AB4657" i="14" s="1"/>
  <c r="AA4657" i="14"/>
  <c r="Y4657" i="14"/>
  <c r="AC4656" i="14"/>
  <c r="AB4656" i="14" a="1"/>
  <c r="AB4656" i="14" s="1"/>
  <c r="AA4656" i="14"/>
  <c r="Y4656" i="14"/>
  <c r="AC4655" i="14"/>
  <c r="AB4655" i="14"/>
  <c r="AB4655" i="14" a="1"/>
  <c r="AA4655" i="14"/>
  <c r="Y4655" i="14"/>
  <c r="AC4654" i="14"/>
  <c r="AB4654" i="14" a="1"/>
  <c r="AB4654" i="14" s="1"/>
  <c r="X4654" i="14" s="1"/>
  <c r="AA4654" i="14"/>
  <c r="Y4654" i="14"/>
  <c r="AC4653" i="14"/>
  <c r="AB4653" i="14" a="1"/>
  <c r="AB4653" i="14" s="1"/>
  <c r="AA4653" i="14"/>
  <c r="Y4653" i="14"/>
  <c r="AC4652" i="14"/>
  <c r="AB4652" i="14" a="1"/>
  <c r="AB4652" i="14" s="1"/>
  <c r="X4652" i="14" s="1"/>
  <c r="AA4652" i="14"/>
  <c r="Y4652" i="14"/>
  <c r="AC4651" i="14"/>
  <c r="AB4651" i="14"/>
  <c r="AB4651" i="14" a="1"/>
  <c r="AA4651" i="14"/>
  <c r="Y4651" i="14"/>
  <c r="AC4650" i="14"/>
  <c r="AB4650" i="14" a="1"/>
  <c r="AB4650" i="14" s="1"/>
  <c r="AA4650" i="14"/>
  <c r="Y4650" i="14"/>
  <c r="AC4649" i="14"/>
  <c r="AB4649" i="14" a="1"/>
  <c r="AB4649" i="14" s="1"/>
  <c r="AA4649" i="14"/>
  <c r="Y4649" i="14"/>
  <c r="AC4648" i="14"/>
  <c r="AB4648" i="14" a="1"/>
  <c r="AB4648" i="14" s="1"/>
  <c r="AA4648" i="14"/>
  <c r="Y4648" i="14"/>
  <c r="AC4647" i="14"/>
  <c r="AB4647" i="14"/>
  <c r="AB4647" i="14" a="1"/>
  <c r="AA4647" i="14"/>
  <c r="Y4647" i="14"/>
  <c r="AC4646" i="14"/>
  <c r="AB4646" i="14" a="1"/>
  <c r="AB4646" i="14" s="1"/>
  <c r="X4646" i="14" s="1"/>
  <c r="AA4646" i="14"/>
  <c r="Y4646" i="14"/>
  <c r="AC4645" i="14"/>
  <c r="AB4645" i="14" a="1"/>
  <c r="AB4645" i="14" s="1"/>
  <c r="AA4645" i="14"/>
  <c r="Y4645" i="14"/>
  <c r="AC4644" i="14"/>
  <c r="AB4644" i="14" a="1"/>
  <c r="AB4644" i="14" s="1"/>
  <c r="X4644" i="14" s="1"/>
  <c r="AA4644" i="14"/>
  <c r="Y4644" i="14"/>
  <c r="AC4643" i="14"/>
  <c r="AB4643" i="14"/>
  <c r="AB4643" i="14" a="1"/>
  <c r="AA4643" i="14"/>
  <c r="Y4643" i="14"/>
  <c r="AC4642" i="14"/>
  <c r="AB4642" i="14" a="1"/>
  <c r="AB4642" i="14" s="1"/>
  <c r="AA4642" i="14"/>
  <c r="Y4642" i="14"/>
  <c r="AC4641" i="14"/>
  <c r="AB4641" i="14" a="1"/>
  <c r="AB4641" i="14" s="1"/>
  <c r="AA4641" i="14"/>
  <c r="Y4641" i="14"/>
  <c r="AC4640" i="14"/>
  <c r="AB4640" i="14" a="1"/>
  <c r="AB4640" i="14" s="1"/>
  <c r="AA4640" i="14"/>
  <c r="Y4640" i="14"/>
  <c r="AC4639" i="14"/>
  <c r="AB4639" i="14"/>
  <c r="AB4639" i="14" a="1"/>
  <c r="AA4639" i="14"/>
  <c r="Y4639" i="14"/>
  <c r="AC4638" i="14"/>
  <c r="AB4638" i="14" a="1"/>
  <c r="AB4638" i="14" s="1"/>
  <c r="X4638" i="14" s="1"/>
  <c r="AA4638" i="14"/>
  <c r="Y4638" i="14"/>
  <c r="AC4637" i="14"/>
  <c r="AB4637" i="14" a="1"/>
  <c r="AB4637" i="14" s="1"/>
  <c r="AA4637" i="14"/>
  <c r="Y4637" i="14"/>
  <c r="AC4636" i="14"/>
  <c r="AB4636" i="14" a="1"/>
  <c r="AB4636" i="14" s="1"/>
  <c r="X4636" i="14" s="1"/>
  <c r="AA4636" i="14"/>
  <c r="Y4636" i="14"/>
  <c r="AC4635" i="14"/>
  <c r="AB4635" i="14"/>
  <c r="AB4635" i="14" a="1"/>
  <c r="AA4635" i="14"/>
  <c r="Y4635" i="14"/>
  <c r="AC4634" i="14"/>
  <c r="AB4634" i="14" a="1"/>
  <c r="AB4634" i="14" s="1"/>
  <c r="AA4634" i="14"/>
  <c r="Y4634" i="14"/>
  <c r="AC4633" i="14"/>
  <c r="AB4633" i="14" a="1"/>
  <c r="AB4633" i="14" s="1"/>
  <c r="AA4633" i="14"/>
  <c r="Y4633" i="14"/>
  <c r="AC4632" i="14"/>
  <c r="AB4632" i="14" a="1"/>
  <c r="AB4632" i="14" s="1"/>
  <c r="AA4632" i="14"/>
  <c r="Y4632" i="14"/>
  <c r="AC4631" i="14"/>
  <c r="AB4631" i="14"/>
  <c r="AB4631" i="14" a="1"/>
  <c r="AA4631" i="14"/>
  <c r="Y4631" i="14"/>
  <c r="AC4630" i="14"/>
  <c r="AB4630" i="14" a="1"/>
  <c r="AB4630" i="14" s="1"/>
  <c r="X4630" i="14" s="1"/>
  <c r="AA4630" i="14"/>
  <c r="Y4630" i="14"/>
  <c r="AC4629" i="14"/>
  <c r="AB4629" i="14" a="1"/>
  <c r="AB4629" i="14" s="1"/>
  <c r="AA4629" i="14"/>
  <c r="Y4629" i="14"/>
  <c r="AC4628" i="14"/>
  <c r="AB4628" i="14" a="1"/>
  <c r="AB4628" i="14" s="1"/>
  <c r="X4628" i="14" s="1"/>
  <c r="AA4628" i="14"/>
  <c r="Y4628" i="14"/>
  <c r="AC4627" i="14"/>
  <c r="AB4627" i="14"/>
  <c r="AB4627" i="14" a="1"/>
  <c r="AA4627" i="14"/>
  <c r="Y4627" i="14"/>
  <c r="AC4626" i="14"/>
  <c r="AB4626" i="14" a="1"/>
  <c r="AB4626" i="14" s="1"/>
  <c r="AA4626" i="14"/>
  <c r="Y4626" i="14"/>
  <c r="AC4625" i="14"/>
  <c r="AB4625" i="14" a="1"/>
  <c r="AB4625" i="14" s="1"/>
  <c r="AA4625" i="14"/>
  <c r="Y4625" i="14"/>
  <c r="AC4624" i="14"/>
  <c r="AB4624" i="14" a="1"/>
  <c r="AB4624" i="14" s="1"/>
  <c r="AA4624" i="14"/>
  <c r="Y4624" i="14"/>
  <c r="AC4623" i="14"/>
  <c r="AB4623" i="14"/>
  <c r="AB4623" i="14" a="1"/>
  <c r="AA4623" i="14"/>
  <c r="Y4623" i="14"/>
  <c r="AC4622" i="14"/>
  <c r="AB4622" i="14" a="1"/>
  <c r="AB4622" i="14" s="1"/>
  <c r="X4622" i="14" s="1"/>
  <c r="AA4622" i="14"/>
  <c r="Y4622" i="14"/>
  <c r="AC4621" i="14"/>
  <c r="AB4621" i="14" a="1"/>
  <c r="AB4621" i="14" s="1"/>
  <c r="AA4621" i="14"/>
  <c r="Y4621" i="14"/>
  <c r="AC4620" i="14"/>
  <c r="AB4620" i="14" a="1"/>
  <c r="AB4620" i="14" s="1"/>
  <c r="X4620" i="14" s="1"/>
  <c r="AA4620" i="14"/>
  <c r="Y4620" i="14"/>
  <c r="AC4619" i="14"/>
  <c r="AB4619" i="14"/>
  <c r="AB4619" i="14" a="1"/>
  <c r="AA4619" i="14"/>
  <c r="Y4619" i="14"/>
  <c r="AC4618" i="14"/>
  <c r="AB4618" i="14" a="1"/>
  <c r="AB4618" i="14" s="1"/>
  <c r="AA4618" i="14"/>
  <c r="Y4618" i="14"/>
  <c r="AC4617" i="14"/>
  <c r="AB4617" i="14" a="1"/>
  <c r="AB4617" i="14" s="1"/>
  <c r="AA4617" i="14"/>
  <c r="Y4617" i="14"/>
  <c r="AC4616" i="14"/>
  <c r="AB4616" i="14" a="1"/>
  <c r="AB4616" i="14" s="1"/>
  <c r="AA4616" i="14"/>
  <c r="Y4616" i="14"/>
  <c r="AC4615" i="14"/>
  <c r="AB4615" i="14"/>
  <c r="AB4615" i="14" a="1"/>
  <c r="AA4615" i="14"/>
  <c r="Y4615" i="14"/>
  <c r="AC4614" i="14"/>
  <c r="AB4614" i="14" a="1"/>
  <c r="AB4614" i="14" s="1"/>
  <c r="X4614" i="14" s="1"/>
  <c r="AA4614" i="14"/>
  <c r="Y4614" i="14"/>
  <c r="AC4613" i="14"/>
  <c r="AB4613" i="14" a="1"/>
  <c r="AB4613" i="14" s="1"/>
  <c r="AA4613" i="14"/>
  <c r="Y4613" i="14"/>
  <c r="AC4612" i="14"/>
  <c r="AB4612" i="14" a="1"/>
  <c r="AB4612" i="14" s="1"/>
  <c r="X4612" i="14" s="1"/>
  <c r="AA4612" i="14"/>
  <c r="Y4612" i="14"/>
  <c r="AC4611" i="14"/>
  <c r="AB4611" i="14"/>
  <c r="AB4611" i="14" a="1"/>
  <c r="AA4611" i="14"/>
  <c r="Y4611" i="14"/>
  <c r="AC4610" i="14"/>
  <c r="AB4610" i="14" a="1"/>
  <c r="AB4610" i="14" s="1"/>
  <c r="AA4610" i="14"/>
  <c r="Y4610" i="14"/>
  <c r="AC4609" i="14"/>
  <c r="AB4609" i="14" a="1"/>
  <c r="AB4609" i="14" s="1"/>
  <c r="AA4609" i="14"/>
  <c r="Y4609" i="14"/>
  <c r="AC4608" i="14"/>
  <c r="AB4608" i="14" a="1"/>
  <c r="AB4608" i="14" s="1"/>
  <c r="AA4608" i="14"/>
  <c r="Y4608" i="14"/>
  <c r="AC4607" i="14"/>
  <c r="AB4607" i="14"/>
  <c r="AB4607" i="14" a="1"/>
  <c r="AA4607" i="14"/>
  <c r="Y4607" i="14"/>
  <c r="AC4606" i="14"/>
  <c r="AB4606" i="14" a="1"/>
  <c r="AB4606" i="14" s="1"/>
  <c r="X4606" i="14" s="1"/>
  <c r="AA4606" i="14"/>
  <c r="Y4606" i="14"/>
  <c r="AC4605" i="14"/>
  <c r="AB4605" i="14" a="1"/>
  <c r="AB4605" i="14" s="1"/>
  <c r="AA4605" i="14"/>
  <c r="Y4605" i="14"/>
  <c r="AC4604" i="14"/>
  <c r="AB4604" i="14" a="1"/>
  <c r="AB4604" i="14" s="1"/>
  <c r="X4604" i="14" s="1"/>
  <c r="AA4604" i="14"/>
  <c r="Y4604" i="14"/>
  <c r="AC4603" i="14"/>
  <c r="AB4603" i="14"/>
  <c r="AB4603" i="14" a="1"/>
  <c r="AA4603" i="14"/>
  <c r="Y4603" i="14"/>
  <c r="AC4602" i="14"/>
  <c r="AB4602" i="14" a="1"/>
  <c r="AB4602" i="14" s="1"/>
  <c r="AA4602" i="14"/>
  <c r="Y4602" i="14"/>
  <c r="AC4601" i="14"/>
  <c r="AB4601" i="14" a="1"/>
  <c r="AB4601" i="14" s="1"/>
  <c r="AA4601" i="14"/>
  <c r="Y4601" i="14"/>
  <c r="AC4600" i="14"/>
  <c r="AB4600" i="14" a="1"/>
  <c r="AB4600" i="14" s="1"/>
  <c r="AA4600" i="14"/>
  <c r="Y4600" i="14"/>
  <c r="AC4599" i="14"/>
  <c r="AB4599" i="14"/>
  <c r="AB4599" i="14" a="1"/>
  <c r="AA4599" i="14"/>
  <c r="Y4599" i="14"/>
  <c r="AC4598" i="14"/>
  <c r="AB4598" i="14" a="1"/>
  <c r="AB4598" i="14" s="1"/>
  <c r="X4598" i="14" s="1"/>
  <c r="AA4598" i="14"/>
  <c r="Y4598" i="14"/>
  <c r="AC4597" i="14"/>
  <c r="AB4597" i="14" a="1"/>
  <c r="AB4597" i="14" s="1"/>
  <c r="AA4597" i="14"/>
  <c r="Y4597" i="14"/>
  <c r="AC4596" i="14"/>
  <c r="AB4596" i="14" a="1"/>
  <c r="AB4596" i="14" s="1"/>
  <c r="X4596" i="14" s="1"/>
  <c r="AA4596" i="14"/>
  <c r="Y4596" i="14"/>
  <c r="AC4595" i="14"/>
  <c r="AB4595" i="14"/>
  <c r="AB4595" i="14" a="1"/>
  <c r="AA4595" i="14"/>
  <c r="Y4595" i="14"/>
  <c r="AC4594" i="14"/>
  <c r="AB4594" i="14" a="1"/>
  <c r="AB4594" i="14" s="1"/>
  <c r="AA4594" i="14"/>
  <c r="Y4594" i="14"/>
  <c r="AC4593" i="14"/>
  <c r="AB4593" i="14" a="1"/>
  <c r="AB4593" i="14" s="1"/>
  <c r="AA4593" i="14"/>
  <c r="Y4593" i="14"/>
  <c r="AC4592" i="14"/>
  <c r="AB4592" i="14" a="1"/>
  <c r="AB4592" i="14" s="1"/>
  <c r="AA4592" i="14"/>
  <c r="Y4592" i="14"/>
  <c r="AC4591" i="14"/>
  <c r="AB4591" i="14"/>
  <c r="AB4591" i="14" a="1"/>
  <c r="AA4591" i="14"/>
  <c r="Y4591" i="14"/>
  <c r="AC4590" i="14"/>
  <c r="AB4590" i="14" a="1"/>
  <c r="AB4590" i="14" s="1"/>
  <c r="X4590" i="14" s="1"/>
  <c r="AA4590" i="14"/>
  <c r="Y4590" i="14"/>
  <c r="AC4589" i="14"/>
  <c r="AB4589" i="14" a="1"/>
  <c r="AB4589" i="14" s="1"/>
  <c r="AA4589" i="14"/>
  <c r="Y4589" i="14"/>
  <c r="AC4588" i="14"/>
  <c r="AB4588" i="14" a="1"/>
  <c r="AB4588" i="14" s="1"/>
  <c r="X4588" i="14" s="1"/>
  <c r="AA4588" i="14"/>
  <c r="Y4588" i="14"/>
  <c r="AC4587" i="14"/>
  <c r="AB4587" i="14"/>
  <c r="AB4587" i="14" a="1"/>
  <c r="AA4587" i="14"/>
  <c r="Y4587" i="14"/>
  <c r="AC4586" i="14"/>
  <c r="AB4586" i="14" a="1"/>
  <c r="AB4586" i="14" s="1"/>
  <c r="AA4586" i="14"/>
  <c r="Y4586" i="14"/>
  <c r="AC4585" i="14"/>
  <c r="AB4585" i="14" a="1"/>
  <c r="AB4585" i="14" s="1"/>
  <c r="AA4585" i="14"/>
  <c r="Y4585" i="14"/>
  <c r="AC4584" i="14"/>
  <c r="AB4584" i="14" a="1"/>
  <c r="AB4584" i="14" s="1"/>
  <c r="AA4584" i="14"/>
  <c r="Y4584" i="14"/>
  <c r="AC4583" i="14"/>
  <c r="AB4583" i="14" a="1"/>
  <c r="AB4583" i="14" s="1"/>
  <c r="AA4583" i="14"/>
  <c r="Y4583" i="14"/>
  <c r="AC4582" i="14"/>
  <c r="AB4582" i="14" a="1"/>
  <c r="AB4582" i="14" s="1"/>
  <c r="AA4582" i="14"/>
  <c r="Y4582" i="14"/>
  <c r="AC4581" i="14"/>
  <c r="AB4581" i="14"/>
  <c r="AB4581" i="14" a="1"/>
  <c r="AA4581" i="14"/>
  <c r="Y4581" i="14"/>
  <c r="AC4580" i="14"/>
  <c r="AB4580" i="14" a="1"/>
  <c r="AB4580" i="14" s="1"/>
  <c r="X4580" i="14" s="1"/>
  <c r="AA4580" i="14"/>
  <c r="Y4580" i="14"/>
  <c r="AC4579" i="14"/>
  <c r="AB4579" i="14" a="1"/>
  <c r="AB4579" i="14" s="1"/>
  <c r="X4579" i="14" s="1"/>
  <c r="AA4579" i="14"/>
  <c r="Y4579" i="14"/>
  <c r="AC4578" i="14"/>
  <c r="AB4578" i="14" a="1"/>
  <c r="AB4578" i="14" s="1"/>
  <c r="X4578" i="14" s="1"/>
  <c r="AA4578" i="14"/>
  <c r="Y4578" i="14"/>
  <c r="AC4577" i="14"/>
  <c r="AB4577" i="14" a="1"/>
  <c r="AB4577" i="14" s="1"/>
  <c r="AA4577" i="14"/>
  <c r="Y4577" i="14"/>
  <c r="AC4576" i="14"/>
  <c r="AB4576" i="14" a="1"/>
  <c r="AB4576" i="14" s="1"/>
  <c r="X4576" i="14" s="1"/>
  <c r="AA4576" i="14"/>
  <c r="Y4576" i="14"/>
  <c r="AC4575" i="14"/>
  <c r="AB4575" i="14" a="1"/>
  <c r="AB4575" i="14" s="1"/>
  <c r="X4575" i="14" s="1"/>
  <c r="AA4575" i="14"/>
  <c r="Y4575" i="14"/>
  <c r="AC4574" i="14"/>
  <c r="AB4574" i="14" a="1"/>
  <c r="AB4574" i="14" s="1"/>
  <c r="X4574" i="14" s="1"/>
  <c r="AA4574" i="14"/>
  <c r="Y4574" i="14"/>
  <c r="AC4573" i="14"/>
  <c r="AB4573" i="14"/>
  <c r="AB4573" i="14" a="1"/>
  <c r="AA4573" i="14"/>
  <c r="Y4573" i="14"/>
  <c r="AC4572" i="14"/>
  <c r="AB4572" i="14" a="1"/>
  <c r="AB4572" i="14" s="1"/>
  <c r="AA4572" i="14"/>
  <c r="Y4572" i="14"/>
  <c r="AC4571" i="14"/>
  <c r="AB4571" i="14" a="1"/>
  <c r="AB4571" i="14" s="1"/>
  <c r="AA4571" i="14"/>
  <c r="Y4571" i="14"/>
  <c r="AC4570" i="14"/>
  <c r="AB4570" i="14" a="1"/>
  <c r="AB4570" i="14" s="1"/>
  <c r="AA4570" i="14"/>
  <c r="Y4570" i="14"/>
  <c r="AC4569" i="14"/>
  <c r="AB4569" i="14" a="1"/>
  <c r="AB4569" i="14" s="1"/>
  <c r="AA4569" i="14"/>
  <c r="Y4569" i="14"/>
  <c r="AC4568" i="14"/>
  <c r="AB4568" i="14" a="1"/>
  <c r="AB4568" i="14" s="1"/>
  <c r="AA4568" i="14"/>
  <c r="Y4568" i="14"/>
  <c r="AC4567" i="14"/>
  <c r="AB4567" i="14" a="1"/>
  <c r="AB4567" i="14" s="1"/>
  <c r="AA4567" i="14"/>
  <c r="Y4567" i="14"/>
  <c r="AC4566" i="14"/>
  <c r="AB4566" i="14" a="1"/>
  <c r="AB4566" i="14" s="1"/>
  <c r="AA4566" i="14"/>
  <c r="Y4566" i="14"/>
  <c r="AC4565" i="14"/>
  <c r="AB4565" i="14"/>
  <c r="AB4565" i="14" a="1"/>
  <c r="AA4565" i="14"/>
  <c r="Y4565" i="14"/>
  <c r="AC4564" i="14"/>
  <c r="AB4564" i="14" a="1"/>
  <c r="AB4564" i="14" s="1"/>
  <c r="X4564" i="14" s="1"/>
  <c r="AA4564" i="14"/>
  <c r="Y4564" i="14"/>
  <c r="AC4563" i="14"/>
  <c r="AB4563" i="14" a="1"/>
  <c r="AB4563" i="14" s="1"/>
  <c r="X4563" i="14" s="1"/>
  <c r="AA4563" i="14"/>
  <c r="Y4563" i="14"/>
  <c r="AC4562" i="14"/>
  <c r="AB4562" i="14" a="1"/>
  <c r="AB4562" i="14" s="1"/>
  <c r="X4562" i="14" s="1"/>
  <c r="AA4562" i="14"/>
  <c r="Y4562" i="14"/>
  <c r="AC4561" i="14"/>
  <c r="AB4561" i="14" a="1"/>
  <c r="AB4561" i="14" s="1"/>
  <c r="AA4561" i="14"/>
  <c r="Y4561" i="14"/>
  <c r="AC4560" i="14"/>
  <c r="AB4560" i="14" a="1"/>
  <c r="AB4560" i="14" s="1"/>
  <c r="X4560" i="14" s="1"/>
  <c r="AA4560" i="14"/>
  <c r="Y4560" i="14"/>
  <c r="AC4559" i="14"/>
  <c r="AB4559" i="14" a="1"/>
  <c r="AB4559" i="14" s="1"/>
  <c r="X4559" i="14" s="1"/>
  <c r="AA4559" i="14"/>
  <c r="Y4559" i="14"/>
  <c r="AC4558" i="14"/>
  <c r="AB4558" i="14" a="1"/>
  <c r="AB4558" i="14" s="1"/>
  <c r="X4558" i="14" s="1"/>
  <c r="AA4558" i="14"/>
  <c r="Y4558" i="14"/>
  <c r="AC4557" i="14"/>
  <c r="AB4557" i="14"/>
  <c r="AB4557" i="14" a="1"/>
  <c r="AA4557" i="14"/>
  <c r="Y4557" i="14"/>
  <c r="AC4556" i="14"/>
  <c r="AB4556" i="14" a="1"/>
  <c r="AB4556" i="14" s="1"/>
  <c r="AA4556" i="14"/>
  <c r="Y4556" i="14"/>
  <c r="AC4555" i="14"/>
  <c r="AB4555" i="14" a="1"/>
  <c r="AB4555" i="14" s="1"/>
  <c r="AA4555" i="14"/>
  <c r="Y4555" i="14"/>
  <c r="AC4554" i="14"/>
  <c r="AB4554" i="14" a="1"/>
  <c r="AB4554" i="14" s="1"/>
  <c r="AA4554" i="14"/>
  <c r="Y4554" i="14"/>
  <c r="AC4553" i="14"/>
  <c r="AB4553" i="14" a="1"/>
  <c r="AB4553" i="14" s="1"/>
  <c r="AA4553" i="14"/>
  <c r="Y4553" i="14"/>
  <c r="AC4552" i="14"/>
  <c r="AB4552" i="14" a="1"/>
  <c r="AB4552" i="14" s="1"/>
  <c r="AA4552" i="14"/>
  <c r="Y4552" i="14"/>
  <c r="AC4551" i="14"/>
  <c r="AB4551" i="14" a="1"/>
  <c r="AB4551" i="14" s="1"/>
  <c r="AA4551" i="14"/>
  <c r="Y4551" i="14"/>
  <c r="AC4550" i="14"/>
  <c r="AB4550" i="14" a="1"/>
  <c r="AB4550" i="14" s="1"/>
  <c r="AA4550" i="14"/>
  <c r="Y4550" i="14"/>
  <c r="AC4549" i="14"/>
  <c r="AB4549" i="14"/>
  <c r="AB4549" i="14" a="1"/>
  <c r="AA4549" i="14"/>
  <c r="Y4549" i="14"/>
  <c r="AC4548" i="14"/>
  <c r="AB4548" i="14" a="1"/>
  <c r="AB4548" i="14" s="1"/>
  <c r="X4548" i="14" s="1"/>
  <c r="AA4548" i="14"/>
  <c r="Y4548" i="14"/>
  <c r="AC4547" i="14"/>
  <c r="AB4547" i="14" a="1"/>
  <c r="AB4547" i="14" s="1"/>
  <c r="X4547" i="14" s="1"/>
  <c r="AA4547" i="14"/>
  <c r="Y4547" i="14"/>
  <c r="AC4546" i="14"/>
  <c r="AB4546" i="14" a="1"/>
  <c r="AB4546" i="14" s="1"/>
  <c r="X4546" i="14" s="1"/>
  <c r="AA4546" i="14"/>
  <c r="Y4546" i="14"/>
  <c r="AC4545" i="14"/>
  <c r="AB4545" i="14" a="1"/>
  <c r="AB4545" i="14" s="1"/>
  <c r="AA4545" i="14"/>
  <c r="Y4545" i="14"/>
  <c r="AC4544" i="14"/>
  <c r="AB4544" i="14" a="1"/>
  <c r="AB4544" i="14" s="1"/>
  <c r="X4544" i="14" s="1"/>
  <c r="AA4544" i="14"/>
  <c r="Y4544" i="14"/>
  <c r="AC4543" i="14"/>
  <c r="AB4543" i="14" a="1"/>
  <c r="AB4543" i="14" s="1"/>
  <c r="X4543" i="14" s="1"/>
  <c r="AA4543" i="14"/>
  <c r="Y4543" i="14"/>
  <c r="AC4542" i="14"/>
  <c r="AB4542" i="14" a="1"/>
  <c r="AB4542" i="14" s="1"/>
  <c r="X4542" i="14" s="1"/>
  <c r="AA4542" i="14"/>
  <c r="Y4542" i="14"/>
  <c r="AC4541" i="14"/>
  <c r="AB4541" i="14"/>
  <c r="AB4541" i="14" a="1"/>
  <c r="AA4541" i="14"/>
  <c r="Y4541" i="14"/>
  <c r="AC4540" i="14"/>
  <c r="AB4540" i="14" a="1"/>
  <c r="AB4540" i="14" s="1"/>
  <c r="AA4540" i="14"/>
  <c r="Y4540" i="14"/>
  <c r="AC4539" i="14"/>
  <c r="AB4539" i="14" a="1"/>
  <c r="AB4539" i="14" s="1"/>
  <c r="AA4539" i="14"/>
  <c r="Y4539" i="14"/>
  <c r="AC4538" i="14"/>
  <c r="AB4538" i="14" a="1"/>
  <c r="AB4538" i="14" s="1"/>
  <c r="AA4538" i="14"/>
  <c r="Y4538" i="14"/>
  <c r="AC4537" i="14"/>
  <c r="AB4537" i="14" a="1"/>
  <c r="AB4537" i="14" s="1"/>
  <c r="AA4537" i="14"/>
  <c r="Y4537" i="14"/>
  <c r="AC4536" i="14"/>
  <c r="AB4536" i="14" a="1"/>
  <c r="AB4536" i="14" s="1"/>
  <c r="AA4536" i="14"/>
  <c r="Y4536" i="14"/>
  <c r="AC4535" i="14"/>
  <c r="AB4535" i="14" a="1"/>
  <c r="AB4535" i="14" s="1"/>
  <c r="AA4535" i="14"/>
  <c r="Y4535" i="14"/>
  <c r="AC4534" i="14"/>
  <c r="AB4534" i="14" a="1"/>
  <c r="AB4534" i="14" s="1"/>
  <c r="AA4534" i="14"/>
  <c r="Y4534" i="14"/>
  <c r="AC4533" i="14"/>
  <c r="AB4533" i="14"/>
  <c r="AB4533" i="14" a="1"/>
  <c r="AA4533" i="14"/>
  <c r="Y4533" i="14"/>
  <c r="AC4532" i="14"/>
  <c r="AB4532" i="14" a="1"/>
  <c r="AB4532" i="14" s="1"/>
  <c r="X4532" i="14" s="1"/>
  <c r="AA4532" i="14"/>
  <c r="Y4532" i="14"/>
  <c r="AC4531" i="14"/>
  <c r="AB4531" i="14" a="1"/>
  <c r="AB4531" i="14" s="1"/>
  <c r="X4531" i="14" s="1"/>
  <c r="AA4531" i="14"/>
  <c r="Y4531" i="14"/>
  <c r="AC4530" i="14"/>
  <c r="AB4530" i="14" a="1"/>
  <c r="AB4530" i="14" s="1"/>
  <c r="X4530" i="14" s="1"/>
  <c r="AA4530" i="14"/>
  <c r="Y4530" i="14"/>
  <c r="AC4529" i="14"/>
  <c r="AB4529" i="14" a="1"/>
  <c r="AB4529" i="14" s="1"/>
  <c r="AA4529" i="14"/>
  <c r="Y4529" i="14"/>
  <c r="AC4528" i="14"/>
  <c r="AB4528" i="14" a="1"/>
  <c r="AB4528" i="14" s="1"/>
  <c r="X4528" i="14" s="1"/>
  <c r="AA4528" i="14"/>
  <c r="Y4528" i="14"/>
  <c r="AC4527" i="14"/>
  <c r="AB4527" i="14" a="1"/>
  <c r="AB4527" i="14" s="1"/>
  <c r="X4527" i="14" s="1"/>
  <c r="AA4527" i="14"/>
  <c r="Y4527" i="14"/>
  <c r="AC4526" i="14"/>
  <c r="AB4526" i="14" a="1"/>
  <c r="AB4526" i="14" s="1"/>
  <c r="X4526" i="14" s="1"/>
  <c r="AA4526" i="14"/>
  <c r="Y4526" i="14"/>
  <c r="AC4525" i="14"/>
  <c r="AB4525" i="14"/>
  <c r="AB4525" i="14" a="1"/>
  <c r="AA4525" i="14"/>
  <c r="Y4525" i="14"/>
  <c r="AC4524" i="14"/>
  <c r="AB4524" i="14" a="1"/>
  <c r="AB4524" i="14" s="1"/>
  <c r="AA4524" i="14"/>
  <c r="Y4524" i="14"/>
  <c r="AC4523" i="14"/>
  <c r="AB4523" i="14" a="1"/>
  <c r="AB4523" i="14" s="1"/>
  <c r="AA4523" i="14"/>
  <c r="Y4523" i="14"/>
  <c r="AC4522" i="14"/>
  <c r="AB4522" i="14" a="1"/>
  <c r="AB4522" i="14" s="1"/>
  <c r="AA4522" i="14"/>
  <c r="Y4522" i="14"/>
  <c r="AC4521" i="14"/>
  <c r="AB4521" i="14" a="1"/>
  <c r="AB4521" i="14" s="1"/>
  <c r="AA4521" i="14"/>
  <c r="Y4521" i="14"/>
  <c r="AC4520" i="14"/>
  <c r="AB4520" i="14" a="1"/>
  <c r="AB4520" i="14" s="1"/>
  <c r="AA4520" i="14"/>
  <c r="Y4520" i="14"/>
  <c r="AC4519" i="14"/>
  <c r="AB4519" i="14" a="1"/>
  <c r="AB4519" i="14" s="1"/>
  <c r="AA4519" i="14"/>
  <c r="Y4519" i="14"/>
  <c r="AC4518" i="14"/>
  <c r="AB4518" i="14" a="1"/>
  <c r="AB4518" i="14" s="1"/>
  <c r="AA4518" i="14"/>
  <c r="Y4518" i="14"/>
  <c r="AC4517" i="14"/>
  <c r="AB4517" i="14"/>
  <c r="AB4517" i="14" a="1"/>
  <c r="AA4517" i="14"/>
  <c r="Y4517" i="14"/>
  <c r="AC4516" i="14"/>
  <c r="AB4516" i="14" a="1"/>
  <c r="AB4516" i="14" s="1"/>
  <c r="X4516" i="14" s="1"/>
  <c r="AA4516" i="14"/>
  <c r="Y4516" i="14"/>
  <c r="AC4515" i="14"/>
  <c r="AB4515" i="14" a="1"/>
  <c r="AB4515" i="14" s="1"/>
  <c r="X4515" i="14" s="1"/>
  <c r="AA4515" i="14"/>
  <c r="Y4515" i="14"/>
  <c r="AC4514" i="14"/>
  <c r="AB4514" i="14" a="1"/>
  <c r="AB4514" i="14" s="1"/>
  <c r="X4514" i="14" s="1"/>
  <c r="AA4514" i="14"/>
  <c r="Y4514" i="14"/>
  <c r="AC4513" i="14"/>
  <c r="AB4513" i="14" a="1"/>
  <c r="AB4513" i="14" s="1"/>
  <c r="X4513" i="14" s="1"/>
  <c r="AA4513" i="14"/>
  <c r="Y4513" i="14"/>
  <c r="AC4512" i="14"/>
  <c r="AB4512" i="14" a="1"/>
  <c r="AB4512" i="14" s="1"/>
  <c r="X4512" i="14" s="1"/>
  <c r="AA4512" i="14"/>
  <c r="Y4512" i="14"/>
  <c r="AC4511" i="14"/>
  <c r="AB4511" i="14" a="1"/>
  <c r="AB4511" i="14" s="1"/>
  <c r="X4511" i="14" s="1"/>
  <c r="AA4511" i="14"/>
  <c r="Y4511" i="14"/>
  <c r="AC4510" i="14"/>
  <c r="AB4510" i="14" a="1"/>
  <c r="AB4510" i="14" s="1"/>
  <c r="X4510" i="14" s="1"/>
  <c r="AA4510" i="14"/>
  <c r="Y4510" i="14"/>
  <c r="AC4509" i="14"/>
  <c r="AB4509" i="14" a="1"/>
  <c r="AB4509" i="14" s="1"/>
  <c r="X4509" i="14" s="1"/>
  <c r="AA4509" i="14"/>
  <c r="Y4509" i="14"/>
  <c r="AC4508" i="14"/>
  <c r="AB4508" i="14" a="1"/>
  <c r="AB4508" i="14" s="1"/>
  <c r="AA4508" i="14"/>
  <c r="Y4508" i="14"/>
  <c r="AC4507" i="14"/>
  <c r="AB4507" i="14" a="1"/>
  <c r="AB4507" i="14" s="1"/>
  <c r="AA4507" i="14"/>
  <c r="Y4507" i="14"/>
  <c r="AC4506" i="14"/>
  <c r="AB4506" i="14" a="1"/>
  <c r="AB4506" i="14" s="1"/>
  <c r="AA4506" i="14"/>
  <c r="Y4506" i="14"/>
  <c r="AC4505" i="14"/>
  <c r="AB4505" i="14" a="1"/>
  <c r="AB4505" i="14" s="1"/>
  <c r="AA4505" i="14"/>
  <c r="Y4505" i="14"/>
  <c r="AC4504" i="14"/>
  <c r="AB4504" i="14" a="1"/>
  <c r="AB4504" i="14" s="1"/>
  <c r="AA4504" i="14"/>
  <c r="Y4504" i="14"/>
  <c r="AC4503" i="14"/>
  <c r="AB4503" i="14" a="1"/>
  <c r="AB4503" i="14" s="1"/>
  <c r="AA4503" i="14"/>
  <c r="Y4503" i="14"/>
  <c r="AC4502" i="14"/>
  <c r="AB4502" i="14" a="1"/>
  <c r="AB4502" i="14" s="1"/>
  <c r="X4502" i="14" s="1"/>
  <c r="Z4502" i="14" s="1"/>
  <c r="AA4502" i="14"/>
  <c r="Y4502" i="14"/>
  <c r="AC4501" i="14"/>
  <c r="AB4501" i="14" a="1"/>
  <c r="AB4501" i="14" s="1"/>
  <c r="AA4501" i="14"/>
  <c r="Y4501" i="14"/>
  <c r="AC4500" i="14"/>
  <c r="AB4500" i="14" a="1"/>
  <c r="AB4500" i="14" s="1"/>
  <c r="AA4500" i="14"/>
  <c r="Y4500" i="14"/>
  <c r="AC4499" i="14"/>
  <c r="AB4499" i="14" a="1"/>
  <c r="AB4499" i="14" s="1"/>
  <c r="AA4499" i="14"/>
  <c r="Y4499" i="14"/>
  <c r="AC4498" i="14"/>
  <c r="AB4498" i="14" a="1"/>
  <c r="AB4498" i="14" s="1"/>
  <c r="AA4498" i="14"/>
  <c r="Y4498" i="14"/>
  <c r="AC4497" i="14"/>
  <c r="AB4497" i="14" a="1"/>
  <c r="AB4497" i="14" s="1"/>
  <c r="AA4497" i="14"/>
  <c r="Y4497" i="14"/>
  <c r="AC4496" i="14"/>
  <c r="AB4496" i="14" a="1"/>
  <c r="AB4496" i="14" s="1"/>
  <c r="AA4496" i="14"/>
  <c r="Y4496" i="14"/>
  <c r="AC4495" i="14"/>
  <c r="AB4495" i="14" a="1"/>
  <c r="AB4495" i="14" s="1"/>
  <c r="AA4495" i="14"/>
  <c r="Y4495" i="14"/>
  <c r="AC4494" i="14"/>
  <c r="AB4494" i="14" a="1"/>
  <c r="AB4494" i="14" s="1"/>
  <c r="AA4494" i="14"/>
  <c r="Y4494" i="14"/>
  <c r="AC4493" i="14"/>
  <c r="AB4493" i="14" a="1"/>
  <c r="AB4493" i="14" s="1"/>
  <c r="AA4493" i="14"/>
  <c r="Y4493" i="14"/>
  <c r="AC4492" i="14"/>
  <c r="AB4492" i="14" a="1"/>
  <c r="AB4492" i="14" s="1"/>
  <c r="AA4492" i="14"/>
  <c r="Y4492" i="14"/>
  <c r="AC4491" i="14"/>
  <c r="AB4491" i="14" a="1"/>
  <c r="AB4491" i="14" s="1"/>
  <c r="AA4491" i="14"/>
  <c r="Y4491" i="14"/>
  <c r="AC4490" i="14"/>
  <c r="AB4490" i="14" a="1"/>
  <c r="AB4490" i="14" s="1"/>
  <c r="AA4490" i="14"/>
  <c r="Y4490" i="14"/>
  <c r="AC4489" i="14"/>
  <c r="AB4489" i="14" a="1"/>
  <c r="AB4489" i="14" s="1"/>
  <c r="AA4489" i="14"/>
  <c r="Y4489" i="14"/>
  <c r="AC4488" i="14"/>
  <c r="AB4488" i="14" a="1"/>
  <c r="AB4488" i="14" s="1"/>
  <c r="AA4488" i="14"/>
  <c r="Y4488" i="14"/>
  <c r="AC4487" i="14"/>
  <c r="AB4487" i="14" a="1"/>
  <c r="AB4487" i="14" s="1"/>
  <c r="AA4487" i="14"/>
  <c r="Y4487" i="14"/>
  <c r="AC4486" i="14"/>
  <c r="AB4486" i="14" a="1"/>
  <c r="AB4486" i="14" s="1"/>
  <c r="AA4486" i="14"/>
  <c r="Y4486" i="14"/>
  <c r="AC4485" i="14"/>
  <c r="AB4485" i="14" a="1"/>
  <c r="AB4485" i="14" s="1"/>
  <c r="AA4485" i="14"/>
  <c r="Y4485" i="14"/>
  <c r="AC4484" i="14"/>
  <c r="AB4484" i="14" a="1"/>
  <c r="AB4484" i="14" s="1"/>
  <c r="AA4484" i="14"/>
  <c r="Y4484" i="14"/>
  <c r="AC4483" i="14"/>
  <c r="AB4483" i="14" a="1"/>
  <c r="AB4483" i="14" s="1"/>
  <c r="AA4483" i="14"/>
  <c r="Y4483" i="14"/>
  <c r="AC4482" i="14"/>
  <c r="AB4482" i="14" a="1"/>
  <c r="AB4482" i="14" s="1"/>
  <c r="AA4482" i="14"/>
  <c r="Y4482" i="14"/>
  <c r="AC4481" i="14"/>
  <c r="AB4481" i="14" a="1"/>
  <c r="AB4481" i="14" s="1"/>
  <c r="AA4481" i="14"/>
  <c r="Y4481" i="14"/>
  <c r="AC4480" i="14"/>
  <c r="AB4480" i="14" a="1"/>
  <c r="AB4480" i="14" s="1"/>
  <c r="AA4480" i="14"/>
  <c r="Y4480" i="14"/>
  <c r="AC4479" i="14"/>
  <c r="AB4479" i="14" a="1"/>
  <c r="AB4479" i="14" s="1"/>
  <c r="AA4479" i="14"/>
  <c r="Y4479" i="14"/>
  <c r="AC4478" i="14"/>
  <c r="AB4478" i="14" a="1"/>
  <c r="AB4478" i="14" s="1"/>
  <c r="AA4478" i="14"/>
  <c r="Y4478" i="14"/>
  <c r="AC4477" i="14"/>
  <c r="AB4477" i="14" a="1"/>
  <c r="AB4477" i="14" s="1"/>
  <c r="AA4477" i="14"/>
  <c r="Y4477" i="14"/>
  <c r="AC4476" i="14"/>
  <c r="AB4476" i="14" a="1"/>
  <c r="AB4476" i="14" s="1"/>
  <c r="X4476" i="14" s="1"/>
  <c r="AA4476" i="14"/>
  <c r="Y4476" i="14"/>
  <c r="AC4475" i="14"/>
  <c r="AB4475" i="14" a="1"/>
  <c r="AB4475" i="14" s="1"/>
  <c r="X4475" i="14" s="1"/>
  <c r="AA4475" i="14"/>
  <c r="Y4475" i="14"/>
  <c r="AC4474" i="14"/>
  <c r="AB4474" i="14" a="1"/>
  <c r="AB4474" i="14" s="1"/>
  <c r="X4474" i="14" s="1"/>
  <c r="AA4474" i="14"/>
  <c r="Y4474" i="14"/>
  <c r="AC4473" i="14"/>
  <c r="AB4473" i="14"/>
  <c r="AB4473" i="14" a="1"/>
  <c r="AA4473" i="14"/>
  <c r="Y4473" i="14"/>
  <c r="AC4472" i="14"/>
  <c r="AB4472" i="14" a="1"/>
  <c r="AB4472" i="14" s="1"/>
  <c r="X4472" i="14" s="1"/>
  <c r="AA4472" i="14"/>
  <c r="Y4472" i="14"/>
  <c r="AC4471" i="14"/>
  <c r="AB4471" i="14" a="1"/>
  <c r="AB4471" i="14" s="1"/>
  <c r="X4471" i="14" s="1"/>
  <c r="AA4471" i="14"/>
  <c r="Y4471" i="14"/>
  <c r="AC4470" i="14"/>
  <c r="AB4470" i="14" a="1"/>
  <c r="AB4470" i="14" s="1"/>
  <c r="X4470" i="14" s="1"/>
  <c r="AA4470" i="14"/>
  <c r="Y4470" i="14"/>
  <c r="AC4469" i="14"/>
  <c r="AB4469" i="14" a="1"/>
  <c r="AB4469" i="14" s="1"/>
  <c r="AA4469" i="14"/>
  <c r="Y4469" i="14"/>
  <c r="AC4468" i="14"/>
  <c r="AB4468" i="14" a="1"/>
  <c r="AB4468" i="14" s="1"/>
  <c r="AA4468" i="14"/>
  <c r="Y4468" i="14"/>
  <c r="AC4467" i="14"/>
  <c r="AB4467" i="14" a="1"/>
  <c r="AB4467" i="14" s="1"/>
  <c r="AA4467" i="14"/>
  <c r="Y4467" i="14"/>
  <c r="AC4466" i="14"/>
  <c r="AB4466" i="14" a="1"/>
  <c r="AB4466" i="14" s="1"/>
  <c r="AA4466" i="14"/>
  <c r="Y4466" i="14"/>
  <c r="AC4465" i="14"/>
  <c r="AB4465" i="14" a="1"/>
  <c r="AB4465" i="14" s="1"/>
  <c r="AA4465" i="14"/>
  <c r="Y4465" i="14"/>
  <c r="AC4464" i="14"/>
  <c r="AB4464" i="14" a="1"/>
  <c r="AB4464" i="14" s="1"/>
  <c r="AA4464" i="14"/>
  <c r="Y4464" i="14"/>
  <c r="AC4463" i="14"/>
  <c r="AB4463" i="14" a="1"/>
  <c r="AB4463" i="14" s="1"/>
  <c r="AA4463" i="14"/>
  <c r="Y4463" i="14"/>
  <c r="AC4462" i="14"/>
  <c r="AB4462" i="14" a="1"/>
  <c r="AB4462" i="14" s="1"/>
  <c r="AA4462" i="14"/>
  <c r="Y4462" i="14"/>
  <c r="AC4461" i="14"/>
  <c r="AB4461" i="14" a="1"/>
  <c r="AB4461" i="14" s="1"/>
  <c r="AA4461" i="14"/>
  <c r="Y4461" i="14"/>
  <c r="AC4460" i="14"/>
  <c r="AB4460" i="14" a="1"/>
  <c r="AB4460" i="14" s="1"/>
  <c r="AA4460" i="14"/>
  <c r="Y4460" i="14"/>
  <c r="AC4459" i="14"/>
  <c r="AB4459" i="14" a="1"/>
  <c r="AB4459" i="14" s="1"/>
  <c r="AA4459" i="14"/>
  <c r="Y4459" i="14"/>
  <c r="AC4458" i="14"/>
  <c r="AB4458" i="14" a="1"/>
  <c r="AB4458" i="14" s="1"/>
  <c r="AA4458" i="14"/>
  <c r="Y4458" i="14"/>
  <c r="AC4457" i="14"/>
  <c r="AB4457" i="14" a="1"/>
  <c r="AB4457" i="14" s="1"/>
  <c r="AA4457" i="14"/>
  <c r="Y4457" i="14"/>
  <c r="AC4456" i="14"/>
  <c r="AB4456" i="14" a="1"/>
  <c r="AB4456" i="14" s="1"/>
  <c r="AA4456" i="14"/>
  <c r="Y4456" i="14"/>
  <c r="AC4455" i="14"/>
  <c r="AB4455" i="14" a="1"/>
  <c r="AB4455" i="14" s="1"/>
  <c r="AA4455" i="14"/>
  <c r="Y4455" i="14"/>
  <c r="AC4454" i="14"/>
  <c r="AB4454" i="14" a="1"/>
  <c r="AB4454" i="14" s="1"/>
  <c r="AA4454" i="14"/>
  <c r="Y4454" i="14"/>
  <c r="AC4453" i="14"/>
  <c r="AB4453" i="14" a="1"/>
  <c r="AB4453" i="14" s="1"/>
  <c r="AA4453" i="14"/>
  <c r="Y4453" i="14"/>
  <c r="AC4452" i="14"/>
  <c r="AB4452" i="14" a="1"/>
  <c r="AB4452" i="14" s="1"/>
  <c r="AA4452" i="14"/>
  <c r="Y4452" i="14"/>
  <c r="AC4451" i="14"/>
  <c r="AB4451" i="14" a="1"/>
  <c r="AB4451" i="14" s="1"/>
  <c r="AA4451" i="14"/>
  <c r="Y4451" i="14"/>
  <c r="AC4450" i="14"/>
  <c r="AB4450" i="14" a="1"/>
  <c r="AB4450" i="14" s="1"/>
  <c r="AA4450" i="14"/>
  <c r="Y4450" i="14"/>
  <c r="AC4449" i="14"/>
  <c r="AB4449" i="14" a="1"/>
  <c r="AB4449" i="14" s="1"/>
  <c r="AA4449" i="14"/>
  <c r="Y4449" i="14"/>
  <c r="AC4448" i="14"/>
  <c r="AB4448" i="14" a="1"/>
  <c r="AB4448" i="14" s="1"/>
  <c r="AA4448" i="14"/>
  <c r="Y4448" i="14"/>
  <c r="AC4447" i="14"/>
  <c r="AB4447" i="14" a="1"/>
  <c r="AB4447" i="14" s="1"/>
  <c r="AA4447" i="14"/>
  <c r="Y4447" i="14"/>
  <c r="AC4446" i="14"/>
  <c r="AB4446" i="14" a="1"/>
  <c r="AB4446" i="14" s="1"/>
  <c r="AA4446" i="14"/>
  <c r="Y4446" i="14"/>
  <c r="AC4445" i="14"/>
  <c r="AB4445" i="14" a="1"/>
  <c r="AB4445" i="14" s="1"/>
  <c r="AA4445" i="14"/>
  <c r="Y4445" i="14"/>
  <c r="AC4444" i="14"/>
  <c r="AB4444" i="14" a="1"/>
  <c r="AB4444" i="14" s="1"/>
  <c r="AA4444" i="14"/>
  <c r="Y4444" i="14"/>
  <c r="AC4443" i="14"/>
  <c r="AB4443" i="14" a="1"/>
  <c r="AB4443" i="14" s="1"/>
  <c r="AA4443" i="14"/>
  <c r="Y4443" i="14"/>
  <c r="AC4442" i="14"/>
  <c r="AB4442" i="14" a="1"/>
  <c r="AB4442" i="14" s="1"/>
  <c r="AA4442" i="14"/>
  <c r="Y4442" i="14"/>
  <c r="AC4441" i="14"/>
  <c r="AB4441" i="14" a="1"/>
  <c r="AB4441" i="14" s="1"/>
  <c r="AA4441" i="14"/>
  <c r="Y4441" i="14"/>
  <c r="AC4440" i="14"/>
  <c r="AB4440" i="14" a="1"/>
  <c r="AB4440" i="14" s="1"/>
  <c r="AA4440" i="14"/>
  <c r="Y4440" i="14"/>
  <c r="AC4439" i="14"/>
  <c r="AB4439" i="14" a="1"/>
  <c r="AB4439" i="14" s="1"/>
  <c r="AA4439" i="14"/>
  <c r="Y4439" i="14"/>
  <c r="AC4438" i="14"/>
  <c r="AB4438" i="14" a="1"/>
  <c r="AB4438" i="14" s="1"/>
  <c r="AA4438" i="14"/>
  <c r="Y4438" i="14"/>
  <c r="AC4437" i="14"/>
  <c r="AB4437" i="14" a="1"/>
  <c r="AB4437" i="14" s="1"/>
  <c r="AA4437" i="14"/>
  <c r="Y4437" i="14"/>
  <c r="AC4436" i="14"/>
  <c r="AB4436" i="14" a="1"/>
  <c r="AB4436" i="14" s="1"/>
  <c r="AA4436" i="14"/>
  <c r="Y4436" i="14"/>
  <c r="AC4435" i="14"/>
  <c r="AB4435" i="14" a="1"/>
  <c r="AB4435" i="14" s="1"/>
  <c r="AA4435" i="14"/>
  <c r="Y4435" i="14"/>
  <c r="AC4434" i="14"/>
  <c r="AB4434" i="14" a="1"/>
  <c r="AB4434" i="14" s="1"/>
  <c r="AA4434" i="14"/>
  <c r="Y4434" i="14"/>
  <c r="AC4433" i="14"/>
  <c r="AB4433" i="14" a="1"/>
  <c r="AB4433" i="14" s="1"/>
  <c r="AA4433" i="14"/>
  <c r="Y4433" i="14"/>
  <c r="AC4432" i="14"/>
  <c r="AB4432" i="14" a="1"/>
  <c r="AB4432" i="14" s="1"/>
  <c r="AA4432" i="14"/>
  <c r="Y4432" i="14"/>
  <c r="AC4431" i="14"/>
  <c r="AB4431" i="14" a="1"/>
  <c r="AB4431" i="14" s="1"/>
  <c r="AA4431" i="14"/>
  <c r="Y4431" i="14"/>
  <c r="AC4430" i="14"/>
  <c r="AB4430" i="14" a="1"/>
  <c r="AB4430" i="14" s="1"/>
  <c r="AA4430" i="14"/>
  <c r="Y4430" i="14"/>
  <c r="AC4429" i="14"/>
  <c r="AB4429" i="14" a="1"/>
  <c r="AB4429" i="14" s="1"/>
  <c r="AA4429" i="14"/>
  <c r="Y4429" i="14"/>
  <c r="AC4428" i="14"/>
  <c r="AB4428" i="14" a="1"/>
  <c r="AB4428" i="14" s="1"/>
  <c r="AA4428" i="14"/>
  <c r="Y4428" i="14"/>
  <c r="AC4427" i="14"/>
  <c r="AB4427" i="14" a="1"/>
  <c r="AB4427" i="14" s="1"/>
  <c r="AA4427" i="14"/>
  <c r="Y4427" i="14"/>
  <c r="AC4426" i="14"/>
  <c r="AB4426" i="14" a="1"/>
  <c r="AB4426" i="14" s="1"/>
  <c r="AA4426" i="14"/>
  <c r="Y4426" i="14"/>
  <c r="AC4425" i="14"/>
  <c r="AB4425" i="14" a="1"/>
  <c r="AB4425" i="14" s="1"/>
  <c r="AA4425" i="14"/>
  <c r="Y4425" i="14"/>
  <c r="AC4424" i="14"/>
  <c r="AB4424" i="14" a="1"/>
  <c r="AB4424" i="14" s="1"/>
  <c r="AA4424" i="14"/>
  <c r="Y4424" i="14"/>
  <c r="AC4423" i="14"/>
  <c r="AB4423" i="14" a="1"/>
  <c r="AB4423" i="14" s="1"/>
  <c r="AA4423" i="14"/>
  <c r="Y4423" i="14"/>
  <c r="AC4422" i="14"/>
  <c r="AB4422" i="14" a="1"/>
  <c r="AB4422" i="14" s="1"/>
  <c r="AA4422" i="14"/>
  <c r="Y4422" i="14"/>
  <c r="AC4421" i="14"/>
  <c r="AB4421" i="14" a="1"/>
  <c r="AB4421" i="14" s="1"/>
  <c r="AA4421" i="14"/>
  <c r="Y4421" i="14"/>
  <c r="AC4420" i="14"/>
  <c r="AB4420" i="14" a="1"/>
  <c r="AB4420" i="14" s="1"/>
  <c r="AA4420" i="14"/>
  <c r="Y4420" i="14"/>
  <c r="AC4419" i="14"/>
  <c r="AB4419" i="14" a="1"/>
  <c r="AB4419" i="14" s="1"/>
  <c r="AA4419" i="14"/>
  <c r="Y4419" i="14"/>
  <c r="AC4418" i="14"/>
  <c r="AB4418" i="14" a="1"/>
  <c r="AB4418" i="14" s="1"/>
  <c r="AA4418" i="14"/>
  <c r="Y4418" i="14"/>
  <c r="AC4417" i="14"/>
  <c r="AB4417" i="14" a="1"/>
  <c r="AB4417" i="14" s="1"/>
  <c r="AA4417" i="14"/>
  <c r="Y4417" i="14"/>
  <c r="AC4416" i="14"/>
  <c r="AB4416" i="14" a="1"/>
  <c r="AB4416" i="14" s="1"/>
  <c r="AA4416" i="14"/>
  <c r="Y4416" i="14"/>
  <c r="AC4415" i="14"/>
  <c r="AB4415" i="14" a="1"/>
  <c r="AB4415" i="14" s="1"/>
  <c r="AA4415" i="14"/>
  <c r="Y4415" i="14"/>
  <c r="AC4414" i="14"/>
  <c r="AB4414" i="14" a="1"/>
  <c r="AB4414" i="14" s="1"/>
  <c r="AA4414" i="14"/>
  <c r="Y4414" i="14"/>
  <c r="AC4413" i="14"/>
  <c r="AB4413" i="14" a="1"/>
  <c r="AB4413" i="14" s="1"/>
  <c r="AA4413" i="14"/>
  <c r="Y4413" i="14"/>
  <c r="AC4412" i="14"/>
  <c r="AB4412" i="14" a="1"/>
  <c r="AB4412" i="14" s="1"/>
  <c r="AA4412" i="14"/>
  <c r="Y4412" i="14"/>
  <c r="AC4411" i="14"/>
  <c r="AB4411" i="14" a="1"/>
  <c r="AB4411" i="14" s="1"/>
  <c r="AA4411" i="14"/>
  <c r="Y4411" i="14"/>
  <c r="AC4410" i="14"/>
  <c r="AB4410" i="14" a="1"/>
  <c r="AB4410" i="14" s="1"/>
  <c r="AA4410" i="14"/>
  <c r="Y4410" i="14"/>
  <c r="AC4409" i="14"/>
  <c r="AB4409" i="14"/>
  <c r="AB4409" i="14" a="1"/>
  <c r="AA4409" i="14"/>
  <c r="Y4409" i="14"/>
  <c r="AC4408" i="14"/>
  <c r="AB4408" i="14" a="1"/>
  <c r="AB4408" i="14" s="1"/>
  <c r="AA4408" i="14"/>
  <c r="Y4408" i="14"/>
  <c r="AC4407" i="14"/>
  <c r="AB4407" i="14" a="1"/>
  <c r="AB4407" i="14" s="1"/>
  <c r="AA4407" i="14"/>
  <c r="Y4407" i="14"/>
  <c r="AC4406" i="14"/>
  <c r="AB4406" i="14" a="1"/>
  <c r="AB4406" i="14" s="1"/>
  <c r="AA4406" i="14"/>
  <c r="Y4406" i="14"/>
  <c r="AC4405" i="14"/>
  <c r="AB4405" i="14" a="1"/>
  <c r="AB4405" i="14" s="1"/>
  <c r="X4405" i="14" s="1"/>
  <c r="AA4405" i="14"/>
  <c r="Y4405" i="14"/>
  <c r="AC4404" i="14"/>
  <c r="AB4404" i="14" a="1"/>
  <c r="AB4404" i="14" s="1"/>
  <c r="X4404" i="14" s="1"/>
  <c r="AA4404" i="14"/>
  <c r="Y4404" i="14"/>
  <c r="AC4403" i="14"/>
  <c r="AB4403" i="14" a="1"/>
  <c r="AB4403" i="14" s="1"/>
  <c r="X4403" i="14" s="1"/>
  <c r="AA4403" i="14"/>
  <c r="Y4403" i="14"/>
  <c r="AC4402" i="14"/>
  <c r="AB4402" i="14" a="1"/>
  <c r="AB4402" i="14" s="1"/>
  <c r="X4402" i="14" s="1"/>
  <c r="AA4402" i="14"/>
  <c r="Y4402" i="14"/>
  <c r="AC4401" i="14"/>
  <c r="AB4401" i="14"/>
  <c r="AB4401" i="14" a="1"/>
  <c r="AA4401" i="14"/>
  <c r="Y4401" i="14"/>
  <c r="AC4400" i="14"/>
  <c r="AB4400" i="14" a="1"/>
  <c r="AB4400" i="14" s="1"/>
  <c r="X4400" i="14" s="1"/>
  <c r="AA4400" i="14"/>
  <c r="Y4400" i="14"/>
  <c r="AC4399" i="14"/>
  <c r="AB4399" i="14" a="1"/>
  <c r="AB4399" i="14" s="1"/>
  <c r="X4399" i="14" s="1"/>
  <c r="AA4399" i="14"/>
  <c r="Y4399" i="14"/>
  <c r="AC4398" i="14"/>
  <c r="AB4398" i="14" a="1"/>
  <c r="AB4398" i="14" s="1"/>
  <c r="X4398" i="14" s="1"/>
  <c r="AA4398" i="14"/>
  <c r="Y4398" i="14"/>
  <c r="AC4397" i="14"/>
  <c r="AB4397" i="14" a="1"/>
  <c r="AB4397" i="14" s="1"/>
  <c r="AA4397" i="14"/>
  <c r="Y4397" i="14"/>
  <c r="AC4396" i="14"/>
  <c r="AB4396" i="14" a="1"/>
  <c r="AB4396" i="14" s="1"/>
  <c r="AA4396" i="14"/>
  <c r="Y4396" i="14"/>
  <c r="AC4395" i="14"/>
  <c r="AB4395" i="14" a="1"/>
  <c r="AB4395" i="14" s="1"/>
  <c r="AA4395" i="14"/>
  <c r="Y4395" i="14"/>
  <c r="AC4394" i="14"/>
  <c r="AB4394" i="14" a="1"/>
  <c r="AB4394" i="14" s="1"/>
  <c r="AA4394" i="14"/>
  <c r="Y4394" i="14"/>
  <c r="AC4393" i="14"/>
  <c r="AB4393" i="14"/>
  <c r="AB4393" i="14" a="1"/>
  <c r="AA4393" i="14"/>
  <c r="Y4393" i="14"/>
  <c r="AC4392" i="14"/>
  <c r="AB4392" i="14" a="1"/>
  <c r="AB4392" i="14" s="1"/>
  <c r="AA4392" i="14"/>
  <c r="Y4392" i="14"/>
  <c r="AC4391" i="14"/>
  <c r="AB4391" i="14" a="1"/>
  <c r="AB4391" i="14" s="1"/>
  <c r="AA4391" i="14"/>
  <c r="Y4391" i="14"/>
  <c r="AC4390" i="14"/>
  <c r="AB4390" i="14" a="1"/>
  <c r="AB4390" i="14" s="1"/>
  <c r="AA4390" i="14"/>
  <c r="Y4390" i="14"/>
  <c r="AC4389" i="14"/>
  <c r="AB4389" i="14" a="1"/>
  <c r="AB4389" i="14" s="1"/>
  <c r="AA4389" i="14"/>
  <c r="Y4389" i="14"/>
  <c r="AC4388" i="14"/>
  <c r="AB4388" i="14"/>
  <c r="AB4388" i="14" a="1"/>
  <c r="AA4388" i="14"/>
  <c r="Y4388" i="14"/>
  <c r="AC4387" i="14"/>
  <c r="AB4387" i="14" a="1"/>
  <c r="AB4387" i="14" s="1"/>
  <c r="X4387" i="14" s="1"/>
  <c r="AA4387" i="14"/>
  <c r="Y4387" i="14"/>
  <c r="AC4386" i="14"/>
  <c r="AB4386" i="14" a="1"/>
  <c r="AB4386" i="14" s="1"/>
  <c r="X4386" i="14" s="1"/>
  <c r="AA4386" i="14"/>
  <c r="Y4386" i="14"/>
  <c r="AC4385" i="14"/>
  <c r="AB4385" i="14" a="1"/>
  <c r="AB4385" i="14" s="1"/>
  <c r="AA4385" i="14"/>
  <c r="Y4385" i="14"/>
  <c r="AC4384" i="14"/>
  <c r="AB4384" i="14"/>
  <c r="AB4384" i="14" a="1"/>
  <c r="AA4384" i="14"/>
  <c r="Y4384" i="14"/>
  <c r="AC4383" i="14"/>
  <c r="AB4383" i="14" a="1"/>
  <c r="AB4383" i="14" s="1"/>
  <c r="AA4383" i="14"/>
  <c r="Y4383" i="14"/>
  <c r="AC4382" i="14"/>
  <c r="AB4382" i="14" a="1"/>
  <c r="AB4382" i="14" s="1"/>
  <c r="AA4382" i="14"/>
  <c r="Y4382" i="14"/>
  <c r="AC4381" i="14"/>
  <c r="AB4381" i="14" a="1"/>
  <c r="AB4381" i="14" s="1"/>
  <c r="X4381" i="14" s="1"/>
  <c r="AA4381" i="14"/>
  <c r="Y4381" i="14"/>
  <c r="AC4380" i="14"/>
  <c r="AB4380" i="14"/>
  <c r="AB4380" i="14" a="1"/>
  <c r="AA4380" i="14"/>
  <c r="Y4380" i="14"/>
  <c r="AC4379" i="14"/>
  <c r="AB4379" i="14" a="1"/>
  <c r="AB4379" i="14" s="1"/>
  <c r="X4379" i="14" s="1"/>
  <c r="AA4379" i="14"/>
  <c r="Y4379" i="14"/>
  <c r="AC4378" i="14"/>
  <c r="AB4378" i="14" a="1"/>
  <c r="AB4378" i="14" s="1"/>
  <c r="X4378" i="14" s="1"/>
  <c r="AA4378" i="14"/>
  <c r="Y4378" i="14"/>
  <c r="AC4377" i="14"/>
  <c r="AB4377" i="14" a="1"/>
  <c r="AB4377" i="14" s="1"/>
  <c r="AA4377" i="14"/>
  <c r="Y4377" i="14"/>
  <c r="AC4376" i="14"/>
  <c r="AB4376" i="14"/>
  <c r="AB4376" i="14" a="1"/>
  <c r="AA4376" i="14"/>
  <c r="Y4376" i="14"/>
  <c r="AC4375" i="14"/>
  <c r="AB4375" i="14" a="1"/>
  <c r="AB4375" i="14" s="1"/>
  <c r="AA4375" i="14"/>
  <c r="Y4375" i="14"/>
  <c r="AC4374" i="14"/>
  <c r="AB4374" i="14" a="1"/>
  <c r="AB4374" i="14" s="1"/>
  <c r="AA4374" i="14"/>
  <c r="Y4374" i="14"/>
  <c r="AC4373" i="14"/>
  <c r="AB4373" i="14" a="1"/>
  <c r="AB4373" i="14" s="1"/>
  <c r="AA4373" i="14"/>
  <c r="Y4373" i="14"/>
  <c r="AC4372" i="14"/>
  <c r="AB4372" i="14"/>
  <c r="AB4372" i="14" a="1"/>
  <c r="AA4372" i="14"/>
  <c r="Y4372" i="14"/>
  <c r="AC4371" i="14"/>
  <c r="AB4371" i="14" a="1"/>
  <c r="AB4371" i="14" s="1"/>
  <c r="X4371" i="14" s="1"/>
  <c r="AA4371" i="14"/>
  <c r="Y4371" i="14"/>
  <c r="AC4370" i="14"/>
  <c r="AB4370" i="14" a="1"/>
  <c r="AB4370" i="14" s="1"/>
  <c r="X4370" i="14" s="1"/>
  <c r="AA4370" i="14"/>
  <c r="Y4370" i="14"/>
  <c r="AC4369" i="14"/>
  <c r="AB4369" i="14" a="1"/>
  <c r="AB4369" i="14" s="1"/>
  <c r="AA4369" i="14"/>
  <c r="Y4369" i="14"/>
  <c r="AC4368" i="14"/>
  <c r="AB4368" i="14"/>
  <c r="AB4368" i="14" a="1"/>
  <c r="AA4368" i="14"/>
  <c r="Y4368" i="14"/>
  <c r="AC4367" i="14"/>
  <c r="AB4367" i="14" a="1"/>
  <c r="AB4367" i="14" s="1"/>
  <c r="AA4367" i="14"/>
  <c r="Y4367" i="14"/>
  <c r="AC4366" i="14"/>
  <c r="AB4366" i="14" a="1"/>
  <c r="AB4366" i="14" s="1"/>
  <c r="AA4366" i="14"/>
  <c r="Y4366" i="14"/>
  <c r="AC4365" i="14"/>
  <c r="AB4365" i="14" a="1"/>
  <c r="AB4365" i="14" s="1"/>
  <c r="AA4365" i="14"/>
  <c r="Y4365" i="14"/>
  <c r="AC4364" i="14"/>
  <c r="AB4364" i="14" a="1"/>
  <c r="AB4364" i="14" s="1"/>
  <c r="X4364" i="14" s="1"/>
  <c r="AA4364" i="14"/>
  <c r="Y4364" i="14"/>
  <c r="AC4363" i="14"/>
  <c r="AB4363" i="14" a="1"/>
  <c r="AB4363" i="14" s="1"/>
  <c r="X4363" i="14" s="1"/>
  <c r="AA4363" i="14"/>
  <c r="Y4363" i="14"/>
  <c r="AC4362" i="14"/>
  <c r="AB4362" i="14" a="1"/>
  <c r="AB4362" i="14" s="1"/>
  <c r="X4362" i="14" s="1"/>
  <c r="AA4362" i="14"/>
  <c r="Y4362" i="14"/>
  <c r="AC4361" i="14"/>
  <c r="AB4361" i="14" a="1"/>
  <c r="AB4361" i="14" s="1"/>
  <c r="X4361" i="14" s="1"/>
  <c r="AA4361" i="14"/>
  <c r="Y4361" i="14"/>
  <c r="AC4360" i="14"/>
  <c r="AB4360" i="14"/>
  <c r="AB4360" i="14" a="1"/>
  <c r="AA4360" i="14"/>
  <c r="Y4360" i="14"/>
  <c r="AC4359" i="14"/>
  <c r="AB4359" i="14" a="1"/>
  <c r="AB4359" i="14" s="1"/>
  <c r="X4359" i="14" s="1"/>
  <c r="AA4359" i="14"/>
  <c r="Y4359" i="14"/>
  <c r="AC4358" i="14"/>
  <c r="AB4358" i="14" a="1"/>
  <c r="AB4358" i="14" s="1"/>
  <c r="X4358" i="14" s="1"/>
  <c r="AA4358" i="14"/>
  <c r="Y4358" i="14"/>
  <c r="AC4357" i="14"/>
  <c r="AB4357" i="14" a="1"/>
  <c r="AB4357" i="14" s="1"/>
  <c r="X4357" i="14" s="1"/>
  <c r="AA4357" i="14"/>
  <c r="Y4357" i="14"/>
  <c r="AC4356" i="14"/>
  <c r="AB4356" i="14" a="1"/>
  <c r="AB4356" i="14" s="1"/>
  <c r="AA4356" i="14"/>
  <c r="Y4356" i="14"/>
  <c r="AC4355" i="14"/>
  <c r="AB4355" i="14" a="1"/>
  <c r="AB4355" i="14" s="1"/>
  <c r="AA4355" i="14"/>
  <c r="Y4355" i="14"/>
  <c r="AC4354" i="14"/>
  <c r="AB4354" i="14" a="1"/>
  <c r="AB4354" i="14" s="1"/>
  <c r="AA4354" i="14"/>
  <c r="Y4354" i="14"/>
  <c r="AC4353" i="14"/>
  <c r="AB4353" i="14" a="1"/>
  <c r="AB4353" i="14" s="1"/>
  <c r="AA4353" i="14"/>
  <c r="Y4353" i="14"/>
  <c r="AC4352" i="14"/>
  <c r="AB4352" i="14"/>
  <c r="AB4352" i="14" a="1"/>
  <c r="AA4352" i="14"/>
  <c r="Y4352" i="14"/>
  <c r="AC4351" i="14"/>
  <c r="AB4351" i="14" a="1"/>
  <c r="AB4351" i="14" s="1"/>
  <c r="AA4351" i="14"/>
  <c r="Y4351" i="14"/>
  <c r="AC4350" i="14"/>
  <c r="AB4350" i="14" a="1"/>
  <c r="AB4350" i="14" s="1"/>
  <c r="AA4350" i="14"/>
  <c r="Y4350" i="14"/>
  <c r="AC4349" i="14"/>
  <c r="AB4349" i="14" a="1"/>
  <c r="AB4349" i="14" s="1"/>
  <c r="AA4349" i="14"/>
  <c r="Y4349" i="14"/>
  <c r="AC4348" i="14"/>
  <c r="AB4348" i="14"/>
  <c r="AB4348" i="14" a="1"/>
  <c r="AA4348" i="14"/>
  <c r="Y4348" i="14"/>
  <c r="AC4347" i="14"/>
  <c r="AB4347" i="14" a="1"/>
  <c r="AB4347" i="14" s="1"/>
  <c r="X4347" i="14" s="1"/>
  <c r="AA4347" i="14"/>
  <c r="Y4347" i="14"/>
  <c r="AC4346" i="14"/>
  <c r="AB4346" i="14" a="1"/>
  <c r="AB4346" i="14" s="1"/>
  <c r="X4346" i="14" s="1"/>
  <c r="AA4346" i="14"/>
  <c r="Y4346" i="14"/>
  <c r="AC4345" i="14"/>
  <c r="AB4345" i="14" a="1"/>
  <c r="AB4345" i="14" s="1"/>
  <c r="AA4345" i="14"/>
  <c r="Y4345" i="14"/>
  <c r="AC4344" i="14"/>
  <c r="AB4344" i="14"/>
  <c r="AB4344" i="14" a="1"/>
  <c r="AA4344" i="14"/>
  <c r="Y4344" i="14"/>
  <c r="AC4343" i="14"/>
  <c r="AB4343" i="14" a="1"/>
  <c r="AB4343" i="14" s="1"/>
  <c r="AA4343" i="14"/>
  <c r="Y4343" i="14"/>
  <c r="AC4342" i="14"/>
  <c r="AB4342" i="14" a="1"/>
  <c r="AB4342" i="14" s="1"/>
  <c r="AA4342" i="14"/>
  <c r="Y4342" i="14"/>
  <c r="AC4341" i="14"/>
  <c r="AB4341" i="14" a="1"/>
  <c r="AB4341" i="14" s="1"/>
  <c r="AA4341" i="14"/>
  <c r="Y4341" i="14"/>
  <c r="AC4340" i="14"/>
  <c r="AB4340" i="14"/>
  <c r="X4340" i="14" s="1"/>
  <c r="AB4340" i="14" a="1"/>
  <c r="AA4340" i="14"/>
  <c r="Y4340" i="14"/>
  <c r="AC4339" i="14"/>
  <c r="AB4339" i="14" a="1"/>
  <c r="AB4339" i="14" s="1"/>
  <c r="X4339" i="14" s="1"/>
  <c r="AA4339" i="14"/>
  <c r="Y4339" i="14"/>
  <c r="AC4338" i="14"/>
  <c r="AB4338" i="14" a="1"/>
  <c r="AB4338" i="14" s="1"/>
  <c r="X4338" i="14" s="1"/>
  <c r="AA4338" i="14"/>
  <c r="Y4338" i="14"/>
  <c r="AC4337" i="14"/>
  <c r="AB4337" i="14" a="1"/>
  <c r="AB4337" i="14" s="1"/>
  <c r="X4337" i="14" s="1"/>
  <c r="AA4337" i="14"/>
  <c r="Y4337" i="14"/>
  <c r="AC4336" i="14"/>
  <c r="AB4336" i="14"/>
  <c r="AB4336" i="14" a="1"/>
  <c r="AA4336" i="14"/>
  <c r="Y4336" i="14"/>
  <c r="AC4335" i="14"/>
  <c r="AB4335" i="14" a="1"/>
  <c r="AB4335" i="14" s="1"/>
  <c r="X4335" i="14" s="1"/>
  <c r="AA4335" i="14"/>
  <c r="Y4335" i="14"/>
  <c r="AC4334" i="14"/>
  <c r="AB4334" i="14" a="1"/>
  <c r="AB4334" i="14" s="1"/>
  <c r="X4334" i="14" s="1"/>
  <c r="AA4334" i="14"/>
  <c r="Y4334" i="14"/>
  <c r="AC4333" i="14"/>
  <c r="AB4333" i="14" a="1"/>
  <c r="AB4333" i="14" s="1"/>
  <c r="X4333" i="14" s="1"/>
  <c r="AA4333" i="14"/>
  <c r="Y4333" i="14"/>
  <c r="AC4332" i="14"/>
  <c r="AB4332" i="14" a="1"/>
  <c r="AB4332" i="14" s="1"/>
  <c r="AA4332" i="14"/>
  <c r="Y4332" i="14"/>
  <c r="AC4331" i="14"/>
  <c r="AB4331" i="14" a="1"/>
  <c r="AB4331" i="14" s="1"/>
  <c r="AA4331" i="14"/>
  <c r="Y4331" i="14"/>
  <c r="AC4330" i="14"/>
  <c r="AB4330" i="14" a="1"/>
  <c r="AB4330" i="14" s="1"/>
  <c r="AA4330" i="14"/>
  <c r="Y4330" i="14"/>
  <c r="AC4329" i="14"/>
  <c r="AB4329" i="14" a="1"/>
  <c r="AB4329" i="14" s="1"/>
  <c r="AA4329" i="14"/>
  <c r="Y4329" i="14"/>
  <c r="AC4328" i="14"/>
  <c r="AB4328" i="14"/>
  <c r="AB4328" i="14" a="1"/>
  <c r="AA4328" i="14"/>
  <c r="Y4328" i="14"/>
  <c r="AC4327" i="14"/>
  <c r="AB4327" i="14" a="1"/>
  <c r="AB4327" i="14" s="1"/>
  <c r="AA4327" i="14"/>
  <c r="Y4327" i="14"/>
  <c r="AC4326" i="14"/>
  <c r="AB4326" i="14" a="1"/>
  <c r="AB4326" i="14" s="1"/>
  <c r="AA4326" i="14"/>
  <c r="Y4326" i="14"/>
  <c r="AC4325" i="14"/>
  <c r="AB4325" i="14" a="1"/>
  <c r="AB4325" i="14" s="1"/>
  <c r="AA4325" i="14"/>
  <c r="Y4325" i="14"/>
  <c r="AC4324" i="14"/>
  <c r="AB4324" i="14"/>
  <c r="AB4324" i="14" a="1"/>
  <c r="AA4324" i="14"/>
  <c r="Y4324" i="14"/>
  <c r="AC4323" i="14"/>
  <c r="AB4323" i="14" a="1"/>
  <c r="AB4323" i="14" s="1"/>
  <c r="X4323" i="14" s="1"/>
  <c r="AA4323" i="14"/>
  <c r="Y4323" i="14"/>
  <c r="AC4322" i="14"/>
  <c r="AB4322" i="14" a="1"/>
  <c r="AB4322" i="14" s="1"/>
  <c r="X4322" i="14" s="1"/>
  <c r="AA4322" i="14"/>
  <c r="Y4322" i="14"/>
  <c r="AC4321" i="14"/>
  <c r="AB4321" i="14" a="1"/>
  <c r="AB4321" i="14" s="1"/>
  <c r="AA4321" i="14"/>
  <c r="Y4321" i="14"/>
  <c r="AC4320" i="14"/>
  <c r="AB4320" i="14"/>
  <c r="AB4320" i="14" a="1"/>
  <c r="AA4320" i="14"/>
  <c r="Y4320" i="14"/>
  <c r="AC4319" i="14"/>
  <c r="AB4319" i="14" a="1"/>
  <c r="AB4319" i="14" s="1"/>
  <c r="AA4319" i="14"/>
  <c r="Y4319" i="14"/>
  <c r="AC4318" i="14"/>
  <c r="AB4318" i="14" a="1"/>
  <c r="AB4318" i="14" s="1"/>
  <c r="AA4318" i="14"/>
  <c r="Y4318" i="14"/>
  <c r="AC4317" i="14"/>
  <c r="AB4317" i="14" a="1"/>
  <c r="AB4317" i="14" s="1"/>
  <c r="X4317" i="14" s="1"/>
  <c r="AA4317" i="14"/>
  <c r="Y4317" i="14"/>
  <c r="AC4316" i="14"/>
  <c r="AB4316" i="14"/>
  <c r="AB4316" i="14" a="1"/>
  <c r="AA4316" i="14"/>
  <c r="Y4316" i="14"/>
  <c r="AC4315" i="14"/>
  <c r="AB4315" i="14" a="1"/>
  <c r="AB4315" i="14" s="1"/>
  <c r="X4315" i="14" s="1"/>
  <c r="AA4315" i="14"/>
  <c r="Y4315" i="14"/>
  <c r="AC4314" i="14"/>
  <c r="AB4314" i="14" a="1"/>
  <c r="AB4314" i="14" s="1"/>
  <c r="X4314" i="14" s="1"/>
  <c r="AA4314" i="14"/>
  <c r="Y4314" i="14"/>
  <c r="AC4313" i="14"/>
  <c r="AB4313" i="14" a="1"/>
  <c r="AB4313" i="14" s="1"/>
  <c r="X4313" i="14" s="1"/>
  <c r="AA4313" i="14"/>
  <c r="Y4313" i="14"/>
  <c r="AC4312" i="14"/>
  <c r="AB4312" i="14" a="1"/>
  <c r="AB4312" i="14" s="1"/>
  <c r="AA4312" i="14"/>
  <c r="Y4312" i="14"/>
  <c r="AC4311" i="14"/>
  <c r="AB4311" i="14" a="1"/>
  <c r="AB4311" i="14" s="1"/>
  <c r="AA4311" i="14"/>
  <c r="Y4311" i="14"/>
  <c r="AC4310" i="14"/>
  <c r="AB4310" i="14" a="1"/>
  <c r="AB4310" i="14" s="1"/>
  <c r="AA4310" i="14"/>
  <c r="Y4310" i="14"/>
  <c r="AC4309" i="14"/>
  <c r="AB4309" i="14" a="1"/>
  <c r="AB4309" i="14" s="1"/>
  <c r="AA4309" i="14"/>
  <c r="Y4309" i="14"/>
  <c r="AC4308" i="14"/>
  <c r="AB4308" i="14"/>
  <c r="AB4308" i="14" a="1"/>
  <c r="AA4308" i="14"/>
  <c r="Y4308" i="14"/>
  <c r="AC4307" i="14"/>
  <c r="AB4307" i="14" a="1"/>
  <c r="AB4307" i="14" s="1"/>
  <c r="AA4307" i="14"/>
  <c r="Y4307" i="14"/>
  <c r="AC4306" i="14"/>
  <c r="AB4306" i="14" a="1"/>
  <c r="AB4306" i="14" s="1"/>
  <c r="AA4306" i="14"/>
  <c r="Y4306" i="14"/>
  <c r="AC4305" i="14"/>
  <c r="AB4305" i="14" a="1"/>
  <c r="AB4305" i="14" s="1"/>
  <c r="AA4305" i="14"/>
  <c r="Y4305" i="14"/>
  <c r="AC4304" i="14"/>
  <c r="AB4304" i="14"/>
  <c r="X4304" i="14" s="1"/>
  <c r="AB4304" i="14" a="1"/>
  <c r="AA4304" i="14"/>
  <c r="Y4304" i="14"/>
  <c r="AC4303" i="14"/>
  <c r="AB4303" i="14" a="1"/>
  <c r="AB4303" i="14" s="1"/>
  <c r="X4303" i="14" s="1"/>
  <c r="AA4303" i="14"/>
  <c r="Y4303" i="14"/>
  <c r="AC4302" i="14"/>
  <c r="AB4302" i="14" a="1"/>
  <c r="AB4302" i="14" s="1"/>
  <c r="X4302" i="14" s="1"/>
  <c r="AA4302" i="14"/>
  <c r="Y4302" i="14"/>
  <c r="AC4301" i="14"/>
  <c r="AB4301" i="14" a="1"/>
  <c r="AB4301" i="14" s="1"/>
  <c r="X4301" i="14" s="1"/>
  <c r="AA4301" i="14"/>
  <c r="Y4301" i="14"/>
  <c r="AC4300" i="14"/>
  <c r="AB4300" i="14"/>
  <c r="AB4300" i="14" a="1"/>
  <c r="AA4300" i="14"/>
  <c r="Y4300" i="14"/>
  <c r="AC4299" i="14"/>
  <c r="AB4299" i="14" a="1"/>
  <c r="AB4299" i="14" s="1"/>
  <c r="X4299" i="14" s="1"/>
  <c r="AA4299" i="14"/>
  <c r="Y4299" i="14"/>
  <c r="AC4298" i="14"/>
  <c r="AB4298" i="14" a="1"/>
  <c r="AB4298" i="14" s="1"/>
  <c r="X4298" i="14" s="1"/>
  <c r="AA4298" i="14"/>
  <c r="Y4298" i="14"/>
  <c r="AC4297" i="14"/>
  <c r="AB4297" i="14" a="1"/>
  <c r="AB4297" i="14" s="1"/>
  <c r="X4297" i="14" s="1"/>
  <c r="AA4297" i="14"/>
  <c r="Y4297" i="14"/>
  <c r="AC4296" i="14"/>
  <c r="AB4296" i="14" a="1"/>
  <c r="AB4296" i="14" s="1"/>
  <c r="X4296" i="14" s="1"/>
  <c r="AA4296" i="14"/>
  <c r="Y4296" i="14"/>
  <c r="AC4295" i="14"/>
  <c r="AB4295" i="14" a="1"/>
  <c r="AB4295" i="14" s="1"/>
  <c r="X4295" i="14" s="1"/>
  <c r="AA4295" i="14"/>
  <c r="Y4295" i="14"/>
  <c r="AC4294" i="14"/>
  <c r="AB4294" i="14" a="1"/>
  <c r="AB4294" i="14" s="1"/>
  <c r="X4294" i="14" s="1"/>
  <c r="AA4294" i="14"/>
  <c r="Y4294" i="14"/>
  <c r="AC4293" i="14"/>
  <c r="AB4293" i="14"/>
  <c r="AB4293" i="14" a="1"/>
  <c r="AA4293" i="14"/>
  <c r="Y4293" i="14"/>
  <c r="AC4292" i="14"/>
  <c r="AB4292" i="14" a="1"/>
  <c r="AB4292" i="14" s="1"/>
  <c r="AA4292" i="14"/>
  <c r="Y4292" i="14"/>
  <c r="AC4291" i="14"/>
  <c r="AB4291" i="14" a="1"/>
  <c r="AB4291" i="14" s="1"/>
  <c r="AA4291" i="14"/>
  <c r="Y4291" i="14"/>
  <c r="AC4290" i="14"/>
  <c r="AB4290" i="14" a="1"/>
  <c r="AB4290" i="14" s="1"/>
  <c r="AA4290" i="14"/>
  <c r="Y4290" i="14"/>
  <c r="AC4289" i="14"/>
  <c r="AB4289" i="14"/>
  <c r="AB4289" i="14" a="1"/>
  <c r="AA4289" i="14"/>
  <c r="Y4289" i="14"/>
  <c r="AC4288" i="14"/>
  <c r="AB4288" i="14" a="1"/>
  <c r="AB4288" i="14" s="1"/>
  <c r="AA4288" i="14"/>
  <c r="Y4288" i="14"/>
  <c r="AC4287" i="14"/>
  <c r="AB4287" i="14" a="1"/>
  <c r="AB4287" i="14" s="1"/>
  <c r="AA4287" i="14"/>
  <c r="Y4287" i="14"/>
  <c r="AC4286" i="14"/>
  <c r="AB4286" i="14" a="1"/>
  <c r="AB4286" i="14" s="1"/>
  <c r="AA4286" i="14"/>
  <c r="Y4286" i="14"/>
  <c r="AC4285" i="14"/>
  <c r="AB4285" i="14"/>
  <c r="AB4285" i="14" a="1"/>
  <c r="AA4285" i="14"/>
  <c r="Y4285" i="14"/>
  <c r="AC4284" i="14"/>
  <c r="AB4284" i="14" a="1"/>
  <c r="AB4284" i="14" s="1"/>
  <c r="AA4284" i="14"/>
  <c r="Y4284" i="14"/>
  <c r="AC4283" i="14"/>
  <c r="AB4283" i="14" a="1"/>
  <c r="AB4283" i="14" s="1"/>
  <c r="X4283" i="14" s="1"/>
  <c r="AA4283" i="14"/>
  <c r="Y4283" i="14"/>
  <c r="AC4282" i="14"/>
  <c r="AB4282" i="14" a="1"/>
  <c r="AB4282" i="14" s="1"/>
  <c r="X4282" i="14" s="1"/>
  <c r="AA4282" i="14"/>
  <c r="Y4282" i="14"/>
  <c r="AC4281" i="14"/>
  <c r="AB4281" i="14"/>
  <c r="AB4281" i="14" a="1"/>
  <c r="AA4281" i="14"/>
  <c r="Y4281" i="14"/>
  <c r="AC4280" i="14"/>
  <c r="AB4280" i="14"/>
  <c r="X4280" i="14" s="1"/>
  <c r="AB4280" i="14" a="1"/>
  <c r="AA4280" i="14"/>
  <c r="Y4280" i="14"/>
  <c r="AC4279" i="14"/>
  <c r="AB4279" i="14" a="1"/>
  <c r="AB4279" i="14" s="1"/>
  <c r="AA4279" i="14"/>
  <c r="Y4279" i="14"/>
  <c r="AC4278" i="14"/>
  <c r="AB4278" i="14" a="1"/>
  <c r="AB4278" i="14" s="1"/>
  <c r="X4278" i="14" s="1"/>
  <c r="AA4278" i="14"/>
  <c r="Y4278" i="14"/>
  <c r="Z4278" i="14"/>
  <c r="AC4277" i="14"/>
  <c r="AB4277" i="14"/>
  <c r="AB4277" i="14" a="1"/>
  <c r="AA4277" i="14"/>
  <c r="Y4277" i="14"/>
  <c r="AC4276" i="14"/>
  <c r="AB4276" i="14" a="1"/>
  <c r="AB4276" i="14" s="1"/>
  <c r="AA4276" i="14"/>
  <c r="Y4276" i="14"/>
  <c r="AC4275" i="14"/>
  <c r="AB4275" i="14" a="1"/>
  <c r="AB4275" i="14" s="1"/>
  <c r="AA4275" i="14"/>
  <c r="Y4275" i="14"/>
  <c r="AC4274" i="14"/>
  <c r="AB4274" i="14" a="1"/>
  <c r="AB4274" i="14" s="1"/>
  <c r="AA4274" i="14"/>
  <c r="Y4274" i="14"/>
  <c r="AC4273" i="14"/>
  <c r="AB4273" i="14" a="1"/>
  <c r="AB4273" i="14" s="1"/>
  <c r="AA4273" i="14"/>
  <c r="Y4273" i="14"/>
  <c r="AC4272" i="14"/>
  <c r="AB4272" i="14" a="1"/>
  <c r="AB4272" i="14" s="1"/>
  <c r="AA4272" i="14"/>
  <c r="Y4272" i="14"/>
  <c r="AC4271" i="14"/>
  <c r="AB4271" i="14" a="1"/>
  <c r="AB4271" i="14" s="1"/>
  <c r="AA4271" i="14"/>
  <c r="Y4271" i="14"/>
  <c r="AC4270" i="14"/>
  <c r="AB4270" i="14" a="1"/>
  <c r="AB4270" i="14" s="1"/>
  <c r="AA4270" i="14"/>
  <c r="Y4270" i="14"/>
  <c r="AC4269" i="14"/>
  <c r="AB4269" i="14" a="1"/>
  <c r="AB4269" i="14" s="1"/>
  <c r="AA4269" i="14"/>
  <c r="Y4269" i="14"/>
  <c r="AC4268" i="14"/>
  <c r="AB4268" i="14" a="1"/>
  <c r="AB4268" i="14" s="1"/>
  <c r="AA4268" i="14"/>
  <c r="Y4268" i="14"/>
  <c r="AC4267" i="14"/>
  <c r="AB4267" i="14"/>
  <c r="AB4267" i="14" a="1"/>
  <c r="AA4267" i="14"/>
  <c r="Y4267" i="14"/>
  <c r="AC4266" i="14"/>
  <c r="AB4266" i="14" a="1"/>
  <c r="AB4266" i="14" s="1"/>
  <c r="X4266" i="14" s="1"/>
  <c r="AA4266" i="14"/>
  <c r="Y4266" i="14"/>
  <c r="AC4265" i="14"/>
  <c r="AB4265" i="14" a="1"/>
  <c r="AB4265" i="14" s="1"/>
  <c r="X4265" i="14" s="1"/>
  <c r="AA4265" i="14"/>
  <c r="Y4265" i="14"/>
  <c r="AC4264" i="14"/>
  <c r="AB4264" i="14" a="1"/>
  <c r="AB4264" i="14" s="1"/>
  <c r="X4264" i="14" s="1"/>
  <c r="AA4264" i="14"/>
  <c r="Y4264" i="14"/>
  <c r="AC4263" i="14"/>
  <c r="AB4263" i="14" a="1"/>
  <c r="AB4263" i="14" s="1"/>
  <c r="X4263" i="14" s="1"/>
  <c r="AA4263" i="14"/>
  <c r="Y4263" i="14"/>
  <c r="AC4262" i="14"/>
  <c r="AB4262" i="14" a="1"/>
  <c r="AB4262" i="14" s="1"/>
  <c r="X4262" i="14" s="1"/>
  <c r="AA4262" i="14"/>
  <c r="Y4262" i="14"/>
  <c r="AC4261" i="14"/>
  <c r="AB4261" i="14" a="1"/>
  <c r="AB4261" i="14" s="1"/>
  <c r="X4261" i="14" s="1"/>
  <c r="AA4261" i="14"/>
  <c r="Y4261" i="14"/>
  <c r="AC4260" i="14"/>
  <c r="AB4260" i="14" a="1"/>
  <c r="AB4260" i="14" s="1"/>
  <c r="X4260" i="14" s="1"/>
  <c r="AA4260" i="14"/>
  <c r="Y4260" i="14"/>
  <c r="AC4259" i="14"/>
  <c r="AB4259" i="14" a="1"/>
  <c r="AB4259" i="14" s="1"/>
  <c r="AA4259" i="14"/>
  <c r="Y4259" i="14"/>
  <c r="AC4258" i="14"/>
  <c r="AB4258" i="14" a="1"/>
  <c r="AB4258" i="14" s="1"/>
  <c r="AA4258" i="14"/>
  <c r="Y4258" i="14"/>
  <c r="AC4257" i="14"/>
  <c r="AB4257" i="14" a="1"/>
  <c r="AB4257" i="14" s="1"/>
  <c r="AA4257" i="14"/>
  <c r="Y4257" i="14"/>
  <c r="AC4256" i="14"/>
  <c r="AB4256" i="14" a="1"/>
  <c r="AB4256" i="14" s="1"/>
  <c r="AA4256" i="14"/>
  <c r="Y4256" i="14"/>
  <c r="AC4255" i="14"/>
  <c r="AB4255" i="14" a="1"/>
  <c r="AB4255" i="14" s="1"/>
  <c r="AA4255" i="14"/>
  <c r="Y4255" i="14"/>
  <c r="AC4254" i="14"/>
  <c r="AB4254" i="14"/>
  <c r="AB4254" i="14" a="1"/>
  <c r="AA4254" i="14"/>
  <c r="Y4254" i="14"/>
  <c r="AC4253" i="14"/>
  <c r="AB4253" i="14" a="1"/>
  <c r="AB4253" i="14" s="1"/>
  <c r="X4253" i="14" s="1"/>
  <c r="AA4253" i="14"/>
  <c r="Y4253" i="14"/>
  <c r="AC4252" i="14"/>
  <c r="AB4252" i="14" a="1"/>
  <c r="AB4252" i="14" s="1"/>
  <c r="X4252" i="14" s="1"/>
  <c r="AA4252" i="14"/>
  <c r="Y4252" i="14"/>
  <c r="AC4251" i="14"/>
  <c r="AB4251" i="14" a="1"/>
  <c r="AB4251" i="14" s="1"/>
  <c r="AA4251" i="14"/>
  <c r="Y4251" i="14"/>
  <c r="AC4250" i="14"/>
  <c r="AB4250" i="14"/>
  <c r="AB4250" i="14" a="1"/>
  <c r="AA4250" i="14"/>
  <c r="Y4250" i="14"/>
  <c r="AC4249" i="14"/>
  <c r="AB4249" i="14" a="1"/>
  <c r="AB4249" i="14" s="1"/>
  <c r="AA4249" i="14"/>
  <c r="Y4249" i="14"/>
  <c r="AC4248" i="14"/>
  <c r="AB4248" i="14" a="1"/>
  <c r="AB4248" i="14" s="1"/>
  <c r="AA4248" i="14"/>
  <c r="Y4248" i="14"/>
  <c r="AC4247" i="14"/>
  <c r="AB4247" i="14" a="1"/>
  <c r="AB4247" i="14" s="1"/>
  <c r="AA4247" i="14"/>
  <c r="Y4247" i="14"/>
  <c r="AC4246" i="14"/>
  <c r="AB4246" i="14"/>
  <c r="AB4246" i="14" a="1"/>
  <c r="AA4246" i="14"/>
  <c r="Y4246" i="14"/>
  <c r="AC4245" i="14"/>
  <c r="AB4245" i="14" a="1"/>
  <c r="AB4245" i="14" s="1"/>
  <c r="X4245" i="14" s="1"/>
  <c r="AA4245" i="14"/>
  <c r="Y4245" i="14"/>
  <c r="AC4244" i="14"/>
  <c r="AB4244" i="14" a="1"/>
  <c r="AB4244" i="14" s="1"/>
  <c r="X4244" i="14" s="1"/>
  <c r="AA4244" i="14"/>
  <c r="Y4244" i="14"/>
  <c r="AC4243" i="14"/>
  <c r="AB4243" i="14" a="1"/>
  <c r="AB4243" i="14" s="1"/>
  <c r="AA4243" i="14"/>
  <c r="Y4243" i="14"/>
  <c r="AC4242" i="14"/>
  <c r="AB4242" i="14" a="1"/>
  <c r="AB4242" i="14" s="1"/>
  <c r="AA4242" i="14"/>
  <c r="Y4242" i="14"/>
  <c r="AC4241" i="14"/>
  <c r="AB4241" i="14" a="1"/>
  <c r="AB4241" i="14" s="1"/>
  <c r="AA4241" i="14"/>
  <c r="Y4241" i="14"/>
  <c r="AC4240" i="14"/>
  <c r="AB4240" i="14" a="1"/>
  <c r="AB4240" i="14" s="1"/>
  <c r="AA4240" i="14"/>
  <c r="Y4240" i="14"/>
  <c r="AC4239" i="14"/>
  <c r="AB4239" i="14"/>
  <c r="AB4239" i="14" a="1"/>
  <c r="AA4239" i="14"/>
  <c r="Y4239" i="14"/>
  <c r="AC4238" i="14"/>
  <c r="AB4238" i="14"/>
  <c r="X4238" i="14" s="1"/>
  <c r="AB4238" i="14" a="1"/>
  <c r="AA4238" i="14"/>
  <c r="Y4238" i="14"/>
  <c r="AC4237" i="14"/>
  <c r="AB4237" i="14" a="1"/>
  <c r="AB4237" i="14" s="1"/>
  <c r="X4237" i="14" s="1"/>
  <c r="AA4237" i="14"/>
  <c r="Y4237" i="14"/>
  <c r="AC4236" i="14"/>
  <c r="AB4236" i="14" a="1"/>
  <c r="AB4236" i="14" s="1"/>
  <c r="X4236" i="14" s="1"/>
  <c r="AA4236" i="14"/>
  <c r="Y4236" i="14"/>
  <c r="AC4235" i="14"/>
  <c r="AB4235" i="14" a="1"/>
  <c r="AB4235" i="14" s="1"/>
  <c r="X4235" i="14" s="1"/>
  <c r="AA4235" i="14"/>
  <c r="Y4235" i="14"/>
  <c r="AC4234" i="14"/>
  <c r="AB4234" i="14" a="1"/>
  <c r="AB4234" i="14" s="1"/>
  <c r="AA4234" i="14"/>
  <c r="Y4234" i="14"/>
  <c r="AC4233" i="14"/>
  <c r="AB4233" i="14" a="1"/>
  <c r="AB4233" i="14" s="1"/>
  <c r="AA4233" i="14"/>
  <c r="Y4233" i="14"/>
  <c r="AC4232" i="14"/>
  <c r="AB4232" i="14" a="1"/>
  <c r="AB4232" i="14" s="1"/>
  <c r="AA4232" i="14"/>
  <c r="Y4232" i="14"/>
  <c r="AC4231" i="14"/>
  <c r="AB4231" i="14" a="1"/>
  <c r="AB4231" i="14" s="1"/>
  <c r="AA4231" i="14"/>
  <c r="Y4231" i="14"/>
  <c r="AC4230" i="14"/>
  <c r="AB4230" i="14"/>
  <c r="AB4230" i="14" a="1"/>
  <c r="AA4230" i="14"/>
  <c r="Y4230" i="14"/>
  <c r="AC4229" i="14"/>
  <c r="AB4229" i="14" a="1"/>
  <c r="AB4229" i="14" s="1"/>
  <c r="X4229" i="14" s="1"/>
  <c r="AA4229" i="14"/>
  <c r="Y4229" i="14"/>
  <c r="AC4228" i="14"/>
  <c r="AB4228" i="14" a="1"/>
  <c r="AB4228" i="14" s="1"/>
  <c r="X4228" i="14" s="1"/>
  <c r="AA4228" i="14"/>
  <c r="Y4228" i="14"/>
  <c r="AC4227" i="14"/>
  <c r="AB4227" i="14" a="1"/>
  <c r="AB4227" i="14" s="1"/>
  <c r="X4227" i="14" s="1"/>
  <c r="AA4227" i="14"/>
  <c r="Y4227" i="14"/>
  <c r="AC4226" i="14"/>
  <c r="AB4226" i="14" a="1"/>
  <c r="AB4226" i="14" s="1"/>
  <c r="AA4226" i="14"/>
  <c r="Y4226" i="14"/>
  <c r="AC4225" i="14"/>
  <c r="AB4225" i="14" a="1"/>
  <c r="AB4225" i="14" s="1"/>
  <c r="AA4225" i="14"/>
  <c r="Y4225" i="14"/>
  <c r="AC4224" i="14"/>
  <c r="AB4224" i="14" a="1"/>
  <c r="AB4224" i="14" s="1"/>
  <c r="AA4224" i="14"/>
  <c r="Y4224" i="14"/>
  <c r="AC4223" i="14"/>
  <c r="AB4223" i="14" a="1"/>
  <c r="AB4223" i="14" s="1"/>
  <c r="AA4223" i="14"/>
  <c r="Y4223" i="14"/>
  <c r="AC4222" i="14"/>
  <c r="AB4222" i="14"/>
  <c r="AB4222" i="14" a="1"/>
  <c r="AA4222" i="14"/>
  <c r="Y4222" i="14"/>
  <c r="AC4221" i="14"/>
  <c r="AB4221" i="14" a="1"/>
  <c r="AB4221" i="14" s="1"/>
  <c r="AA4221" i="14"/>
  <c r="Y4221" i="14"/>
  <c r="AC4220" i="14"/>
  <c r="AB4220" i="14" a="1"/>
  <c r="AB4220" i="14" s="1"/>
  <c r="AA4220" i="14"/>
  <c r="Y4220" i="14"/>
  <c r="AC4219" i="14"/>
  <c r="AB4219" i="14"/>
  <c r="AB4219" i="14" a="1"/>
  <c r="AA4219" i="14"/>
  <c r="Y4219" i="14"/>
  <c r="AC4218" i="14"/>
  <c r="AB4218" i="14" a="1"/>
  <c r="AB4218" i="14" s="1"/>
  <c r="AA4218" i="14"/>
  <c r="Y4218" i="14"/>
  <c r="AC4217" i="14"/>
  <c r="AB4217" i="14" a="1"/>
  <c r="AB4217" i="14" s="1"/>
  <c r="X4217" i="14" s="1"/>
  <c r="AA4217" i="14"/>
  <c r="Y4217" i="14"/>
  <c r="AC4216" i="14"/>
  <c r="AB4216" i="14" a="1"/>
  <c r="AB4216" i="14" s="1"/>
  <c r="X4216" i="14" s="1"/>
  <c r="AA4216" i="14"/>
  <c r="Y4216" i="14"/>
  <c r="AC4215" i="14"/>
  <c r="AB4215" i="14"/>
  <c r="AB4215" i="14" a="1"/>
  <c r="AA4215" i="14"/>
  <c r="Y4215" i="14"/>
  <c r="AC4214" i="14"/>
  <c r="AB4214" i="14" a="1"/>
  <c r="AB4214" i="14" s="1"/>
  <c r="AA4214" i="14"/>
  <c r="Y4214" i="14"/>
  <c r="AC4213" i="14"/>
  <c r="AB4213" i="14" a="1"/>
  <c r="AB4213" i="14" s="1"/>
  <c r="AA4213" i="14"/>
  <c r="Y4213" i="14"/>
  <c r="AC4212" i="14"/>
  <c r="AB4212" i="14" a="1"/>
  <c r="AB4212" i="14" s="1"/>
  <c r="AA4212" i="14"/>
  <c r="Y4212" i="14"/>
  <c r="AC4211" i="14"/>
  <c r="AB4211" i="14"/>
  <c r="AB4211" i="14" a="1"/>
  <c r="AA4211" i="14"/>
  <c r="Y4211" i="14"/>
  <c r="AC4210" i="14"/>
  <c r="AB4210" i="14" a="1"/>
  <c r="AB4210" i="14" s="1"/>
  <c r="AA4210" i="14"/>
  <c r="Y4210" i="14"/>
  <c r="AC4209" i="14"/>
  <c r="AB4209" i="14" a="1"/>
  <c r="AB4209" i="14" s="1"/>
  <c r="X4209" i="14" s="1"/>
  <c r="AA4209" i="14"/>
  <c r="Y4209" i="14"/>
  <c r="AC4208" i="14"/>
  <c r="AB4208" i="14" a="1"/>
  <c r="AB4208" i="14" s="1"/>
  <c r="X4208" i="14" s="1"/>
  <c r="AA4208" i="14"/>
  <c r="Y4208" i="14"/>
  <c r="AC4207" i="14"/>
  <c r="AB4207" i="14"/>
  <c r="AB4207" i="14" a="1"/>
  <c r="AA4207" i="14"/>
  <c r="Y4207" i="14"/>
  <c r="AC4206" i="14"/>
  <c r="AB4206" i="14" a="1"/>
  <c r="AB4206" i="14" s="1"/>
  <c r="AA4206" i="14"/>
  <c r="Y4206" i="14"/>
  <c r="AC4205" i="14"/>
  <c r="AB4205" i="14" a="1"/>
  <c r="AB4205" i="14" s="1"/>
  <c r="AA4205" i="14"/>
  <c r="Y4205" i="14"/>
  <c r="AC4204" i="14"/>
  <c r="AB4204" i="14" a="1"/>
  <c r="AB4204" i="14" s="1"/>
  <c r="AA4204" i="14"/>
  <c r="Y4204" i="14"/>
  <c r="AC4203" i="14"/>
  <c r="AB4203" i="14"/>
  <c r="AB4203" i="14" a="1"/>
  <c r="AA4203" i="14"/>
  <c r="Y4203" i="14"/>
  <c r="AC4202" i="14"/>
  <c r="AB4202" i="14" a="1"/>
  <c r="AB4202" i="14" s="1"/>
  <c r="AA4202" i="14"/>
  <c r="Y4202" i="14"/>
  <c r="AC4201" i="14"/>
  <c r="AB4201" i="14" a="1"/>
  <c r="AB4201" i="14" s="1"/>
  <c r="X4201" i="14" s="1"/>
  <c r="AA4201" i="14"/>
  <c r="Y4201" i="14"/>
  <c r="AC4200" i="14"/>
  <c r="AB4200" i="14" a="1"/>
  <c r="AB4200" i="14" s="1"/>
  <c r="X4200" i="14" s="1"/>
  <c r="AA4200" i="14"/>
  <c r="Y4200" i="14"/>
  <c r="AC4199" i="14"/>
  <c r="AB4199" i="14"/>
  <c r="AB4199" i="14" a="1"/>
  <c r="AA4199" i="14"/>
  <c r="Y4199" i="14"/>
  <c r="AC4198" i="14"/>
  <c r="AB4198" i="14" a="1"/>
  <c r="AB4198" i="14" s="1"/>
  <c r="AA4198" i="14"/>
  <c r="Y4198" i="14"/>
  <c r="AC4197" i="14"/>
  <c r="AB4197" i="14" a="1"/>
  <c r="AB4197" i="14" s="1"/>
  <c r="AA4197" i="14"/>
  <c r="Y4197" i="14"/>
  <c r="AC4196" i="14"/>
  <c r="AB4196" i="14" a="1"/>
  <c r="AB4196" i="14" s="1"/>
  <c r="AA4196" i="14"/>
  <c r="Y4196" i="14"/>
  <c r="AC4195" i="14"/>
  <c r="AB4195" i="14"/>
  <c r="AB4195" i="14" a="1"/>
  <c r="AA4195" i="14"/>
  <c r="Y4195" i="14"/>
  <c r="AC4194" i="14"/>
  <c r="AB4194" i="14" a="1"/>
  <c r="AB4194" i="14" s="1"/>
  <c r="AA4194" i="14"/>
  <c r="Y4194" i="14"/>
  <c r="AC4193" i="14"/>
  <c r="AB4193" i="14" a="1"/>
  <c r="AB4193" i="14" s="1"/>
  <c r="X4193" i="14" s="1"/>
  <c r="AA4193" i="14"/>
  <c r="Y4193" i="14"/>
  <c r="AC4192" i="14"/>
  <c r="AB4192" i="14" a="1"/>
  <c r="AB4192" i="14" s="1"/>
  <c r="X4192" i="14" s="1"/>
  <c r="AA4192" i="14"/>
  <c r="Y4192" i="14"/>
  <c r="AC4191" i="14"/>
  <c r="AB4191" i="14"/>
  <c r="AB4191" i="14" a="1"/>
  <c r="AA4191" i="14"/>
  <c r="Y4191" i="14"/>
  <c r="AC4190" i="14"/>
  <c r="AB4190" i="14" a="1"/>
  <c r="AB4190" i="14" s="1"/>
  <c r="AA4190" i="14"/>
  <c r="Y4190" i="14"/>
  <c r="AC4189" i="14"/>
  <c r="AB4189" i="14" a="1"/>
  <c r="AB4189" i="14" s="1"/>
  <c r="AA4189" i="14"/>
  <c r="Y4189" i="14"/>
  <c r="AC4188" i="14"/>
  <c r="AB4188" i="14" a="1"/>
  <c r="AB4188" i="14" s="1"/>
  <c r="AA4188" i="14"/>
  <c r="Y4188" i="14"/>
  <c r="AC4187" i="14"/>
  <c r="AB4187" i="14"/>
  <c r="AB4187" i="14" a="1"/>
  <c r="AA4187" i="14"/>
  <c r="Y4187" i="14"/>
  <c r="AC4186" i="14"/>
  <c r="AB4186" i="14" a="1"/>
  <c r="AB4186" i="14" s="1"/>
  <c r="AA4186" i="14"/>
  <c r="Y4186" i="14"/>
  <c r="AC4185" i="14"/>
  <c r="AB4185" i="14" a="1"/>
  <c r="AB4185" i="14" s="1"/>
  <c r="X4185" i="14" s="1"/>
  <c r="AA4185" i="14"/>
  <c r="Y4185" i="14"/>
  <c r="AC4184" i="14"/>
  <c r="AB4184" i="14" a="1"/>
  <c r="AB4184" i="14" s="1"/>
  <c r="X4184" i="14" s="1"/>
  <c r="AA4184" i="14"/>
  <c r="Y4184" i="14"/>
  <c r="AC4183" i="14"/>
  <c r="AB4183" i="14"/>
  <c r="AB4183" i="14" a="1"/>
  <c r="AA4183" i="14"/>
  <c r="Y4183" i="14"/>
  <c r="AC4182" i="14"/>
  <c r="AB4182" i="14" a="1"/>
  <c r="AB4182" i="14" s="1"/>
  <c r="AA4182" i="14"/>
  <c r="Y4182" i="14"/>
  <c r="AC4181" i="14"/>
  <c r="AB4181" i="14" a="1"/>
  <c r="AB4181" i="14" s="1"/>
  <c r="AA4181" i="14"/>
  <c r="Y4181" i="14"/>
  <c r="AC4180" i="14"/>
  <c r="AB4180" i="14" a="1"/>
  <c r="AB4180" i="14" s="1"/>
  <c r="AA4180" i="14"/>
  <c r="Y4180" i="14"/>
  <c r="AC4179" i="14"/>
  <c r="AB4179" i="14"/>
  <c r="AB4179" i="14" a="1"/>
  <c r="AA4179" i="14"/>
  <c r="Y4179" i="14"/>
  <c r="AC4178" i="14"/>
  <c r="AB4178" i="14" a="1"/>
  <c r="AB4178" i="14" s="1"/>
  <c r="AA4178" i="14"/>
  <c r="Y4178" i="14"/>
  <c r="AC4177" i="14"/>
  <c r="AB4177" i="14" a="1"/>
  <c r="AB4177" i="14" s="1"/>
  <c r="X4177" i="14" s="1"/>
  <c r="AA4177" i="14"/>
  <c r="Y4177" i="14"/>
  <c r="AC4176" i="14"/>
  <c r="AB4176" i="14" a="1"/>
  <c r="AB4176" i="14" s="1"/>
  <c r="X4176" i="14" s="1"/>
  <c r="AA4176" i="14"/>
  <c r="Y4176" i="14"/>
  <c r="AC4175" i="14"/>
  <c r="AB4175" i="14"/>
  <c r="AB4175" i="14" a="1"/>
  <c r="AA4175" i="14"/>
  <c r="Y4175" i="14"/>
  <c r="AC4174" i="14"/>
  <c r="AB4174" i="14" a="1"/>
  <c r="AB4174" i="14" s="1"/>
  <c r="AA4174" i="14"/>
  <c r="Y4174" i="14"/>
  <c r="AC4173" i="14"/>
  <c r="AB4173" i="14" a="1"/>
  <c r="AB4173" i="14" s="1"/>
  <c r="AA4173" i="14"/>
  <c r="Y4173" i="14"/>
  <c r="AC4172" i="14"/>
  <c r="AB4172" i="14" a="1"/>
  <c r="AB4172" i="14" s="1"/>
  <c r="AA4172" i="14"/>
  <c r="Y4172" i="14"/>
  <c r="AC4171" i="14"/>
  <c r="AB4171" i="14"/>
  <c r="AB4171" i="14" a="1"/>
  <c r="AA4171" i="14"/>
  <c r="Y4171" i="14"/>
  <c r="AC4170" i="14"/>
  <c r="AB4170" i="14" a="1"/>
  <c r="AB4170" i="14" s="1"/>
  <c r="AA4170" i="14"/>
  <c r="Y4170" i="14"/>
  <c r="AC4169" i="14"/>
  <c r="AB4169" i="14" a="1"/>
  <c r="AB4169" i="14" s="1"/>
  <c r="X4169" i="14" s="1"/>
  <c r="AA4169" i="14"/>
  <c r="Y4169" i="14"/>
  <c r="AC4168" i="14"/>
  <c r="AB4168" i="14" a="1"/>
  <c r="AB4168" i="14" s="1"/>
  <c r="X4168" i="14" s="1"/>
  <c r="AA4168" i="14"/>
  <c r="Y4168" i="14"/>
  <c r="AC4167" i="14"/>
  <c r="AB4167" i="14"/>
  <c r="AB4167" i="14" a="1"/>
  <c r="AA4167" i="14"/>
  <c r="Y4167" i="14"/>
  <c r="AC4166" i="14"/>
  <c r="AB4166" i="14" a="1"/>
  <c r="AB4166" i="14" s="1"/>
  <c r="AA4166" i="14"/>
  <c r="Y4166" i="14"/>
  <c r="AC4165" i="14"/>
  <c r="AB4165" i="14" a="1"/>
  <c r="AB4165" i="14" s="1"/>
  <c r="AA4165" i="14"/>
  <c r="Y4165" i="14"/>
  <c r="AC4164" i="14"/>
  <c r="AB4164" i="14" a="1"/>
  <c r="AB4164" i="14" s="1"/>
  <c r="AA4164" i="14"/>
  <c r="Y4164" i="14"/>
  <c r="AC4163" i="14"/>
  <c r="AB4163" i="14"/>
  <c r="AB4163" i="14" a="1"/>
  <c r="AA4163" i="14"/>
  <c r="Y4163" i="14"/>
  <c r="AC4162" i="14"/>
  <c r="AB4162" i="14" a="1"/>
  <c r="AB4162" i="14" s="1"/>
  <c r="AA4162" i="14"/>
  <c r="Y4162" i="14"/>
  <c r="AC4161" i="14"/>
  <c r="AB4161" i="14" a="1"/>
  <c r="AB4161" i="14" s="1"/>
  <c r="X4161" i="14" s="1"/>
  <c r="AA4161" i="14"/>
  <c r="Y4161" i="14"/>
  <c r="AC4160" i="14"/>
  <c r="AB4160" i="14" a="1"/>
  <c r="AB4160" i="14" s="1"/>
  <c r="X4160" i="14" s="1"/>
  <c r="AA4160" i="14"/>
  <c r="Y4160" i="14"/>
  <c r="AC4159" i="14"/>
  <c r="AB4159" i="14"/>
  <c r="AB4159" i="14" a="1"/>
  <c r="AA4159" i="14"/>
  <c r="Y4159" i="14"/>
  <c r="AC4158" i="14"/>
  <c r="AB4158" i="14" a="1"/>
  <c r="AB4158" i="14" s="1"/>
  <c r="AA4158" i="14"/>
  <c r="Y4158" i="14"/>
  <c r="AC4157" i="14"/>
  <c r="AB4157" i="14" a="1"/>
  <c r="AB4157" i="14" s="1"/>
  <c r="AA4157" i="14"/>
  <c r="Y4157" i="14"/>
  <c r="AC4156" i="14"/>
  <c r="AB4156" i="14" a="1"/>
  <c r="AB4156" i="14" s="1"/>
  <c r="AA4156" i="14"/>
  <c r="Y4156" i="14"/>
  <c r="AC4155" i="14"/>
  <c r="AB4155" i="14"/>
  <c r="AB4155" i="14" a="1"/>
  <c r="AA4155" i="14"/>
  <c r="Y4155" i="14"/>
  <c r="AC4154" i="14"/>
  <c r="AB4154" i="14" a="1"/>
  <c r="AB4154" i="14" s="1"/>
  <c r="AA4154" i="14"/>
  <c r="Y4154" i="14"/>
  <c r="AC4153" i="14"/>
  <c r="AB4153" i="14" a="1"/>
  <c r="AB4153" i="14" s="1"/>
  <c r="X4153" i="14" s="1"/>
  <c r="AA4153" i="14"/>
  <c r="Y4153" i="14"/>
  <c r="AC4152" i="14"/>
  <c r="AB4152" i="14" a="1"/>
  <c r="AB4152" i="14" s="1"/>
  <c r="X4152" i="14" s="1"/>
  <c r="AA4152" i="14"/>
  <c r="Y4152" i="14"/>
  <c r="AC4151" i="14"/>
  <c r="AB4151" i="14"/>
  <c r="AB4151" i="14" a="1"/>
  <c r="AA4151" i="14"/>
  <c r="Y4151" i="14"/>
  <c r="AC4150" i="14"/>
  <c r="AB4150" i="14" a="1"/>
  <c r="AB4150" i="14" s="1"/>
  <c r="AA4150" i="14"/>
  <c r="Y4150" i="14"/>
  <c r="AC4149" i="14"/>
  <c r="AB4149" i="14" a="1"/>
  <c r="AB4149" i="14" s="1"/>
  <c r="AA4149" i="14"/>
  <c r="Y4149" i="14"/>
  <c r="AC4148" i="14"/>
  <c r="AB4148" i="14" a="1"/>
  <c r="AB4148" i="14" s="1"/>
  <c r="AA4148" i="14"/>
  <c r="Y4148" i="14"/>
  <c r="AC4147" i="14"/>
  <c r="AB4147" i="14"/>
  <c r="AB4147" i="14" a="1"/>
  <c r="AA4147" i="14"/>
  <c r="Y4147" i="14"/>
  <c r="AC4146" i="14"/>
  <c r="AB4146" i="14" a="1"/>
  <c r="AB4146" i="14" s="1"/>
  <c r="AA4146" i="14"/>
  <c r="Y4146" i="14"/>
  <c r="AC4145" i="14"/>
  <c r="AB4145" i="14" a="1"/>
  <c r="AB4145" i="14" s="1"/>
  <c r="X4145" i="14" s="1"/>
  <c r="AA4145" i="14"/>
  <c r="Y4145" i="14"/>
  <c r="AC4144" i="14"/>
  <c r="AB4144" i="14" a="1"/>
  <c r="AB4144" i="14" s="1"/>
  <c r="X4144" i="14" s="1"/>
  <c r="AA4144" i="14"/>
  <c r="Y4144" i="14"/>
  <c r="AC4143" i="14"/>
  <c r="AB4143" i="14"/>
  <c r="AB4143" i="14" a="1"/>
  <c r="AA4143" i="14"/>
  <c r="Y4143" i="14"/>
  <c r="AC4142" i="14"/>
  <c r="AB4142" i="14" a="1"/>
  <c r="AB4142" i="14" s="1"/>
  <c r="AA4142" i="14"/>
  <c r="Y4142" i="14"/>
  <c r="AC4141" i="14"/>
  <c r="AB4141" i="14" a="1"/>
  <c r="AB4141" i="14" s="1"/>
  <c r="AA4141" i="14"/>
  <c r="Y4141" i="14"/>
  <c r="AC4140" i="14"/>
  <c r="AB4140" i="14" a="1"/>
  <c r="AB4140" i="14" s="1"/>
  <c r="AA4140" i="14"/>
  <c r="Y4140" i="14"/>
  <c r="AC4139" i="14"/>
  <c r="AB4139" i="14"/>
  <c r="AB4139" i="14" a="1"/>
  <c r="AA4139" i="14"/>
  <c r="Y4139" i="14"/>
  <c r="AC4138" i="14"/>
  <c r="AB4138" i="14" a="1"/>
  <c r="AB4138" i="14" s="1"/>
  <c r="AA4138" i="14"/>
  <c r="Y4138" i="14"/>
  <c r="AC4137" i="14"/>
  <c r="AB4137" i="14" a="1"/>
  <c r="AB4137" i="14" s="1"/>
  <c r="X4137" i="14" s="1"/>
  <c r="AA4137" i="14"/>
  <c r="Y4137" i="14"/>
  <c r="AC4136" i="14"/>
  <c r="AB4136" i="14" a="1"/>
  <c r="AB4136" i="14" s="1"/>
  <c r="X4136" i="14" s="1"/>
  <c r="AA4136" i="14"/>
  <c r="Y4136" i="14"/>
  <c r="AC4135" i="14"/>
  <c r="AB4135" i="14"/>
  <c r="AB4135" i="14" a="1"/>
  <c r="AA4135" i="14"/>
  <c r="Y4135" i="14"/>
  <c r="AC4134" i="14"/>
  <c r="AB4134" i="14" a="1"/>
  <c r="AB4134" i="14" s="1"/>
  <c r="AA4134" i="14"/>
  <c r="Y4134" i="14"/>
  <c r="AC4133" i="14"/>
  <c r="AB4133" i="14" a="1"/>
  <c r="AB4133" i="14" s="1"/>
  <c r="AA4133" i="14"/>
  <c r="Y4133" i="14"/>
  <c r="AC4132" i="14"/>
  <c r="AB4132" i="14" a="1"/>
  <c r="AB4132" i="14" s="1"/>
  <c r="AA4132" i="14"/>
  <c r="Y4132" i="14"/>
  <c r="AC4131" i="14"/>
  <c r="AB4131" i="14"/>
  <c r="AB4131" i="14" a="1"/>
  <c r="AA4131" i="14"/>
  <c r="Y4131" i="14"/>
  <c r="AC4130" i="14"/>
  <c r="AB4130" i="14" a="1"/>
  <c r="AB4130" i="14" s="1"/>
  <c r="AA4130" i="14"/>
  <c r="Y4130" i="14"/>
  <c r="AC4129" i="14"/>
  <c r="AB4129" i="14" a="1"/>
  <c r="AB4129" i="14" s="1"/>
  <c r="X4129" i="14" s="1"/>
  <c r="AA4129" i="14"/>
  <c r="Y4129" i="14"/>
  <c r="AC4128" i="14"/>
  <c r="AB4128" i="14" a="1"/>
  <c r="AB4128" i="14" s="1"/>
  <c r="X4128" i="14" s="1"/>
  <c r="AA4128" i="14"/>
  <c r="Y4128" i="14"/>
  <c r="AC4127" i="14"/>
  <c r="AB4127" i="14"/>
  <c r="AB4127" i="14" a="1"/>
  <c r="AA4127" i="14"/>
  <c r="Y4127" i="14"/>
  <c r="AC4126" i="14"/>
  <c r="AB4126" i="14" a="1"/>
  <c r="AB4126" i="14" s="1"/>
  <c r="AA4126" i="14"/>
  <c r="Y4126" i="14"/>
  <c r="AC4125" i="14"/>
  <c r="AB4125" i="14" a="1"/>
  <c r="AB4125" i="14" s="1"/>
  <c r="AA4125" i="14"/>
  <c r="Y4125" i="14"/>
  <c r="AC4124" i="14"/>
  <c r="AB4124" i="14" a="1"/>
  <c r="AB4124" i="14" s="1"/>
  <c r="AA4124" i="14"/>
  <c r="Y4124" i="14"/>
  <c r="AC4123" i="14"/>
  <c r="AB4123" i="14"/>
  <c r="AB4123" i="14" a="1"/>
  <c r="AA4123" i="14"/>
  <c r="Y4123" i="14"/>
  <c r="AC4122" i="14"/>
  <c r="AB4122" i="14" a="1"/>
  <c r="AB4122" i="14" s="1"/>
  <c r="AA4122" i="14"/>
  <c r="Y4122" i="14"/>
  <c r="AC4121" i="14"/>
  <c r="AB4121" i="14" a="1"/>
  <c r="AB4121" i="14" s="1"/>
  <c r="X4121" i="14" s="1"/>
  <c r="AA4121" i="14"/>
  <c r="Y4121" i="14"/>
  <c r="AC4120" i="14"/>
  <c r="AB4120" i="14" a="1"/>
  <c r="AB4120" i="14" s="1"/>
  <c r="X4120" i="14" s="1"/>
  <c r="AA4120" i="14"/>
  <c r="Y4120" i="14"/>
  <c r="AC4119" i="14"/>
  <c r="AB4119" i="14"/>
  <c r="AB4119" i="14" a="1"/>
  <c r="AA4119" i="14"/>
  <c r="Y4119" i="14"/>
  <c r="AC4118" i="14"/>
  <c r="AB4118" i="14" a="1"/>
  <c r="AB4118" i="14" s="1"/>
  <c r="AA4118" i="14"/>
  <c r="Y4118" i="14"/>
  <c r="AC4117" i="14"/>
  <c r="AB4117" i="14" a="1"/>
  <c r="AB4117" i="14" s="1"/>
  <c r="AA4117" i="14"/>
  <c r="Y4117" i="14"/>
  <c r="AC4116" i="14"/>
  <c r="AB4116" i="14" a="1"/>
  <c r="AB4116" i="14" s="1"/>
  <c r="AA4116" i="14"/>
  <c r="Y4116" i="14"/>
  <c r="AC4115" i="14"/>
  <c r="AB4115" i="14"/>
  <c r="AB4115" i="14" a="1"/>
  <c r="AA4115" i="14"/>
  <c r="Y4115" i="14"/>
  <c r="AC4114" i="14"/>
  <c r="AB4114" i="14" a="1"/>
  <c r="AB4114" i="14" s="1"/>
  <c r="AA4114" i="14"/>
  <c r="Y4114" i="14"/>
  <c r="AC4113" i="14"/>
  <c r="AB4113" i="14" a="1"/>
  <c r="AB4113" i="14" s="1"/>
  <c r="X4113" i="14" s="1"/>
  <c r="AA4113" i="14"/>
  <c r="Y4113" i="14"/>
  <c r="AC4112" i="14"/>
  <c r="AB4112" i="14" a="1"/>
  <c r="AB4112" i="14" s="1"/>
  <c r="X4112" i="14" s="1"/>
  <c r="AA4112" i="14"/>
  <c r="Y4112" i="14"/>
  <c r="AC4111" i="14"/>
  <c r="AB4111" i="14"/>
  <c r="AB4111" i="14" a="1"/>
  <c r="AA4111" i="14"/>
  <c r="Y4111" i="14"/>
  <c r="AC4110" i="14"/>
  <c r="AB4110" i="14" a="1"/>
  <c r="AB4110" i="14" s="1"/>
  <c r="AA4110" i="14"/>
  <c r="Y4110" i="14"/>
  <c r="AC4109" i="14"/>
  <c r="AB4109" i="14" a="1"/>
  <c r="AB4109" i="14" s="1"/>
  <c r="AA4109" i="14"/>
  <c r="Y4109" i="14"/>
  <c r="AC4108" i="14"/>
  <c r="AB4108" i="14" a="1"/>
  <c r="AB4108" i="14" s="1"/>
  <c r="AA4108" i="14"/>
  <c r="Y4108" i="14"/>
  <c r="AC4107" i="14"/>
  <c r="AB4107" i="14"/>
  <c r="AB4107" i="14" a="1"/>
  <c r="AA4107" i="14"/>
  <c r="Y4107" i="14"/>
  <c r="AC4106" i="14"/>
  <c r="AB4106" i="14" a="1"/>
  <c r="AB4106" i="14" s="1"/>
  <c r="AA4106" i="14"/>
  <c r="Y4106" i="14"/>
  <c r="AC4105" i="14"/>
  <c r="AB4105" i="14" a="1"/>
  <c r="AB4105" i="14" s="1"/>
  <c r="X4105" i="14" s="1"/>
  <c r="AA4105" i="14"/>
  <c r="Y4105" i="14"/>
  <c r="AC4104" i="14"/>
  <c r="AB4104" i="14" a="1"/>
  <c r="AB4104" i="14" s="1"/>
  <c r="X4104" i="14" s="1"/>
  <c r="AA4104" i="14"/>
  <c r="Y4104" i="14"/>
  <c r="AC4103" i="14"/>
  <c r="AB4103" i="14"/>
  <c r="AB4103" i="14" a="1"/>
  <c r="AA4103" i="14"/>
  <c r="Y4103" i="14"/>
  <c r="AC4102" i="14"/>
  <c r="AB4102" i="14" a="1"/>
  <c r="AB4102" i="14" s="1"/>
  <c r="AA4102" i="14"/>
  <c r="Y4102" i="14"/>
  <c r="AC4101" i="14"/>
  <c r="AB4101" i="14" a="1"/>
  <c r="AB4101" i="14" s="1"/>
  <c r="AA4101" i="14"/>
  <c r="Y4101" i="14"/>
  <c r="AC4100" i="14"/>
  <c r="AB4100" i="14" a="1"/>
  <c r="AB4100" i="14" s="1"/>
  <c r="AA4100" i="14"/>
  <c r="Y4100" i="14"/>
  <c r="AC4099" i="14"/>
  <c r="AB4099" i="14"/>
  <c r="AB4099" i="14" a="1"/>
  <c r="AA4099" i="14"/>
  <c r="Y4099" i="14"/>
  <c r="AC4098" i="14"/>
  <c r="AB4098" i="14" a="1"/>
  <c r="AB4098" i="14" s="1"/>
  <c r="AA4098" i="14"/>
  <c r="Y4098" i="14"/>
  <c r="AC4097" i="14"/>
  <c r="AB4097" i="14" a="1"/>
  <c r="AB4097" i="14" s="1"/>
  <c r="X4097" i="14" s="1"/>
  <c r="AA4097" i="14"/>
  <c r="Y4097" i="14"/>
  <c r="AC4096" i="14"/>
  <c r="AB4096" i="14" a="1"/>
  <c r="AB4096" i="14" s="1"/>
  <c r="X4096" i="14" s="1"/>
  <c r="AA4096" i="14"/>
  <c r="Y4096" i="14"/>
  <c r="AC4095" i="14"/>
  <c r="AB4095" i="14"/>
  <c r="AB4095" i="14" a="1"/>
  <c r="AA4095" i="14"/>
  <c r="Y4095" i="14"/>
  <c r="AC4094" i="14"/>
  <c r="AB4094" i="14" a="1"/>
  <c r="AB4094" i="14" s="1"/>
  <c r="AA4094" i="14"/>
  <c r="Y4094" i="14"/>
  <c r="AC4093" i="14"/>
  <c r="AB4093" i="14" a="1"/>
  <c r="AB4093" i="14" s="1"/>
  <c r="AA4093" i="14"/>
  <c r="Y4093" i="14"/>
  <c r="AC4092" i="14"/>
  <c r="AB4092" i="14" a="1"/>
  <c r="AB4092" i="14" s="1"/>
  <c r="AA4092" i="14"/>
  <c r="Y4092" i="14"/>
  <c r="AC4091" i="14"/>
  <c r="AB4091" i="14"/>
  <c r="AB4091" i="14" a="1"/>
  <c r="AA4091" i="14"/>
  <c r="Y4091" i="14"/>
  <c r="AC4090" i="14"/>
  <c r="AB4090" i="14" a="1"/>
  <c r="AB4090" i="14" s="1"/>
  <c r="AA4090" i="14"/>
  <c r="Y4090" i="14"/>
  <c r="AC4089" i="14"/>
  <c r="AB4089" i="14" a="1"/>
  <c r="AB4089" i="14" s="1"/>
  <c r="X4089" i="14" s="1"/>
  <c r="AA4089" i="14"/>
  <c r="Y4089" i="14"/>
  <c r="AC4088" i="14"/>
  <c r="AB4088" i="14" a="1"/>
  <c r="AB4088" i="14" s="1"/>
  <c r="X4088" i="14" s="1"/>
  <c r="AA4088" i="14"/>
  <c r="Y4088" i="14"/>
  <c r="AC4087" i="14"/>
  <c r="AB4087" i="14"/>
  <c r="AB4087" i="14" a="1"/>
  <c r="AA4087" i="14"/>
  <c r="Y4087" i="14"/>
  <c r="AC4086" i="14"/>
  <c r="AB4086" i="14" a="1"/>
  <c r="AB4086" i="14" s="1"/>
  <c r="AA4086" i="14"/>
  <c r="Y4086" i="14"/>
  <c r="AC4085" i="14"/>
  <c r="AB4085" i="14" a="1"/>
  <c r="AB4085" i="14" s="1"/>
  <c r="AA4085" i="14"/>
  <c r="Y4085" i="14"/>
  <c r="AC4084" i="14"/>
  <c r="AB4084" i="14" a="1"/>
  <c r="AB4084" i="14" s="1"/>
  <c r="AA4084" i="14"/>
  <c r="Y4084" i="14"/>
  <c r="AC4083" i="14"/>
  <c r="AB4083" i="14"/>
  <c r="AB4083" i="14" a="1"/>
  <c r="AA4083" i="14"/>
  <c r="Y4083" i="14"/>
  <c r="AC4082" i="14"/>
  <c r="AB4082" i="14" a="1"/>
  <c r="AB4082" i="14" s="1"/>
  <c r="AA4082" i="14"/>
  <c r="Y4082" i="14"/>
  <c r="AC4081" i="14"/>
  <c r="AB4081" i="14" a="1"/>
  <c r="AB4081" i="14" s="1"/>
  <c r="X4081" i="14" s="1"/>
  <c r="AA4081" i="14"/>
  <c r="Y4081" i="14"/>
  <c r="AC4080" i="14"/>
  <c r="AB4080" i="14" a="1"/>
  <c r="AB4080" i="14" s="1"/>
  <c r="X4080" i="14" s="1"/>
  <c r="AA4080" i="14"/>
  <c r="Y4080" i="14"/>
  <c r="AC4079" i="14"/>
  <c r="AB4079" i="14"/>
  <c r="AB4079" i="14" a="1"/>
  <c r="AA4079" i="14"/>
  <c r="Y4079" i="14"/>
  <c r="AC4078" i="14"/>
  <c r="AB4078" i="14" a="1"/>
  <c r="AB4078" i="14" s="1"/>
  <c r="AA4078" i="14"/>
  <c r="Y4078" i="14"/>
  <c r="AC4077" i="14"/>
  <c r="AB4077" i="14" a="1"/>
  <c r="AB4077" i="14" s="1"/>
  <c r="AA4077" i="14"/>
  <c r="Y4077" i="14"/>
  <c r="AC4076" i="14"/>
  <c r="AB4076" i="14" a="1"/>
  <c r="AB4076" i="14" s="1"/>
  <c r="AA4076" i="14"/>
  <c r="Y4076" i="14"/>
  <c r="AC4075" i="14"/>
  <c r="AB4075" i="14"/>
  <c r="AB4075" i="14" a="1"/>
  <c r="AA4075" i="14"/>
  <c r="Y4075" i="14"/>
  <c r="AC4074" i="14"/>
  <c r="AB4074" i="14" a="1"/>
  <c r="AB4074" i="14" s="1"/>
  <c r="AA4074" i="14"/>
  <c r="Y4074" i="14"/>
  <c r="AC4073" i="14"/>
  <c r="AB4073" i="14" a="1"/>
  <c r="AB4073" i="14" s="1"/>
  <c r="X4073" i="14" s="1"/>
  <c r="AA4073" i="14"/>
  <c r="Y4073" i="14"/>
  <c r="AC4072" i="14"/>
  <c r="AB4072" i="14" a="1"/>
  <c r="AB4072" i="14" s="1"/>
  <c r="X4072" i="14" s="1"/>
  <c r="AA4072" i="14"/>
  <c r="Y4072" i="14"/>
  <c r="AC4071" i="14"/>
  <c r="AB4071" i="14"/>
  <c r="AB4071" i="14" a="1"/>
  <c r="AA4071" i="14"/>
  <c r="Y4071" i="14"/>
  <c r="AC4070" i="14"/>
  <c r="AB4070" i="14" a="1"/>
  <c r="AB4070" i="14" s="1"/>
  <c r="AA4070" i="14"/>
  <c r="Y4070" i="14"/>
  <c r="AC4069" i="14"/>
  <c r="AB4069" i="14" a="1"/>
  <c r="AB4069" i="14" s="1"/>
  <c r="AA4069" i="14"/>
  <c r="Y4069" i="14"/>
  <c r="AC4068" i="14"/>
  <c r="AB4068" i="14" a="1"/>
  <c r="AB4068" i="14" s="1"/>
  <c r="AA4068" i="14"/>
  <c r="Y4068" i="14"/>
  <c r="AC4067" i="14"/>
  <c r="AB4067" i="14"/>
  <c r="AB4067" i="14" a="1"/>
  <c r="AA4067" i="14"/>
  <c r="Y4067" i="14"/>
  <c r="AC4066" i="14"/>
  <c r="AB4066" i="14" a="1"/>
  <c r="AB4066" i="14" s="1"/>
  <c r="AA4066" i="14"/>
  <c r="Y4066" i="14"/>
  <c r="AC4065" i="14"/>
  <c r="AB4065" i="14" a="1"/>
  <c r="AB4065" i="14" s="1"/>
  <c r="X4065" i="14" s="1"/>
  <c r="AA4065" i="14"/>
  <c r="Y4065" i="14"/>
  <c r="AC4064" i="14"/>
  <c r="AB4064" i="14" a="1"/>
  <c r="AB4064" i="14" s="1"/>
  <c r="X4064" i="14" s="1"/>
  <c r="AA4064" i="14"/>
  <c r="Y4064" i="14"/>
  <c r="AC4063" i="14"/>
  <c r="AB4063" i="14"/>
  <c r="AB4063" i="14" a="1"/>
  <c r="AA4063" i="14"/>
  <c r="Y4063" i="14"/>
  <c r="AC4062" i="14"/>
  <c r="AB4062" i="14"/>
  <c r="X4062" i="14" s="1"/>
  <c r="AB4062" i="14" a="1"/>
  <c r="AA4062" i="14"/>
  <c r="Y4062" i="14"/>
  <c r="AC4061" i="14"/>
  <c r="AB4061" i="14" a="1"/>
  <c r="AB4061" i="14" s="1"/>
  <c r="X4061" i="14" s="1"/>
  <c r="AA4061" i="14"/>
  <c r="Y4061" i="14"/>
  <c r="AC4060" i="14"/>
  <c r="AB4060" i="14" a="1"/>
  <c r="AB4060" i="14" s="1"/>
  <c r="X4060" i="14" s="1"/>
  <c r="AA4060" i="14"/>
  <c r="Y4060" i="14"/>
  <c r="AC4059" i="14"/>
  <c r="AB4059" i="14"/>
  <c r="AB4059" i="14" a="1"/>
  <c r="AA4059" i="14"/>
  <c r="Y4059" i="14"/>
  <c r="AC4058" i="14"/>
  <c r="AB4058" i="14" a="1"/>
  <c r="AB4058" i="14" s="1"/>
  <c r="AA4058" i="14"/>
  <c r="Y4058" i="14"/>
  <c r="AC4057" i="14"/>
  <c r="AB4057" i="14" a="1"/>
  <c r="AB4057" i="14" s="1"/>
  <c r="AA4057" i="14"/>
  <c r="Y4057" i="14"/>
  <c r="AC4056" i="14"/>
  <c r="AB4056" i="14" a="1"/>
  <c r="AB4056" i="14" s="1"/>
  <c r="X4056" i="14" s="1"/>
  <c r="AA4056" i="14"/>
  <c r="Y4056" i="14"/>
  <c r="AC4055" i="14"/>
  <c r="AB4055" i="14"/>
  <c r="AB4055" i="14" a="1"/>
  <c r="AA4055" i="14"/>
  <c r="Y4055" i="14"/>
  <c r="AC4054" i="14"/>
  <c r="AB4054" i="14" a="1"/>
  <c r="AB4054" i="14" s="1"/>
  <c r="AA4054" i="14"/>
  <c r="Y4054" i="14"/>
  <c r="AC4053" i="14"/>
  <c r="AB4053" i="14" a="1"/>
  <c r="AB4053" i="14" s="1"/>
  <c r="AA4053" i="14"/>
  <c r="Y4053" i="14"/>
  <c r="AC4052" i="14"/>
  <c r="AB4052" i="14" a="1"/>
  <c r="AB4052" i="14" s="1"/>
  <c r="AA4052" i="14"/>
  <c r="Y4052" i="14"/>
  <c r="AC4051" i="14"/>
  <c r="AB4051" i="14" a="1"/>
  <c r="AB4051" i="14" s="1"/>
  <c r="AA4051" i="14"/>
  <c r="Y4051" i="14"/>
  <c r="AC4050" i="14"/>
  <c r="AB4050" i="14" a="1"/>
  <c r="AB4050" i="14" s="1"/>
  <c r="X4050" i="14" s="1"/>
  <c r="AA4050" i="14"/>
  <c r="Y4050" i="14"/>
  <c r="AC4049" i="14"/>
  <c r="AB4049" i="14" a="1"/>
  <c r="AB4049" i="14" s="1"/>
  <c r="AA4049" i="14"/>
  <c r="Y4049" i="14"/>
  <c r="AC4048" i="14"/>
  <c r="AB4048" i="14" a="1"/>
  <c r="AB4048" i="14" s="1"/>
  <c r="X4048" i="14" s="1"/>
  <c r="AA4048" i="14"/>
  <c r="Z4048" i="14"/>
  <c r="Y4048" i="14"/>
  <c r="AC4047" i="14"/>
  <c r="AB4047" i="14" a="1"/>
  <c r="AB4047" i="14" s="1"/>
  <c r="AA4047" i="14"/>
  <c r="Y4047" i="14"/>
  <c r="AC4046" i="14"/>
  <c r="AB4046" i="14" a="1"/>
  <c r="AB4046" i="14" s="1"/>
  <c r="AA4046" i="14"/>
  <c r="Y4046" i="14"/>
  <c r="AC4045" i="14"/>
  <c r="AB4045" i="14" a="1"/>
  <c r="AB4045" i="14" s="1"/>
  <c r="AA4045" i="14"/>
  <c r="Y4045" i="14"/>
  <c r="AC4044" i="14"/>
  <c r="AB4044" i="14"/>
  <c r="AB4044" i="14" a="1"/>
  <c r="AA4044" i="14"/>
  <c r="Y4044" i="14"/>
  <c r="AC4043" i="14"/>
  <c r="AB4043" i="14" a="1"/>
  <c r="AB4043" i="14" s="1"/>
  <c r="X4043" i="14" s="1"/>
  <c r="AA4043" i="14"/>
  <c r="Y4043" i="14"/>
  <c r="AC4042" i="14"/>
  <c r="AB4042" i="14" a="1"/>
  <c r="AB4042" i="14" s="1"/>
  <c r="X4042" i="14" s="1"/>
  <c r="AA4042" i="14"/>
  <c r="Y4042" i="14"/>
  <c r="AC4041" i="14"/>
  <c r="AB4041" i="14" a="1"/>
  <c r="AB4041" i="14" s="1"/>
  <c r="X4041" i="14" s="1"/>
  <c r="AA4041" i="14"/>
  <c r="Y4041" i="14"/>
  <c r="AC4040" i="14"/>
  <c r="AB4040" i="14" a="1"/>
  <c r="AB4040" i="14" s="1"/>
  <c r="AA4040" i="14"/>
  <c r="Y4040" i="14"/>
  <c r="AC4039" i="14"/>
  <c r="AB4039" i="14" a="1"/>
  <c r="AB4039" i="14" s="1"/>
  <c r="X4039" i="14" s="1"/>
  <c r="AA4039" i="14"/>
  <c r="Y4039" i="14"/>
  <c r="AC4038" i="14"/>
  <c r="AB4038" i="14" a="1"/>
  <c r="AB4038" i="14" s="1"/>
  <c r="X4038" i="14" s="1"/>
  <c r="AA4038" i="14"/>
  <c r="Y4038" i="14"/>
  <c r="AC4037" i="14"/>
  <c r="AB4037" i="14" a="1"/>
  <c r="AB4037" i="14" s="1"/>
  <c r="X4037" i="14" s="1"/>
  <c r="AA4037" i="14"/>
  <c r="Y4037" i="14"/>
  <c r="AC4036" i="14"/>
  <c r="AB4036" i="14"/>
  <c r="AB4036" i="14" a="1"/>
  <c r="AA4036" i="14"/>
  <c r="Y4036" i="14"/>
  <c r="AC4035" i="14"/>
  <c r="AB4035" i="14" a="1"/>
  <c r="AB4035" i="14" s="1"/>
  <c r="AA4035" i="14"/>
  <c r="Y4035" i="14"/>
  <c r="AC4034" i="14"/>
  <c r="AB4034" i="14" a="1"/>
  <c r="AB4034" i="14" s="1"/>
  <c r="AA4034" i="14"/>
  <c r="Y4034" i="14"/>
  <c r="AC4033" i="14"/>
  <c r="AB4033" i="14" a="1"/>
  <c r="AB4033" i="14" s="1"/>
  <c r="AA4033" i="14"/>
  <c r="Y4033" i="14"/>
  <c r="AC4032" i="14"/>
  <c r="AB4032" i="14" a="1"/>
  <c r="AB4032" i="14" s="1"/>
  <c r="AA4032" i="14"/>
  <c r="Y4032" i="14"/>
  <c r="AC4031" i="14"/>
  <c r="AB4031" i="14" a="1"/>
  <c r="AB4031" i="14" s="1"/>
  <c r="AA4031" i="14"/>
  <c r="Y4031" i="14"/>
  <c r="AC4030" i="14"/>
  <c r="AB4030" i="14" a="1"/>
  <c r="AB4030" i="14" s="1"/>
  <c r="AA4030" i="14"/>
  <c r="Y4030" i="14"/>
  <c r="AC4029" i="14"/>
  <c r="AB4029" i="14" a="1"/>
  <c r="AB4029" i="14" s="1"/>
  <c r="AA4029" i="14"/>
  <c r="Y4029" i="14"/>
  <c r="AC4028" i="14"/>
  <c r="AB4028" i="14"/>
  <c r="AB4028" i="14" a="1"/>
  <c r="AA4028" i="14"/>
  <c r="Y4028" i="14"/>
  <c r="AC4027" i="14"/>
  <c r="AB4027" i="14" a="1"/>
  <c r="AB4027" i="14" s="1"/>
  <c r="X4027" i="14" s="1"/>
  <c r="AA4027" i="14"/>
  <c r="Y4027" i="14"/>
  <c r="AC4026" i="14"/>
  <c r="AB4026" i="14" a="1"/>
  <c r="AB4026" i="14" s="1"/>
  <c r="X4026" i="14" s="1"/>
  <c r="AA4026" i="14"/>
  <c r="Y4026" i="14"/>
  <c r="AC4025" i="14"/>
  <c r="AB4025" i="14" a="1"/>
  <c r="AB4025" i="14" s="1"/>
  <c r="X4025" i="14" s="1"/>
  <c r="AA4025" i="14"/>
  <c r="Y4025" i="14"/>
  <c r="AC4024" i="14"/>
  <c r="AB4024" i="14" a="1"/>
  <c r="AB4024" i="14" s="1"/>
  <c r="AA4024" i="14"/>
  <c r="Y4024" i="14"/>
  <c r="AC4023" i="14"/>
  <c r="AB4023" i="14" a="1"/>
  <c r="AB4023" i="14" s="1"/>
  <c r="X4023" i="14" s="1"/>
  <c r="AA4023" i="14"/>
  <c r="Y4023" i="14"/>
  <c r="AC4022" i="14"/>
  <c r="AB4022" i="14" a="1"/>
  <c r="AB4022" i="14" s="1"/>
  <c r="X4022" i="14" s="1"/>
  <c r="AA4022" i="14"/>
  <c r="Y4022" i="14"/>
  <c r="AC4021" i="14"/>
  <c r="AB4021" i="14" a="1"/>
  <c r="AB4021" i="14" s="1"/>
  <c r="X4021" i="14" s="1"/>
  <c r="AA4021" i="14"/>
  <c r="Y4021" i="14"/>
  <c r="AC4020" i="14"/>
  <c r="AB4020" i="14"/>
  <c r="AB4020" i="14" a="1"/>
  <c r="AA4020" i="14"/>
  <c r="Y4020" i="14"/>
  <c r="AC4019" i="14"/>
  <c r="AB4019" i="14" a="1"/>
  <c r="AB4019" i="14" s="1"/>
  <c r="AA4019" i="14"/>
  <c r="Y4019" i="14"/>
  <c r="AC4018" i="14"/>
  <c r="AB4018" i="14" a="1"/>
  <c r="AB4018" i="14" s="1"/>
  <c r="AA4018" i="14"/>
  <c r="Y4018" i="14"/>
  <c r="AC4017" i="14"/>
  <c r="AB4017" i="14" a="1"/>
  <c r="AB4017" i="14" s="1"/>
  <c r="AA4017" i="14"/>
  <c r="Y4017" i="14"/>
  <c r="AC4016" i="14"/>
  <c r="AB4016" i="14" a="1"/>
  <c r="AB4016" i="14" s="1"/>
  <c r="AA4016" i="14"/>
  <c r="Y4016" i="14"/>
  <c r="AC4015" i="14"/>
  <c r="AB4015" i="14" a="1"/>
  <c r="AB4015" i="14" s="1"/>
  <c r="AA4015" i="14"/>
  <c r="Y4015" i="14"/>
  <c r="AC4014" i="14"/>
  <c r="AB4014" i="14" a="1"/>
  <c r="AB4014" i="14" s="1"/>
  <c r="AA4014" i="14"/>
  <c r="Y4014" i="14"/>
  <c r="AC4013" i="14"/>
  <c r="AB4013" i="14" a="1"/>
  <c r="AB4013" i="14" s="1"/>
  <c r="AA4013" i="14"/>
  <c r="Y4013" i="14"/>
  <c r="AC4012" i="14"/>
  <c r="AB4012" i="14"/>
  <c r="AB4012" i="14" a="1"/>
  <c r="AA4012" i="14"/>
  <c r="Y4012" i="14"/>
  <c r="AC4011" i="14"/>
  <c r="AB4011" i="14" a="1"/>
  <c r="AB4011" i="14" s="1"/>
  <c r="X4011" i="14" s="1"/>
  <c r="AA4011" i="14"/>
  <c r="Y4011" i="14"/>
  <c r="AC4010" i="14"/>
  <c r="AB4010" i="14" a="1"/>
  <c r="AB4010" i="14" s="1"/>
  <c r="X4010" i="14" s="1"/>
  <c r="AA4010" i="14"/>
  <c r="Y4010" i="14"/>
  <c r="AC4009" i="14"/>
  <c r="AB4009" i="14" a="1"/>
  <c r="AB4009" i="14" s="1"/>
  <c r="X4009" i="14" s="1"/>
  <c r="AA4009" i="14"/>
  <c r="Y4009" i="14"/>
  <c r="AC4008" i="14"/>
  <c r="AB4008" i="14" a="1"/>
  <c r="AB4008" i="14" s="1"/>
  <c r="AA4008" i="14"/>
  <c r="Y4008" i="14"/>
  <c r="AC4007" i="14"/>
  <c r="AB4007" i="14" a="1"/>
  <c r="AB4007" i="14" s="1"/>
  <c r="X4007" i="14" s="1"/>
  <c r="AA4007" i="14"/>
  <c r="Y4007" i="14"/>
  <c r="AC4006" i="14"/>
  <c r="AB4006" i="14" a="1"/>
  <c r="AB4006" i="14" s="1"/>
  <c r="X4006" i="14" s="1"/>
  <c r="AA4006" i="14"/>
  <c r="Y4006" i="14"/>
  <c r="AC4005" i="14"/>
  <c r="AB4005" i="14" a="1"/>
  <c r="AB4005" i="14" s="1"/>
  <c r="X4005" i="14" s="1"/>
  <c r="AA4005" i="14"/>
  <c r="Y4005" i="14"/>
  <c r="AC4004" i="14"/>
  <c r="AB4004" i="14"/>
  <c r="AB4004" i="14" a="1"/>
  <c r="AA4004" i="14"/>
  <c r="Y4004" i="14"/>
  <c r="AC4003" i="14"/>
  <c r="AB4003" i="14" a="1"/>
  <c r="AB4003" i="14" s="1"/>
  <c r="AA4003" i="14"/>
  <c r="Y4003" i="14"/>
  <c r="AC4002" i="14"/>
  <c r="AB4002" i="14" a="1"/>
  <c r="AB4002" i="14" s="1"/>
  <c r="AA4002" i="14"/>
  <c r="Y4002" i="14"/>
  <c r="AC4001" i="14"/>
  <c r="AB4001" i="14" a="1"/>
  <c r="AB4001" i="14" s="1"/>
  <c r="AA4001" i="14"/>
  <c r="Y4001" i="14"/>
  <c r="AC4000" i="14"/>
  <c r="AB4000" i="14"/>
  <c r="AB4000" i="14" a="1"/>
  <c r="AA4000" i="14"/>
  <c r="Y4000" i="14"/>
  <c r="AC3999" i="14"/>
  <c r="AB3999" i="14" a="1"/>
  <c r="AB3999" i="14" s="1"/>
  <c r="AA3999" i="14"/>
  <c r="Y3999" i="14"/>
  <c r="AC3998" i="14"/>
  <c r="AB3998" i="14" a="1"/>
  <c r="AB3998" i="14" s="1"/>
  <c r="X3998" i="14" s="1"/>
  <c r="AA3998" i="14"/>
  <c r="Y3998" i="14"/>
  <c r="AC3997" i="14"/>
  <c r="AB3997" i="14" a="1"/>
  <c r="AB3997" i="14" s="1"/>
  <c r="X3997" i="14" s="1"/>
  <c r="AA3997" i="14"/>
  <c r="Y3997" i="14"/>
  <c r="AC3996" i="14"/>
  <c r="AB3996" i="14"/>
  <c r="AB3996" i="14" a="1"/>
  <c r="AA3996" i="14"/>
  <c r="Y3996" i="14"/>
  <c r="AC3995" i="14"/>
  <c r="AB3995" i="14" a="1"/>
  <c r="AB3995" i="14" s="1"/>
  <c r="AA3995" i="14"/>
  <c r="Y3995" i="14"/>
  <c r="AC3994" i="14"/>
  <c r="AB3994" i="14" a="1"/>
  <c r="AB3994" i="14" s="1"/>
  <c r="AA3994" i="14"/>
  <c r="Y3994" i="14"/>
  <c r="AC3993" i="14"/>
  <c r="AB3993" i="14" a="1"/>
  <c r="AB3993" i="14" s="1"/>
  <c r="AA3993" i="14"/>
  <c r="Y3993" i="14"/>
  <c r="AC3992" i="14"/>
  <c r="AB3992" i="14"/>
  <c r="AB3992" i="14" a="1"/>
  <c r="AA3992" i="14"/>
  <c r="Y3992" i="14"/>
  <c r="AC3991" i="14"/>
  <c r="AB3991" i="14" a="1"/>
  <c r="AB3991" i="14" s="1"/>
  <c r="AA3991" i="14"/>
  <c r="Y3991" i="14"/>
  <c r="AC3990" i="14"/>
  <c r="AB3990" i="14" a="1"/>
  <c r="AB3990" i="14" s="1"/>
  <c r="X3990" i="14" s="1"/>
  <c r="AA3990" i="14"/>
  <c r="Y3990" i="14"/>
  <c r="AC3989" i="14"/>
  <c r="AB3989" i="14" a="1"/>
  <c r="AB3989" i="14" s="1"/>
  <c r="X3989" i="14" s="1"/>
  <c r="AA3989" i="14"/>
  <c r="Y3989" i="14"/>
  <c r="AC3988" i="14"/>
  <c r="AB3988" i="14"/>
  <c r="AB3988" i="14" a="1"/>
  <c r="AA3988" i="14"/>
  <c r="Y3988" i="14"/>
  <c r="AC3987" i="14"/>
  <c r="AB3987" i="14" a="1"/>
  <c r="AB3987" i="14" s="1"/>
  <c r="AA3987" i="14"/>
  <c r="Y3987" i="14"/>
  <c r="AC3986" i="14"/>
  <c r="AB3986" i="14" a="1"/>
  <c r="AB3986" i="14" s="1"/>
  <c r="AA3986" i="14"/>
  <c r="Y3986" i="14"/>
  <c r="AC3985" i="14"/>
  <c r="AB3985" i="14" a="1"/>
  <c r="AB3985" i="14" s="1"/>
  <c r="AA3985" i="14"/>
  <c r="Y3985" i="14"/>
  <c r="AC3984" i="14"/>
  <c r="AB3984" i="14"/>
  <c r="AB3984" i="14" a="1"/>
  <c r="AA3984" i="14"/>
  <c r="Y3984" i="14"/>
  <c r="AC3983" i="14"/>
  <c r="AB3983" i="14" a="1"/>
  <c r="AB3983" i="14" s="1"/>
  <c r="AA3983" i="14"/>
  <c r="Y3983" i="14"/>
  <c r="AC3982" i="14"/>
  <c r="AB3982" i="14" a="1"/>
  <c r="AB3982" i="14" s="1"/>
  <c r="X3982" i="14" s="1"/>
  <c r="AA3982" i="14"/>
  <c r="Y3982" i="14"/>
  <c r="AC3981" i="14"/>
  <c r="AB3981" i="14" a="1"/>
  <c r="AB3981" i="14" s="1"/>
  <c r="X3981" i="14" s="1"/>
  <c r="AA3981" i="14"/>
  <c r="Y3981" i="14"/>
  <c r="AC3980" i="14"/>
  <c r="AB3980" i="14"/>
  <c r="AB3980" i="14" a="1"/>
  <c r="AA3980" i="14"/>
  <c r="Y3980" i="14"/>
  <c r="AC3979" i="14"/>
  <c r="AB3979" i="14" a="1"/>
  <c r="AB3979" i="14" s="1"/>
  <c r="AA3979" i="14"/>
  <c r="Y3979" i="14"/>
  <c r="AC3978" i="14"/>
  <c r="AB3978" i="14" a="1"/>
  <c r="AB3978" i="14" s="1"/>
  <c r="AA3978" i="14"/>
  <c r="Y3978" i="14"/>
  <c r="AC3977" i="14"/>
  <c r="AB3977" i="14" a="1"/>
  <c r="AB3977" i="14" s="1"/>
  <c r="AA3977" i="14"/>
  <c r="Y3977" i="14"/>
  <c r="AC3976" i="14"/>
  <c r="AB3976" i="14"/>
  <c r="AB3976" i="14" a="1"/>
  <c r="AA3976" i="14"/>
  <c r="Y3976" i="14"/>
  <c r="AC3975" i="14"/>
  <c r="AB3975" i="14" a="1"/>
  <c r="AB3975" i="14" s="1"/>
  <c r="AA3975" i="14"/>
  <c r="Y3975" i="14"/>
  <c r="AC3974" i="14"/>
  <c r="AB3974" i="14" a="1"/>
  <c r="AB3974" i="14" s="1"/>
  <c r="X3974" i="14" s="1"/>
  <c r="AA3974" i="14"/>
  <c r="Y3974" i="14"/>
  <c r="AC3973" i="14"/>
  <c r="AB3973" i="14" a="1"/>
  <c r="AB3973" i="14" s="1"/>
  <c r="X3973" i="14" s="1"/>
  <c r="AA3973" i="14"/>
  <c r="Y3973" i="14"/>
  <c r="AC3972" i="14"/>
  <c r="AB3972" i="14"/>
  <c r="AB3972" i="14" a="1"/>
  <c r="AA3972" i="14"/>
  <c r="Y3972" i="14"/>
  <c r="AC3971" i="14"/>
  <c r="AB3971" i="14" a="1"/>
  <c r="AB3971" i="14" s="1"/>
  <c r="AA3971" i="14"/>
  <c r="Y3971" i="14"/>
  <c r="AC3970" i="14"/>
  <c r="AB3970" i="14" a="1"/>
  <c r="AB3970" i="14" s="1"/>
  <c r="AA3970" i="14"/>
  <c r="Y3970" i="14"/>
  <c r="AC3969" i="14"/>
  <c r="AB3969" i="14" a="1"/>
  <c r="AB3969" i="14" s="1"/>
  <c r="AA3969" i="14"/>
  <c r="Y3969" i="14"/>
  <c r="AC3968" i="14"/>
  <c r="AB3968" i="14"/>
  <c r="AB3968" i="14" a="1"/>
  <c r="AA3968" i="14"/>
  <c r="Y3968" i="14"/>
  <c r="AC3967" i="14"/>
  <c r="AB3967" i="14" a="1"/>
  <c r="AB3967" i="14" s="1"/>
  <c r="AA3967" i="14"/>
  <c r="Y3967" i="14"/>
  <c r="AC3966" i="14"/>
  <c r="AB3966" i="14" a="1"/>
  <c r="AB3966" i="14" s="1"/>
  <c r="X3966" i="14" s="1"/>
  <c r="AA3966" i="14"/>
  <c r="Y3966" i="14"/>
  <c r="AC3965" i="14"/>
  <c r="AB3965" i="14" a="1"/>
  <c r="AB3965" i="14" s="1"/>
  <c r="X3965" i="14" s="1"/>
  <c r="AA3965" i="14"/>
  <c r="Y3965" i="14"/>
  <c r="AC3964" i="14"/>
  <c r="AB3964" i="14"/>
  <c r="AB3964" i="14" a="1"/>
  <c r="AA3964" i="14"/>
  <c r="Y3964" i="14"/>
  <c r="AC3963" i="14"/>
  <c r="AB3963" i="14" a="1"/>
  <c r="AB3963" i="14" s="1"/>
  <c r="AA3963" i="14"/>
  <c r="Y3963" i="14"/>
  <c r="AC3962" i="14"/>
  <c r="AB3962" i="14" a="1"/>
  <c r="AB3962" i="14" s="1"/>
  <c r="AA3962" i="14"/>
  <c r="Y3962" i="14"/>
  <c r="AC3961" i="14"/>
  <c r="AB3961" i="14" a="1"/>
  <c r="AB3961" i="14" s="1"/>
  <c r="AA3961" i="14"/>
  <c r="Y3961" i="14"/>
  <c r="AC3960" i="14"/>
  <c r="AB3960" i="14"/>
  <c r="AB3960" i="14" a="1"/>
  <c r="AA3960" i="14"/>
  <c r="Y3960" i="14"/>
  <c r="AC3959" i="14"/>
  <c r="AB3959" i="14" a="1"/>
  <c r="AB3959" i="14" s="1"/>
  <c r="AA3959" i="14"/>
  <c r="Y3959" i="14"/>
  <c r="AC3958" i="14"/>
  <c r="AB3958" i="14" a="1"/>
  <c r="AB3958" i="14" s="1"/>
  <c r="X3958" i="14" s="1"/>
  <c r="AA3958" i="14"/>
  <c r="Y3958" i="14"/>
  <c r="AC3957" i="14"/>
  <c r="AB3957" i="14" a="1"/>
  <c r="AB3957" i="14" s="1"/>
  <c r="X3957" i="14" s="1"/>
  <c r="AA3957" i="14"/>
  <c r="Y3957" i="14"/>
  <c r="AC3956" i="14"/>
  <c r="AB3956" i="14"/>
  <c r="AB3956" i="14" a="1"/>
  <c r="AA3956" i="14"/>
  <c r="Y3956" i="14"/>
  <c r="AC3955" i="14"/>
  <c r="AB3955" i="14" a="1"/>
  <c r="AB3955" i="14" s="1"/>
  <c r="AA3955" i="14"/>
  <c r="Y3955" i="14"/>
  <c r="AC3954" i="14"/>
  <c r="AB3954" i="14" a="1"/>
  <c r="AB3954" i="14" s="1"/>
  <c r="AA3954" i="14"/>
  <c r="Y3954" i="14"/>
  <c r="AC3953" i="14"/>
  <c r="AB3953" i="14" a="1"/>
  <c r="AB3953" i="14" s="1"/>
  <c r="AA3953" i="14"/>
  <c r="Y3953" i="14"/>
  <c r="AC3952" i="14"/>
  <c r="AB3952" i="14" a="1"/>
  <c r="AB3952" i="14" s="1"/>
  <c r="AA3952" i="14"/>
  <c r="Y3952" i="14"/>
  <c r="AC3951" i="14"/>
  <c r="AB3951" i="14"/>
  <c r="AB3951" i="14" a="1"/>
  <c r="AA3951" i="14"/>
  <c r="Y3951" i="14"/>
  <c r="AC3950" i="14"/>
  <c r="AB3950" i="14" a="1"/>
  <c r="AB3950" i="14" s="1"/>
  <c r="X3950" i="14" s="1"/>
  <c r="AA3950" i="14"/>
  <c r="Y3950" i="14"/>
  <c r="AC3949" i="14"/>
  <c r="AB3949" i="14" a="1"/>
  <c r="AB3949" i="14" s="1"/>
  <c r="X3949" i="14" s="1"/>
  <c r="AA3949" i="14"/>
  <c r="Y3949" i="14"/>
  <c r="AC3948" i="14"/>
  <c r="AB3948" i="14" a="1"/>
  <c r="AB3948" i="14" s="1"/>
  <c r="X3948" i="14" s="1"/>
  <c r="AA3948" i="14"/>
  <c r="Y3948" i="14"/>
  <c r="AC3947" i="14"/>
  <c r="AB3947" i="14" a="1"/>
  <c r="AB3947" i="14" s="1"/>
  <c r="AA3947" i="14"/>
  <c r="Y3947" i="14"/>
  <c r="AC3946" i="14"/>
  <c r="AB3946" i="14" a="1"/>
  <c r="AB3946" i="14" s="1"/>
  <c r="X3946" i="14" s="1"/>
  <c r="AA3946" i="14"/>
  <c r="Y3946" i="14"/>
  <c r="AC3945" i="14"/>
  <c r="AB3945" i="14" a="1"/>
  <c r="AB3945" i="14" s="1"/>
  <c r="X3945" i="14" s="1"/>
  <c r="AA3945" i="14"/>
  <c r="Y3945" i="14"/>
  <c r="AC3944" i="14"/>
  <c r="AB3944" i="14" a="1"/>
  <c r="AB3944" i="14" s="1"/>
  <c r="X3944" i="14" s="1"/>
  <c r="AA3944" i="14"/>
  <c r="Y3944" i="14"/>
  <c r="AC3943" i="14"/>
  <c r="AB3943" i="14"/>
  <c r="AB3943" i="14" a="1"/>
  <c r="AA3943" i="14"/>
  <c r="Y3943" i="14"/>
  <c r="AC3942" i="14"/>
  <c r="AB3942" i="14" a="1"/>
  <c r="AB3942" i="14" s="1"/>
  <c r="AA3942" i="14"/>
  <c r="Y3942" i="14"/>
  <c r="AC3941" i="14"/>
  <c r="AB3941" i="14" a="1"/>
  <c r="AB3941" i="14" s="1"/>
  <c r="AA3941" i="14"/>
  <c r="Y3941" i="14"/>
  <c r="AC3940" i="14"/>
  <c r="AB3940" i="14" a="1"/>
  <c r="AB3940" i="14" s="1"/>
  <c r="AA3940" i="14"/>
  <c r="Y3940" i="14"/>
  <c r="AC3939" i="14"/>
  <c r="AB3939" i="14" a="1"/>
  <c r="AB3939" i="14" s="1"/>
  <c r="AA3939" i="14"/>
  <c r="Y3939" i="14"/>
  <c r="AC3938" i="14"/>
  <c r="AB3938" i="14" a="1"/>
  <c r="AB3938" i="14" s="1"/>
  <c r="AA3938" i="14"/>
  <c r="Y3938" i="14"/>
  <c r="AC3937" i="14"/>
  <c r="AB3937" i="14" a="1"/>
  <c r="AB3937" i="14" s="1"/>
  <c r="AA3937" i="14"/>
  <c r="Y3937" i="14"/>
  <c r="AC3936" i="14"/>
  <c r="AB3936" i="14" a="1"/>
  <c r="AB3936" i="14" s="1"/>
  <c r="AA3936" i="14"/>
  <c r="Y3936" i="14"/>
  <c r="AC3935" i="14"/>
  <c r="AB3935" i="14"/>
  <c r="AB3935" i="14" a="1"/>
  <c r="AA3935" i="14"/>
  <c r="Y3935" i="14"/>
  <c r="AC3934" i="14"/>
  <c r="AB3934" i="14" a="1"/>
  <c r="AB3934" i="14" s="1"/>
  <c r="X3934" i="14" s="1"/>
  <c r="AA3934" i="14"/>
  <c r="Y3934" i="14"/>
  <c r="AC3933" i="14"/>
  <c r="AB3933" i="14" a="1"/>
  <c r="AB3933" i="14" s="1"/>
  <c r="X3933" i="14" s="1"/>
  <c r="AA3933" i="14"/>
  <c r="Y3933" i="14"/>
  <c r="AC3932" i="14"/>
  <c r="AB3932" i="14" a="1"/>
  <c r="AB3932" i="14" s="1"/>
  <c r="AA3932" i="14"/>
  <c r="Y3932" i="14"/>
  <c r="AC3931" i="14"/>
  <c r="AB3931" i="14"/>
  <c r="AB3931" i="14" a="1"/>
  <c r="AA3931" i="14"/>
  <c r="Y3931" i="14"/>
  <c r="AC3930" i="14"/>
  <c r="AB3930" i="14" a="1"/>
  <c r="AB3930" i="14" s="1"/>
  <c r="AA3930" i="14"/>
  <c r="Y3930" i="14"/>
  <c r="AC3929" i="14"/>
  <c r="AB3929" i="14" a="1"/>
  <c r="AB3929" i="14" s="1"/>
  <c r="AA3929" i="14"/>
  <c r="Y3929" i="14"/>
  <c r="AC3928" i="14"/>
  <c r="AB3928" i="14" a="1"/>
  <c r="AB3928" i="14" s="1"/>
  <c r="AA3928" i="14"/>
  <c r="Y3928" i="14"/>
  <c r="AC3927" i="14"/>
  <c r="AB3927" i="14"/>
  <c r="AB3927" i="14" a="1"/>
  <c r="AA3927" i="14"/>
  <c r="Y3927" i="14"/>
  <c r="AC3926" i="14"/>
  <c r="AB3926" i="14" a="1"/>
  <c r="AB3926" i="14" s="1"/>
  <c r="X3926" i="14" s="1"/>
  <c r="AA3926" i="14"/>
  <c r="Y3926" i="14"/>
  <c r="AC3925" i="14"/>
  <c r="AB3925" i="14" a="1"/>
  <c r="AB3925" i="14" s="1"/>
  <c r="X3925" i="14" s="1"/>
  <c r="AA3925" i="14"/>
  <c r="Y3925" i="14"/>
  <c r="AC3924" i="14"/>
  <c r="AB3924" i="14" a="1"/>
  <c r="AB3924" i="14" s="1"/>
  <c r="AA3924" i="14"/>
  <c r="Y3924" i="14"/>
  <c r="AC3923" i="14"/>
  <c r="AB3923" i="14"/>
  <c r="AB3923" i="14" a="1"/>
  <c r="AA3923" i="14"/>
  <c r="Y3923" i="14"/>
  <c r="AC3922" i="14"/>
  <c r="AB3922" i="14" a="1"/>
  <c r="AB3922" i="14" s="1"/>
  <c r="AA3922" i="14"/>
  <c r="Y3922" i="14"/>
  <c r="AC3921" i="14"/>
  <c r="AB3921" i="14" a="1"/>
  <c r="AB3921" i="14" s="1"/>
  <c r="AA3921" i="14"/>
  <c r="Y3921" i="14"/>
  <c r="AC3920" i="14"/>
  <c r="AB3920" i="14" a="1"/>
  <c r="AB3920" i="14" s="1"/>
  <c r="AA3920" i="14"/>
  <c r="Y3920" i="14"/>
  <c r="AC3919" i="14"/>
  <c r="AB3919" i="14"/>
  <c r="AB3919" i="14" a="1"/>
  <c r="AA3919" i="14"/>
  <c r="Y3919" i="14"/>
  <c r="AC3918" i="14"/>
  <c r="AB3918" i="14" a="1"/>
  <c r="AB3918" i="14" s="1"/>
  <c r="X3918" i="14" s="1"/>
  <c r="AA3918" i="14"/>
  <c r="Y3918" i="14"/>
  <c r="AC3917" i="14"/>
  <c r="AB3917" i="14" a="1"/>
  <c r="AB3917" i="14" s="1"/>
  <c r="X3917" i="14" s="1"/>
  <c r="AA3917" i="14"/>
  <c r="Y3917" i="14"/>
  <c r="AC3916" i="14"/>
  <c r="AB3916" i="14" a="1"/>
  <c r="AB3916" i="14" s="1"/>
  <c r="AA3916" i="14"/>
  <c r="Y3916" i="14"/>
  <c r="AC3915" i="14"/>
  <c r="AB3915" i="14"/>
  <c r="AB3915" i="14" a="1"/>
  <c r="AA3915" i="14"/>
  <c r="Y3915" i="14"/>
  <c r="AC3914" i="14"/>
  <c r="AB3914" i="14" a="1"/>
  <c r="AB3914" i="14" s="1"/>
  <c r="AA3914" i="14"/>
  <c r="Y3914" i="14"/>
  <c r="AC3913" i="14"/>
  <c r="AB3913" i="14" a="1"/>
  <c r="AB3913" i="14" s="1"/>
  <c r="AA3913" i="14"/>
  <c r="Y3913" i="14"/>
  <c r="AC3912" i="14"/>
  <c r="AB3912" i="14" a="1"/>
  <c r="AB3912" i="14" s="1"/>
  <c r="AA3912" i="14"/>
  <c r="Y3912" i="14"/>
  <c r="AC3911" i="14"/>
  <c r="AB3911" i="14"/>
  <c r="AB3911" i="14" a="1"/>
  <c r="AA3911" i="14"/>
  <c r="Y3911" i="14"/>
  <c r="AC3910" i="14"/>
  <c r="AB3910" i="14" a="1"/>
  <c r="AB3910" i="14" s="1"/>
  <c r="X3910" i="14" s="1"/>
  <c r="AA3910" i="14"/>
  <c r="Y3910" i="14"/>
  <c r="AC3909" i="14"/>
  <c r="AB3909" i="14" a="1"/>
  <c r="AB3909" i="14" s="1"/>
  <c r="X3909" i="14" s="1"/>
  <c r="AA3909" i="14"/>
  <c r="Y3909" i="14"/>
  <c r="AC3908" i="14"/>
  <c r="AB3908" i="14" a="1"/>
  <c r="AB3908" i="14" s="1"/>
  <c r="AA3908" i="14"/>
  <c r="Y3908" i="14"/>
  <c r="AC3907" i="14"/>
  <c r="AB3907" i="14"/>
  <c r="AB3907" i="14" a="1"/>
  <c r="AA3907" i="14"/>
  <c r="Y3907" i="14"/>
  <c r="AC3906" i="14"/>
  <c r="AB3906" i="14" a="1"/>
  <c r="AB3906" i="14" s="1"/>
  <c r="AA3906" i="14"/>
  <c r="Y3906" i="14"/>
  <c r="AC3905" i="14"/>
  <c r="AB3905" i="14" a="1"/>
  <c r="AB3905" i="14" s="1"/>
  <c r="AA3905" i="14"/>
  <c r="Y3905" i="14"/>
  <c r="AC3904" i="14"/>
  <c r="AB3904" i="14" a="1"/>
  <c r="AB3904" i="14" s="1"/>
  <c r="AA3904" i="14"/>
  <c r="Y3904" i="14"/>
  <c r="AC3903" i="14"/>
  <c r="AB3903" i="14"/>
  <c r="AB3903" i="14" a="1"/>
  <c r="AA3903" i="14"/>
  <c r="Y3903" i="14"/>
  <c r="AC3902" i="14"/>
  <c r="AB3902" i="14" a="1"/>
  <c r="AB3902" i="14" s="1"/>
  <c r="X3902" i="14" s="1"/>
  <c r="AA3902" i="14"/>
  <c r="Y3902" i="14"/>
  <c r="AC3901" i="14"/>
  <c r="AB3901" i="14" a="1"/>
  <c r="AB3901" i="14" s="1"/>
  <c r="X3901" i="14" s="1"/>
  <c r="AA3901" i="14"/>
  <c r="Y3901" i="14"/>
  <c r="AC3900" i="14"/>
  <c r="AB3900" i="14" a="1"/>
  <c r="AB3900" i="14" s="1"/>
  <c r="AA3900" i="14"/>
  <c r="Y3900" i="14"/>
  <c r="AC3899" i="14"/>
  <c r="AB3899" i="14"/>
  <c r="AB3899" i="14" a="1"/>
  <c r="AA3899" i="14"/>
  <c r="Y3899" i="14"/>
  <c r="AC3898" i="14"/>
  <c r="AB3898" i="14" a="1"/>
  <c r="AB3898" i="14" s="1"/>
  <c r="AA3898" i="14"/>
  <c r="Y3898" i="14"/>
  <c r="AC3897" i="14"/>
  <c r="AB3897" i="14" a="1"/>
  <c r="AB3897" i="14" s="1"/>
  <c r="AA3897" i="14"/>
  <c r="Y3897" i="14"/>
  <c r="AC3896" i="14"/>
  <c r="AB3896" i="14" a="1"/>
  <c r="AB3896" i="14" s="1"/>
  <c r="AA3896" i="14"/>
  <c r="Y3896" i="14"/>
  <c r="AC3895" i="14"/>
  <c r="AB3895" i="14"/>
  <c r="AB3895" i="14" a="1"/>
  <c r="AA3895" i="14"/>
  <c r="Y3895" i="14"/>
  <c r="AC3894" i="14"/>
  <c r="AB3894" i="14" a="1"/>
  <c r="AB3894" i="14" s="1"/>
  <c r="X3894" i="14" s="1"/>
  <c r="AA3894" i="14"/>
  <c r="Y3894" i="14"/>
  <c r="AC3893" i="14"/>
  <c r="AB3893" i="14" a="1"/>
  <c r="AB3893" i="14" s="1"/>
  <c r="X3893" i="14" s="1"/>
  <c r="AA3893" i="14"/>
  <c r="Y3893" i="14"/>
  <c r="AC3892" i="14"/>
  <c r="AB3892" i="14" a="1"/>
  <c r="AB3892" i="14" s="1"/>
  <c r="AA3892" i="14"/>
  <c r="Y3892" i="14"/>
  <c r="AC3891" i="14"/>
  <c r="AB3891" i="14"/>
  <c r="AB3891" i="14" a="1"/>
  <c r="AA3891" i="14"/>
  <c r="Y3891" i="14"/>
  <c r="AC3890" i="14"/>
  <c r="AB3890" i="14" a="1"/>
  <c r="AB3890" i="14" s="1"/>
  <c r="AA3890" i="14"/>
  <c r="Y3890" i="14"/>
  <c r="AC3889" i="14"/>
  <c r="AB3889" i="14" a="1"/>
  <c r="AB3889" i="14" s="1"/>
  <c r="AA3889" i="14"/>
  <c r="Y3889" i="14"/>
  <c r="AC3888" i="14"/>
  <c r="AB3888" i="14" a="1"/>
  <c r="AB3888" i="14" s="1"/>
  <c r="AA3888" i="14"/>
  <c r="Y3888" i="14"/>
  <c r="AC3887" i="14"/>
  <c r="AB3887" i="14"/>
  <c r="AB3887" i="14" a="1"/>
  <c r="AA3887" i="14"/>
  <c r="Y3887" i="14"/>
  <c r="AC3886" i="14"/>
  <c r="AB3886" i="14" a="1"/>
  <c r="AB3886" i="14" s="1"/>
  <c r="X3886" i="14" s="1"/>
  <c r="AA3886" i="14"/>
  <c r="Y3886" i="14"/>
  <c r="AC3885" i="14"/>
  <c r="AB3885" i="14" a="1"/>
  <c r="AB3885" i="14" s="1"/>
  <c r="X3885" i="14" s="1"/>
  <c r="AA3885" i="14"/>
  <c r="Y3885" i="14"/>
  <c r="AC3884" i="14"/>
  <c r="AB3884" i="14" a="1"/>
  <c r="AB3884" i="14" s="1"/>
  <c r="AA3884" i="14"/>
  <c r="Y3884" i="14"/>
  <c r="AC3883" i="14"/>
  <c r="AB3883" i="14"/>
  <c r="AB3883" i="14" a="1"/>
  <c r="AA3883" i="14"/>
  <c r="Y3883" i="14"/>
  <c r="AC3882" i="14"/>
  <c r="AB3882" i="14" a="1"/>
  <c r="AB3882" i="14" s="1"/>
  <c r="AA3882" i="14"/>
  <c r="Y3882" i="14"/>
  <c r="AC3881" i="14"/>
  <c r="AB3881" i="14" a="1"/>
  <c r="AB3881" i="14" s="1"/>
  <c r="AA3881" i="14"/>
  <c r="Y3881" i="14"/>
  <c r="AC3880" i="14"/>
  <c r="AB3880" i="14" a="1"/>
  <c r="AB3880" i="14" s="1"/>
  <c r="AA3880" i="14"/>
  <c r="Y3880" i="14"/>
  <c r="AC3879" i="14"/>
  <c r="AB3879" i="14"/>
  <c r="AB3879" i="14" a="1"/>
  <c r="AA3879" i="14"/>
  <c r="Y3879" i="14"/>
  <c r="AC3878" i="14"/>
  <c r="AB3878" i="14" a="1"/>
  <c r="AB3878" i="14" s="1"/>
  <c r="X3878" i="14" s="1"/>
  <c r="AA3878" i="14"/>
  <c r="Y3878" i="14"/>
  <c r="AC3877" i="14"/>
  <c r="AB3877" i="14" a="1"/>
  <c r="AB3877" i="14" s="1"/>
  <c r="X3877" i="14" s="1"/>
  <c r="AA3877" i="14"/>
  <c r="Y3877" i="14"/>
  <c r="AC3876" i="14"/>
  <c r="AB3876" i="14" a="1"/>
  <c r="AB3876" i="14" s="1"/>
  <c r="AA3876" i="14"/>
  <c r="Y3876" i="14"/>
  <c r="AC3875" i="14"/>
  <c r="AB3875" i="14"/>
  <c r="AB3875" i="14" a="1"/>
  <c r="AA3875" i="14"/>
  <c r="Y3875" i="14"/>
  <c r="AC3874" i="14"/>
  <c r="AB3874" i="14" a="1"/>
  <c r="AB3874" i="14" s="1"/>
  <c r="AA3874" i="14"/>
  <c r="Y3874" i="14"/>
  <c r="AC3873" i="14"/>
  <c r="AB3873" i="14" a="1"/>
  <c r="AB3873" i="14" s="1"/>
  <c r="AA3873" i="14"/>
  <c r="Y3873" i="14"/>
  <c r="AC3872" i="14"/>
  <c r="AB3872" i="14" a="1"/>
  <c r="AB3872" i="14" s="1"/>
  <c r="AA3872" i="14"/>
  <c r="Y3872" i="14"/>
  <c r="AC3871" i="14"/>
  <c r="AB3871" i="14"/>
  <c r="AB3871" i="14" a="1"/>
  <c r="AA3871" i="14"/>
  <c r="Y3871" i="14"/>
  <c r="AC3870" i="14"/>
  <c r="AB3870" i="14" a="1"/>
  <c r="AB3870" i="14" s="1"/>
  <c r="X3870" i="14" s="1"/>
  <c r="AA3870" i="14"/>
  <c r="Y3870" i="14"/>
  <c r="AC3869" i="14"/>
  <c r="AB3869" i="14" a="1"/>
  <c r="AB3869" i="14" s="1"/>
  <c r="X3869" i="14" s="1"/>
  <c r="AA3869" i="14"/>
  <c r="Y3869" i="14"/>
  <c r="AC3868" i="14"/>
  <c r="AB3868" i="14" a="1"/>
  <c r="AB3868" i="14" s="1"/>
  <c r="AA3868" i="14"/>
  <c r="Y3868" i="14"/>
  <c r="AC3867" i="14"/>
  <c r="AB3867" i="14"/>
  <c r="AB3867" i="14" a="1"/>
  <c r="AA3867" i="14"/>
  <c r="Y3867" i="14"/>
  <c r="AC3866" i="14"/>
  <c r="AB3866" i="14" a="1"/>
  <c r="AB3866" i="14" s="1"/>
  <c r="AA3866" i="14"/>
  <c r="Y3866" i="14"/>
  <c r="AC3865" i="14"/>
  <c r="AB3865" i="14" a="1"/>
  <c r="AB3865" i="14" s="1"/>
  <c r="AA3865" i="14"/>
  <c r="Y3865" i="14"/>
  <c r="AC3864" i="14"/>
  <c r="AB3864" i="14" a="1"/>
  <c r="AB3864" i="14" s="1"/>
  <c r="AA3864" i="14"/>
  <c r="Y3864" i="14"/>
  <c r="AC3863" i="14"/>
  <c r="AB3863" i="14"/>
  <c r="AB3863" i="14" a="1"/>
  <c r="AA3863" i="14"/>
  <c r="Y3863" i="14"/>
  <c r="AC3862" i="14"/>
  <c r="AB3862" i="14" a="1"/>
  <c r="AB3862" i="14" s="1"/>
  <c r="X3862" i="14" s="1"/>
  <c r="AA3862" i="14"/>
  <c r="Y3862" i="14"/>
  <c r="AC3861" i="14"/>
  <c r="AB3861" i="14" a="1"/>
  <c r="AB3861" i="14" s="1"/>
  <c r="AA3861" i="14"/>
  <c r="Y3861" i="14"/>
  <c r="AC3860" i="14"/>
  <c r="AB3860" i="14" a="1"/>
  <c r="AB3860" i="14" s="1"/>
  <c r="AA3860" i="14"/>
  <c r="Y3860" i="14"/>
  <c r="AC3859" i="14"/>
  <c r="AB3859" i="14"/>
  <c r="AB3859" i="14" a="1"/>
  <c r="AA3859" i="14"/>
  <c r="Y3859" i="14"/>
  <c r="AC3858" i="14"/>
  <c r="AB3858" i="14" a="1"/>
  <c r="AB3858" i="14" s="1"/>
  <c r="AA3858" i="14"/>
  <c r="Y3858" i="14"/>
  <c r="AC3857" i="14"/>
  <c r="AB3857" i="14" a="1"/>
  <c r="AB3857" i="14" s="1"/>
  <c r="AA3857" i="14"/>
  <c r="Y3857" i="14"/>
  <c r="AC3856" i="14"/>
  <c r="AB3856" i="14" a="1"/>
  <c r="AB3856" i="14" s="1"/>
  <c r="AA3856" i="14"/>
  <c r="Y3856" i="14"/>
  <c r="AC3855" i="14"/>
  <c r="AB3855" i="14"/>
  <c r="AB3855" i="14" a="1"/>
  <c r="AA3855" i="14"/>
  <c r="Y3855" i="14"/>
  <c r="AC3854" i="14"/>
  <c r="AB3854" i="14" a="1"/>
  <c r="AB3854" i="14" s="1"/>
  <c r="X3854" i="14" s="1"/>
  <c r="AA3854" i="14"/>
  <c r="Y3854" i="14"/>
  <c r="AC3853" i="14"/>
  <c r="AB3853" i="14" a="1"/>
  <c r="AB3853" i="14" s="1"/>
  <c r="AA3853" i="14"/>
  <c r="Y3853" i="14"/>
  <c r="AC3852" i="14"/>
  <c r="AB3852" i="14" a="1"/>
  <c r="AB3852" i="14" s="1"/>
  <c r="AA3852" i="14"/>
  <c r="Y3852" i="14"/>
  <c r="AC3851" i="14"/>
  <c r="AB3851" i="14"/>
  <c r="AB3851" i="14" a="1"/>
  <c r="AA3851" i="14"/>
  <c r="Y3851" i="14"/>
  <c r="AC3850" i="14"/>
  <c r="AB3850" i="14" a="1"/>
  <c r="AB3850" i="14" s="1"/>
  <c r="AA3850" i="14"/>
  <c r="Y3850" i="14"/>
  <c r="AC3849" i="14"/>
  <c r="AB3849" i="14" a="1"/>
  <c r="AB3849" i="14" s="1"/>
  <c r="AA3849" i="14"/>
  <c r="Y3849" i="14"/>
  <c r="AC3848" i="14"/>
  <c r="AB3848" i="14" a="1"/>
  <c r="AB3848" i="14" s="1"/>
  <c r="AA3848" i="14"/>
  <c r="Y3848" i="14"/>
  <c r="AC3847" i="14"/>
  <c r="AB3847" i="14"/>
  <c r="AB3847" i="14" a="1"/>
  <c r="AA3847" i="14"/>
  <c r="Y3847" i="14"/>
  <c r="AC3846" i="14"/>
  <c r="AB3846" i="14" a="1"/>
  <c r="AB3846" i="14" s="1"/>
  <c r="X3846" i="14" s="1"/>
  <c r="AA3846" i="14"/>
  <c r="Y3846" i="14"/>
  <c r="AC3845" i="14"/>
  <c r="AB3845" i="14" a="1"/>
  <c r="AB3845" i="14" s="1"/>
  <c r="AA3845" i="14"/>
  <c r="Y3845" i="14"/>
  <c r="AC3844" i="14"/>
  <c r="AB3844" i="14" a="1"/>
  <c r="AB3844" i="14" s="1"/>
  <c r="AA3844" i="14"/>
  <c r="Y3844" i="14"/>
  <c r="AC3843" i="14"/>
  <c r="AB3843" i="14"/>
  <c r="AB3843" i="14" a="1"/>
  <c r="AA3843" i="14"/>
  <c r="Y3843" i="14"/>
  <c r="AC3842" i="14"/>
  <c r="AB3842" i="14" a="1"/>
  <c r="AB3842" i="14" s="1"/>
  <c r="AA3842" i="14"/>
  <c r="Y3842" i="14"/>
  <c r="AC3841" i="14"/>
  <c r="AB3841" i="14" a="1"/>
  <c r="AB3841" i="14" s="1"/>
  <c r="AA3841" i="14"/>
  <c r="Y3841" i="14"/>
  <c r="AC3840" i="14"/>
  <c r="AB3840" i="14" a="1"/>
  <c r="AB3840" i="14" s="1"/>
  <c r="AA3840" i="14"/>
  <c r="Y3840" i="14"/>
  <c r="AC3839" i="14"/>
  <c r="AB3839" i="14"/>
  <c r="AB3839" i="14" a="1"/>
  <c r="AA3839" i="14"/>
  <c r="Y3839" i="14"/>
  <c r="AC3838" i="14"/>
  <c r="AB3838" i="14" a="1"/>
  <c r="AB3838" i="14" s="1"/>
  <c r="X3838" i="14" s="1"/>
  <c r="AA3838" i="14"/>
  <c r="Y3838" i="14"/>
  <c r="AC3837" i="14"/>
  <c r="AB3837" i="14" a="1"/>
  <c r="AB3837" i="14" s="1"/>
  <c r="AA3837" i="14"/>
  <c r="Y3837" i="14"/>
  <c r="AC3836" i="14"/>
  <c r="AB3836" i="14" a="1"/>
  <c r="AB3836" i="14" s="1"/>
  <c r="AA3836" i="14"/>
  <c r="Y3836" i="14"/>
  <c r="AC3835" i="14"/>
  <c r="AB3835" i="14"/>
  <c r="X3835" i="14" s="1"/>
  <c r="AB3835" i="14" a="1"/>
  <c r="AA3835" i="14"/>
  <c r="Y3835" i="14"/>
  <c r="AC3834" i="14"/>
  <c r="AB3834" i="14" a="1"/>
  <c r="AB3834" i="14" s="1"/>
  <c r="AA3834" i="14"/>
  <c r="Y3834" i="14"/>
  <c r="AC3833" i="14"/>
  <c r="AB3833" i="14" a="1"/>
  <c r="AB3833" i="14" s="1"/>
  <c r="AA3833" i="14"/>
  <c r="Y3833" i="14"/>
  <c r="AC3832" i="14"/>
  <c r="AB3832" i="14" a="1"/>
  <c r="AB3832" i="14" s="1"/>
  <c r="AA3832" i="14"/>
  <c r="Y3832" i="14"/>
  <c r="AC3831" i="14"/>
  <c r="AB3831" i="14" a="1"/>
  <c r="AB3831" i="14" s="1"/>
  <c r="X3831" i="14" s="1"/>
  <c r="AA3831" i="14"/>
  <c r="Y3831" i="14"/>
  <c r="AC3830" i="14"/>
  <c r="AB3830" i="14" a="1"/>
  <c r="AB3830" i="14" s="1"/>
  <c r="X3830" i="14" s="1"/>
  <c r="AA3830" i="14"/>
  <c r="Y3830" i="14"/>
  <c r="AC3829" i="14"/>
  <c r="AB3829" i="14" a="1"/>
  <c r="AB3829" i="14" s="1"/>
  <c r="X3829" i="14" s="1"/>
  <c r="AA3829" i="14"/>
  <c r="Y3829" i="14"/>
  <c r="AC3828" i="14"/>
  <c r="AB3828" i="14"/>
  <c r="AB3828" i="14" a="1"/>
  <c r="AA3828" i="14"/>
  <c r="Y3828" i="14"/>
  <c r="AC3827" i="14"/>
  <c r="AB3827" i="14"/>
  <c r="X3827" i="14" s="1"/>
  <c r="AB3827" i="14" a="1"/>
  <c r="AA3827" i="14"/>
  <c r="Y3827" i="14"/>
  <c r="AC3826" i="14"/>
  <c r="AB3826" i="14" a="1"/>
  <c r="AB3826" i="14" s="1"/>
  <c r="X3826" i="14" s="1"/>
  <c r="AA3826" i="14"/>
  <c r="Y3826" i="14"/>
  <c r="AC3825" i="14"/>
  <c r="AB3825" i="14" a="1"/>
  <c r="AB3825" i="14" s="1"/>
  <c r="AA3825" i="14"/>
  <c r="Y3825" i="14"/>
  <c r="AC3824" i="14"/>
  <c r="AB3824" i="14" a="1"/>
  <c r="AB3824" i="14" s="1"/>
  <c r="AA3824" i="14"/>
  <c r="Y3824" i="14"/>
  <c r="AC3823" i="14"/>
  <c r="AB3823" i="14" a="1"/>
  <c r="AB3823" i="14" s="1"/>
  <c r="X3823" i="14" s="1"/>
  <c r="AA3823" i="14"/>
  <c r="Y3823" i="14"/>
  <c r="AC3822" i="14"/>
  <c r="AB3822" i="14" a="1"/>
  <c r="AB3822" i="14" s="1"/>
  <c r="X3822" i="14" s="1"/>
  <c r="AA3822" i="14"/>
  <c r="Y3822" i="14"/>
  <c r="AC3821" i="14"/>
  <c r="AB3821" i="14" a="1"/>
  <c r="AB3821" i="14" s="1"/>
  <c r="AA3821" i="14"/>
  <c r="Y3821" i="14"/>
  <c r="AC3820" i="14"/>
  <c r="AB3820" i="14"/>
  <c r="X3820" i="14" s="1"/>
  <c r="AB3820" i="14" a="1"/>
  <c r="AA3820" i="14"/>
  <c r="Y3820" i="14"/>
  <c r="Z3820" i="14"/>
  <c r="AC3819" i="14"/>
  <c r="AB3819" i="14" a="1"/>
  <c r="AB3819" i="14" s="1"/>
  <c r="AA3819" i="14"/>
  <c r="Y3819" i="14"/>
  <c r="AC3818" i="14"/>
  <c r="AB3818" i="14"/>
  <c r="AB3818" i="14" a="1"/>
  <c r="AA3818" i="14"/>
  <c r="Y3818" i="14"/>
  <c r="AC3817" i="14"/>
  <c r="AB3817" i="14" a="1"/>
  <c r="AB3817" i="14" s="1"/>
  <c r="AA3817" i="14"/>
  <c r="Y3817" i="14"/>
  <c r="AC3816" i="14"/>
  <c r="AB3816" i="14" a="1"/>
  <c r="AB3816" i="14" s="1"/>
  <c r="AA3816" i="14"/>
  <c r="Y3816" i="14"/>
  <c r="AC3815" i="14"/>
  <c r="AB3815" i="14" a="1"/>
  <c r="AB3815" i="14" s="1"/>
  <c r="AA3815" i="14"/>
  <c r="Y3815" i="14"/>
  <c r="AC3814" i="14"/>
  <c r="AB3814" i="14" a="1"/>
  <c r="AB3814" i="14" s="1"/>
  <c r="AA3814" i="14"/>
  <c r="Y3814" i="14"/>
  <c r="AC3813" i="14"/>
  <c r="AB3813" i="14" a="1"/>
  <c r="AB3813" i="14" s="1"/>
  <c r="X3813" i="14" s="1"/>
  <c r="AA3813" i="14"/>
  <c r="Y3813" i="14"/>
  <c r="AC3812" i="14"/>
  <c r="AB3812" i="14" a="1"/>
  <c r="AB3812" i="14" s="1"/>
  <c r="X3812" i="14" s="1"/>
  <c r="AA3812" i="14"/>
  <c r="Y3812" i="14"/>
  <c r="AC3811" i="14"/>
  <c r="AB3811" i="14" a="1"/>
  <c r="AB3811" i="14" s="1"/>
  <c r="X3811" i="14" s="1"/>
  <c r="AA3811" i="14"/>
  <c r="Y3811" i="14"/>
  <c r="AC3810" i="14"/>
  <c r="AB3810" i="14"/>
  <c r="AB3810" i="14" a="1"/>
  <c r="AA3810" i="14"/>
  <c r="Y3810" i="14"/>
  <c r="AC3809" i="14"/>
  <c r="AB3809" i="14" a="1"/>
  <c r="AB3809" i="14" s="1"/>
  <c r="X3809" i="14" s="1"/>
  <c r="AA3809" i="14"/>
  <c r="Y3809" i="14"/>
  <c r="AC3808" i="14"/>
  <c r="AB3808" i="14" a="1"/>
  <c r="AB3808" i="14" s="1"/>
  <c r="X3808" i="14" s="1"/>
  <c r="AA3808" i="14"/>
  <c r="Y3808" i="14"/>
  <c r="AC3807" i="14"/>
  <c r="AB3807" i="14" a="1"/>
  <c r="AB3807" i="14" s="1"/>
  <c r="X3807" i="14" s="1"/>
  <c r="AA3807" i="14"/>
  <c r="Y3807" i="14"/>
  <c r="AC3806" i="14"/>
  <c r="AB3806" i="14" a="1"/>
  <c r="AB3806" i="14" s="1"/>
  <c r="AA3806" i="14"/>
  <c r="Y3806" i="14"/>
  <c r="AC3805" i="14"/>
  <c r="AB3805" i="14" a="1"/>
  <c r="AB3805" i="14" s="1"/>
  <c r="AA3805" i="14"/>
  <c r="Y3805" i="14"/>
  <c r="AC3804" i="14"/>
  <c r="AB3804" i="14" a="1"/>
  <c r="AB3804" i="14" s="1"/>
  <c r="AA3804" i="14"/>
  <c r="Y3804" i="14"/>
  <c r="AC3803" i="14"/>
  <c r="AB3803" i="14" a="1"/>
  <c r="AB3803" i="14" s="1"/>
  <c r="AA3803" i="14"/>
  <c r="Y3803" i="14"/>
  <c r="AC3802" i="14"/>
  <c r="AB3802" i="14"/>
  <c r="AB3802" i="14" a="1"/>
  <c r="AA3802" i="14"/>
  <c r="Y3802" i="14"/>
  <c r="AC3801" i="14"/>
  <c r="AB3801" i="14" a="1"/>
  <c r="AB3801" i="14" s="1"/>
  <c r="AA3801" i="14"/>
  <c r="Y3801" i="14"/>
  <c r="AC3800" i="14"/>
  <c r="AB3800" i="14" a="1"/>
  <c r="AB3800" i="14" s="1"/>
  <c r="AA3800" i="14"/>
  <c r="Y3800" i="14"/>
  <c r="AC3799" i="14"/>
  <c r="AB3799" i="14" a="1"/>
  <c r="AB3799" i="14" s="1"/>
  <c r="AA3799" i="14"/>
  <c r="Y3799" i="14"/>
  <c r="AC3798" i="14"/>
  <c r="AB3798" i="14" a="1"/>
  <c r="AB3798" i="14" s="1"/>
  <c r="AA3798" i="14"/>
  <c r="Y3798" i="14"/>
  <c r="AC3797" i="14"/>
  <c r="AB3797" i="14" a="1"/>
  <c r="AB3797" i="14" s="1"/>
  <c r="X3797" i="14" s="1"/>
  <c r="AA3797" i="14"/>
  <c r="Y3797" i="14"/>
  <c r="AC3796" i="14"/>
  <c r="AB3796" i="14" a="1"/>
  <c r="AB3796" i="14" s="1"/>
  <c r="X3796" i="14" s="1"/>
  <c r="AA3796" i="14"/>
  <c r="Y3796" i="14"/>
  <c r="AC3795" i="14"/>
  <c r="AB3795" i="14" a="1"/>
  <c r="AB3795" i="14" s="1"/>
  <c r="X3795" i="14" s="1"/>
  <c r="AA3795" i="14"/>
  <c r="Y3795" i="14"/>
  <c r="AC3794" i="14"/>
  <c r="AB3794" i="14"/>
  <c r="AB3794" i="14" a="1"/>
  <c r="AA3794" i="14"/>
  <c r="Y3794" i="14"/>
  <c r="AC3793" i="14"/>
  <c r="AB3793" i="14" a="1"/>
  <c r="AB3793" i="14" s="1"/>
  <c r="X3793" i="14" s="1"/>
  <c r="AA3793" i="14"/>
  <c r="Y3793" i="14"/>
  <c r="AC3792" i="14"/>
  <c r="AB3792" i="14" a="1"/>
  <c r="AB3792" i="14" s="1"/>
  <c r="X3792" i="14" s="1"/>
  <c r="AA3792" i="14"/>
  <c r="Y3792" i="14"/>
  <c r="AC3791" i="14"/>
  <c r="AB3791" i="14" a="1"/>
  <c r="AB3791" i="14" s="1"/>
  <c r="X3791" i="14" s="1"/>
  <c r="AA3791" i="14"/>
  <c r="Y3791" i="14"/>
  <c r="AC3790" i="14"/>
  <c r="AB3790" i="14" a="1"/>
  <c r="AB3790" i="14" s="1"/>
  <c r="AA3790" i="14"/>
  <c r="Y3790" i="14"/>
  <c r="AC3789" i="14"/>
  <c r="AB3789" i="14" a="1"/>
  <c r="AB3789" i="14" s="1"/>
  <c r="AA3789" i="14"/>
  <c r="Y3789" i="14"/>
  <c r="AC3788" i="14"/>
  <c r="AB3788" i="14" a="1"/>
  <c r="AB3788" i="14" s="1"/>
  <c r="AA3788" i="14"/>
  <c r="Y3788" i="14"/>
  <c r="AC3787" i="14"/>
  <c r="AB3787" i="14" a="1"/>
  <c r="AB3787" i="14" s="1"/>
  <c r="AA3787" i="14"/>
  <c r="Y3787" i="14"/>
  <c r="AC3786" i="14"/>
  <c r="AB3786" i="14"/>
  <c r="AB3786" i="14" a="1"/>
  <c r="AA3786" i="14"/>
  <c r="Y3786" i="14"/>
  <c r="AC3785" i="14"/>
  <c r="AB3785" i="14" a="1"/>
  <c r="AB3785" i="14" s="1"/>
  <c r="AA3785" i="14"/>
  <c r="Y3785" i="14"/>
  <c r="AC3784" i="14"/>
  <c r="AB3784" i="14" a="1"/>
  <c r="AB3784" i="14" s="1"/>
  <c r="AA3784" i="14"/>
  <c r="Y3784" i="14"/>
  <c r="AC3783" i="14"/>
  <c r="AB3783" i="14" a="1"/>
  <c r="AB3783" i="14" s="1"/>
  <c r="AA3783" i="14"/>
  <c r="Y3783" i="14"/>
  <c r="AC3782" i="14"/>
  <c r="AB3782" i="14" a="1"/>
  <c r="AB3782" i="14" s="1"/>
  <c r="AA3782" i="14"/>
  <c r="Y3782" i="14"/>
  <c r="AC3781" i="14"/>
  <c r="AB3781" i="14" a="1"/>
  <c r="AB3781" i="14" s="1"/>
  <c r="X3781" i="14" s="1"/>
  <c r="AA3781" i="14"/>
  <c r="Y3781" i="14"/>
  <c r="AC3780" i="14"/>
  <c r="AB3780" i="14" a="1"/>
  <c r="AB3780" i="14" s="1"/>
  <c r="X3780" i="14" s="1"/>
  <c r="AA3780" i="14"/>
  <c r="Y3780" i="14"/>
  <c r="AC3779" i="14"/>
  <c r="AB3779" i="14" a="1"/>
  <c r="AB3779" i="14" s="1"/>
  <c r="X3779" i="14" s="1"/>
  <c r="AA3779" i="14"/>
  <c r="Y3779" i="14"/>
  <c r="AC3778" i="14"/>
  <c r="AB3778" i="14"/>
  <c r="AB3778" i="14" a="1"/>
  <c r="AA3778" i="14"/>
  <c r="Y3778" i="14"/>
  <c r="AC3777" i="14"/>
  <c r="AB3777" i="14" a="1"/>
  <c r="AB3777" i="14" s="1"/>
  <c r="X3777" i="14" s="1"/>
  <c r="AA3777" i="14"/>
  <c r="Y3777" i="14"/>
  <c r="AC3776" i="14"/>
  <c r="AB3776" i="14" a="1"/>
  <c r="AB3776" i="14" s="1"/>
  <c r="X3776" i="14" s="1"/>
  <c r="AA3776" i="14"/>
  <c r="Y3776" i="14"/>
  <c r="AC3775" i="14"/>
  <c r="AB3775" i="14" a="1"/>
  <c r="AB3775" i="14" s="1"/>
  <c r="X3775" i="14" s="1"/>
  <c r="AA3775" i="14"/>
  <c r="Y3775" i="14"/>
  <c r="AC3774" i="14"/>
  <c r="AB3774" i="14" a="1"/>
  <c r="AB3774" i="14" s="1"/>
  <c r="AA3774" i="14"/>
  <c r="Y3774" i="14"/>
  <c r="AC3773" i="14"/>
  <c r="AB3773" i="14" a="1"/>
  <c r="AB3773" i="14" s="1"/>
  <c r="AA3773" i="14"/>
  <c r="Y3773" i="14"/>
  <c r="AC3772" i="14"/>
  <c r="AB3772" i="14" a="1"/>
  <c r="AB3772" i="14" s="1"/>
  <c r="AA3772" i="14"/>
  <c r="Y3772" i="14"/>
  <c r="AC3771" i="14"/>
  <c r="AB3771" i="14" a="1"/>
  <c r="AB3771" i="14" s="1"/>
  <c r="AA3771" i="14"/>
  <c r="Y3771" i="14"/>
  <c r="AC3770" i="14"/>
  <c r="AB3770" i="14"/>
  <c r="AB3770" i="14" a="1"/>
  <c r="AA3770" i="14"/>
  <c r="Y3770" i="14"/>
  <c r="AC3769" i="14"/>
  <c r="AB3769" i="14" a="1"/>
  <c r="AB3769" i="14" s="1"/>
  <c r="AA3769" i="14"/>
  <c r="Y3769" i="14"/>
  <c r="AC3768" i="14"/>
  <c r="AB3768" i="14" a="1"/>
  <c r="AB3768" i="14" s="1"/>
  <c r="AA3768" i="14"/>
  <c r="Y3768" i="14"/>
  <c r="AC3767" i="14"/>
  <c r="AB3767" i="14" a="1"/>
  <c r="AB3767" i="14" s="1"/>
  <c r="AA3767" i="14"/>
  <c r="Y3767" i="14"/>
  <c r="AC3766" i="14"/>
  <c r="AB3766" i="14" a="1"/>
  <c r="AB3766" i="14" s="1"/>
  <c r="AA3766" i="14"/>
  <c r="Y3766" i="14"/>
  <c r="AC3765" i="14"/>
  <c r="AB3765" i="14" a="1"/>
  <c r="AB3765" i="14" s="1"/>
  <c r="X3765" i="14" s="1"/>
  <c r="AA3765" i="14"/>
  <c r="Y3765" i="14"/>
  <c r="AC3764" i="14"/>
  <c r="AB3764" i="14" a="1"/>
  <c r="AB3764" i="14" s="1"/>
  <c r="X3764" i="14" s="1"/>
  <c r="AA3764" i="14"/>
  <c r="Y3764" i="14"/>
  <c r="AC3763" i="14"/>
  <c r="AB3763" i="14" a="1"/>
  <c r="AB3763" i="14" s="1"/>
  <c r="X3763" i="14" s="1"/>
  <c r="AA3763" i="14"/>
  <c r="Y3763" i="14"/>
  <c r="AC3762" i="14"/>
  <c r="AB3762" i="14"/>
  <c r="AB3762" i="14" a="1"/>
  <c r="AA3762" i="14"/>
  <c r="Y3762" i="14"/>
  <c r="AC3761" i="14"/>
  <c r="AB3761" i="14" a="1"/>
  <c r="AB3761" i="14" s="1"/>
  <c r="X3761" i="14" s="1"/>
  <c r="AA3761" i="14"/>
  <c r="Y3761" i="14"/>
  <c r="AC3760" i="14"/>
  <c r="AB3760" i="14" a="1"/>
  <c r="AB3760" i="14" s="1"/>
  <c r="X3760" i="14" s="1"/>
  <c r="AA3760" i="14"/>
  <c r="Y3760" i="14"/>
  <c r="AC3759" i="14"/>
  <c r="AB3759" i="14" a="1"/>
  <c r="AB3759" i="14" s="1"/>
  <c r="AA3759" i="14"/>
  <c r="Y3759" i="14"/>
  <c r="AC3758" i="14"/>
  <c r="AB3758" i="14" a="1"/>
  <c r="AB3758" i="14" s="1"/>
  <c r="AA3758" i="14"/>
  <c r="Y3758" i="14"/>
  <c r="AC3757" i="14"/>
  <c r="AB3757" i="14" a="1"/>
  <c r="AB3757" i="14" s="1"/>
  <c r="AA3757" i="14"/>
  <c r="Y3757" i="14"/>
  <c r="AC3756" i="14"/>
  <c r="AB3756" i="14" a="1"/>
  <c r="AB3756" i="14" s="1"/>
  <c r="AA3756" i="14"/>
  <c r="Y3756" i="14"/>
  <c r="AC3755" i="14"/>
  <c r="AB3755" i="14" a="1"/>
  <c r="AB3755" i="14" s="1"/>
  <c r="AA3755" i="14"/>
  <c r="Y3755" i="14"/>
  <c r="AC3754" i="14"/>
  <c r="AB3754" i="14"/>
  <c r="AB3754" i="14" a="1"/>
  <c r="AA3754" i="14"/>
  <c r="Y3754" i="14"/>
  <c r="AC3753" i="14"/>
  <c r="AB3753" i="14" a="1"/>
  <c r="AB3753" i="14" s="1"/>
  <c r="AA3753" i="14"/>
  <c r="Y3753" i="14"/>
  <c r="AC3752" i="14"/>
  <c r="AB3752" i="14" a="1"/>
  <c r="AB3752" i="14" s="1"/>
  <c r="AA3752" i="14"/>
  <c r="Y3752" i="14"/>
  <c r="AC3751" i="14"/>
  <c r="AB3751" i="14" a="1"/>
  <c r="AB3751" i="14" s="1"/>
  <c r="AA3751" i="14"/>
  <c r="Y3751" i="14"/>
  <c r="AC3750" i="14"/>
  <c r="AB3750" i="14" a="1"/>
  <c r="AB3750" i="14" s="1"/>
  <c r="AA3750" i="14"/>
  <c r="Y3750" i="14"/>
  <c r="AC3749" i="14"/>
  <c r="AB3749" i="14" a="1"/>
  <c r="AB3749" i="14" s="1"/>
  <c r="X3749" i="14" s="1"/>
  <c r="AA3749" i="14"/>
  <c r="Y3749" i="14"/>
  <c r="AC3748" i="14"/>
  <c r="AB3748" i="14" a="1"/>
  <c r="AB3748" i="14" s="1"/>
  <c r="X3748" i="14" s="1"/>
  <c r="AA3748" i="14"/>
  <c r="Y3748" i="14"/>
  <c r="AC3747" i="14"/>
  <c r="AB3747" i="14" a="1"/>
  <c r="AB3747" i="14" s="1"/>
  <c r="X3747" i="14" s="1"/>
  <c r="AA3747" i="14"/>
  <c r="Y3747" i="14"/>
  <c r="AC3746" i="14"/>
  <c r="AB3746" i="14"/>
  <c r="AB3746" i="14" a="1"/>
  <c r="AA3746" i="14"/>
  <c r="Y3746" i="14"/>
  <c r="AC3745" i="14"/>
  <c r="AB3745" i="14" a="1"/>
  <c r="AB3745" i="14" s="1"/>
  <c r="X3745" i="14" s="1"/>
  <c r="AA3745" i="14"/>
  <c r="Y3745" i="14"/>
  <c r="AC3744" i="14"/>
  <c r="AB3744" i="14" a="1"/>
  <c r="AB3744" i="14" s="1"/>
  <c r="X3744" i="14" s="1"/>
  <c r="AA3744" i="14"/>
  <c r="Y3744" i="14"/>
  <c r="AC3743" i="14"/>
  <c r="AB3743" i="14" a="1"/>
  <c r="AB3743" i="14" s="1"/>
  <c r="AA3743" i="14"/>
  <c r="Y3743" i="14"/>
  <c r="AC3742" i="14"/>
  <c r="AB3742" i="14" a="1"/>
  <c r="AB3742" i="14" s="1"/>
  <c r="AA3742" i="14"/>
  <c r="Y3742" i="14"/>
  <c r="AC3741" i="14"/>
  <c r="AB3741" i="14" a="1"/>
  <c r="AB3741" i="14" s="1"/>
  <c r="AA3741" i="14"/>
  <c r="Y3741" i="14"/>
  <c r="AC3740" i="14"/>
  <c r="AB3740" i="14" a="1"/>
  <c r="AB3740" i="14" s="1"/>
  <c r="AA3740" i="14"/>
  <c r="Y3740" i="14"/>
  <c r="AC3739" i="14"/>
  <c r="AB3739" i="14" a="1"/>
  <c r="AB3739" i="14" s="1"/>
  <c r="AA3739" i="14"/>
  <c r="Y3739" i="14"/>
  <c r="AC3738" i="14"/>
  <c r="AB3738" i="14"/>
  <c r="AB3738" i="14" a="1"/>
  <c r="AA3738" i="14"/>
  <c r="Y3738" i="14"/>
  <c r="AC3737" i="14"/>
  <c r="AB3737" i="14" a="1"/>
  <c r="AB3737" i="14" s="1"/>
  <c r="AA3737" i="14"/>
  <c r="Y3737" i="14"/>
  <c r="AC3736" i="14"/>
  <c r="AB3736" i="14" a="1"/>
  <c r="AB3736" i="14" s="1"/>
  <c r="AA3736" i="14"/>
  <c r="Y3736" i="14"/>
  <c r="AC3735" i="14"/>
  <c r="AB3735" i="14" a="1"/>
  <c r="AB3735" i="14" s="1"/>
  <c r="AA3735" i="14"/>
  <c r="Y3735" i="14"/>
  <c r="AC3734" i="14"/>
  <c r="AB3734" i="14" a="1"/>
  <c r="AB3734" i="14" s="1"/>
  <c r="AA3734" i="14"/>
  <c r="Y3734" i="14"/>
  <c r="AC3733" i="14"/>
  <c r="AB3733" i="14" a="1"/>
  <c r="AB3733" i="14" s="1"/>
  <c r="X3733" i="14" s="1"/>
  <c r="AA3733" i="14"/>
  <c r="Y3733" i="14"/>
  <c r="AC3732" i="14"/>
  <c r="AB3732" i="14" a="1"/>
  <c r="AB3732" i="14" s="1"/>
  <c r="X3732" i="14" s="1"/>
  <c r="AA3732" i="14"/>
  <c r="Y3732" i="14"/>
  <c r="AC3731" i="14"/>
  <c r="AB3731" i="14" a="1"/>
  <c r="AB3731" i="14" s="1"/>
  <c r="X3731" i="14" s="1"/>
  <c r="AA3731" i="14"/>
  <c r="Y3731" i="14"/>
  <c r="AC3730" i="14"/>
  <c r="AB3730" i="14"/>
  <c r="AB3730" i="14" a="1"/>
  <c r="AA3730" i="14"/>
  <c r="Y3730" i="14"/>
  <c r="AC3729" i="14"/>
  <c r="AB3729" i="14" a="1"/>
  <c r="AB3729" i="14" s="1"/>
  <c r="X3729" i="14" s="1"/>
  <c r="AA3729" i="14"/>
  <c r="Y3729" i="14"/>
  <c r="AC3728" i="14"/>
  <c r="AB3728" i="14" a="1"/>
  <c r="AB3728" i="14" s="1"/>
  <c r="X3728" i="14" s="1"/>
  <c r="AA3728" i="14"/>
  <c r="Y3728" i="14"/>
  <c r="AC3727" i="14"/>
  <c r="AB3727" i="14" a="1"/>
  <c r="AB3727" i="14" s="1"/>
  <c r="AA3727" i="14"/>
  <c r="Y3727" i="14"/>
  <c r="AC3726" i="14"/>
  <c r="AB3726" i="14" a="1"/>
  <c r="AB3726" i="14" s="1"/>
  <c r="AA3726" i="14"/>
  <c r="Y3726" i="14"/>
  <c r="AC3725" i="14"/>
  <c r="AB3725" i="14" a="1"/>
  <c r="AB3725" i="14" s="1"/>
  <c r="AA3725" i="14"/>
  <c r="Y3725" i="14"/>
  <c r="AC3724" i="14"/>
  <c r="AB3724" i="14" a="1"/>
  <c r="AB3724" i="14" s="1"/>
  <c r="AA3724" i="14"/>
  <c r="Y3724" i="14"/>
  <c r="AC3723" i="14"/>
  <c r="AB3723" i="14" a="1"/>
  <c r="AB3723" i="14" s="1"/>
  <c r="AA3723" i="14"/>
  <c r="Y3723" i="14"/>
  <c r="AC3722" i="14"/>
  <c r="AB3722" i="14"/>
  <c r="AB3722" i="14" a="1"/>
  <c r="AA3722" i="14"/>
  <c r="Y3722" i="14"/>
  <c r="AC3721" i="14"/>
  <c r="AB3721" i="14" a="1"/>
  <c r="AB3721" i="14" s="1"/>
  <c r="AA3721" i="14"/>
  <c r="Y3721" i="14"/>
  <c r="AC3720" i="14"/>
  <c r="AB3720" i="14" a="1"/>
  <c r="AB3720" i="14" s="1"/>
  <c r="AA3720" i="14"/>
  <c r="Y3720" i="14"/>
  <c r="AC3719" i="14"/>
  <c r="AB3719" i="14" a="1"/>
  <c r="AB3719" i="14" s="1"/>
  <c r="AA3719" i="14"/>
  <c r="Y3719" i="14"/>
  <c r="AC3718" i="14"/>
  <c r="AB3718" i="14" a="1"/>
  <c r="AB3718" i="14" s="1"/>
  <c r="AA3718" i="14"/>
  <c r="Y3718" i="14"/>
  <c r="AC3717" i="14"/>
  <c r="AB3717" i="14" a="1"/>
  <c r="AB3717" i="14" s="1"/>
  <c r="X3717" i="14" s="1"/>
  <c r="AA3717" i="14"/>
  <c r="Y3717" i="14"/>
  <c r="AC3716" i="14"/>
  <c r="AB3716" i="14" a="1"/>
  <c r="AB3716" i="14" s="1"/>
  <c r="X3716" i="14" s="1"/>
  <c r="AA3716" i="14"/>
  <c r="Y3716" i="14"/>
  <c r="AC3715" i="14"/>
  <c r="AB3715" i="14" a="1"/>
  <c r="AB3715" i="14" s="1"/>
  <c r="X3715" i="14" s="1"/>
  <c r="AA3715" i="14"/>
  <c r="Y3715" i="14"/>
  <c r="AC3714" i="14"/>
  <c r="AB3714" i="14"/>
  <c r="AB3714" i="14" a="1"/>
  <c r="AA3714" i="14"/>
  <c r="Y3714" i="14"/>
  <c r="AC3713" i="14"/>
  <c r="AB3713" i="14" a="1"/>
  <c r="AB3713" i="14" s="1"/>
  <c r="X3713" i="14" s="1"/>
  <c r="AA3713" i="14"/>
  <c r="Y3713" i="14"/>
  <c r="AC3712" i="14"/>
  <c r="AB3712" i="14" a="1"/>
  <c r="AB3712" i="14" s="1"/>
  <c r="AA3712" i="14"/>
  <c r="Y3712" i="14"/>
  <c r="AC3711" i="14"/>
  <c r="AB3711" i="14" a="1"/>
  <c r="AB3711" i="14" s="1"/>
  <c r="AA3711" i="14"/>
  <c r="Y3711" i="14"/>
  <c r="AC3710" i="14"/>
  <c r="AB3710" i="14" a="1"/>
  <c r="AB3710" i="14" s="1"/>
  <c r="AA3710" i="14"/>
  <c r="Y3710" i="14"/>
  <c r="AC3709" i="14"/>
  <c r="AB3709" i="14" a="1"/>
  <c r="AB3709" i="14" s="1"/>
  <c r="AA3709" i="14"/>
  <c r="Y3709" i="14"/>
  <c r="AC3708" i="14"/>
  <c r="AB3708" i="14" a="1"/>
  <c r="AB3708" i="14" s="1"/>
  <c r="AA3708" i="14"/>
  <c r="Y3708" i="14"/>
  <c r="AC3707" i="14"/>
  <c r="AB3707" i="14" a="1"/>
  <c r="AB3707" i="14" s="1"/>
  <c r="AA3707" i="14"/>
  <c r="Y3707" i="14"/>
  <c r="AC3706" i="14"/>
  <c r="AB3706" i="14"/>
  <c r="AB3706" i="14" a="1"/>
  <c r="AA3706" i="14"/>
  <c r="Y3706" i="14"/>
  <c r="AC3705" i="14"/>
  <c r="AB3705" i="14" a="1"/>
  <c r="AB3705" i="14" s="1"/>
  <c r="AA3705" i="14"/>
  <c r="Y3705" i="14"/>
  <c r="AC3704" i="14"/>
  <c r="AB3704" i="14" a="1"/>
  <c r="AB3704" i="14" s="1"/>
  <c r="AA3704" i="14"/>
  <c r="Y3704" i="14"/>
  <c r="AC3703" i="14"/>
  <c r="AB3703" i="14" a="1"/>
  <c r="AB3703" i="14" s="1"/>
  <c r="AA3703" i="14"/>
  <c r="Y3703" i="14"/>
  <c r="AC3702" i="14"/>
  <c r="AB3702" i="14" a="1"/>
  <c r="AB3702" i="14" s="1"/>
  <c r="AA3702" i="14"/>
  <c r="Y3702" i="14"/>
  <c r="AC3701" i="14"/>
  <c r="AB3701" i="14" a="1"/>
  <c r="AB3701" i="14" s="1"/>
  <c r="X3701" i="14" s="1"/>
  <c r="AA3701" i="14"/>
  <c r="Y3701" i="14"/>
  <c r="AC3700" i="14"/>
  <c r="AB3700" i="14" a="1"/>
  <c r="AB3700" i="14" s="1"/>
  <c r="X3700" i="14" s="1"/>
  <c r="AA3700" i="14"/>
  <c r="Y3700" i="14"/>
  <c r="AC3699" i="14"/>
  <c r="AB3699" i="14" a="1"/>
  <c r="AB3699" i="14" s="1"/>
  <c r="X3699" i="14" s="1"/>
  <c r="AA3699" i="14"/>
  <c r="Y3699" i="14"/>
  <c r="AC3698" i="14"/>
  <c r="AB3698" i="14"/>
  <c r="AB3698" i="14" a="1"/>
  <c r="AA3698" i="14"/>
  <c r="Y3698" i="14"/>
  <c r="AC3697" i="14"/>
  <c r="AB3697" i="14" a="1"/>
  <c r="AB3697" i="14" s="1"/>
  <c r="X3697" i="14" s="1"/>
  <c r="AA3697" i="14"/>
  <c r="Y3697" i="14"/>
  <c r="AC3696" i="14"/>
  <c r="AB3696" i="14" a="1"/>
  <c r="AB3696" i="14" s="1"/>
  <c r="AA3696" i="14"/>
  <c r="Y3696" i="14"/>
  <c r="AC3695" i="14"/>
  <c r="AB3695" i="14" a="1"/>
  <c r="AB3695" i="14" s="1"/>
  <c r="AA3695" i="14"/>
  <c r="Y3695" i="14"/>
  <c r="AC3694" i="14"/>
  <c r="AB3694" i="14" a="1"/>
  <c r="AB3694" i="14" s="1"/>
  <c r="AA3694" i="14"/>
  <c r="Y3694" i="14"/>
  <c r="AC3693" i="14"/>
  <c r="AB3693" i="14" a="1"/>
  <c r="AB3693" i="14" s="1"/>
  <c r="AA3693" i="14"/>
  <c r="Y3693" i="14"/>
  <c r="AC3692" i="14"/>
  <c r="AB3692" i="14" a="1"/>
  <c r="AB3692" i="14" s="1"/>
  <c r="AA3692" i="14"/>
  <c r="Y3692" i="14"/>
  <c r="AC3691" i="14"/>
  <c r="AB3691" i="14" a="1"/>
  <c r="AB3691" i="14" s="1"/>
  <c r="AA3691" i="14"/>
  <c r="Y3691" i="14"/>
  <c r="AC3690" i="14"/>
  <c r="AB3690" i="14"/>
  <c r="AB3690" i="14" a="1"/>
  <c r="AA3690" i="14"/>
  <c r="Y3690" i="14"/>
  <c r="AC3689" i="14"/>
  <c r="AB3689" i="14" a="1"/>
  <c r="AB3689" i="14" s="1"/>
  <c r="AA3689" i="14"/>
  <c r="Y3689" i="14"/>
  <c r="AC3688" i="14"/>
  <c r="AB3688" i="14" a="1"/>
  <c r="AB3688" i="14" s="1"/>
  <c r="AA3688" i="14"/>
  <c r="Y3688" i="14"/>
  <c r="AC3687" i="14"/>
  <c r="AB3687" i="14" a="1"/>
  <c r="AB3687" i="14" s="1"/>
  <c r="AA3687" i="14"/>
  <c r="Y3687" i="14"/>
  <c r="AC3686" i="14"/>
  <c r="AB3686" i="14" a="1"/>
  <c r="AB3686" i="14" s="1"/>
  <c r="AA3686" i="14"/>
  <c r="Y3686" i="14"/>
  <c r="AC3685" i="14"/>
  <c r="AB3685" i="14" a="1"/>
  <c r="AB3685" i="14" s="1"/>
  <c r="X3685" i="14" s="1"/>
  <c r="AA3685" i="14"/>
  <c r="Y3685" i="14"/>
  <c r="AC3684" i="14"/>
  <c r="AB3684" i="14" a="1"/>
  <c r="AB3684" i="14" s="1"/>
  <c r="X3684" i="14" s="1"/>
  <c r="AA3684" i="14"/>
  <c r="Y3684" i="14"/>
  <c r="AC3683" i="14"/>
  <c r="AB3683" i="14" a="1"/>
  <c r="AB3683" i="14" s="1"/>
  <c r="X3683" i="14" s="1"/>
  <c r="AA3683" i="14"/>
  <c r="Y3683" i="14"/>
  <c r="AC3682" i="14"/>
  <c r="AB3682" i="14"/>
  <c r="AB3682" i="14" a="1"/>
  <c r="AA3682" i="14"/>
  <c r="Y3682" i="14"/>
  <c r="AC3681" i="14"/>
  <c r="AB3681" i="14" a="1"/>
  <c r="AB3681" i="14" s="1"/>
  <c r="AA3681" i="14"/>
  <c r="Y3681" i="14"/>
  <c r="AC3680" i="14"/>
  <c r="AB3680" i="14" a="1"/>
  <c r="AB3680" i="14" s="1"/>
  <c r="AA3680" i="14"/>
  <c r="Y3680" i="14"/>
  <c r="AC3679" i="14"/>
  <c r="AB3679" i="14" a="1"/>
  <c r="AB3679" i="14" s="1"/>
  <c r="AA3679" i="14"/>
  <c r="Y3679" i="14"/>
  <c r="AC3678" i="14"/>
  <c r="AB3678" i="14" a="1"/>
  <c r="AB3678" i="14" s="1"/>
  <c r="AA3678" i="14"/>
  <c r="Y3678" i="14"/>
  <c r="AC3677" i="14"/>
  <c r="AB3677" i="14" a="1"/>
  <c r="AB3677" i="14" s="1"/>
  <c r="AA3677" i="14"/>
  <c r="Y3677" i="14"/>
  <c r="AC3676" i="14"/>
  <c r="AB3676" i="14" a="1"/>
  <c r="AB3676" i="14" s="1"/>
  <c r="AA3676" i="14"/>
  <c r="Y3676" i="14"/>
  <c r="AC3675" i="14"/>
  <c r="AB3675" i="14" a="1"/>
  <c r="AB3675" i="14" s="1"/>
  <c r="AA3675" i="14"/>
  <c r="Y3675" i="14"/>
  <c r="AC3674" i="14"/>
  <c r="AB3674" i="14"/>
  <c r="AB3674" i="14" a="1"/>
  <c r="AA3674" i="14"/>
  <c r="Y3674" i="14"/>
  <c r="AC3673" i="14"/>
  <c r="AB3673" i="14" a="1"/>
  <c r="AB3673" i="14" s="1"/>
  <c r="X3673" i="14" s="1"/>
  <c r="AA3673" i="14"/>
  <c r="Y3673" i="14"/>
  <c r="AC3672" i="14"/>
  <c r="AB3672" i="14" a="1"/>
  <c r="AB3672" i="14" s="1"/>
  <c r="X3672" i="14" s="1"/>
  <c r="AA3672" i="14"/>
  <c r="Y3672" i="14"/>
  <c r="AC3671" i="14"/>
  <c r="AB3671" i="14" a="1"/>
  <c r="AB3671" i="14" s="1"/>
  <c r="AA3671" i="14"/>
  <c r="Y3671" i="14"/>
  <c r="AC3670" i="14"/>
  <c r="AB3670" i="14" a="1"/>
  <c r="AB3670" i="14" s="1"/>
  <c r="AA3670" i="14"/>
  <c r="Y3670" i="14"/>
  <c r="AC3669" i="14"/>
  <c r="AB3669" i="14" a="1"/>
  <c r="AB3669" i="14" s="1"/>
  <c r="X3669" i="14" s="1"/>
  <c r="AA3669" i="14"/>
  <c r="Y3669" i="14"/>
  <c r="AC3668" i="14"/>
  <c r="AB3668" i="14" a="1"/>
  <c r="AB3668" i="14" s="1"/>
  <c r="X3668" i="14" s="1"/>
  <c r="AA3668" i="14"/>
  <c r="Y3668" i="14"/>
  <c r="AC3667" i="14"/>
  <c r="AB3667" i="14" a="1"/>
  <c r="AB3667" i="14" s="1"/>
  <c r="X3667" i="14" s="1"/>
  <c r="AA3667" i="14"/>
  <c r="Y3667" i="14"/>
  <c r="AC3666" i="14"/>
  <c r="AB3666" i="14"/>
  <c r="AB3666" i="14" a="1"/>
  <c r="AA3666" i="14"/>
  <c r="Y3666" i="14"/>
  <c r="AC3665" i="14"/>
  <c r="AB3665" i="14" a="1"/>
  <c r="AB3665" i="14" s="1"/>
  <c r="AA3665" i="14"/>
  <c r="Y3665" i="14"/>
  <c r="AC3664" i="14"/>
  <c r="AB3664" i="14" a="1"/>
  <c r="AB3664" i="14" s="1"/>
  <c r="AA3664" i="14"/>
  <c r="Y3664" i="14"/>
  <c r="AC3663" i="14"/>
  <c r="AB3663" i="14" a="1"/>
  <c r="AB3663" i="14" s="1"/>
  <c r="AA3663" i="14"/>
  <c r="Y3663" i="14"/>
  <c r="AC3662" i="14"/>
  <c r="AB3662" i="14" a="1"/>
  <c r="AB3662" i="14" s="1"/>
  <c r="AA3662" i="14"/>
  <c r="Y3662" i="14"/>
  <c r="AC3661" i="14"/>
  <c r="AB3661" i="14" a="1"/>
  <c r="AB3661" i="14" s="1"/>
  <c r="AA3661" i="14"/>
  <c r="Y3661" i="14"/>
  <c r="AC3660" i="14"/>
  <c r="AB3660" i="14" a="1"/>
  <c r="AB3660" i="14" s="1"/>
  <c r="AA3660" i="14"/>
  <c r="Y3660" i="14"/>
  <c r="AC3659" i="14"/>
  <c r="AB3659" i="14" a="1"/>
  <c r="AB3659" i="14" s="1"/>
  <c r="AA3659" i="14"/>
  <c r="Y3659" i="14"/>
  <c r="AC3658" i="14"/>
  <c r="AB3658" i="14"/>
  <c r="AB3658" i="14" a="1"/>
  <c r="AA3658" i="14"/>
  <c r="Y3658" i="14"/>
  <c r="AC3657" i="14"/>
  <c r="AB3657" i="14" a="1"/>
  <c r="AB3657" i="14" s="1"/>
  <c r="X3657" i="14" s="1"/>
  <c r="AA3657" i="14"/>
  <c r="Y3657" i="14"/>
  <c r="AC3656" i="14"/>
  <c r="AB3656" i="14" a="1"/>
  <c r="AB3656" i="14" s="1"/>
  <c r="X3656" i="14" s="1"/>
  <c r="AA3656" i="14"/>
  <c r="Y3656" i="14"/>
  <c r="AC3655" i="14"/>
  <c r="AB3655" i="14" a="1"/>
  <c r="AB3655" i="14" s="1"/>
  <c r="X3655" i="14" s="1"/>
  <c r="AA3655" i="14"/>
  <c r="Y3655" i="14"/>
  <c r="AC3654" i="14"/>
  <c r="AB3654" i="14" a="1"/>
  <c r="AB3654" i="14" s="1"/>
  <c r="AA3654" i="14"/>
  <c r="Y3654" i="14"/>
  <c r="AC3653" i="14"/>
  <c r="AB3653" i="14" a="1"/>
  <c r="AB3653" i="14" s="1"/>
  <c r="X3653" i="14" s="1"/>
  <c r="AA3653" i="14"/>
  <c r="Y3653" i="14"/>
  <c r="AC3652" i="14"/>
  <c r="AB3652" i="14" a="1"/>
  <c r="AB3652" i="14" s="1"/>
  <c r="X3652" i="14" s="1"/>
  <c r="AA3652" i="14"/>
  <c r="Y3652" i="14"/>
  <c r="AC3651" i="14"/>
  <c r="AB3651" i="14" a="1"/>
  <c r="AB3651" i="14" s="1"/>
  <c r="X3651" i="14" s="1"/>
  <c r="AA3651" i="14"/>
  <c r="Y3651" i="14"/>
  <c r="AC3650" i="14"/>
  <c r="AB3650" i="14"/>
  <c r="AB3650" i="14" a="1"/>
  <c r="AA3650" i="14"/>
  <c r="Y3650" i="14"/>
  <c r="AC3649" i="14"/>
  <c r="AB3649" i="14" a="1"/>
  <c r="AB3649" i="14" s="1"/>
  <c r="AA3649" i="14"/>
  <c r="Y3649" i="14"/>
  <c r="AC3648" i="14"/>
  <c r="AB3648" i="14" a="1"/>
  <c r="AB3648" i="14" s="1"/>
  <c r="AA3648" i="14"/>
  <c r="Y3648" i="14"/>
  <c r="AC3647" i="14"/>
  <c r="AB3647" i="14" a="1"/>
  <c r="AB3647" i="14" s="1"/>
  <c r="AA3647" i="14"/>
  <c r="Y3647" i="14"/>
  <c r="AC3646" i="14"/>
  <c r="AB3646" i="14" a="1"/>
  <c r="AB3646" i="14" s="1"/>
  <c r="AA3646" i="14"/>
  <c r="Y3646" i="14"/>
  <c r="AC3645" i="14"/>
  <c r="AB3645" i="14" a="1"/>
  <c r="AB3645" i="14" s="1"/>
  <c r="AA3645" i="14"/>
  <c r="Y3645" i="14"/>
  <c r="AC3644" i="14"/>
  <c r="AB3644" i="14" a="1"/>
  <c r="AB3644" i="14" s="1"/>
  <c r="AA3644" i="14"/>
  <c r="Y3644" i="14"/>
  <c r="AC3643" i="14"/>
  <c r="AB3643" i="14" a="1"/>
  <c r="AB3643" i="14" s="1"/>
  <c r="AA3643" i="14"/>
  <c r="Y3643" i="14"/>
  <c r="AC3642" i="14"/>
  <c r="AB3642" i="14"/>
  <c r="AB3642" i="14" a="1"/>
  <c r="AA3642" i="14"/>
  <c r="Y3642" i="14"/>
  <c r="AC3641" i="14"/>
  <c r="AB3641" i="14" a="1"/>
  <c r="AB3641" i="14" s="1"/>
  <c r="X3641" i="14" s="1"/>
  <c r="AA3641" i="14"/>
  <c r="Y3641" i="14"/>
  <c r="AC3640" i="14"/>
  <c r="AB3640" i="14" a="1"/>
  <c r="AB3640" i="14" s="1"/>
  <c r="X3640" i="14" s="1"/>
  <c r="AA3640" i="14"/>
  <c r="Y3640" i="14"/>
  <c r="AC3639" i="14"/>
  <c r="AB3639" i="14" a="1"/>
  <c r="AB3639" i="14" s="1"/>
  <c r="X3639" i="14" s="1"/>
  <c r="AA3639" i="14"/>
  <c r="Y3639" i="14"/>
  <c r="AC3638" i="14"/>
  <c r="AB3638" i="14" a="1"/>
  <c r="AB3638" i="14" s="1"/>
  <c r="AA3638" i="14"/>
  <c r="Y3638" i="14"/>
  <c r="AC3637" i="14"/>
  <c r="AB3637" i="14" a="1"/>
  <c r="AB3637" i="14" s="1"/>
  <c r="X3637" i="14" s="1"/>
  <c r="AA3637" i="14"/>
  <c r="Y3637" i="14"/>
  <c r="AC3636" i="14"/>
  <c r="AB3636" i="14" a="1"/>
  <c r="AB3636" i="14" s="1"/>
  <c r="X3636" i="14" s="1"/>
  <c r="AA3636" i="14"/>
  <c r="Y3636" i="14"/>
  <c r="AC3635" i="14"/>
  <c r="AB3635" i="14" a="1"/>
  <c r="AB3635" i="14" s="1"/>
  <c r="X3635" i="14" s="1"/>
  <c r="AA3635" i="14"/>
  <c r="Y3635" i="14"/>
  <c r="AC3634" i="14"/>
  <c r="AB3634" i="14"/>
  <c r="AB3634" i="14" a="1"/>
  <c r="AA3634" i="14"/>
  <c r="Y3634" i="14"/>
  <c r="AC3633" i="14"/>
  <c r="AB3633" i="14" a="1"/>
  <c r="AB3633" i="14" s="1"/>
  <c r="AA3633" i="14"/>
  <c r="Y3633" i="14"/>
  <c r="AC3632" i="14"/>
  <c r="AB3632" i="14" a="1"/>
  <c r="AB3632" i="14" s="1"/>
  <c r="AA3632" i="14"/>
  <c r="Y3632" i="14"/>
  <c r="AC3631" i="14"/>
  <c r="AB3631" i="14" a="1"/>
  <c r="AB3631" i="14" s="1"/>
  <c r="AA3631" i="14"/>
  <c r="Y3631" i="14"/>
  <c r="AC3630" i="14"/>
  <c r="AB3630" i="14" a="1"/>
  <c r="AB3630" i="14" s="1"/>
  <c r="AA3630" i="14"/>
  <c r="Y3630" i="14"/>
  <c r="AC3629" i="14"/>
  <c r="AB3629" i="14" a="1"/>
  <c r="AB3629" i="14" s="1"/>
  <c r="AA3629" i="14"/>
  <c r="Y3629" i="14"/>
  <c r="AC3628" i="14"/>
  <c r="AB3628" i="14" a="1"/>
  <c r="AB3628" i="14" s="1"/>
  <c r="AA3628" i="14"/>
  <c r="Y3628" i="14"/>
  <c r="AC3627" i="14"/>
  <c r="AB3627" i="14" a="1"/>
  <c r="AB3627" i="14" s="1"/>
  <c r="AA3627" i="14"/>
  <c r="Y3627" i="14"/>
  <c r="AC3626" i="14"/>
  <c r="AB3626" i="14"/>
  <c r="AB3626" i="14" a="1"/>
  <c r="AA3626" i="14"/>
  <c r="Y3626" i="14"/>
  <c r="AC3625" i="14"/>
  <c r="AB3625" i="14" a="1"/>
  <c r="AB3625" i="14" s="1"/>
  <c r="X3625" i="14" s="1"/>
  <c r="AA3625" i="14"/>
  <c r="Y3625" i="14"/>
  <c r="AC3624" i="14"/>
  <c r="AB3624" i="14" a="1"/>
  <c r="AB3624" i="14" s="1"/>
  <c r="X3624" i="14" s="1"/>
  <c r="AA3624" i="14"/>
  <c r="Y3624" i="14"/>
  <c r="AC3623" i="14"/>
  <c r="AB3623" i="14" a="1"/>
  <c r="AB3623" i="14" s="1"/>
  <c r="X3623" i="14" s="1"/>
  <c r="AA3623" i="14"/>
  <c r="Y3623" i="14"/>
  <c r="AC3622" i="14"/>
  <c r="AB3622" i="14" a="1"/>
  <c r="AB3622" i="14" s="1"/>
  <c r="AA3622" i="14"/>
  <c r="Y3622" i="14"/>
  <c r="AC3621" i="14"/>
  <c r="AB3621" i="14" a="1"/>
  <c r="AB3621" i="14" s="1"/>
  <c r="X3621" i="14" s="1"/>
  <c r="AA3621" i="14"/>
  <c r="Y3621" i="14"/>
  <c r="AC3620" i="14"/>
  <c r="AB3620" i="14" a="1"/>
  <c r="AB3620" i="14" s="1"/>
  <c r="X3620" i="14" s="1"/>
  <c r="AA3620" i="14"/>
  <c r="Y3620" i="14"/>
  <c r="AC3619" i="14"/>
  <c r="AB3619" i="14" a="1"/>
  <c r="AB3619" i="14" s="1"/>
  <c r="X3619" i="14" s="1"/>
  <c r="AA3619" i="14"/>
  <c r="Y3619" i="14"/>
  <c r="AC3618" i="14"/>
  <c r="AB3618" i="14"/>
  <c r="AB3618" i="14" a="1"/>
  <c r="AA3618" i="14"/>
  <c r="Y3618" i="14"/>
  <c r="AC3617" i="14"/>
  <c r="AB3617" i="14" a="1"/>
  <c r="AB3617" i="14" s="1"/>
  <c r="AA3617" i="14"/>
  <c r="Y3617" i="14"/>
  <c r="AC3616" i="14"/>
  <c r="AB3616" i="14" a="1"/>
  <c r="AB3616" i="14" s="1"/>
  <c r="AA3616" i="14"/>
  <c r="Y3616" i="14"/>
  <c r="AC3615" i="14"/>
  <c r="AB3615" i="14" a="1"/>
  <c r="AB3615" i="14" s="1"/>
  <c r="AA3615" i="14"/>
  <c r="Y3615" i="14"/>
  <c r="AC3614" i="14"/>
  <c r="AB3614" i="14" a="1"/>
  <c r="AB3614" i="14" s="1"/>
  <c r="AA3614" i="14"/>
  <c r="Y3614" i="14"/>
  <c r="AC3613" i="14"/>
  <c r="AB3613" i="14" a="1"/>
  <c r="AB3613" i="14" s="1"/>
  <c r="AA3613" i="14"/>
  <c r="Y3613" i="14"/>
  <c r="AC3612" i="14"/>
  <c r="AB3612" i="14" a="1"/>
  <c r="AB3612" i="14" s="1"/>
  <c r="AA3612" i="14"/>
  <c r="Y3612" i="14"/>
  <c r="AC3611" i="14"/>
  <c r="AB3611" i="14" a="1"/>
  <c r="AB3611" i="14" s="1"/>
  <c r="AA3611" i="14"/>
  <c r="Y3611" i="14"/>
  <c r="AC3610" i="14"/>
  <c r="AB3610" i="14"/>
  <c r="AB3610" i="14" a="1"/>
  <c r="AA3610" i="14"/>
  <c r="Y3610" i="14"/>
  <c r="AC3609" i="14"/>
  <c r="AB3609" i="14" a="1"/>
  <c r="AB3609" i="14" s="1"/>
  <c r="X3609" i="14" s="1"/>
  <c r="AA3609" i="14"/>
  <c r="Y3609" i="14"/>
  <c r="AC3608" i="14"/>
  <c r="AB3608" i="14" a="1"/>
  <c r="AB3608" i="14" s="1"/>
  <c r="X3608" i="14" s="1"/>
  <c r="AA3608" i="14"/>
  <c r="Y3608" i="14"/>
  <c r="AC3607" i="14"/>
  <c r="AB3607" i="14" a="1"/>
  <c r="AB3607" i="14" s="1"/>
  <c r="X3607" i="14" s="1"/>
  <c r="AA3607" i="14"/>
  <c r="Y3607" i="14"/>
  <c r="AC3606" i="14"/>
  <c r="AB3606" i="14" a="1"/>
  <c r="AB3606" i="14" s="1"/>
  <c r="AA3606" i="14"/>
  <c r="Y3606" i="14"/>
  <c r="AC3605" i="14"/>
  <c r="AB3605" i="14" a="1"/>
  <c r="AB3605" i="14" s="1"/>
  <c r="X3605" i="14" s="1"/>
  <c r="AA3605" i="14"/>
  <c r="Y3605" i="14"/>
  <c r="AC3604" i="14"/>
  <c r="AB3604" i="14" a="1"/>
  <c r="AB3604" i="14" s="1"/>
  <c r="X3604" i="14" s="1"/>
  <c r="AA3604" i="14"/>
  <c r="Y3604" i="14"/>
  <c r="AC3603" i="14"/>
  <c r="AB3603" i="14" a="1"/>
  <c r="AB3603" i="14" s="1"/>
  <c r="X3603" i="14" s="1"/>
  <c r="AA3603" i="14"/>
  <c r="Y3603" i="14"/>
  <c r="AC3602" i="14"/>
  <c r="AB3602" i="14"/>
  <c r="AB3602" i="14" a="1"/>
  <c r="AA3602" i="14"/>
  <c r="Y3602" i="14"/>
  <c r="AC3601" i="14"/>
  <c r="AB3601" i="14" a="1"/>
  <c r="AB3601" i="14" s="1"/>
  <c r="X3601" i="14" s="1"/>
  <c r="AA3601" i="14"/>
  <c r="Y3601" i="14"/>
  <c r="AC3600" i="14"/>
  <c r="AB3600" i="14" a="1"/>
  <c r="AB3600" i="14" s="1"/>
  <c r="X3600" i="14" s="1"/>
  <c r="AA3600" i="14"/>
  <c r="Y3600" i="14"/>
  <c r="AC3599" i="14"/>
  <c r="AB3599" i="14" a="1"/>
  <c r="AB3599" i="14" s="1"/>
  <c r="AA3599" i="14"/>
  <c r="Y3599" i="14"/>
  <c r="AC3598" i="14"/>
  <c r="AB3598" i="14" a="1"/>
  <c r="AB3598" i="14" s="1"/>
  <c r="AA3598" i="14"/>
  <c r="Y3598" i="14"/>
  <c r="AC3597" i="14"/>
  <c r="AB3597" i="14" a="1"/>
  <c r="AB3597" i="14" s="1"/>
  <c r="AA3597" i="14"/>
  <c r="Y3597" i="14"/>
  <c r="AC3596" i="14"/>
  <c r="AB3596" i="14" a="1"/>
  <c r="AB3596" i="14" s="1"/>
  <c r="AA3596" i="14"/>
  <c r="Y3596" i="14"/>
  <c r="AC3595" i="14"/>
  <c r="AB3595" i="14" a="1"/>
  <c r="AB3595" i="14" s="1"/>
  <c r="AA3595" i="14"/>
  <c r="Y3595" i="14"/>
  <c r="AC3594" i="14"/>
  <c r="AB3594" i="14" a="1"/>
  <c r="AB3594" i="14" s="1"/>
  <c r="AA3594" i="14"/>
  <c r="Y3594" i="14"/>
  <c r="AC3593" i="14"/>
  <c r="AB3593" i="14" a="1"/>
  <c r="AB3593" i="14" s="1"/>
  <c r="AA3593" i="14"/>
  <c r="Y3593" i="14"/>
  <c r="AC3592" i="14"/>
  <c r="AB3592" i="14" a="1"/>
  <c r="AB3592" i="14" s="1"/>
  <c r="AA3592" i="14"/>
  <c r="Y3592" i="14"/>
  <c r="AC3591" i="14"/>
  <c r="AB3591" i="14" a="1"/>
  <c r="AB3591" i="14" s="1"/>
  <c r="AA3591" i="14"/>
  <c r="Y3591" i="14"/>
  <c r="AC3590" i="14"/>
  <c r="AB3590" i="14" a="1"/>
  <c r="AB3590" i="14" s="1"/>
  <c r="AA3590" i="14"/>
  <c r="Y3590" i="14"/>
  <c r="AC3589" i="14"/>
  <c r="AB3589" i="14" a="1"/>
  <c r="AB3589" i="14" s="1"/>
  <c r="AA3589" i="14"/>
  <c r="Y3589" i="14"/>
  <c r="AC3588" i="14"/>
  <c r="AB3588" i="14" a="1"/>
  <c r="AB3588" i="14" s="1"/>
  <c r="X3588" i="14" s="1"/>
  <c r="AA3588" i="14"/>
  <c r="Y3588" i="14"/>
  <c r="Z3588" i="14"/>
  <c r="AC3587" i="14"/>
  <c r="AB3587" i="14" a="1"/>
  <c r="AB3587" i="14" s="1"/>
  <c r="X3587" i="14" s="1"/>
  <c r="AA3587" i="14"/>
  <c r="Z3587" i="14"/>
  <c r="Y3587" i="14"/>
  <c r="AC3586" i="14"/>
  <c r="AB3586" i="14"/>
  <c r="AB3586" i="14" a="1"/>
  <c r="AA3586" i="14"/>
  <c r="Y3586" i="14"/>
  <c r="AC3585" i="14"/>
  <c r="AB3585" i="14" a="1"/>
  <c r="AB3585" i="14" s="1"/>
  <c r="AA3585" i="14"/>
  <c r="Y3585" i="14"/>
  <c r="AC3584" i="14"/>
  <c r="AB3584" i="14" a="1"/>
  <c r="AB3584" i="14" s="1"/>
  <c r="AA3584" i="14"/>
  <c r="Y3584" i="14"/>
  <c r="AC3583" i="14"/>
  <c r="AB3583" i="14" a="1"/>
  <c r="AB3583" i="14" s="1"/>
  <c r="AA3583" i="14"/>
  <c r="Y3583" i="14"/>
  <c r="AC3582" i="14"/>
  <c r="AB3582" i="14" a="1"/>
  <c r="AB3582" i="14" s="1"/>
  <c r="AA3582" i="14"/>
  <c r="Y3582" i="14"/>
  <c r="AC3581" i="14"/>
  <c r="AB3581" i="14" a="1"/>
  <c r="AB3581" i="14" s="1"/>
  <c r="X3581" i="14" s="1"/>
  <c r="AA3581" i="14"/>
  <c r="Y3581" i="14"/>
  <c r="AC3580" i="14"/>
  <c r="AB3580" i="14" a="1"/>
  <c r="AB3580" i="14" s="1"/>
  <c r="X3580" i="14" s="1"/>
  <c r="AA3580" i="14"/>
  <c r="Y3580" i="14"/>
  <c r="AC3579" i="14"/>
  <c r="AB3579" i="14" a="1"/>
  <c r="AB3579" i="14" s="1"/>
  <c r="X3579" i="14" s="1"/>
  <c r="AA3579" i="14"/>
  <c r="Y3579" i="14"/>
  <c r="AC3578" i="14"/>
  <c r="AB3578" i="14"/>
  <c r="AB3578" i="14" a="1"/>
  <c r="AA3578" i="14"/>
  <c r="Y3578" i="14"/>
  <c r="AC3577" i="14"/>
  <c r="AB3577" i="14" a="1"/>
  <c r="AB3577" i="14" s="1"/>
  <c r="X3577" i="14" s="1"/>
  <c r="AA3577" i="14"/>
  <c r="Y3577" i="14"/>
  <c r="AC3576" i="14"/>
  <c r="AB3576" i="14" a="1"/>
  <c r="AB3576" i="14" s="1"/>
  <c r="X3576" i="14" s="1"/>
  <c r="AA3576" i="14"/>
  <c r="Y3576" i="14"/>
  <c r="AC3575" i="14"/>
  <c r="AB3575" i="14" a="1"/>
  <c r="AB3575" i="14" s="1"/>
  <c r="X3575" i="14" s="1"/>
  <c r="AA3575" i="14"/>
  <c r="Y3575" i="14"/>
  <c r="AC3574" i="14"/>
  <c r="AB3574" i="14" a="1"/>
  <c r="AB3574" i="14" s="1"/>
  <c r="AA3574" i="14"/>
  <c r="Y3574" i="14"/>
  <c r="AC3573" i="14"/>
  <c r="AB3573" i="14" a="1"/>
  <c r="AB3573" i="14" s="1"/>
  <c r="AA3573" i="14"/>
  <c r="Y3573" i="14"/>
  <c r="AC3572" i="14"/>
  <c r="AB3572" i="14" a="1"/>
  <c r="AB3572" i="14" s="1"/>
  <c r="AA3572" i="14"/>
  <c r="Y3572" i="14"/>
  <c r="AC3571" i="14"/>
  <c r="AB3571" i="14" a="1"/>
  <c r="AB3571" i="14" s="1"/>
  <c r="AA3571" i="14"/>
  <c r="Y3571" i="14"/>
  <c r="AC3570" i="14"/>
  <c r="AB3570" i="14"/>
  <c r="AB3570" i="14" a="1"/>
  <c r="AA3570" i="14"/>
  <c r="Y3570" i="14"/>
  <c r="AC3569" i="14"/>
  <c r="AB3569" i="14" a="1"/>
  <c r="AB3569" i="14" s="1"/>
  <c r="AA3569" i="14"/>
  <c r="Y3569" i="14"/>
  <c r="AC3568" i="14"/>
  <c r="AB3568" i="14" a="1"/>
  <c r="AB3568" i="14" s="1"/>
  <c r="AA3568" i="14"/>
  <c r="Y3568" i="14"/>
  <c r="AC3567" i="14"/>
  <c r="AB3567" i="14" a="1"/>
  <c r="AB3567" i="14" s="1"/>
  <c r="AA3567" i="14"/>
  <c r="Y3567" i="14"/>
  <c r="AC3566" i="14"/>
  <c r="AB3566" i="14" a="1"/>
  <c r="AB3566" i="14" s="1"/>
  <c r="X3566" i="14" s="1"/>
  <c r="AA3566" i="14"/>
  <c r="Y3566" i="14"/>
  <c r="AC3565" i="14"/>
  <c r="AB3565" i="14" a="1"/>
  <c r="AB3565" i="14" s="1"/>
  <c r="X3565" i="14" s="1"/>
  <c r="AA3565" i="14"/>
  <c r="Y3565" i="14"/>
  <c r="AC3564" i="14"/>
  <c r="AB3564" i="14" a="1"/>
  <c r="AB3564" i="14" s="1"/>
  <c r="X3564" i="14" s="1"/>
  <c r="AA3564" i="14"/>
  <c r="Y3564" i="14"/>
  <c r="AC3563" i="14"/>
  <c r="AB3563" i="14" a="1"/>
  <c r="AB3563" i="14" s="1"/>
  <c r="X3563" i="14" s="1"/>
  <c r="AA3563" i="14"/>
  <c r="Y3563" i="14"/>
  <c r="AC3562" i="14"/>
  <c r="AB3562" i="14"/>
  <c r="AB3562" i="14" a="1"/>
  <c r="AA3562" i="14"/>
  <c r="Y3562" i="14"/>
  <c r="AC3561" i="14"/>
  <c r="AB3561" i="14" a="1"/>
  <c r="AB3561" i="14" s="1"/>
  <c r="X3561" i="14" s="1"/>
  <c r="AA3561" i="14"/>
  <c r="Y3561" i="14"/>
  <c r="AC3560" i="14"/>
  <c r="AB3560" i="14" a="1"/>
  <c r="AB3560" i="14" s="1"/>
  <c r="X3560" i="14" s="1"/>
  <c r="AA3560" i="14"/>
  <c r="Y3560" i="14"/>
  <c r="AC3559" i="14"/>
  <c r="AB3559" i="14" a="1"/>
  <c r="AB3559" i="14" s="1"/>
  <c r="X3559" i="14" s="1"/>
  <c r="AA3559" i="14"/>
  <c r="Y3559" i="14"/>
  <c r="AC3558" i="14"/>
  <c r="AB3558" i="14" a="1"/>
  <c r="AB3558" i="14" s="1"/>
  <c r="AA3558" i="14"/>
  <c r="Y3558" i="14"/>
  <c r="AC3557" i="14"/>
  <c r="AB3557" i="14" a="1"/>
  <c r="AB3557" i="14" s="1"/>
  <c r="AA3557" i="14"/>
  <c r="Y3557" i="14"/>
  <c r="AC3556" i="14"/>
  <c r="AB3556" i="14" a="1"/>
  <c r="AB3556" i="14" s="1"/>
  <c r="AA3556" i="14"/>
  <c r="Y3556" i="14"/>
  <c r="AC3555" i="14"/>
  <c r="AB3555" i="14" a="1"/>
  <c r="AB3555" i="14" s="1"/>
  <c r="AA3555" i="14"/>
  <c r="Y3555" i="14"/>
  <c r="AC3554" i="14"/>
  <c r="AB3554" i="14"/>
  <c r="AB3554" i="14" a="1"/>
  <c r="AA3554" i="14"/>
  <c r="Y3554" i="14"/>
  <c r="AC3553" i="14"/>
  <c r="AB3553" i="14" a="1"/>
  <c r="AB3553" i="14" s="1"/>
  <c r="AA3553" i="14"/>
  <c r="Y3553" i="14"/>
  <c r="AC3552" i="14"/>
  <c r="AB3552" i="14" a="1"/>
  <c r="AB3552" i="14" s="1"/>
  <c r="AA3552" i="14"/>
  <c r="Y3552" i="14"/>
  <c r="AC3551" i="14"/>
  <c r="AB3551" i="14" a="1"/>
  <c r="AB3551" i="14" s="1"/>
  <c r="AA3551" i="14"/>
  <c r="Y3551" i="14"/>
  <c r="AC3550" i="14"/>
  <c r="AB3550" i="14" a="1"/>
  <c r="AB3550" i="14" s="1"/>
  <c r="AA3550" i="14"/>
  <c r="Y3550" i="14"/>
  <c r="AC3549" i="14"/>
  <c r="AB3549" i="14" a="1"/>
  <c r="AB3549" i="14" s="1"/>
  <c r="X3549" i="14" s="1"/>
  <c r="AA3549" i="14"/>
  <c r="Y3549" i="14"/>
  <c r="AC3548" i="14"/>
  <c r="AB3548" i="14" a="1"/>
  <c r="AB3548" i="14" s="1"/>
  <c r="X3548" i="14" s="1"/>
  <c r="AA3548" i="14"/>
  <c r="Y3548" i="14"/>
  <c r="AC3547" i="14"/>
  <c r="AB3547" i="14" a="1"/>
  <c r="AB3547" i="14" s="1"/>
  <c r="X3547" i="14" s="1"/>
  <c r="AA3547" i="14"/>
  <c r="Y3547" i="14"/>
  <c r="AC3546" i="14"/>
  <c r="AB3546" i="14"/>
  <c r="AB3546" i="14" a="1"/>
  <c r="AA3546" i="14"/>
  <c r="Y3546" i="14"/>
  <c r="AC3545" i="14"/>
  <c r="AB3545" i="14" a="1"/>
  <c r="AB3545" i="14" s="1"/>
  <c r="X3545" i="14" s="1"/>
  <c r="AA3545" i="14"/>
  <c r="Y3545" i="14"/>
  <c r="AC3544" i="14"/>
  <c r="AB3544" i="14" a="1"/>
  <c r="AB3544" i="14" s="1"/>
  <c r="X3544" i="14" s="1"/>
  <c r="AA3544" i="14"/>
  <c r="Y3544" i="14"/>
  <c r="AC3543" i="14"/>
  <c r="AB3543" i="14" a="1"/>
  <c r="AB3543" i="14" s="1"/>
  <c r="X3543" i="14" s="1"/>
  <c r="AA3543" i="14"/>
  <c r="Y3543" i="14"/>
  <c r="AC3542" i="14"/>
  <c r="AB3542" i="14" a="1"/>
  <c r="AB3542" i="14" s="1"/>
  <c r="AA3542" i="14"/>
  <c r="Y3542" i="14"/>
  <c r="AC3541" i="14"/>
  <c r="AB3541" i="14" a="1"/>
  <c r="AB3541" i="14" s="1"/>
  <c r="AA3541" i="14"/>
  <c r="Y3541" i="14"/>
  <c r="AC3540" i="14"/>
  <c r="AB3540" i="14" a="1"/>
  <c r="AB3540" i="14" s="1"/>
  <c r="AA3540" i="14"/>
  <c r="Y3540" i="14"/>
  <c r="AC3539" i="14"/>
  <c r="AB3539" i="14" a="1"/>
  <c r="AB3539" i="14" s="1"/>
  <c r="AA3539" i="14"/>
  <c r="Y3539" i="14"/>
  <c r="AC3538" i="14"/>
  <c r="AB3538" i="14"/>
  <c r="AB3538" i="14" a="1"/>
  <c r="AA3538" i="14"/>
  <c r="Y3538" i="14"/>
  <c r="AC3537" i="14"/>
  <c r="AB3537" i="14" a="1"/>
  <c r="AB3537" i="14" s="1"/>
  <c r="AA3537" i="14"/>
  <c r="Y3537" i="14"/>
  <c r="AC3536" i="14"/>
  <c r="AB3536" i="14" a="1"/>
  <c r="AB3536" i="14" s="1"/>
  <c r="AA3536" i="14"/>
  <c r="Y3536" i="14"/>
  <c r="AC3535" i="14"/>
  <c r="AB3535" i="14" a="1"/>
  <c r="AB3535" i="14" s="1"/>
  <c r="AA3535" i="14"/>
  <c r="Y3535" i="14"/>
  <c r="AC3534" i="14"/>
  <c r="AB3534" i="14" a="1"/>
  <c r="AB3534" i="14" s="1"/>
  <c r="X3534" i="14" s="1"/>
  <c r="AA3534" i="14"/>
  <c r="Y3534" i="14"/>
  <c r="AC3533" i="14"/>
  <c r="AB3533" i="14" a="1"/>
  <c r="AB3533" i="14" s="1"/>
  <c r="X3533" i="14" s="1"/>
  <c r="AA3533" i="14"/>
  <c r="Y3533" i="14"/>
  <c r="AC3532" i="14"/>
  <c r="AB3532" i="14" a="1"/>
  <c r="AB3532" i="14" s="1"/>
  <c r="X3532" i="14" s="1"/>
  <c r="AA3532" i="14"/>
  <c r="Y3532" i="14"/>
  <c r="AC3531" i="14"/>
  <c r="AB3531" i="14" a="1"/>
  <c r="AB3531" i="14" s="1"/>
  <c r="X3531" i="14" s="1"/>
  <c r="AA3531" i="14"/>
  <c r="Y3531" i="14"/>
  <c r="AC3530" i="14"/>
  <c r="AB3530" i="14"/>
  <c r="AB3530" i="14" a="1"/>
  <c r="AA3530" i="14"/>
  <c r="Y3530" i="14"/>
  <c r="AC3529" i="14"/>
  <c r="AB3529" i="14" a="1"/>
  <c r="AB3529" i="14" s="1"/>
  <c r="X3529" i="14" s="1"/>
  <c r="AA3529" i="14"/>
  <c r="Y3529" i="14"/>
  <c r="AC3528" i="14"/>
  <c r="AB3528" i="14" a="1"/>
  <c r="AB3528" i="14" s="1"/>
  <c r="X3528" i="14" s="1"/>
  <c r="AA3528" i="14"/>
  <c r="Y3528" i="14"/>
  <c r="AC3527" i="14"/>
  <c r="AB3527" i="14" a="1"/>
  <c r="AB3527" i="14" s="1"/>
  <c r="X3527" i="14" s="1"/>
  <c r="AA3527" i="14"/>
  <c r="Y3527" i="14"/>
  <c r="AC3526" i="14"/>
  <c r="AB3526" i="14" a="1"/>
  <c r="AB3526" i="14" s="1"/>
  <c r="AA3526" i="14"/>
  <c r="Y3526" i="14"/>
  <c r="AC3525" i="14"/>
  <c r="AB3525" i="14" a="1"/>
  <c r="AB3525" i="14" s="1"/>
  <c r="AA3525" i="14"/>
  <c r="Y3525" i="14"/>
  <c r="AC3524" i="14"/>
  <c r="AB3524" i="14" a="1"/>
  <c r="AB3524" i="14" s="1"/>
  <c r="AA3524" i="14"/>
  <c r="Y3524" i="14"/>
  <c r="AC3523" i="14"/>
  <c r="AB3523" i="14" a="1"/>
  <c r="AB3523" i="14" s="1"/>
  <c r="AA3523" i="14"/>
  <c r="Y3523" i="14"/>
  <c r="AC3522" i="14"/>
  <c r="AB3522" i="14"/>
  <c r="AB3522" i="14" a="1"/>
  <c r="AA3522" i="14"/>
  <c r="Y3522" i="14"/>
  <c r="AC3521" i="14"/>
  <c r="AB3521" i="14" a="1"/>
  <c r="AB3521" i="14" s="1"/>
  <c r="AA3521" i="14"/>
  <c r="Y3521" i="14"/>
  <c r="AC3520" i="14"/>
  <c r="AB3520" i="14" a="1"/>
  <c r="AB3520" i="14" s="1"/>
  <c r="AA3520" i="14"/>
  <c r="Y3520" i="14"/>
  <c r="AC3519" i="14"/>
  <c r="AB3519" i="14" a="1"/>
  <c r="AB3519" i="14" s="1"/>
  <c r="AA3519" i="14"/>
  <c r="Y3519" i="14"/>
  <c r="AC3518" i="14"/>
  <c r="AB3518" i="14" a="1"/>
  <c r="AB3518" i="14" s="1"/>
  <c r="AA3518" i="14"/>
  <c r="Y3518" i="14"/>
  <c r="AC3517" i="14"/>
  <c r="AB3517" i="14" a="1"/>
  <c r="AB3517" i="14" s="1"/>
  <c r="X3517" i="14" s="1"/>
  <c r="AA3517" i="14"/>
  <c r="Y3517" i="14"/>
  <c r="AC3516" i="14"/>
  <c r="AB3516" i="14" a="1"/>
  <c r="AB3516" i="14" s="1"/>
  <c r="X3516" i="14" s="1"/>
  <c r="AA3516" i="14"/>
  <c r="Y3516" i="14"/>
  <c r="AC3515" i="14"/>
  <c r="AB3515" i="14" a="1"/>
  <c r="AB3515" i="14" s="1"/>
  <c r="X3515" i="14" s="1"/>
  <c r="AA3515" i="14"/>
  <c r="Y3515" i="14"/>
  <c r="AC3514" i="14"/>
  <c r="AB3514" i="14"/>
  <c r="AB3514" i="14" a="1"/>
  <c r="AA3514" i="14"/>
  <c r="Y3514" i="14"/>
  <c r="AC3513" i="14"/>
  <c r="AB3513" i="14" a="1"/>
  <c r="AB3513" i="14" s="1"/>
  <c r="X3513" i="14" s="1"/>
  <c r="AA3513" i="14"/>
  <c r="Y3513" i="14"/>
  <c r="AC3512" i="14"/>
  <c r="AB3512" i="14" a="1"/>
  <c r="AB3512" i="14" s="1"/>
  <c r="X3512" i="14" s="1"/>
  <c r="AA3512" i="14"/>
  <c r="Y3512" i="14"/>
  <c r="AC3511" i="14"/>
  <c r="AB3511" i="14" a="1"/>
  <c r="AB3511" i="14" s="1"/>
  <c r="X3511" i="14" s="1"/>
  <c r="AA3511" i="14"/>
  <c r="Y3511" i="14"/>
  <c r="AC3510" i="14"/>
  <c r="AB3510" i="14" a="1"/>
  <c r="AB3510" i="14" s="1"/>
  <c r="AA3510" i="14"/>
  <c r="Y3510" i="14"/>
  <c r="AC3509" i="14"/>
  <c r="AB3509" i="14" a="1"/>
  <c r="AB3509" i="14" s="1"/>
  <c r="AA3509" i="14"/>
  <c r="Y3509" i="14"/>
  <c r="AC3508" i="14"/>
  <c r="AB3508" i="14" a="1"/>
  <c r="AB3508" i="14" s="1"/>
  <c r="AA3508" i="14"/>
  <c r="Y3508" i="14"/>
  <c r="AC3507" i="14"/>
  <c r="AB3507" i="14" a="1"/>
  <c r="AB3507" i="14" s="1"/>
  <c r="AA3507" i="14"/>
  <c r="Y3507" i="14"/>
  <c r="AC3506" i="14"/>
  <c r="AB3506" i="14"/>
  <c r="AB3506" i="14" a="1"/>
  <c r="AA3506" i="14"/>
  <c r="Y3506" i="14"/>
  <c r="AC3505" i="14"/>
  <c r="AB3505" i="14" a="1"/>
  <c r="AB3505" i="14" s="1"/>
  <c r="AA3505" i="14"/>
  <c r="Y3505" i="14"/>
  <c r="AC3504" i="14"/>
  <c r="AB3504" i="14" a="1"/>
  <c r="AB3504" i="14" s="1"/>
  <c r="AA3504" i="14"/>
  <c r="Y3504" i="14"/>
  <c r="AC3503" i="14"/>
  <c r="AB3503" i="14" a="1"/>
  <c r="AB3503" i="14" s="1"/>
  <c r="AA3503" i="14"/>
  <c r="Y3503" i="14"/>
  <c r="AC3502" i="14"/>
  <c r="AB3502" i="14" a="1"/>
  <c r="AB3502" i="14" s="1"/>
  <c r="X3502" i="14" s="1"/>
  <c r="AA3502" i="14"/>
  <c r="Y3502" i="14"/>
  <c r="AC3501" i="14"/>
  <c r="AB3501" i="14" a="1"/>
  <c r="AB3501" i="14" s="1"/>
  <c r="X3501" i="14" s="1"/>
  <c r="AA3501" i="14"/>
  <c r="Y3501" i="14"/>
  <c r="AC3500" i="14"/>
  <c r="AB3500" i="14" a="1"/>
  <c r="AB3500" i="14" s="1"/>
  <c r="X3500" i="14" s="1"/>
  <c r="AA3500" i="14"/>
  <c r="Y3500" i="14"/>
  <c r="AC3499" i="14"/>
  <c r="AB3499" i="14" a="1"/>
  <c r="AB3499" i="14" s="1"/>
  <c r="X3499" i="14" s="1"/>
  <c r="AA3499" i="14"/>
  <c r="Y3499" i="14"/>
  <c r="AC3498" i="14"/>
  <c r="AB3498" i="14"/>
  <c r="AB3498" i="14" a="1"/>
  <c r="AA3498" i="14"/>
  <c r="Y3498" i="14"/>
  <c r="AC3497" i="14"/>
  <c r="AB3497" i="14" a="1"/>
  <c r="AB3497" i="14" s="1"/>
  <c r="X3497" i="14" s="1"/>
  <c r="AA3497" i="14"/>
  <c r="Y3497" i="14"/>
  <c r="AC3496" i="14"/>
  <c r="AB3496" i="14" a="1"/>
  <c r="AB3496" i="14" s="1"/>
  <c r="X3496" i="14" s="1"/>
  <c r="AA3496" i="14"/>
  <c r="Y3496" i="14"/>
  <c r="AC3495" i="14"/>
  <c r="AB3495" i="14" a="1"/>
  <c r="AB3495" i="14" s="1"/>
  <c r="X3495" i="14" s="1"/>
  <c r="AA3495" i="14"/>
  <c r="Y3495" i="14"/>
  <c r="AC3494" i="14"/>
  <c r="AB3494" i="14" a="1"/>
  <c r="AB3494" i="14" s="1"/>
  <c r="AA3494" i="14"/>
  <c r="Y3494" i="14"/>
  <c r="AC3493" i="14"/>
  <c r="AB3493" i="14" a="1"/>
  <c r="AB3493" i="14" s="1"/>
  <c r="AA3493" i="14"/>
  <c r="Y3493" i="14"/>
  <c r="AC3492" i="14"/>
  <c r="AB3492" i="14" a="1"/>
  <c r="AB3492" i="14" s="1"/>
  <c r="AA3492" i="14"/>
  <c r="Y3492" i="14"/>
  <c r="AC3491" i="14"/>
  <c r="AB3491" i="14" a="1"/>
  <c r="AB3491" i="14" s="1"/>
  <c r="AA3491" i="14"/>
  <c r="Y3491" i="14"/>
  <c r="AC3490" i="14"/>
  <c r="AB3490" i="14"/>
  <c r="AB3490" i="14" a="1"/>
  <c r="AA3490" i="14"/>
  <c r="Y3490" i="14"/>
  <c r="AC3489" i="14"/>
  <c r="AB3489" i="14" a="1"/>
  <c r="AB3489" i="14" s="1"/>
  <c r="AA3489" i="14"/>
  <c r="Y3489" i="14"/>
  <c r="AC3488" i="14"/>
  <c r="AB3488" i="14" a="1"/>
  <c r="AB3488" i="14" s="1"/>
  <c r="AA3488" i="14"/>
  <c r="Y3488" i="14"/>
  <c r="AC3487" i="14"/>
  <c r="AB3487" i="14" a="1"/>
  <c r="AB3487" i="14" s="1"/>
  <c r="AA3487" i="14"/>
  <c r="Y3487" i="14"/>
  <c r="AC3486" i="14"/>
  <c r="AB3486" i="14" a="1"/>
  <c r="AB3486" i="14" s="1"/>
  <c r="AA3486" i="14"/>
  <c r="Y3486" i="14"/>
  <c r="AC3485" i="14"/>
  <c r="AB3485" i="14" a="1"/>
  <c r="AB3485" i="14" s="1"/>
  <c r="X3485" i="14" s="1"/>
  <c r="AA3485" i="14"/>
  <c r="Y3485" i="14"/>
  <c r="AC3484" i="14"/>
  <c r="AB3484" i="14" a="1"/>
  <c r="AB3484" i="14" s="1"/>
  <c r="X3484" i="14" s="1"/>
  <c r="AA3484" i="14"/>
  <c r="Y3484" i="14"/>
  <c r="AC3483" i="14"/>
  <c r="AB3483" i="14" a="1"/>
  <c r="AB3483" i="14" s="1"/>
  <c r="X3483" i="14" s="1"/>
  <c r="AA3483" i="14"/>
  <c r="Y3483" i="14"/>
  <c r="AC3482" i="14"/>
  <c r="AB3482" i="14"/>
  <c r="AB3482" i="14" a="1"/>
  <c r="AA3482" i="14"/>
  <c r="Y3482" i="14"/>
  <c r="AC3481" i="14"/>
  <c r="AB3481" i="14" a="1"/>
  <c r="AB3481" i="14" s="1"/>
  <c r="X3481" i="14" s="1"/>
  <c r="AA3481" i="14"/>
  <c r="Y3481" i="14"/>
  <c r="AC3480" i="14"/>
  <c r="AB3480" i="14" a="1"/>
  <c r="AB3480" i="14" s="1"/>
  <c r="X3480" i="14" s="1"/>
  <c r="AA3480" i="14"/>
  <c r="Y3480" i="14"/>
  <c r="AC3479" i="14"/>
  <c r="AB3479" i="14" a="1"/>
  <c r="AB3479" i="14" s="1"/>
  <c r="X3479" i="14" s="1"/>
  <c r="AA3479" i="14"/>
  <c r="Y3479" i="14"/>
  <c r="AC3478" i="14"/>
  <c r="AB3478" i="14" a="1"/>
  <c r="AB3478" i="14" s="1"/>
  <c r="AA3478" i="14"/>
  <c r="Y3478" i="14"/>
  <c r="AC3477" i="14"/>
  <c r="AB3477" i="14" a="1"/>
  <c r="AB3477" i="14" s="1"/>
  <c r="AA3477" i="14"/>
  <c r="Y3477" i="14"/>
  <c r="AC3476" i="14"/>
  <c r="AB3476" i="14" a="1"/>
  <c r="AB3476" i="14" s="1"/>
  <c r="AA3476" i="14"/>
  <c r="Y3476" i="14"/>
  <c r="AC3475" i="14"/>
  <c r="AB3475" i="14" a="1"/>
  <c r="AB3475" i="14" s="1"/>
  <c r="AA3475" i="14"/>
  <c r="Y3475" i="14"/>
  <c r="AC3474" i="14"/>
  <c r="AB3474" i="14"/>
  <c r="AB3474" i="14" a="1"/>
  <c r="AA3474" i="14"/>
  <c r="Y3474" i="14"/>
  <c r="AC3473" i="14"/>
  <c r="AB3473" i="14" a="1"/>
  <c r="AB3473" i="14" s="1"/>
  <c r="AA3473" i="14"/>
  <c r="Y3473" i="14"/>
  <c r="AC3472" i="14"/>
  <c r="AB3472" i="14" a="1"/>
  <c r="AB3472" i="14" s="1"/>
  <c r="AA3472" i="14"/>
  <c r="Y3472" i="14"/>
  <c r="AC3471" i="14"/>
  <c r="AB3471" i="14" a="1"/>
  <c r="AB3471" i="14" s="1"/>
  <c r="AA3471" i="14"/>
  <c r="Y3471" i="14"/>
  <c r="AC3470" i="14"/>
  <c r="AB3470" i="14" a="1"/>
  <c r="AB3470" i="14" s="1"/>
  <c r="X3470" i="14" s="1"/>
  <c r="AA3470" i="14"/>
  <c r="Y3470" i="14"/>
  <c r="AC3469" i="14"/>
  <c r="AB3469" i="14" a="1"/>
  <c r="AB3469" i="14" s="1"/>
  <c r="X3469" i="14" s="1"/>
  <c r="AA3469" i="14"/>
  <c r="Y3469" i="14"/>
  <c r="AC3468" i="14"/>
  <c r="AB3468" i="14" a="1"/>
  <c r="AB3468" i="14" s="1"/>
  <c r="X3468" i="14" s="1"/>
  <c r="AA3468" i="14"/>
  <c r="Y3468" i="14"/>
  <c r="AC3467" i="14"/>
  <c r="AB3467" i="14" a="1"/>
  <c r="AB3467" i="14" s="1"/>
  <c r="X3467" i="14" s="1"/>
  <c r="AA3467" i="14"/>
  <c r="Y3467" i="14"/>
  <c r="AC3466" i="14"/>
  <c r="AB3466" i="14"/>
  <c r="AB3466" i="14" a="1"/>
  <c r="AA3466" i="14"/>
  <c r="Y3466" i="14"/>
  <c r="AC3465" i="14"/>
  <c r="AB3465" i="14" a="1"/>
  <c r="AB3465" i="14" s="1"/>
  <c r="X3465" i="14" s="1"/>
  <c r="AA3465" i="14"/>
  <c r="Y3465" i="14"/>
  <c r="AC3464" i="14"/>
  <c r="AB3464" i="14" a="1"/>
  <c r="AB3464" i="14" s="1"/>
  <c r="X3464" i="14" s="1"/>
  <c r="AA3464" i="14"/>
  <c r="Y3464" i="14"/>
  <c r="AC3463" i="14"/>
  <c r="AB3463" i="14" a="1"/>
  <c r="AB3463" i="14" s="1"/>
  <c r="X3463" i="14" s="1"/>
  <c r="AA3463" i="14"/>
  <c r="Y3463" i="14"/>
  <c r="AC3462" i="14"/>
  <c r="AB3462" i="14" a="1"/>
  <c r="AB3462" i="14" s="1"/>
  <c r="AA3462" i="14"/>
  <c r="Y3462" i="14"/>
  <c r="AC3461" i="14"/>
  <c r="AB3461" i="14" a="1"/>
  <c r="AB3461" i="14" s="1"/>
  <c r="AA3461" i="14"/>
  <c r="Y3461" i="14"/>
  <c r="AC3460" i="14"/>
  <c r="AB3460" i="14" a="1"/>
  <c r="AB3460" i="14" s="1"/>
  <c r="AA3460" i="14"/>
  <c r="Y3460" i="14"/>
  <c r="AC3459" i="14"/>
  <c r="AB3459" i="14" a="1"/>
  <c r="AB3459" i="14" s="1"/>
  <c r="AA3459" i="14"/>
  <c r="Y3459" i="14"/>
  <c r="AC3458" i="14"/>
  <c r="AB3458" i="14" a="1"/>
  <c r="AB3458" i="14" s="1"/>
  <c r="AA3458" i="14"/>
  <c r="Y3458" i="14"/>
  <c r="AC3457" i="14"/>
  <c r="AB3457" i="14" a="1"/>
  <c r="AB3457" i="14" s="1"/>
  <c r="AA3457" i="14"/>
  <c r="Y3457" i="14"/>
  <c r="AC3456" i="14"/>
  <c r="AB3456" i="14" a="1"/>
  <c r="AB3456" i="14" s="1"/>
  <c r="AA3456" i="14"/>
  <c r="Y3456" i="14"/>
  <c r="AC3455" i="14"/>
  <c r="AB3455" i="14" a="1"/>
  <c r="AB3455" i="14" s="1"/>
  <c r="AA3455" i="14"/>
  <c r="Y3455" i="14"/>
  <c r="AC3454" i="14"/>
  <c r="AB3454" i="14" a="1"/>
  <c r="AB3454" i="14" s="1"/>
  <c r="AA3454" i="14"/>
  <c r="Y3454" i="14"/>
  <c r="AC3453" i="14"/>
  <c r="AB3453" i="14" a="1"/>
  <c r="AB3453" i="14" s="1"/>
  <c r="AA3453" i="14"/>
  <c r="Y3453" i="14"/>
  <c r="AC3452" i="14"/>
  <c r="AB3452" i="14" a="1"/>
  <c r="AB3452" i="14" s="1"/>
  <c r="AA3452" i="14"/>
  <c r="Y3452" i="14"/>
  <c r="AC3451" i="14"/>
  <c r="AB3451" i="14" a="1"/>
  <c r="AB3451" i="14" s="1"/>
  <c r="AA3451" i="14"/>
  <c r="Y3451" i="14"/>
  <c r="AC3450" i="14"/>
  <c r="AB3450" i="14" a="1"/>
  <c r="AB3450" i="14" s="1"/>
  <c r="AA3450" i="14"/>
  <c r="Y3450" i="14"/>
  <c r="AC3449" i="14"/>
  <c r="AB3449" i="14" a="1"/>
  <c r="AB3449" i="14" s="1"/>
  <c r="AA3449" i="14"/>
  <c r="Y3449" i="14"/>
  <c r="AC3448" i="14"/>
  <c r="AB3448" i="14" a="1"/>
  <c r="AB3448" i="14" s="1"/>
  <c r="AA3448" i="14"/>
  <c r="Y3448" i="14"/>
  <c r="AC3447" i="14"/>
  <c r="AB3447" i="14" a="1"/>
  <c r="AB3447" i="14" s="1"/>
  <c r="AA3447" i="14"/>
  <c r="Y3447" i="14"/>
  <c r="AC3446" i="14"/>
  <c r="AB3446" i="14" a="1"/>
  <c r="AB3446" i="14" s="1"/>
  <c r="AA3446" i="14"/>
  <c r="Y3446" i="14"/>
  <c r="AC3445" i="14"/>
  <c r="AB3445" i="14" a="1"/>
  <c r="AB3445" i="14" s="1"/>
  <c r="AA3445" i="14"/>
  <c r="Y3445" i="14"/>
  <c r="AC3444" i="14"/>
  <c r="AB3444" i="14" a="1"/>
  <c r="AB3444" i="14" s="1"/>
  <c r="AA3444" i="14"/>
  <c r="Y3444" i="14"/>
  <c r="AC3443" i="14"/>
  <c r="AB3443" i="14" a="1"/>
  <c r="AB3443" i="14" s="1"/>
  <c r="AA3443" i="14"/>
  <c r="Y3443" i="14"/>
  <c r="AC3442" i="14"/>
  <c r="AB3442" i="14" a="1"/>
  <c r="AB3442" i="14" s="1"/>
  <c r="AA3442" i="14"/>
  <c r="Y3442" i="14"/>
  <c r="AC3441" i="14"/>
  <c r="AB3441" i="14" a="1"/>
  <c r="AB3441" i="14" s="1"/>
  <c r="AA3441" i="14"/>
  <c r="Y3441" i="14"/>
  <c r="AC3440" i="14"/>
  <c r="AB3440" i="14" a="1"/>
  <c r="AB3440" i="14" s="1"/>
  <c r="AA3440" i="14"/>
  <c r="Y3440" i="14"/>
  <c r="AC3439" i="14"/>
  <c r="AB3439" i="14" a="1"/>
  <c r="AB3439" i="14" s="1"/>
  <c r="AA3439" i="14"/>
  <c r="Y3439" i="14"/>
  <c r="AC3438" i="14"/>
  <c r="AB3438" i="14" a="1"/>
  <c r="AB3438" i="14" s="1"/>
  <c r="AA3438" i="14"/>
  <c r="Y3438" i="14"/>
  <c r="AC3437" i="14"/>
  <c r="AB3437" i="14" a="1"/>
  <c r="AB3437" i="14" s="1"/>
  <c r="AA3437" i="14"/>
  <c r="Y3437" i="14"/>
  <c r="AC3436" i="14"/>
  <c r="AB3436" i="14" a="1"/>
  <c r="AB3436" i="14" s="1"/>
  <c r="AA3436" i="14"/>
  <c r="Y3436" i="14"/>
  <c r="AC3435" i="14"/>
  <c r="AB3435" i="14" a="1"/>
  <c r="AB3435" i="14" s="1"/>
  <c r="AA3435" i="14"/>
  <c r="Y3435" i="14"/>
  <c r="AC3434" i="14"/>
  <c r="AB3434" i="14" a="1"/>
  <c r="AB3434" i="14" s="1"/>
  <c r="AA3434" i="14"/>
  <c r="Y3434" i="14"/>
  <c r="AC3433" i="14"/>
  <c r="AB3433" i="14" a="1"/>
  <c r="AB3433" i="14" s="1"/>
  <c r="AA3433" i="14"/>
  <c r="Y3433" i="14"/>
  <c r="AC3432" i="14"/>
  <c r="AB3432" i="14" a="1"/>
  <c r="AB3432" i="14" s="1"/>
  <c r="AA3432" i="14"/>
  <c r="Y3432" i="14"/>
  <c r="AC3431" i="14"/>
  <c r="AB3431" i="14" a="1"/>
  <c r="AB3431" i="14" s="1"/>
  <c r="AA3431" i="14"/>
  <c r="Y3431" i="14"/>
  <c r="AC3430" i="14"/>
  <c r="AB3430" i="14" a="1"/>
  <c r="AB3430" i="14" s="1"/>
  <c r="AA3430" i="14"/>
  <c r="Y3430" i="14"/>
  <c r="AC3429" i="14"/>
  <c r="AB3429" i="14" a="1"/>
  <c r="AB3429" i="14" s="1"/>
  <c r="AA3429" i="14"/>
  <c r="Y3429" i="14"/>
  <c r="AC3428" i="14"/>
  <c r="AB3428" i="14" a="1"/>
  <c r="AB3428" i="14" s="1"/>
  <c r="AA3428" i="14"/>
  <c r="Y3428" i="14"/>
  <c r="AC3427" i="14"/>
  <c r="AB3427" i="14" a="1"/>
  <c r="AB3427" i="14" s="1"/>
  <c r="AA3427" i="14"/>
  <c r="Y3427" i="14"/>
  <c r="AC3426" i="14"/>
  <c r="AB3426" i="14" a="1"/>
  <c r="AB3426" i="14" s="1"/>
  <c r="AA3426" i="14"/>
  <c r="Y3426" i="14"/>
  <c r="AC3425" i="14"/>
  <c r="AB3425" i="14" a="1"/>
  <c r="AB3425" i="14" s="1"/>
  <c r="AA3425" i="14"/>
  <c r="Y3425" i="14"/>
  <c r="AC3424" i="14"/>
  <c r="AB3424" i="14"/>
  <c r="AB3424" i="14" a="1"/>
  <c r="AA3424" i="14"/>
  <c r="Y3424" i="14"/>
  <c r="AC3423" i="14"/>
  <c r="AB3423" i="14" a="1"/>
  <c r="AB3423" i="14" s="1"/>
  <c r="AA3423" i="14"/>
  <c r="Y3423" i="14"/>
  <c r="AC3422" i="14"/>
  <c r="AB3422" i="14" a="1"/>
  <c r="AB3422" i="14" s="1"/>
  <c r="AA3422" i="14"/>
  <c r="Y3422" i="14"/>
  <c r="AC3421" i="14"/>
  <c r="AB3421" i="14" a="1"/>
  <c r="AB3421" i="14" s="1"/>
  <c r="AA3421" i="14"/>
  <c r="Y3421" i="14"/>
  <c r="AC3420" i="14"/>
  <c r="AB3420" i="14" a="1"/>
  <c r="AB3420" i="14" s="1"/>
  <c r="AA3420" i="14"/>
  <c r="Y3420" i="14"/>
  <c r="AC3419" i="14"/>
  <c r="AB3419" i="14" a="1"/>
  <c r="AB3419" i="14" s="1"/>
  <c r="X3419" i="14" s="1"/>
  <c r="AA3419" i="14"/>
  <c r="Y3419" i="14"/>
  <c r="AC3418" i="14"/>
  <c r="AB3418" i="14" a="1"/>
  <c r="AB3418" i="14" s="1"/>
  <c r="X3418" i="14" s="1"/>
  <c r="AA3418" i="14"/>
  <c r="Y3418" i="14"/>
  <c r="AC3417" i="14"/>
  <c r="AB3417" i="14" a="1"/>
  <c r="AB3417" i="14" s="1"/>
  <c r="X3417" i="14" s="1"/>
  <c r="AA3417" i="14"/>
  <c r="Y3417" i="14"/>
  <c r="AC3416" i="14"/>
  <c r="AB3416" i="14"/>
  <c r="AB3416" i="14" a="1"/>
  <c r="AA3416" i="14"/>
  <c r="Y3416" i="14"/>
  <c r="AC3415" i="14"/>
  <c r="AB3415" i="14" a="1"/>
  <c r="AB3415" i="14" s="1"/>
  <c r="X3415" i="14" s="1"/>
  <c r="AA3415" i="14"/>
  <c r="Y3415" i="14"/>
  <c r="AC3414" i="14"/>
  <c r="AB3414" i="14" a="1"/>
  <c r="AB3414" i="14" s="1"/>
  <c r="X3414" i="14" s="1"/>
  <c r="AA3414" i="14"/>
  <c r="Y3414" i="14"/>
  <c r="AC3413" i="14"/>
  <c r="AB3413" i="14" a="1"/>
  <c r="AB3413" i="14" s="1"/>
  <c r="AA3413" i="14"/>
  <c r="Y3413" i="14"/>
  <c r="AC3412" i="14"/>
  <c r="AB3412" i="14" a="1"/>
  <c r="AB3412" i="14" s="1"/>
  <c r="AA3412" i="14"/>
  <c r="Y3412" i="14"/>
  <c r="AC3411" i="14"/>
  <c r="AB3411" i="14" a="1"/>
  <c r="AB3411" i="14" s="1"/>
  <c r="AA3411" i="14"/>
  <c r="Y3411" i="14"/>
  <c r="AC3410" i="14"/>
  <c r="AB3410" i="14" a="1"/>
  <c r="AB3410" i="14" s="1"/>
  <c r="AA3410" i="14"/>
  <c r="Y3410" i="14"/>
  <c r="AC3409" i="14"/>
  <c r="AB3409" i="14" a="1"/>
  <c r="AB3409" i="14" s="1"/>
  <c r="AA3409" i="14"/>
  <c r="Y3409" i="14"/>
  <c r="AC3408" i="14"/>
  <c r="AB3408" i="14"/>
  <c r="AB3408" i="14" a="1"/>
  <c r="AA3408" i="14"/>
  <c r="Y3408" i="14"/>
  <c r="AC3407" i="14"/>
  <c r="AB3407" i="14" a="1"/>
  <c r="AB3407" i="14" s="1"/>
  <c r="AA3407" i="14"/>
  <c r="Y3407" i="14"/>
  <c r="AC3406" i="14"/>
  <c r="AB3406" i="14" a="1"/>
  <c r="AB3406" i="14" s="1"/>
  <c r="AA3406" i="14"/>
  <c r="Y3406" i="14"/>
  <c r="AC3405" i="14"/>
  <c r="AB3405" i="14" a="1"/>
  <c r="AB3405" i="14" s="1"/>
  <c r="AA3405" i="14"/>
  <c r="Y3405" i="14"/>
  <c r="AC3404" i="14"/>
  <c r="AB3404" i="14" a="1"/>
  <c r="AB3404" i="14" s="1"/>
  <c r="X3404" i="14" s="1"/>
  <c r="AA3404" i="14"/>
  <c r="Y3404" i="14"/>
  <c r="AC3403" i="14"/>
  <c r="AB3403" i="14" a="1"/>
  <c r="AB3403" i="14" s="1"/>
  <c r="X3403" i="14" s="1"/>
  <c r="AA3403" i="14"/>
  <c r="Y3403" i="14"/>
  <c r="AC3402" i="14"/>
  <c r="AB3402" i="14" a="1"/>
  <c r="AB3402" i="14" s="1"/>
  <c r="X3402" i="14" s="1"/>
  <c r="AA3402" i="14"/>
  <c r="Y3402" i="14"/>
  <c r="AC3401" i="14"/>
  <c r="AB3401" i="14" a="1"/>
  <c r="AB3401" i="14" s="1"/>
  <c r="X3401" i="14" s="1"/>
  <c r="AA3401" i="14"/>
  <c r="Y3401" i="14"/>
  <c r="AC3400" i="14"/>
  <c r="AB3400" i="14"/>
  <c r="AB3400" i="14" a="1"/>
  <c r="AA3400" i="14"/>
  <c r="Y3400" i="14"/>
  <c r="AC3399" i="14"/>
  <c r="AB3399" i="14" a="1"/>
  <c r="AB3399" i="14" s="1"/>
  <c r="X3399" i="14" s="1"/>
  <c r="AA3399" i="14"/>
  <c r="Y3399" i="14"/>
  <c r="AC3398" i="14"/>
  <c r="AB3398" i="14" a="1"/>
  <c r="AB3398" i="14" s="1"/>
  <c r="X3398" i="14" s="1"/>
  <c r="AA3398" i="14"/>
  <c r="Y3398" i="14"/>
  <c r="AC3397" i="14"/>
  <c r="AB3397" i="14" a="1"/>
  <c r="AB3397" i="14" s="1"/>
  <c r="AA3397" i="14"/>
  <c r="Y3397" i="14"/>
  <c r="AC3396" i="14"/>
  <c r="AB3396" i="14" a="1"/>
  <c r="AB3396" i="14" s="1"/>
  <c r="AA3396" i="14"/>
  <c r="Y3396" i="14"/>
  <c r="AC3395" i="14"/>
  <c r="AB3395" i="14" a="1"/>
  <c r="AB3395" i="14" s="1"/>
  <c r="AA3395" i="14"/>
  <c r="Y3395" i="14"/>
  <c r="AC3394" i="14"/>
  <c r="AB3394" i="14" a="1"/>
  <c r="AB3394" i="14" s="1"/>
  <c r="AA3394" i="14"/>
  <c r="Y3394" i="14"/>
  <c r="AC3393" i="14"/>
  <c r="AB3393" i="14" a="1"/>
  <c r="AB3393" i="14" s="1"/>
  <c r="AA3393" i="14"/>
  <c r="Y3393" i="14"/>
  <c r="AC3392" i="14"/>
  <c r="AB3392" i="14"/>
  <c r="AB3392" i="14" a="1"/>
  <c r="AA3392" i="14"/>
  <c r="Y3392" i="14"/>
  <c r="AC3391" i="14"/>
  <c r="AB3391" i="14" a="1"/>
  <c r="AB3391" i="14" s="1"/>
  <c r="AA3391" i="14"/>
  <c r="Y3391" i="14"/>
  <c r="AC3390" i="14"/>
  <c r="AB3390" i="14" a="1"/>
  <c r="AB3390" i="14" s="1"/>
  <c r="AA3390" i="14"/>
  <c r="Y3390" i="14"/>
  <c r="AC3389" i="14"/>
  <c r="AB3389" i="14" a="1"/>
  <c r="AB3389" i="14" s="1"/>
  <c r="AA3389" i="14"/>
  <c r="Y3389" i="14"/>
  <c r="AC3388" i="14"/>
  <c r="AB3388" i="14" a="1"/>
  <c r="AB3388" i="14" s="1"/>
  <c r="AA3388" i="14"/>
  <c r="Y3388" i="14"/>
  <c r="AC3387" i="14"/>
  <c r="AB3387" i="14" a="1"/>
  <c r="AB3387" i="14" s="1"/>
  <c r="X3387" i="14" s="1"/>
  <c r="AA3387" i="14"/>
  <c r="Y3387" i="14"/>
  <c r="AC3386" i="14"/>
  <c r="AB3386" i="14" a="1"/>
  <c r="AB3386" i="14" s="1"/>
  <c r="X3386" i="14" s="1"/>
  <c r="AA3386" i="14"/>
  <c r="Y3386" i="14"/>
  <c r="AC3385" i="14"/>
  <c r="AB3385" i="14" a="1"/>
  <c r="AB3385" i="14" s="1"/>
  <c r="X3385" i="14" s="1"/>
  <c r="AA3385" i="14"/>
  <c r="Y3385" i="14"/>
  <c r="AC3384" i="14"/>
  <c r="AB3384" i="14"/>
  <c r="AB3384" i="14" a="1"/>
  <c r="AA3384" i="14"/>
  <c r="Y3384" i="14"/>
  <c r="AC3383" i="14"/>
  <c r="AB3383" i="14" a="1"/>
  <c r="AB3383" i="14" s="1"/>
  <c r="X3383" i="14" s="1"/>
  <c r="AA3383" i="14"/>
  <c r="Y3383" i="14"/>
  <c r="AC3382" i="14"/>
  <c r="AB3382" i="14" a="1"/>
  <c r="AB3382" i="14" s="1"/>
  <c r="X3382" i="14" s="1"/>
  <c r="AA3382" i="14"/>
  <c r="Y3382" i="14"/>
  <c r="AC3381" i="14"/>
  <c r="AB3381" i="14" a="1"/>
  <c r="AB3381" i="14" s="1"/>
  <c r="AA3381" i="14"/>
  <c r="Y3381" i="14"/>
  <c r="AC3380" i="14"/>
  <c r="AB3380" i="14" a="1"/>
  <c r="AB3380" i="14" s="1"/>
  <c r="AA3380" i="14"/>
  <c r="Y3380" i="14"/>
  <c r="AC3379" i="14"/>
  <c r="AB3379" i="14" a="1"/>
  <c r="AB3379" i="14" s="1"/>
  <c r="AA3379" i="14"/>
  <c r="Y3379" i="14"/>
  <c r="AC3378" i="14"/>
  <c r="AB3378" i="14" a="1"/>
  <c r="AB3378" i="14" s="1"/>
  <c r="AA3378" i="14"/>
  <c r="Y3378" i="14"/>
  <c r="AC3377" i="14"/>
  <c r="AB3377" i="14" a="1"/>
  <c r="AB3377" i="14" s="1"/>
  <c r="AA3377" i="14"/>
  <c r="Y3377" i="14"/>
  <c r="AC3376" i="14"/>
  <c r="AB3376" i="14"/>
  <c r="AB3376" i="14" a="1"/>
  <c r="AA3376" i="14"/>
  <c r="Y3376" i="14"/>
  <c r="AC3375" i="14"/>
  <c r="AB3375" i="14" a="1"/>
  <c r="AB3375" i="14" s="1"/>
  <c r="AA3375" i="14"/>
  <c r="Y3375" i="14"/>
  <c r="AC3374" i="14"/>
  <c r="AB3374" i="14" a="1"/>
  <c r="AB3374" i="14" s="1"/>
  <c r="AA3374" i="14"/>
  <c r="Y3374" i="14"/>
  <c r="AC3373" i="14"/>
  <c r="AB3373" i="14" a="1"/>
  <c r="AB3373" i="14" s="1"/>
  <c r="AA3373" i="14"/>
  <c r="Y3373" i="14"/>
  <c r="AC3372" i="14"/>
  <c r="AB3372" i="14" a="1"/>
  <c r="AB3372" i="14" s="1"/>
  <c r="X3372" i="14" s="1"/>
  <c r="AA3372" i="14"/>
  <c r="Y3372" i="14"/>
  <c r="AC3371" i="14"/>
  <c r="AB3371" i="14" a="1"/>
  <c r="AB3371" i="14" s="1"/>
  <c r="X3371" i="14" s="1"/>
  <c r="AA3371" i="14"/>
  <c r="Y3371" i="14"/>
  <c r="AC3370" i="14"/>
  <c r="AB3370" i="14" a="1"/>
  <c r="AB3370" i="14" s="1"/>
  <c r="X3370" i="14" s="1"/>
  <c r="AA3370" i="14"/>
  <c r="Y3370" i="14"/>
  <c r="AC3369" i="14"/>
  <c r="AB3369" i="14"/>
  <c r="AB3369" i="14" a="1"/>
  <c r="AA3369" i="14"/>
  <c r="Y3369" i="14"/>
  <c r="AC3368" i="14"/>
  <c r="AB3368" i="14" a="1"/>
  <c r="AB3368" i="14" s="1"/>
  <c r="AA3368" i="14"/>
  <c r="Y3368" i="14"/>
  <c r="AC3367" i="14"/>
  <c r="AB3367" i="14" a="1"/>
  <c r="AB3367" i="14" s="1"/>
  <c r="AA3367" i="14"/>
  <c r="Y3367" i="14"/>
  <c r="AC3366" i="14"/>
  <c r="AB3366" i="14" a="1"/>
  <c r="AB3366" i="14" s="1"/>
  <c r="AA3366" i="14"/>
  <c r="Y3366" i="14"/>
  <c r="AC3365" i="14"/>
  <c r="AB3365" i="14"/>
  <c r="AB3365" i="14" a="1"/>
  <c r="AA3365" i="14"/>
  <c r="Y3365" i="14"/>
  <c r="AC3364" i="14"/>
  <c r="AB3364" i="14" a="1"/>
  <c r="AB3364" i="14" s="1"/>
  <c r="AA3364" i="14"/>
  <c r="Y3364" i="14"/>
  <c r="AC3363" i="14"/>
  <c r="AB3363" i="14" a="1"/>
  <c r="AB3363" i="14" s="1"/>
  <c r="X3363" i="14" s="1"/>
  <c r="AA3363" i="14"/>
  <c r="Y3363" i="14"/>
  <c r="AC3362" i="14"/>
  <c r="AB3362" i="14" a="1"/>
  <c r="AB3362" i="14" s="1"/>
  <c r="X3362" i="14" s="1"/>
  <c r="AA3362" i="14"/>
  <c r="Y3362" i="14"/>
  <c r="AC3361" i="14"/>
  <c r="AB3361" i="14"/>
  <c r="AB3361" i="14" a="1"/>
  <c r="AA3361" i="14"/>
  <c r="Y3361" i="14"/>
  <c r="AC3360" i="14"/>
  <c r="AB3360" i="14" a="1"/>
  <c r="AB3360" i="14" s="1"/>
  <c r="AA3360" i="14"/>
  <c r="Y3360" i="14"/>
  <c r="AC3359" i="14"/>
  <c r="AB3359" i="14" a="1"/>
  <c r="AB3359" i="14" s="1"/>
  <c r="AA3359" i="14"/>
  <c r="Y3359" i="14"/>
  <c r="AC3358" i="14"/>
  <c r="AB3358" i="14" a="1"/>
  <c r="AB3358" i="14" s="1"/>
  <c r="AA3358" i="14"/>
  <c r="Y3358" i="14"/>
  <c r="AC3357" i="14"/>
  <c r="AB3357" i="14"/>
  <c r="AB3357" i="14" a="1"/>
  <c r="AA3357" i="14"/>
  <c r="Y3357" i="14"/>
  <c r="AC3356" i="14"/>
  <c r="AB3356" i="14" a="1"/>
  <c r="AB3356" i="14" s="1"/>
  <c r="X3356" i="14" s="1"/>
  <c r="AA3356" i="14"/>
  <c r="Y3356" i="14"/>
  <c r="AC3355" i="14"/>
  <c r="AB3355" i="14" a="1"/>
  <c r="AB3355" i="14" s="1"/>
  <c r="X3355" i="14" s="1"/>
  <c r="AA3355" i="14"/>
  <c r="Y3355" i="14"/>
  <c r="AC3354" i="14"/>
  <c r="AB3354" i="14" a="1"/>
  <c r="AB3354" i="14" s="1"/>
  <c r="X3354" i="14" s="1"/>
  <c r="AA3354" i="14"/>
  <c r="Y3354" i="14"/>
  <c r="AC3353" i="14"/>
  <c r="AB3353" i="14"/>
  <c r="AB3353" i="14" a="1"/>
  <c r="AA3353" i="14"/>
  <c r="Y3353" i="14"/>
  <c r="AC3352" i="14"/>
  <c r="AB3352" i="14" a="1"/>
  <c r="AB3352" i="14" s="1"/>
  <c r="AA3352" i="14"/>
  <c r="Y3352" i="14"/>
  <c r="AC3351" i="14"/>
  <c r="AB3351" i="14" a="1"/>
  <c r="AB3351" i="14" s="1"/>
  <c r="AA3351" i="14"/>
  <c r="Y3351" i="14"/>
  <c r="AC3350" i="14"/>
  <c r="AB3350" i="14" a="1"/>
  <c r="AB3350" i="14" s="1"/>
  <c r="AA3350" i="14"/>
  <c r="Y3350" i="14"/>
  <c r="AC3349" i="14"/>
  <c r="AB3349" i="14"/>
  <c r="AB3349" i="14" a="1"/>
  <c r="AA3349" i="14"/>
  <c r="Y3349" i="14"/>
  <c r="AC3348" i="14"/>
  <c r="AB3348" i="14" a="1"/>
  <c r="AB3348" i="14" s="1"/>
  <c r="AA3348" i="14"/>
  <c r="Y3348" i="14"/>
  <c r="AC3347" i="14"/>
  <c r="AB3347" i="14" a="1"/>
  <c r="AB3347" i="14" s="1"/>
  <c r="X3347" i="14" s="1"/>
  <c r="AA3347" i="14"/>
  <c r="Y3347" i="14"/>
  <c r="AC3346" i="14"/>
  <c r="AB3346" i="14" a="1"/>
  <c r="AB3346" i="14" s="1"/>
  <c r="X3346" i="14" s="1"/>
  <c r="AA3346" i="14"/>
  <c r="Y3346" i="14"/>
  <c r="AC3345" i="14"/>
  <c r="AB3345" i="14"/>
  <c r="AB3345" i="14" a="1"/>
  <c r="AA3345" i="14"/>
  <c r="Y3345" i="14"/>
  <c r="AC3344" i="14"/>
  <c r="AB3344" i="14" a="1"/>
  <c r="AB3344" i="14" s="1"/>
  <c r="AA3344" i="14"/>
  <c r="Y3344" i="14"/>
  <c r="AC3343" i="14"/>
  <c r="AB3343" i="14" a="1"/>
  <c r="AB3343" i="14" s="1"/>
  <c r="AA3343" i="14"/>
  <c r="Y3343" i="14"/>
  <c r="AC3342" i="14"/>
  <c r="AB3342" i="14" a="1"/>
  <c r="AB3342" i="14" s="1"/>
  <c r="AA3342" i="14"/>
  <c r="Y3342" i="14"/>
  <c r="AC3341" i="14"/>
  <c r="AB3341" i="14"/>
  <c r="AB3341" i="14" a="1"/>
  <c r="AA3341" i="14"/>
  <c r="Y3341" i="14"/>
  <c r="AC3340" i="14"/>
  <c r="AB3340" i="14" a="1"/>
  <c r="AB3340" i="14" s="1"/>
  <c r="X3340" i="14" s="1"/>
  <c r="AA3340" i="14"/>
  <c r="Y3340" i="14"/>
  <c r="AC3339" i="14"/>
  <c r="AB3339" i="14" a="1"/>
  <c r="AB3339" i="14" s="1"/>
  <c r="X3339" i="14" s="1"/>
  <c r="AA3339" i="14"/>
  <c r="Y3339" i="14"/>
  <c r="AC3338" i="14"/>
  <c r="AB3338" i="14" a="1"/>
  <c r="AB3338" i="14" s="1"/>
  <c r="X3338" i="14" s="1"/>
  <c r="AA3338" i="14"/>
  <c r="Y3338" i="14"/>
  <c r="AC3337" i="14"/>
  <c r="AB3337" i="14"/>
  <c r="AB3337" i="14" a="1"/>
  <c r="AA3337" i="14"/>
  <c r="Y3337" i="14"/>
  <c r="AC3336" i="14"/>
  <c r="AB3336" i="14" a="1"/>
  <c r="AB3336" i="14" s="1"/>
  <c r="AA3336" i="14"/>
  <c r="Y3336" i="14"/>
  <c r="AC3335" i="14"/>
  <c r="AB3335" i="14" a="1"/>
  <c r="AB3335" i="14" s="1"/>
  <c r="AA3335" i="14"/>
  <c r="Y3335" i="14"/>
  <c r="AC3334" i="14"/>
  <c r="AB3334" i="14" a="1"/>
  <c r="AB3334" i="14" s="1"/>
  <c r="AA3334" i="14"/>
  <c r="Y3334" i="14"/>
  <c r="AC3333" i="14"/>
  <c r="AB3333" i="14"/>
  <c r="AB3333" i="14" a="1"/>
  <c r="AA3333" i="14"/>
  <c r="Y3333" i="14"/>
  <c r="AC3332" i="14"/>
  <c r="AB3332" i="14" a="1"/>
  <c r="AB3332" i="14" s="1"/>
  <c r="AA3332" i="14"/>
  <c r="Y3332" i="14"/>
  <c r="AC3331" i="14"/>
  <c r="AB3331" i="14" a="1"/>
  <c r="AB3331" i="14" s="1"/>
  <c r="X3331" i="14" s="1"/>
  <c r="AA3331" i="14"/>
  <c r="Y3331" i="14"/>
  <c r="AC3330" i="14"/>
  <c r="AB3330" i="14" a="1"/>
  <c r="AB3330" i="14" s="1"/>
  <c r="X3330" i="14" s="1"/>
  <c r="AA3330" i="14"/>
  <c r="Y3330" i="14"/>
  <c r="AC3329" i="14"/>
  <c r="AB3329" i="14"/>
  <c r="AB3329" i="14" a="1"/>
  <c r="AA3329" i="14"/>
  <c r="Y3329" i="14"/>
  <c r="AC3328" i="14"/>
  <c r="AB3328" i="14" a="1"/>
  <c r="AB3328" i="14" s="1"/>
  <c r="AA3328" i="14"/>
  <c r="Y3328" i="14"/>
  <c r="AC3327" i="14"/>
  <c r="AB3327" i="14" a="1"/>
  <c r="AB3327" i="14" s="1"/>
  <c r="AA3327" i="14"/>
  <c r="Y3327" i="14"/>
  <c r="AC3326" i="14"/>
  <c r="AB3326" i="14" a="1"/>
  <c r="AB3326" i="14" s="1"/>
  <c r="AA3326" i="14"/>
  <c r="Y3326" i="14"/>
  <c r="AC3325" i="14"/>
  <c r="AB3325" i="14"/>
  <c r="AB3325" i="14" a="1"/>
  <c r="AA3325" i="14"/>
  <c r="Y3325" i="14"/>
  <c r="AC3324" i="14"/>
  <c r="AB3324" i="14" a="1"/>
  <c r="AB3324" i="14" s="1"/>
  <c r="X3324" i="14" s="1"/>
  <c r="AA3324" i="14"/>
  <c r="Y3324" i="14"/>
  <c r="AC3323" i="14"/>
  <c r="AB3323" i="14" a="1"/>
  <c r="AB3323" i="14" s="1"/>
  <c r="X3323" i="14" s="1"/>
  <c r="AA3323" i="14"/>
  <c r="Y3323" i="14"/>
  <c r="AC3322" i="14"/>
  <c r="AB3322" i="14" a="1"/>
  <c r="AB3322" i="14" s="1"/>
  <c r="X3322" i="14" s="1"/>
  <c r="AA3322" i="14"/>
  <c r="Y3322" i="14"/>
  <c r="AC3321" i="14"/>
  <c r="AB3321" i="14"/>
  <c r="AB3321" i="14" a="1"/>
  <c r="AA3321" i="14"/>
  <c r="Y3321" i="14"/>
  <c r="AC3320" i="14"/>
  <c r="AB3320" i="14" a="1"/>
  <c r="AB3320" i="14" s="1"/>
  <c r="AA3320" i="14"/>
  <c r="Y3320" i="14"/>
  <c r="AC3319" i="14"/>
  <c r="AB3319" i="14" a="1"/>
  <c r="AB3319" i="14" s="1"/>
  <c r="AA3319" i="14"/>
  <c r="Y3319" i="14"/>
  <c r="AC3318" i="14"/>
  <c r="AB3318" i="14" a="1"/>
  <c r="AB3318" i="14" s="1"/>
  <c r="AA3318" i="14"/>
  <c r="Y3318" i="14"/>
  <c r="AC3317" i="14"/>
  <c r="AB3317" i="14"/>
  <c r="AB3317" i="14" a="1"/>
  <c r="AA3317" i="14"/>
  <c r="Y3317" i="14"/>
  <c r="AC3316" i="14"/>
  <c r="AB3316" i="14" a="1"/>
  <c r="AB3316" i="14" s="1"/>
  <c r="AA3316" i="14"/>
  <c r="Y3316" i="14"/>
  <c r="AC3315" i="14"/>
  <c r="AB3315" i="14" a="1"/>
  <c r="AB3315" i="14" s="1"/>
  <c r="AA3315" i="14"/>
  <c r="Y3315" i="14"/>
  <c r="AC3314" i="14"/>
  <c r="AB3314" i="14" a="1"/>
  <c r="AB3314" i="14" s="1"/>
  <c r="AA3314" i="14"/>
  <c r="Y3314" i="14"/>
  <c r="AC3313" i="14"/>
  <c r="AB3313" i="14"/>
  <c r="AB3313" i="14" a="1"/>
  <c r="AA3313" i="14"/>
  <c r="Y3313" i="14"/>
  <c r="AC3312" i="14"/>
  <c r="AB3312" i="14" a="1"/>
  <c r="AB3312" i="14" s="1"/>
  <c r="X3312" i="14" s="1"/>
  <c r="AA3312" i="14"/>
  <c r="Y3312" i="14"/>
  <c r="AC3311" i="14"/>
  <c r="AB3311" i="14" a="1"/>
  <c r="AB3311" i="14" s="1"/>
  <c r="X3311" i="14" s="1"/>
  <c r="AA3311" i="14"/>
  <c r="Y3311" i="14"/>
  <c r="AC3310" i="14"/>
  <c r="AB3310" i="14" a="1"/>
  <c r="AB3310" i="14" s="1"/>
  <c r="X3310" i="14" s="1"/>
  <c r="AA3310" i="14"/>
  <c r="Y3310" i="14"/>
  <c r="AC3309" i="14"/>
  <c r="AB3309" i="14"/>
  <c r="AB3309" i="14" a="1"/>
  <c r="AA3309" i="14"/>
  <c r="Y3309" i="14"/>
  <c r="AC3308" i="14"/>
  <c r="AB3308" i="14" a="1"/>
  <c r="AB3308" i="14" s="1"/>
  <c r="X3308" i="14" s="1"/>
  <c r="AA3308" i="14"/>
  <c r="Y3308" i="14"/>
  <c r="AC3307" i="14"/>
  <c r="AB3307" i="14" a="1"/>
  <c r="AB3307" i="14" s="1"/>
  <c r="X3307" i="14" s="1"/>
  <c r="AA3307" i="14"/>
  <c r="Y3307" i="14"/>
  <c r="AC3306" i="14"/>
  <c r="AB3306" i="14" a="1"/>
  <c r="AB3306" i="14" s="1"/>
  <c r="X3306" i="14" s="1"/>
  <c r="AA3306" i="14"/>
  <c r="Y3306" i="14"/>
  <c r="AC3305" i="14"/>
  <c r="AB3305" i="14"/>
  <c r="AB3305" i="14" a="1"/>
  <c r="AA3305" i="14"/>
  <c r="Y3305" i="14"/>
  <c r="AC3304" i="14"/>
  <c r="AB3304" i="14" a="1"/>
  <c r="AB3304" i="14" s="1"/>
  <c r="AA3304" i="14"/>
  <c r="Y3304" i="14"/>
  <c r="AC3303" i="14"/>
  <c r="AB3303" i="14" a="1"/>
  <c r="AB3303" i="14" s="1"/>
  <c r="AA3303" i="14"/>
  <c r="Y3303" i="14"/>
  <c r="AC3302" i="14"/>
  <c r="AB3302" i="14" a="1"/>
  <c r="AB3302" i="14" s="1"/>
  <c r="AA3302" i="14"/>
  <c r="Y3302" i="14"/>
  <c r="AC3301" i="14"/>
  <c r="AB3301" i="14"/>
  <c r="AB3301" i="14" a="1"/>
  <c r="AA3301" i="14"/>
  <c r="Y3301" i="14"/>
  <c r="AC3300" i="14"/>
  <c r="AB3300" i="14" a="1"/>
  <c r="AB3300" i="14" s="1"/>
  <c r="AA3300" i="14"/>
  <c r="Y3300" i="14"/>
  <c r="AC3299" i="14"/>
  <c r="AB3299" i="14" a="1"/>
  <c r="AB3299" i="14" s="1"/>
  <c r="AA3299" i="14"/>
  <c r="Y3299" i="14"/>
  <c r="AC3298" i="14"/>
  <c r="AB3298" i="14" a="1"/>
  <c r="AB3298" i="14" s="1"/>
  <c r="AA3298" i="14"/>
  <c r="Y3298" i="14"/>
  <c r="AC3297" i="14"/>
  <c r="AB3297" i="14"/>
  <c r="AB3297" i="14" a="1"/>
  <c r="AA3297" i="14"/>
  <c r="Y3297" i="14"/>
  <c r="AC3296" i="14"/>
  <c r="AB3296" i="14" a="1"/>
  <c r="AB3296" i="14" s="1"/>
  <c r="X3296" i="14" s="1"/>
  <c r="AA3296" i="14"/>
  <c r="Y3296" i="14"/>
  <c r="AC3295" i="14"/>
  <c r="AB3295" i="14" a="1"/>
  <c r="AB3295" i="14" s="1"/>
  <c r="X3295" i="14" s="1"/>
  <c r="AA3295" i="14"/>
  <c r="Y3295" i="14"/>
  <c r="AC3294" i="14"/>
  <c r="AB3294" i="14" a="1"/>
  <c r="AB3294" i="14" s="1"/>
  <c r="X3294" i="14" s="1"/>
  <c r="AA3294" i="14"/>
  <c r="Y3294" i="14"/>
  <c r="AC3293" i="14"/>
  <c r="AB3293" i="14"/>
  <c r="AB3293" i="14" a="1"/>
  <c r="AA3293" i="14"/>
  <c r="Y3293" i="14"/>
  <c r="AC3292" i="14"/>
  <c r="AB3292" i="14" a="1"/>
  <c r="AB3292" i="14" s="1"/>
  <c r="X3292" i="14" s="1"/>
  <c r="AA3292" i="14"/>
  <c r="Y3292" i="14"/>
  <c r="AC3291" i="14"/>
  <c r="AB3291" i="14" a="1"/>
  <c r="AB3291" i="14" s="1"/>
  <c r="X3291" i="14" s="1"/>
  <c r="AA3291" i="14"/>
  <c r="Y3291" i="14"/>
  <c r="AC3290" i="14"/>
  <c r="AB3290" i="14" a="1"/>
  <c r="AB3290" i="14" s="1"/>
  <c r="X3290" i="14" s="1"/>
  <c r="AA3290" i="14"/>
  <c r="Y3290" i="14"/>
  <c r="AC3289" i="14"/>
  <c r="AB3289" i="14"/>
  <c r="AB3289" i="14" a="1"/>
  <c r="AA3289" i="14"/>
  <c r="Y3289" i="14"/>
  <c r="AC3288" i="14"/>
  <c r="AB3288" i="14" a="1"/>
  <c r="AB3288" i="14" s="1"/>
  <c r="AA3288" i="14"/>
  <c r="Y3288" i="14"/>
  <c r="AC3287" i="14"/>
  <c r="AB3287" i="14" a="1"/>
  <c r="AB3287" i="14" s="1"/>
  <c r="AA3287" i="14"/>
  <c r="Y3287" i="14"/>
  <c r="AC3286" i="14"/>
  <c r="AB3286" i="14" a="1"/>
  <c r="AB3286" i="14" s="1"/>
  <c r="AA3286" i="14"/>
  <c r="Y3286" i="14"/>
  <c r="AC3285" i="14"/>
  <c r="AB3285" i="14"/>
  <c r="AB3285" i="14" a="1"/>
  <c r="AA3285" i="14"/>
  <c r="Y3285" i="14"/>
  <c r="AC3284" i="14"/>
  <c r="AB3284" i="14" a="1"/>
  <c r="AB3284" i="14" s="1"/>
  <c r="AA3284" i="14"/>
  <c r="Y3284" i="14"/>
  <c r="AC3283" i="14"/>
  <c r="AB3283" i="14" a="1"/>
  <c r="AB3283" i="14" s="1"/>
  <c r="AA3283" i="14"/>
  <c r="Y3283" i="14"/>
  <c r="AC3282" i="14"/>
  <c r="AB3282" i="14" a="1"/>
  <c r="AB3282" i="14" s="1"/>
  <c r="AA3282" i="14"/>
  <c r="Y3282" i="14"/>
  <c r="AC3281" i="14"/>
  <c r="AB3281" i="14"/>
  <c r="AB3281" i="14" a="1"/>
  <c r="AA3281" i="14"/>
  <c r="Y3281" i="14"/>
  <c r="AC3280" i="14"/>
  <c r="AB3280" i="14" a="1"/>
  <c r="AB3280" i="14" s="1"/>
  <c r="X3280" i="14" s="1"/>
  <c r="AA3280" i="14"/>
  <c r="Y3280" i="14"/>
  <c r="AC3279" i="14"/>
  <c r="AB3279" i="14" a="1"/>
  <c r="AB3279" i="14" s="1"/>
  <c r="X3279" i="14" s="1"/>
  <c r="AA3279" i="14"/>
  <c r="Y3279" i="14"/>
  <c r="AC3278" i="14"/>
  <c r="AB3278" i="14" a="1"/>
  <c r="AB3278" i="14" s="1"/>
  <c r="X3278" i="14" s="1"/>
  <c r="AA3278" i="14"/>
  <c r="Y3278" i="14"/>
  <c r="AC3277" i="14"/>
  <c r="AB3277" i="14"/>
  <c r="AB3277" i="14" a="1"/>
  <c r="AA3277" i="14"/>
  <c r="Y3277" i="14"/>
  <c r="AC3276" i="14"/>
  <c r="AB3276" i="14" a="1"/>
  <c r="AB3276" i="14" s="1"/>
  <c r="X3276" i="14" s="1"/>
  <c r="AA3276" i="14"/>
  <c r="Y3276" i="14"/>
  <c r="AC3275" i="14"/>
  <c r="AB3275" i="14" a="1"/>
  <c r="AB3275" i="14" s="1"/>
  <c r="X3275" i="14" s="1"/>
  <c r="AA3275" i="14"/>
  <c r="Y3275" i="14"/>
  <c r="AC3274" i="14"/>
  <c r="AB3274" i="14" a="1"/>
  <c r="AB3274" i="14" s="1"/>
  <c r="X3274" i="14" s="1"/>
  <c r="AA3274" i="14"/>
  <c r="Y3274" i="14"/>
  <c r="AC3273" i="14"/>
  <c r="AB3273" i="14"/>
  <c r="AB3273" i="14" a="1"/>
  <c r="AA3273" i="14"/>
  <c r="Y3273" i="14"/>
  <c r="AC3272" i="14"/>
  <c r="AB3272" i="14" a="1"/>
  <c r="AB3272" i="14" s="1"/>
  <c r="AA3272" i="14"/>
  <c r="Y3272" i="14"/>
  <c r="AC3271" i="14"/>
  <c r="AB3271" i="14" a="1"/>
  <c r="AB3271" i="14" s="1"/>
  <c r="AA3271" i="14"/>
  <c r="Y3271" i="14"/>
  <c r="AC3270" i="14"/>
  <c r="AB3270" i="14" a="1"/>
  <c r="AB3270" i="14" s="1"/>
  <c r="AA3270" i="14"/>
  <c r="Y3270" i="14"/>
  <c r="AC3269" i="14"/>
  <c r="AB3269" i="14"/>
  <c r="AB3269" i="14" a="1"/>
  <c r="AA3269" i="14"/>
  <c r="Y3269" i="14"/>
  <c r="AC3268" i="14"/>
  <c r="AB3268" i="14" a="1"/>
  <c r="AB3268" i="14" s="1"/>
  <c r="AA3268" i="14"/>
  <c r="Y3268" i="14"/>
  <c r="AC3267" i="14"/>
  <c r="AB3267" i="14" a="1"/>
  <c r="AB3267" i="14" s="1"/>
  <c r="AA3267" i="14"/>
  <c r="Y3267" i="14"/>
  <c r="AC3266" i="14"/>
  <c r="AB3266" i="14" a="1"/>
  <c r="AB3266" i="14" s="1"/>
  <c r="AA3266" i="14"/>
  <c r="Y3266" i="14"/>
  <c r="AC3265" i="14"/>
  <c r="AB3265" i="14"/>
  <c r="AB3265" i="14" a="1"/>
  <c r="AA3265" i="14"/>
  <c r="Y3265" i="14"/>
  <c r="AC3264" i="14"/>
  <c r="AB3264" i="14" a="1"/>
  <c r="AB3264" i="14" s="1"/>
  <c r="X3264" i="14" s="1"/>
  <c r="AA3264" i="14"/>
  <c r="Y3264" i="14"/>
  <c r="AC3263" i="14"/>
  <c r="AB3263" i="14" a="1"/>
  <c r="AB3263" i="14" s="1"/>
  <c r="X3263" i="14" s="1"/>
  <c r="AA3263" i="14"/>
  <c r="Y3263" i="14"/>
  <c r="AC3262" i="14"/>
  <c r="AB3262" i="14"/>
  <c r="AB3262" i="14" a="1"/>
  <c r="AA3262" i="14"/>
  <c r="Y3262" i="14"/>
  <c r="AC3261" i="14"/>
  <c r="AB3261" i="14" a="1"/>
  <c r="AB3261" i="14" s="1"/>
  <c r="X3261" i="14" s="1"/>
  <c r="AA3261" i="14"/>
  <c r="Y3261" i="14"/>
  <c r="AC3260" i="14"/>
  <c r="AB3260" i="14"/>
  <c r="AB3260" i="14" a="1"/>
  <c r="AA3260" i="14"/>
  <c r="Y3260" i="14"/>
  <c r="AC3259" i="14"/>
  <c r="AB3259" i="14" a="1"/>
  <c r="AB3259" i="14" s="1"/>
  <c r="X3259" i="14" s="1"/>
  <c r="AA3259" i="14"/>
  <c r="Y3259" i="14"/>
  <c r="AC3258" i="14"/>
  <c r="AB3258" i="14" a="1"/>
  <c r="AB3258" i="14" s="1"/>
  <c r="AA3258" i="14"/>
  <c r="Y3258" i="14"/>
  <c r="AC3257" i="14"/>
  <c r="AB3257" i="14"/>
  <c r="AB3257" i="14" a="1"/>
  <c r="AA3257" i="14"/>
  <c r="Y3257" i="14"/>
  <c r="AC3256" i="14"/>
  <c r="AB3256" i="14" a="1"/>
  <c r="AB3256" i="14" s="1"/>
  <c r="AA3256" i="14"/>
  <c r="Y3256" i="14"/>
  <c r="AC3255" i="14"/>
  <c r="AB3255" i="14" a="1"/>
  <c r="AB3255" i="14" s="1"/>
  <c r="AA3255" i="14"/>
  <c r="Y3255" i="14"/>
  <c r="AC3254" i="14"/>
  <c r="AB3254" i="14"/>
  <c r="AB3254" i="14" a="1"/>
  <c r="AA3254" i="14"/>
  <c r="Y3254" i="14"/>
  <c r="AC3253" i="14"/>
  <c r="AB3253" i="14" a="1"/>
  <c r="AB3253" i="14" s="1"/>
  <c r="X3253" i="14" s="1"/>
  <c r="AA3253" i="14"/>
  <c r="Y3253" i="14"/>
  <c r="AC3252" i="14"/>
  <c r="AB3252" i="14"/>
  <c r="AB3252" i="14" a="1"/>
  <c r="AA3252" i="14"/>
  <c r="Y3252" i="14"/>
  <c r="AC3251" i="14"/>
  <c r="AB3251" i="14" a="1"/>
  <c r="AB3251" i="14" s="1"/>
  <c r="AA3251" i="14"/>
  <c r="Y3251" i="14"/>
  <c r="AC3250" i="14"/>
  <c r="AB3250" i="14" a="1"/>
  <c r="AB3250" i="14" s="1"/>
  <c r="X3250" i="14" s="1"/>
  <c r="AA3250" i="14"/>
  <c r="Y3250" i="14"/>
  <c r="AC3249" i="14"/>
  <c r="AB3249" i="14"/>
  <c r="AB3249" i="14" a="1"/>
  <c r="AA3249" i="14"/>
  <c r="Y3249" i="14"/>
  <c r="AC3248" i="14"/>
  <c r="AB3248" i="14" a="1"/>
  <c r="AB3248" i="14" s="1"/>
  <c r="AA3248" i="14"/>
  <c r="Y3248" i="14"/>
  <c r="AC3247" i="14"/>
  <c r="AB3247" i="14" a="1"/>
  <c r="AB3247" i="14" s="1"/>
  <c r="AA3247" i="14"/>
  <c r="Y3247" i="14"/>
  <c r="AC3246" i="14"/>
  <c r="AB3246" i="14"/>
  <c r="AB3246" i="14" a="1"/>
  <c r="AA3246" i="14"/>
  <c r="Y3246" i="14"/>
  <c r="AC3245" i="14"/>
  <c r="AB3245" i="14" a="1"/>
  <c r="AB3245" i="14" s="1"/>
  <c r="AA3245" i="14"/>
  <c r="Y3245" i="14"/>
  <c r="AC3244" i="14"/>
  <c r="AB3244" i="14"/>
  <c r="AB3244" i="14" a="1"/>
  <c r="AA3244" i="14"/>
  <c r="Y3244" i="14"/>
  <c r="AC3243" i="14"/>
  <c r="AB3243" i="14" a="1"/>
  <c r="AB3243" i="14" s="1"/>
  <c r="AA3243" i="14"/>
  <c r="Y3243" i="14"/>
  <c r="AC3242" i="14"/>
  <c r="AB3242" i="14" a="1"/>
  <c r="AB3242" i="14" s="1"/>
  <c r="X3242" i="14" s="1"/>
  <c r="AA3242" i="14"/>
  <c r="Y3242" i="14"/>
  <c r="AC3241" i="14"/>
  <c r="AB3241" i="14"/>
  <c r="AB3241" i="14" a="1"/>
  <c r="AA3241" i="14"/>
  <c r="Y3241" i="14"/>
  <c r="AC3240" i="14"/>
  <c r="AB3240" i="14" a="1"/>
  <c r="AB3240" i="14" s="1"/>
  <c r="X3240" i="14" s="1"/>
  <c r="AA3240" i="14"/>
  <c r="Y3240" i="14"/>
  <c r="AC3239" i="14"/>
  <c r="AB3239" i="14" a="1"/>
  <c r="AB3239" i="14" s="1"/>
  <c r="X3239" i="14" s="1"/>
  <c r="AA3239" i="14"/>
  <c r="Y3239" i="14"/>
  <c r="AC3238" i="14"/>
  <c r="AB3238" i="14"/>
  <c r="AB3238" i="14" a="1"/>
  <c r="AA3238" i="14"/>
  <c r="Y3238" i="14"/>
  <c r="AC3237" i="14"/>
  <c r="AB3237" i="14" a="1"/>
  <c r="AB3237" i="14" s="1"/>
  <c r="AA3237" i="14"/>
  <c r="Y3237" i="14"/>
  <c r="AC3236" i="14"/>
  <c r="AB3236" i="14"/>
  <c r="AB3236" i="14" a="1"/>
  <c r="AA3236" i="14"/>
  <c r="Y3236" i="14"/>
  <c r="AC3235" i="14"/>
  <c r="AB3235" i="14" a="1"/>
  <c r="AB3235" i="14" s="1"/>
  <c r="AA3235" i="14"/>
  <c r="Y3235" i="14"/>
  <c r="AC3234" i="14"/>
  <c r="AB3234" i="14" a="1"/>
  <c r="AB3234" i="14" s="1"/>
  <c r="AA3234" i="14"/>
  <c r="Y3234" i="14"/>
  <c r="AC3233" i="14"/>
  <c r="AB3233" i="14"/>
  <c r="AB3233" i="14" a="1"/>
  <c r="AA3233" i="14"/>
  <c r="Y3233" i="14"/>
  <c r="AC3232" i="14"/>
  <c r="AB3232" i="14" a="1"/>
  <c r="AB3232" i="14" s="1"/>
  <c r="X3232" i="14" s="1"/>
  <c r="AA3232" i="14"/>
  <c r="Y3232" i="14"/>
  <c r="AC3231" i="14"/>
  <c r="AB3231" i="14" a="1"/>
  <c r="AB3231" i="14" s="1"/>
  <c r="X3231" i="14" s="1"/>
  <c r="AA3231" i="14"/>
  <c r="Y3231" i="14"/>
  <c r="AC3230" i="14"/>
  <c r="AB3230" i="14"/>
  <c r="AB3230" i="14" a="1"/>
  <c r="AA3230" i="14"/>
  <c r="Y3230" i="14"/>
  <c r="AC3229" i="14"/>
  <c r="AB3229" i="14" a="1"/>
  <c r="AB3229" i="14" s="1"/>
  <c r="X3229" i="14" s="1"/>
  <c r="AA3229" i="14"/>
  <c r="Y3229" i="14"/>
  <c r="AC3228" i="14"/>
  <c r="AB3228" i="14"/>
  <c r="AB3228" i="14" a="1"/>
  <c r="AA3228" i="14"/>
  <c r="Y3228" i="14"/>
  <c r="AC3227" i="14"/>
  <c r="AB3227" i="14" a="1"/>
  <c r="AB3227" i="14" s="1"/>
  <c r="AA3227" i="14"/>
  <c r="Y3227" i="14"/>
  <c r="AC3226" i="14"/>
  <c r="AB3226" i="14" a="1"/>
  <c r="AB3226" i="14" s="1"/>
  <c r="AA3226" i="14"/>
  <c r="Y3226" i="14"/>
  <c r="AC3225" i="14"/>
  <c r="AB3225" i="14"/>
  <c r="AB3225" i="14" a="1"/>
  <c r="AA3225" i="14"/>
  <c r="Y3225" i="14"/>
  <c r="AC3224" i="14"/>
  <c r="AB3224" i="14" a="1"/>
  <c r="AB3224" i="14" s="1"/>
  <c r="AA3224" i="14"/>
  <c r="Y3224" i="14"/>
  <c r="AC3223" i="14"/>
  <c r="AB3223" i="14" a="1"/>
  <c r="AB3223" i="14" s="1"/>
  <c r="AA3223" i="14"/>
  <c r="Y3223" i="14"/>
  <c r="AC3222" i="14"/>
  <c r="AB3222" i="14" a="1"/>
  <c r="AB3222" i="14" s="1"/>
  <c r="AA3222" i="14"/>
  <c r="Y3222" i="14"/>
  <c r="AC3221" i="14"/>
  <c r="AB3221" i="14"/>
  <c r="AB3221" i="14" a="1"/>
  <c r="AA3221" i="14"/>
  <c r="Y3221" i="14"/>
  <c r="AC3220" i="14"/>
  <c r="AB3220" i="14" a="1"/>
  <c r="AB3220" i="14" s="1"/>
  <c r="X3220" i="14" s="1"/>
  <c r="AA3220" i="14"/>
  <c r="Y3220" i="14"/>
  <c r="AC3219" i="14"/>
  <c r="AB3219" i="14" a="1"/>
  <c r="AB3219" i="14" s="1"/>
  <c r="X3219" i="14" s="1"/>
  <c r="AA3219" i="14"/>
  <c r="Y3219" i="14"/>
  <c r="AC3218" i="14"/>
  <c r="AB3218" i="14" a="1"/>
  <c r="AB3218" i="14" s="1"/>
  <c r="X3218" i="14" s="1"/>
  <c r="AA3218" i="14"/>
  <c r="Y3218" i="14"/>
  <c r="AC3217" i="14"/>
  <c r="AB3217" i="14"/>
  <c r="AB3217" i="14" a="1"/>
  <c r="AA3217" i="14"/>
  <c r="Y3217" i="14"/>
  <c r="AC3216" i="14"/>
  <c r="AB3216" i="14" a="1"/>
  <c r="AB3216" i="14" s="1"/>
  <c r="X3216" i="14" s="1"/>
  <c r="AA3216" i="14"/>
  <c r="Y3216" i="14"/>
  <c r="AC3215" i="14"/>
  <c r="AB3215" i="14" a="1"/>
  <c r="AB3215" i="14" s="1"/>
  <c r="X3215" i="14" s="1"/>
  <c r="AA3215" i="14"/>
  <c r="Y3215" i="14"/>
  <c r="AC3214" i="14"/>
  <c r="AB3214" i="14" a="1"/>
  <c r="AB3214" i="14" s="1"/>
  <c r="X3214" i="14" s="1"/>
  <c r="AA3214" i="14"/>
  <c r="Y3214" i="14"/>
  <c r="AC3213" i="14"/>
  <c r="AB3213" i="14"/>
  <c r="AB3213" i="14" a="1"/>
  <c r="AA3213" i="14"/>
  <c r="Y3213" i="14"/>
  <c r="AC3212" i="14"/>
  <c r="AB3212" i="14" a="1"/>
  <c r="AB3212" i="14" s="1"/>
  <c r="AA3212" i="14"/>
  <c r="Y3212" i="14"/>
  <c r="AC3211" i="14"/>
  <c r="AB3211" i="14" a="1"/>
  <c r="AB3211" i="14" s="1"/>
  <c r="AA3211" i="14"/>
  <c r="Y3211" i="14"/>
  <c r="AC3210" i="14"/>
  <c r="AB3210" i="14" a="1"/>
  <c r="AB3210" i="14" s="1"/>
  <c r="AA3210" i="14"/>
  <c r="Y3210" i="14"/>
  <c r="AC3209" i="14"/>
  <c r="AB3209" i="14"/>
  <c r="AB3209" i="14" a="1"/>
  <c r="AA3209" i="14"/>
  <c r="Y3209" i="14"/>
  <c r="AC3208" i="14"/>
  <c r="AB3208" i="14" a="1"/>
  <c r="AB3208" i="14" s="1"/>
  <c r="AA3208" i="14"/>
  <c r="Y3208" i="14"/>
  <c r="AC3207" i="14"/>
  <c r="AB3207" i="14" a="1"/>
  <c r="AB3207" i="14" s="1"/>
  <c r="AA3207" i="14"/>
  <c r="Y3207" i="14"/>
  <c r="AC3206" i="14"/>
  <c r="AB3206" i="14" a="1"/>
  <c r="AB3206" i="14" s="1"/>
  <c r="AA3206" i="14"/>
  <c r="Y3206" i="14"/>
  <c r="AC3205" i="14"/>
  <c r="AB3205" i="14"/>
  <c r="AB3205" i="14" a="1"/>
  <c r="AA3205" i="14"/>
  <c r="Y3205" i="14"/>
  <c r="AC3204" i="14"/>
  <c r="AB3204" i="14" a="1"/>
  <c r="AB3204" i="14" s="1"/>
  <c r="X3204" i="14" s="1"/>
  <c r="AA3204" i="14"/>
  <c r="Y3204" i="14"/>
  <c r="AC3203" i="14"/>
  <c r="AB3203" i="14" a="1"/>
  <c r="AB3203" i="14" s="1"/>
  <c r="X3203" i="14" s="1"/>
  <c r="AA3203" i="14"/>
  <c r="Y3203" i="14"/>
  <c r="AC3202" i="14"/>
  <c r="AB3202" i="14" a="1"/>
  <c r="AB3202" i="14" s="1"/>
  <c r="X3202" i="14" s="1"/>
  <c r="AA3202" i="14"/>
  <c r="Y3202" i="14"/>
  <c r="AC3201" i="14"/>
  <c r="AB3201" i="14" a="1"/>
  <c r="AB3201" i="14" s="1"/>
  <c r="X3201" i="14" s="1"/>
  <c r="AA3201" i="14"/>
  <c r="Y3201" i="14"/>
  <c r="AC3200" i="14"/>
  <c r="AB3200" i="14"/>
  <c r="AB3200" i="14" a="1"/>
  <c r="AA3200" i="14"/>
  <c r="Y3200" i="14"/>
  <c r="AC3199" i="14"/>
  <c r="AB3199" i="14" a="1"/>
  <c r="AB3199" i="14" s="1"/>
  <c r="AA3199" i="14"/>
  <c r="Y3199" i="14"/>
  <c r="AC3198" i="14"/>
  <c r="AB3198" i="14" a="1"/>
  <c r="AB3198" i="14" s="1"/>
  <c r="X3198" i="14" s="1"/>
  <c r="AA3198" i="14"/>
  <c r="Y3198" i="14"/>
  <c r="AC3197" i="14"/>
  <c r="AB3197" i="14" a="1"/>
  <c r="AB3197" i="14" s="1"/>
  <c r="X3197" i="14" s="1"/>
  <c r="AA3197" i="14"/>
  <c r="Y3197" i="14"/>
  <c r="AC3196" i="14"/>
  <c r="AB3196" i="14"/>
  <c r="AB3196" i="14" a="1"/>
  <c r="AA3196" i="14"/>
  <c r="Y3196" i="14"/>
  <c r="AC3195" i="14"/>
  <c r="AB3195" i="14" a="1"/>
  <c r="AB3195" i="14" s="1"/>
  <c r="AA3195" i="14"/>
  <c r="Y3195" i="14"/>
  <c r="AC3194" i="14"/>
  <c r="AB3194" i="14" a="1"/>
  <c r="AB3194" i="14" s="1"/>
  <c r="AA3194" i="14"/>
  <c r="Y3194" i="14"/>
  <c r="AC3193" i="14"/>
  <c r="AB3193" i="14" a="1"/>
  <c r="AB3193" i="14" s="1"/>
  <c r="AA3193" i="14"/>
  <c r="Y3193" i="14"/>
  <c r="AC3192" i="14"/>
  <c r="AB3192" i="14"/>
  <c r="AB3192" i="14" a="1"/>
  <c r="AA3192" i="14"/>
  <c r="Y3192" i="14"/>
  <c r="AC3191" i="14"/>
  <c r="AB3191" i="14" a="1"/>
  <c r="AB3191" i="14" s="1"/>
  <c r="AA3191" i="14"/>
  <c r="Y3191" i="14"/>
  <c r="AC3190" i="14"/>
  <c r="AB3190" i="14" a="1"/>
  <c r="AB3190" i="14" s="1"/>
  <c r="AA3190" i="14"/>
  <c r="Y3190" i="14"/>
  <c r="AC3189" i="14"/>
  <c r="AB3189" i="14" a="1"/>
  <c r="AB3189" i="14" s="1"/>
  <c r="AA3189" i="14"/>
  <c r="Y3189" i="14"/>
  <c r="AC3188" i="14"/>
  <c r="AB3188" i="14"/>
  <c r="AB3188" i="14" a="1"/>
  <c r="AA3188" i="14"/>
  <c r="Y3188" i="14"/>
  <c r="AC3187" i="14"/>
  <c r="AB3187" i="14" a="1"/>
  <c r="AB3187" i="14" s="1"/>
  <c r="AA3187" i="14"/>
  <c r="Y3187" i="14"/>
  <c r="AC3186" i="14"/>
  <c r="AB3186" i="14" a="1"/>
  <c r="AB3186" i="14" s="1"/>
  <c r="X3186" i="14" s="1"/>
  <c r="AA3186" i="14"/>
  <c r="Y3186" i="14"/>
  <c r="AC3185" i="14"/>
  <c r="AB3185" i="14" a="1"/>
  <c r="AB3185" i="14" s="1"/>
  <c r="X3185" i="14" s="1"/>
  <c r="AA3185" i="14"/>
  <c r="Y3185" i="14"/>
  <c r="AC3184" i="14"/>
  <c r="AB3184" i="14"/>
  <c r="AB3184" i="14" a="1"/>
  <c r="AA3184" i="14"/>
  <c r="Y3184" i="14"/>
  <c r="AC3183" i="14"/>
  <c r="AB3183" i="14" a="1"/>
  <c r="AB3183" i="14" s="1"/>
  <c r="AA3183" i="14"/>
  <c r="Y3183" i="14"/>
  <c r="AC3182" i="14"/>
  <c r="AB3182" i="14" a="1"/>
  <c r="AB3182" i="14" s="1"/>
  <c r="X3182" i="14" s="1"/>
  <c r="AA3182" i="14"/>
  <c r="Y3182" i="14"/>
  <c r="AC3181" i="14"/>
  <c r="AB3181" i="14" a="1"/>
  <c r="AB3181" i="14" s="1"/>
  <c r="X3181" i="14" s="1"/>
  <c r="AA3181" i="14"/>
  <c r="Y3181" i="14"/>
  <c r="AC3180" i="14"/>
  <c r="AB3180" i="14"/>
  <c r="AB3180" i="14" a="1"/>
  <c r="AA3180" i="14"/>
  <c r="Y3180" i="14"/>
  <c r="AC3179" i="14"/>
  <c r="AB3179" i="14" a="1"/>
  <c r="AB3179" i="14" s="1"/>
  <c r="AA3179" i="14"/>
  <c r="Y3179" i="14"/>
  <c r="AC3178" i="14"/>
  <c r="AB3178" i="14" a="1"/>
  <c r="AB3178" i="14" s="1"/>
  <c r="AA3178" i="14"/>
  <c r="Y3178" i="14"/>
  <c r="AC3177" i="14"/>
  <c r="AB3177" i="14" a="1"/>
  <c r="AB3177" i="14" s="1"/>
  <c r="AA3177" i="14"/>
  <c r="Y3177" i="14"/>
  <c r="AC3176" i="14"/>
  <c r="AB3176" i="14"/>
  <c r="AB3176" i="14" a="1"/>
  <c r="AA3176" i="14"/>
  <c r="Y3176" i="14"/>
  <c r="AC3175" i="14"/>
  <c r="AB3175" i="14" a="1"/>
  <c r="AB3175" i="14" s="1"/>
  <c r="AA3175" i="14"/>
  <c r="Y3175" i="14"/>
  <c r="AC3174" i="14"/>
  <c r="AB3174" i="14" a="1"/>
  <c r="AB3174" i="14" s="1"/>
  <c r="AA3174" i="14"/>
  <c r="Y3174" i="14"/>
  <c r="AC3173" i="14"/>
  <c r="AB3173" i="14" a="1"/>
  <c r="AB3173" i="14" s="1"/>
  <c r="AA3173" i="14"/>
  <c r="Y3173" i="14"/>
  <c r="AC3172" i="14"/>
  <c r="AB3172" i="14"/>
  <c r="AB3172" i="14" a="1"/>
  <c r="AA3172" i="14"/>
  <c r="Y3172" i="14"/>
  <c r="AC3171" i="14"/>
  <c r="AB3171" i="14" a="1"/>
  <c r="AB3171" i="14" s="1"/>
  <c r="AA3171" i="14"/>
  <c r="Y3171" i="14"/>
  <c r="AC3170" i="14"/>
  <c r="AB3170" i="14" a="1"/>
  <c r="AB3170" i="14" s="1"/>
  <c r="X3170" i="14" s="1"/>
  <c r="AA3170" i="14"/>
  <c r="Y3170" i="14"/>
  <c r="AC3169" i="14"/>
  <c r="AB3169" i="14" a="1"/>
  <c r="AB3169" i="14" s="1"/>
  <c r="X3169" i="14" s="1"/>
  <c r="AA3169" i="14"/>
  <c r="Y3169" i="14"/>
  <c r="AC3168" i="14"/>
  <c r="AB3168" i="14"/>
  <c r="AB3168" i="14" a="1"/>
  <c r="AA3168" i="14"/>
  <c r="Y3168" i="14"/>
  <c r="AC3167" i="14"/>
  <c r="AB3167" i="14" a="1"/>
  <c r="AB3167" i="14" s="1"/>
  <c r="AA3167" i="14"/>
  <c r="Y3167" i="14"/>
  <c r="AC3166" i="14"/>
  <c r="AB3166" i="14" a="1"/>
  <c r="AB3166" i="14" s="1"/>
  <c r="X3166" i="14" s="1"/>
  <c r="AA3166" i="14"/>
  <c r="Y3166" i="14"/>
  <c r="AC3165" i="14"/>
  <c r="AB3165" i="14" a="1"/>
  <c r="AB3165" i="14" s="1"/>
  <c r="X3165" i="14" s="1"/>
  <c r="AA3165" i="14"/>
  <c r="Y3165" i="14"/>
  <c r="AC3164" i="14"/>
  <c r="AB3164" i="14"/>
  <c r="X3164" i="14" s="1"/>
  <c r="AB3164" i="14" a="1"/>
  <c r="AA3164" i="14"/>
  <c r="Y3164" i="14"/>
  <c r="AC3163" i="14"/>
  <c r="AB3163" i="14" a="1"/>
  <c r="AB3163" i="14" s="1"/>
  <c r="AA3163" i="14"/>
  <c r="Y3163" i="14"/>
  <c r="AC3162" i="14"/>
  <c r="AB3162" i="14" a="1"/>
  <c r="AB3162" i="14" s="1"/>
  <c r="AA3162" i="14"/>
  <c r="Y3162" i="14"/>
  <c r="AC3161" i="14"/>
  <c r="AB3161" i="14" a="1"/>
  <c r="AB3161" i="14" s="1"/>
  <c r="X3161" i="14" s="1"/>
  <c r="AA3161" i="14"/>
  <c r="Y3161" i="14"/>
  <c r="AC3160" i="14"/>
  <c r="AB3160" i="14"/>
  <c r="AB3160" i="14" a="1"/>
  <c r="AA3160" i="14"/>
  <c r="Y3160" i="14"/>
  <c r="AC3159" i="14"/>
  <c r="AB3159" i="14" a="1"/>
  <c r="AB3159" i="14" s="1"/>
  <c r="X3159" i="14" s="1"/>
  <c r="AA3159" i="14"/>
  <c r="Y3159" i="14"/>
  <c r="AC3158" i="14"/>
  <c r="AB3158" i="14" a="1"/>
  <c r="AB3158" i="14" s="1"/>
  <c r="AA3158" i="14"/>
  <c r="Y3158" i="14"/>
  <c r="AC3157" i="14"/>
  <c r="AB3157" i="14"/>
  <c r="AB3157" i="14" a="1"/>
  <c r="AA3157" i="14"/>
  <c r="Y3157" i="14"/>
  <c r="AC3156" i="14"/>
  <c r="AB3156" i="14"/>
  <c r="AB3156" i="14" a="1"/>
  <c r="AA3156" i="14"/>
  <c r="Y3156" i="14"/>
  <c r="AC3155" i="14"/>
  <c r="AB3155" i="14" a="1"/>
  <c r="AB3155" i="14" s="1"/>
  <c r="X3155" i="14" s="1"/>
  <c r="AA3155" i="14"/>
  <c r="Y3155" i="14"/>
  <c r="AC3154" i="14"/>
  <c r="AB3154" i="14" a="1"/>
  <c r="AB3154" i="14" s="1"/>
  <c r="AA3154" i="14"/>
  <c r="Y3154" i="14"/>
  <c r="AC3153" i="14"/>
  <c r="AB3153" i="14"/>
  <c r="AB3153" i="14" a="1"/>
  <c r="AA3153" i="14"/>
  <c r="Y3153" i="14"/>
  <c r="AC3152" i="14"/>
  <c r="AB3152" i="14" a="1"/>
  <c r="AB3152" i="14" s="1"/>
  <c r="AA3152" i="14"/>
  <c r="Y3152" i="14"/>
  <c r="AC3151" i="14"/>
  <c r="AB3151" i="14" a="1"/>
  <c r="AB3151" i="14" s="1"/>
  <c r="AA3151" i="14"/>
  <c r="Y3151" i="14"/>
  <c r="AC3150" i="14"/>
  <c r="AB3150" i="14" a="1"/>
  <c r="AB3150" i="14" s="1"/>
  <c r="AA3150" i="14"/>
  <c r="Y3150" i="14"/>
  <c r="AC3149" i="14"/>
  <c r="AB3149" i="14"/>
  <c r="AB3149" i="14" a="1"/>
  <c r="AA3149" i="14"/>
  <c r="Y3149" i="14"/>
  <c r="AC3148" i="14"/>
  <c r="AB3148" i="14" a="1"/>
  <c r="AB3148" i="14" s="1"/>
  <c r="X3148" i="14" s="1"/>
  <c r="AA3148" i="14"/>
  <c r="Y3148" i="14"/>
  <c r="AC3147" i="14"/>
  <c r="AB3147" i="14" a="1"/>
  <c r="AB3147" i="14" s="1"/>
  <c r="X3147" i="14" s="1"/>
  <c r="AA3147" i="14"/>
  <c r="Y3147" i="14"/>
  <c r="AC3146" i="14"/>
  <c r="AB3146" i="14"/>
  <c r="AB3146" i="14" a="1"/>
  <c r="AA3146" i="14"/>
  <c r="Y3146" i="14"/>
  <c r="AC3145" i="14"/>
  <c r="AB3145" i="14" a="1"/>
  <c r="AB3145" i="14" s="1"/>
  <c r="AA3145" i="14"/>
  <c r="Y3145" i="14"/>
  <c r="AC3144" i="14"/>
  <c r="AB3144" i="14"/>
  <c r="X3144" i="14" s="1"/>
  <c r="AB3144" i="14" a="1"/>
  <c r="AA3144" i="14"/>
  <c r="Y3144" i="14"/>
  <c r="Z3144" i="14"/>
  <c r="AC3143" i="14"/>
  <c r="AB3143" i="14" a="1"/>
  <c r="AB3143" i="14" s="1"/>
  <c r="X3143" i="14" s="1"/>
  <c r="AA3143" i="14"/>
  <c r="Y3143" i="14"/>
  <c r="AC3142" i="14"/>
  <c r="AB3142" i="14"/>
  <c r="AB3142" i="14" a="1"/>
  <c r="AA3142" i="14"/>
  <c r="Y3142" i="14"/>
  <c r="AC3141" i="14"/>
  <c r="AB3141" i="14"/>
  <c r="X3141" i="14" s="1"/>
  <c r="AB3141" i="14" a="1"/>
  <c r="AA3141" i="14"/>
  <c r="Y3141" i="14"/>
  <c r="Z3141" i="14"/>
  <c r="AC3140" i="14"/>
  <c r="AB3140" i="14" a="1"/>
  <c r="AB3140" i="14" s="1"/>
  <c r="X3140" i="14" s="1"/>
  <c r="AA3140" i="14"/>
  <c r="Y3140" i="14"/>
  <c r="AC3139" i="14"/>
  <c r="AB3139" i="14" a="1"/>
  <c r="AB3139" i="14" s="1"/>
  <c r="AA3139" i="14"/>
  <c r="Y3139" i="14"/>
  <c r="AC3138" i="14"/>
  <c r="AB3138" i="14" a="1"/>
  <c r="AB3138" i="14" s="1"/>
  <c r="AA3138" i="14"/>
  <c r="Y3138" i="14"/>
  <c r="AC3137" i="14"/>
  <c r="AB3137" i="14"/>
  <c r="AB3137" i="14" a="1"/>
  <c r="AA3137" i="14"/>
  <c r="Y3137" i="14"/>
  <c r="AC3136" i="14"/>
  <c r="AB3136" i="14" a="1"/>
  <c r="AB3136" i="14" s="1"/>
  <c r="AA3136" i="14"/>
  <c r="Y3136" i="14"/>
  <c r="AC3135" i="14"/>
  <c r="AB3135" i="14" a="1"/>
  <c r="AB3135" i="14" s="1"/>
  <c r="AA3135" i="14"/>
  <c r="Y3135" i="14"/>
  <c r="AC3134" i="14"/>
  <c r="AB3134" i="14" a="1"/>
  <c r="AB3134" i="14" s="1"/>
  <c r="AA3134" i="14"/>
  <c r="Y3134" i="14"/>
  <c r="AC3133" i="14"/>
  <c r="AB3133" i="14" a="1"/>
  <c r="AB3133" i="14" s="1"/>
  <c r="X3133" i="14" s="1"/>
  <c r="AA3133" i="14"/>
  <c r="Y3133" i="14"/>
  <c r="AC3132" i="14"/>
  <c r="AB3132" i="14" a="1"/>
  <c r="AB3132" i="14" s="1"/>
  <c r="X3132" i="14" s="1"/>
  <c r="AA3132" i="14"/>
  <c r="Y3132" i="14"/>
  <c r="AC3131" i="14"/>
  <c r="AB3131" i="14" a="1"/>
  <c r="AB3131" i="14" s="1"/>
  <c r="X3131" i="14" s="1"/>
  <c r="AA3131" i="14"/>
  <c r="Y3131" i="14"/>
  <c r="AC3130" i="14"/>
  <c r="AB3130" i="14"/>
  <c r="AB3130" i="14" a="1"/>
  <c r="AA3130" i="14"/>
  <c r="Y3130" i="14"/>
  <c r="AC3129" i="14"/>
  <c r="AB3129" i="14" a="1"/>
  <c r="AB3129" i="14" s="1"/>
  <c r="X3129" i="14" s="1"/>
  <c r="AA3129" i="14"/>
  <c r="Y3129" i="14"/>
  <c r="AC3128" i="14"/>
  <c r="AB3128" i="14" a="1"/>
  <c r="AB3128" i="14" s="1"/>
  <c r="X3128" i="14" s="1"/>
  <c r="AA3128" i="14"/>
  <c r="Y3128" i="14"/>
  <c r="AC3127" i="14"/>
  <c r="AB3127" i="14" a="1"/>
  <c r="AB3127" i="14" s="1"/>
  <c r="X3127" i="14" s="1"/>
  <c r="AA3127" i="14"/>
  <c r="Y3127" i="14"/>
  <c r="AC3126" i="14"/>
  <c r="AB3126" i="14" a="1"/>
  <c r="AB3126" i="14" s="1"/>
  <c r="AA3126" i="14"/>
  <c r="Y3126" i="14"/>
  <c r="AC3125" i="14"/>
  <c r="AB3125" i="14" a="1"/>
  <c r="AB3125" i="14" s="1"/>
  <c r="AA3125" i="14"/>
  <c r="Y3125" i="14"/>
  <c r="AC3124" i="14"/>
  <c r="AB3124" i="14" a="1"/>
  <c r="AB3124" i="14" s="1"/>
  <c r="AA3124" i="14"/>
  <c r="Y3124" i="14"/>
  <c r="AC3123" i="14"/>
  <c r="AB3123" i="14" a="1"/>
  <c r="AB3123" i="14" s="1"/>
  <c r="AA3123" i="14"/>
  <c r="Y3123" i="14"/>
  <c r="AC3122" i="14"/>
  <c r="AB3122" i="14"/>
  <c r="AB3122" i="14" a="1"/>
  <c r="AA3122" i="14"/>
  <c r="Y3122" i="14"/>
  <c r="AC3121" i="14"/>
  <c r="AB3121" i="14" a="1"/>
  <c r="AB3121" i="14" s="1"/>
  <c r="AA3121" i="14"/>
  <c r="Y3121" i="14"/>
  <c r="AC3120" i="14"/>
  <c r="AB3120" i="14" a="1"/>
  <c r="AB3120" i="14" s="1"/>
  <c r="AA3120" i="14"/>
  <c r="Y3120" i="14"/>
  <c r="AC3119" i="14"/>
  <c r="AB3119" i="14" a="1"/>
  <c r="AB3119" i="14" s="1"/>
  <c r="AA3119" i="14"/>
  <c r="Y3119" i="14"/>
  <c r="AC3118" i="14"/>
  <c r="AB3118" i="14" a="1"/>
  <c r="AB3118" i="14" s="1"/>
  <c r="AA3118" i="14"/>
  <c r="Y3118" i="14"/>
  <c r="AC3117" i="14"/>
  <c r="AB3117" i="14" a="1"/>
  <c r="AB3117" i="14" s="1"/>
  <c r="X3117" i="14" s="1"/>
  <c r="AA3117" i="14"/>
  <c r="Y3117" i="14"/>
  <c r="AC3116" i="14"/>
  <c r="AB3116" i="14" a="1"/>
  <c r="AB3116" i="14" s="1"/>
  <c r="X3116" i="14" s="1"/>
  <c r="AA3116" i="14"/>
  <c r="Y3116" i="14"/>
  <c r="AC3115" i="14"/>
  <c r="AB3115" i="14" a="1"/>
  <c r="AB3115" i="14" s="1"/>
  <c r="X3115" i="14" s="1"/>
  <c r="AA3115" i="14"/>
  <c r="Y3115" i="14"/>
  <c r="AC3114" i="14"/>
  <c r="AB3114" i="14"/>
  <c r="AB3114" i="14" a="1"/>
  <c r="AA3114" i="14"/>
  <c r="Y3114" i="14"/>
  <c r="AC3113" i="14"/>
  <c r="AB3113" i="14" a="1"/>
  <c r="AB3113" i="14" s="1"/>
  <c r="X3113" i="14" s="1"/>
  <c r="AA3113" i="14"/>
  <c r="Y3113" i="14"/>
  <c r="AC3112" i="14"/>
  <c r="AB3112" i="14" a="1"/>
  <c r="AB3112" i="14" s="1"/>
  <c r="X3112" i="14" s="1"/>
  <c r="AA3112" i="14"/>
  <c r="Y3112" i="14"/>
  <c r="AC3111" i="14"/>
  <c r="AB3111" i="14" a="1"/>
  <c r="AB3111" i="14" s="1"/>
  <c r="X3111" i="14" s="1"/>
  <c r="AA3111" i="14"/>
  <c r="Y3111" i="14"/>
  <c r="AC3110" i="14"/>
  <c r="AB3110" i="14" a="1"/>
  <c r="AB3110" i="14" s="1"/>
  <c r="AA3110" i="14"/>
  <c r="Y3110" i="14"/>
  <c r="AC3109" i="14"/>
  <c r="AB3109" i="14" a="1"/>
  <c r="AB3109" i="14" s="1"/>
  <c r="AA3109" i="14"/>
  <c r="Y3109" i="14"/>
  <c r="AC3108" i="14"/>
  <c r="AB3108" i="14" a="1"/>
  <c r="AB3108" i="14" s="1"/>
  <c r="AA3108" i="14"/>
  <c r="Y3108" i="14"/>
  <c r="AC3107" i="14"/>
  <c r="AB3107" i="14" a="1"/>
  <c r="AB3107" i="14" s="1"/>
  <c r="AA3107" i="14"/>
  <c r="Y3107" i="14"/>
  <c r="AC3106" i="14"/>
  <c r="AB3106" i="14"/>
  <c r="AB3106" i="14" a="1"/>
  <c r="AA3106" i="14"/>
  <c r="Y3106" i="14"/>
  <c r="AC3105" i="14"/>
  <c r="AB3105" i="14" a="1"/>
  <c r="AB3105" i="14" s="1"/>
  <c r="AA3105" i="14"/>
  <c r="Y3105" i="14"/>
  <c r="AC3104" i="14"/>
  <c r="AB3104" i="14" a="1"/>
  <c r="AB3104" i="14" s="1"/>
  <c r="AA3104" i="14"/>
  <c r="Y3104" i="14"/>
  <c r="AC3103" i="14"/>
  <c r="AB3103" i="14" a="1"/>
  <c r="AB3103" i="14" s="1"/>
  <c r="AA3103" i="14"/>
  <c r="Y3103" i="14"/>
  <c r="AC3102" i="14"/>
  <c r="AB3102" i="14" a="1"/>
  <c r="AB3102" i="14" s="1"/>
  <c r="AA3102" i="14"/>
  <c r="Y3102" i="14"/>
  <c r="AC3101" i="14"/>
  <c r="AB3101" i="14" a="1"/>
  <c r="AB3101" i="14" s="1"/>
  <c r="X3101" i="14" s="1"/>
  <c r="AA3101" i="14"/>
  <c r="Y3101" i="14"/>
  <c r="AC3100" i="14"/>
  <c r="AB3100" i="14" a="1"/>
  <c r="AB3100" i="14" s="1"/>
  <c r="X3100" i="14" s="1"/>
  <c r="AA3100" i="14"/>
  <c r="Y3100" i="14"/>
  <c r="AC3099" i="14"/>
  <c r="AB3099" i="14" a="1"/>
  <c r="AB3099" i="14" s="1"/>
  <c r="X3099" i="14" s="1"/>
  <c r="AA3099" i="14"/>
  <c r="Y3099" i="14"/>
  <c r="AC3098" i="14"/>
  <c r="AB3098" i="14"/>
  <c r="AB3098" i="14" a="1"/>
  <c r="AA3098" i="14"/>
  <c r="Y3098" i="14"/>
  <c r="AC3097" i="14"/>
  <c r="AB3097" i="14" a="1"/>
  <c r="AB3097" i="14" s="1"/>
  <c r="X3097" i="14" s="1"/>
  <c r="AA3097" i="14"/>
  <c r="Y3097" i="14"/>
  <c r="AC3096" i="14"/>
  <c r="AB3096" i="14" a="1"/>
  <c r="AB3096" i="14" s="1"/>
  <c r="X3096" i="14" s="1"/>
  <c r="AA3096" i="14"/>
  <c r="Y3096" i="14"/>
  <c r="AC3095" i="14"/>
  <c r="AB3095" i="14" a="1"/>
  <c r="AB3095" i="14" s="1"/>
  <c r="X3095" i="14" s="1"/>
  <c r="AA3095" i="14"/>
  <c r="Y3095" i="14"/>
  <c r="AC3094" i="14"/>
  <c r="AB3094" i="14" a="1"/>
  <c r="AB3094" i="14" s="1"/>
  <c r="AA3094" i="14"/>
  <c r="Y3094" i="14"/>
  <c r="AC3093" i="14"/>
  <c r="AB3093" i="14" a="1"/>
  <c r="AB3093" i="14" s="1"/>
  <c r="AA3093" i="14"/>
  <c r="Y3093" i="14"/>
  <c r="AC3092" i="14"/>
  <c r="AB3092" i="14" a="1"/>
  <c r="AB3092" i="14" s="1"/>
  <c r="AA3092" i="14"/>
  <c r="Y3092" i="14"/>
  <c r="AC3091" i="14"/>
  <c r="AB3091" i="14" a="1"/>
  <c r="AB3091" i="14" s="1"/>
  <c r="AA3091" i="14"/>
  <c r="Y3091" i="14"/>
  <c r="AC3090" i="14"/>
  <c r="AB3090" i="14"/>
  <c r="AB3090" i="14" a="1"/>
  <c r="AA3090" i="14"/>
  <c r="Y3090" i="14"/>
  <c r="AC3089" i="14"/>
  <c r="AB3089" i="14" a="1"/>
  <c r="AB3089" i="14" s="1"/>
  <c r="AA3089" i="14"/>
  <c r="Y3089" i="14"/>
  <c r="AC3088" i="14"/>
  <c r="AB3088" i="14" a="1"/>
  <c r="AB3088" i="14" s="1"/>
  <c r="AA3088" i="14"/>
  <c r="Y3088" i="14"/>
  <c r="AC3087" i="14"/>
  <c r="AB3087" i="14" a="1"/>
  <c r="AB3087" i="14" s="1"/>
  <c r="AA3087" i="14"/>
  <c r="Y3087" i="14"/>
  <c r="AC3086" i="14"/>
  <c r="AB3086" i="14" a="1"/>
  <c r="AB3086" i="14" s="1"/>
  <c r="AA3086" i="14"/>
  <c r="Y3086" i="14"/>
  <c r="AC3085" i="14"/>
  <c r="AB3085" i="14" a="1"/>
  <c r="AB3085" i="14" s="1"/>
  <c r="X3085" i="14" s="1"/>
  <c r="AA3085" i="14"/>
  <c r="Y3085" i="14"/>
  <c r="AC3084" i="14"/>
  <c r="AB3084" i="14" a="1"/>
  <c r="AB3084" i="14" s="1"/>
  <c r="X3084" i="14" s="1"/>
  <c r="AA3084" i="14"/>
  <c r="Y3084" i="14"/>
  <c r="AC3083" i="14"/>
  <c r="AB3083" i="14" a="1"/>
  <c r="AB3083" i="14" s="1"/>
  <c r="X3083" i="14" s="1"/>
  <c r="AA3083" i="14"/>
  <c r="Y3083" i="14"/>
  <c r="AC3082" i="14"/>
  <c r="AB3082" i="14"/>
  <c r="AB3082" i="14" a="1"/>
  <c r="AA3082" i="14"/>
  <c r="Y3082" i="14"/>
  <c r="AC3081" i="14"/>
  <c r="AB3081" i="14" a="1"/>
  <c r="AB3081" i="14" s="1"/>
  <c r="X3081" i="14" s="1"/>
  <c r="AA3081" i="14"/>
  <c r="Y3081" i="14"/>
  <c r="AC3080" i="14"/>
  <c r="AB3080" i="14" a="1"/>
  <c r="AB3080" i="14" s="1"/>
  <c r="X3080" i="14" s="1"/>
  <c r="AA3080" i="14"/>
  <c r="Y3080" i="14"/>
  <c r="AC3079" i="14"/>
  <c r="AB3079" i="14" a="1"/>
  <c r="AB3079" i="14" s="1"/>
  <c r="X3079" i="14" s="1"/>
  <c r="AA3079" i="14"/>
  <c r="Y3079" i="14"/>
  <c r="AC3078" i="14"/>
  <c r="AB3078" i="14" a="1"/>
  <c r="AB3078" i="14" s="1"/>
  <c r="AA3078" i="14"/>
  <c r="Y3078" i="14"/>
  <c r="AC3077" i="14"/>
  <c r="AB3077" i="14" a="1"/>
  <c r="AB3077" i="14" s="1"/>
  <c r="AA3077" i="14"/>
  <c r="Y3077" i="14"/>
  <c r="AC3076" i="14"/>
  <c r="AB3076" i="14" a="1"/>
  <c r="AB3076" i="14" s="1"/>
  <c r="AA3076" i="14"/>
  <c r="Y3076" i="14"/>
  <c r="AC3075" i="14"/>
  <c r="AB3075" i="14" a="1"/>
  <c r="AB3075" i="14" s="1"/>
  <c r="AA3075" i="14"/>
  <c r="Y3075" i="14"/>
  <c r="AC3074" i="14"/>
  <c r="AB3074" i="14"/>
  <c r="AB3074" i="14" a="1"/>
  <c r="AA3074" i="14"/>
  <c r="Y3074" i="14"/>
  <c r="AC3073" i="14"/>
  <c r="AB3073" i="14" a="1"/>
  <c r="AB3073" i="14" s="1"/>
  <c r="AA3073" i="14"/>
  <c r="Y3073" i="14"/>
  <c r="AC3072" i="14"/>
  <c r="AB3072" i="14" a="1"/>
  <c r="AB3072" i="14" s="1"/>
  <c r="AA3072" i="14"/>
  <c r="Y3072" i="14"/>
  <c r="AC3071" i="14"/>
  <c r="AB3071" i="14" a="1"/>
  <c r="AB3071" i="14" s="1"/>
  <c r="AA3071" i="14"/>
  <c r="Y3071" i="14"/>
  <c r="AC3070" i="14"/>
  <c r="AB3070" i="14" a="1"/>
  <c r="AB3070" i="14" s="1"/>
  <c r="AA3070" i="14"/>
  <c r="Y3070" i="14"/>
  <c r="AC3069" i="14"/>
  <c r="AB3069" i="14" a="1"/>
  <c r="AB3069" i="14" s="1"/>
  <c r="X3069" i="14" s="1"/>
  <c r="AA3069" i="14"/>
  <c r="Y3069" i="14"/>
  <c r="AC3068" i="14"/>
  <c r="AB3068" i="14" a="1"/>
  <c r="AB3068" i="14" s="1"/>
  <c r="X3068" i="14" s="1"/>
  <c r="AA3068" i="14"/>
  <c r="Y3068" i="14"/>
  <c r="AC3067" i="14"/>
  <c r="AB3067" i="14" a="1"/>
  <c r="AB3067" i="14" s="1"/>
  <c r="X3067" i="14" s="1"/>
  <c r="AA3067" i="14"/>
  <c r="Y3067" i="14"/>
  <c r="AC3066" i="14"/>
  <c r="AB3066" i="14"/>
  <c r="AB3066" i="14" a="1"/>
  <c r="AA3066" i="14"/>
  <c r="Y3066" i="14"/>
  <c r="AC3065" i="14"/>
  <c r="AB3065" i="14" a="1"/>
  <c r="AB3065" i="14" s="1"/>
  <c r="X3065" i="14" s="1"/>
  <c r="AA3065" i="14"/>
  <c r="Y3065" i="14"/>
  <c r="AC3064" i="14"/>
  <c r="AB3064" i="14" a="1"/>
  <c r="AB3064" i="14" s="1"/>
  <c r="X3064" i="14" s="1"/>
  <c r="AA3064" i="14"/>
  <c r="Y3064" i="14"/>
  <c r="AC3063" i="14"/>
  <c r="AB3063" i="14" a="1"/>
  <c r="AB3063" i="14" s="1"/>
  <c r="X3063" i="14" s="1"/>
  <c r="AA3063" i="14"/>
  <c r="Y3063" i="14"/>
  <c r="AC3062" i="14"/>
  <c r="AB3062" i="14" a="1"/>
  <c r="AB3062" i="14" s="1"/>
  <c r="AA3062" i="14"/>
  <c r="Y3062" i="14"/>
  <c r="AC3061" i="14"/>
  <c r="AB3061" i="14" a="1"/>
  <c r="AB3061" i="14" s="1"/>
  <c r="AA3061" i="14"/>
  <c r="Y3061" i="14"/>
  <c r="AC3060" i="14"/>
  <c r="AB3060" i="14" a="1"/>
  <c r="AB3060" i="14" s="1"/>
  <c r="AA3060" i="14"/>
  <c r="Y3060" i="14"/>
  <c r="AC3059" i="14"/>
  <c r="AB3059" i="14" a="1"/>
  <c r="AB3059" i="14" s="1"/>
  <c r="AA3059" i="14"/>
  <c r="Y3059" i="14"/>
  <c r="AC3058" i="14"/>
  <c r="AB3058" i="14"/>
  <c r="AB3058" i="14" a="1"/>
  <c r="AA3058" i="14"/>
  <c r="Y3058" i="14"/>
  <c r="AC3057" i="14"/>
  <c r="AB3057" i="14" a="1"/>
  <c r="AB3057" i="14" s="1"/>
  <c r="AA3057" i="14"/>
  <c r="Y3057" i="14"/>
  <c r="AC3056" i="14"/>
  <c r="AB3056" i="14" a="1"/>
  <c r="AB3056" i="14" s="1"/>
  <c r="AA3056" i="14"/>
  <c r="Y3056" i="14"/>
  <c r="AC3055" i="14"/>
  <c r="AB3055" i="14" a="1"/>
  <c r="AB3055" i="14" s="1"/>
  <c r="AA3055" i="14"/>
  <c r="Y3055" i="14"/>
  <c r="AC3054" i="14"/>
  <c r="AB3054" i="14" a="1"/>
  <c r="AB3054" i="14" s="1"/>
  <c r="AA3054" i="14"/>
  <c r="Y3054" i="14"/>
  <c r="AC3053" i="14"/>
  <c r="AB3053" i="14" a="1"/>
  <c r="AB3053" i="14" s="1"/>
  <c r="X3053" i="14" s="1"/>
  <c r="AA3053" i="14"/>
  <c r="Y3053" i="14"/>
  <c r="AC3052" i="14"/>
  <c r="AB3052" i="14" a="1"/>
  <c r="AB3052" i="14" s="1"/>
  <c r="X3052" i="14" s="1"/>
  <c r="AA3052" i="14"/>
  <c r="Y3052" i="14"/>
  <c r="AC3051" i="14"/>
  <c r="AB3051" i="14" a="1"/>
  <c r="AB3051" i="14" s="1"/>
  <c r="X3051" i="14" s="1"/>
  <c r="AA3051" i="14"/>
  <c r="Y3051" i="14"/>
  <c r="AC3050" i="14"/>
  <c r="AB3050" i="14"/>
  <c r="AB3050" i="14" a="1"/>
  <c r="AA3050" i="14"/>
  <c r="Y3050" i="14"/>
  <c r="AC3049" i="14"/>
  <c r="AB3049" i="14" a="1"/>
  <c r="AB3049" i="14" s="1"/>
  <c r="X3049" i="14" s="1"/>
  <c r="AA3049" i="14"/>
  <c r="Y3049" i="14"/>
  <c r="AC3048" i="14"/>
  <c r="AB3048" i="14" a="1"/>
  <c r="AB3048" i="14" s="1"/>
  <c r="X3048" i="14" s="1"/>
  <c r="AA3048" i="14"/>
  <c r="Y3048" i="14"/>
  <c r="AC3047" i="14"/>
  <c r="AB3047" i="14" a="1"/>
  <c r="AB3047" i="14" s="1"/>
  <c r="X3047" i="14" s="1"/>
  <c r="AA3047" i="14"/>
  <c r="Y3047" i="14"/>
  <c r="AC3046" i="14"/>
  <c r="AB3046" i="14" a="1"/>
  <c r="AB3046" i="14" s="1"/>
  <c r="AA3046" i="14"/>
  <c r="Y3046" i="14"/>
  <c r="AC3045" i="14"/>
  <c r="AB3045" i="14" a="1"/>
  <c r="AB3045" i="14" s="1"/>
  <c r="AA3045" i="14"/>
  <c r="Y3045" i="14"/>
  <c r="AC3044" i="14"/>
  <c r="AB3044" i="14" a="1"/>
  <c r="AB3044" i="14" s="1"/>
  <c r="AA3044" i="14"/>
  <c r="Y3044" i="14"/>
  <c r="AC3043" i="14"/>
  <c r="AB3043" i="14" a="1"/>
  <c r="AB3043" i="14" s="1"/>
  <c r="AA3043" i="14"/>
  <c r="Y3043" i="14"/>
  <c r="AC3042" i="14"/>
  <c r="AB3042" i="14"/>
  <c r="AB3042" i="14" a="1"/>
  <c r="AA3042" i="14"/>
  <c r="Y3042" i="14"/>
  <c r="AC3041" i="14"/>
  <c r="AB3041" i="14" a="1"/>
  <c r="AB3041" i="14" s="1"/>
  <c r="AA3041" i="14"/>
  <c r="Y3041" i="14"/>
  <c r="AC3040" i="14"/>
  <c r="AB3040" i="14" a="1"/>
  <c r="AB3040" i="14" s="1"/>
  <c r="AA3040" i="14"/>
  <c r="Y3040" i="14"/>
  <c r="AC3039" i="14"/>
  <c r="AB3039" i="14" a="1"/>
  <c r="AB3039" i="14" s="1"/>
  <c r="AA3039" i="14"/>
  <c r="Y3039" i="14"/>
  <c r="AC3038" i="14"/>
  <c r="AB3038" i="14" a="1"/>
  <c r="AB3038" i="14" s="1"/>
  <c r="AA3038" i="14"/>
  <c r="Y3038" i="14"/>
  <c r="AC3037" i="14"/>
  <c r="AB3037" i="14" a="1"/>
  <c r="AB3037" i="14" s="1"/>
  <c r="X3037" i="14" s="1"/>
  <c r="AA3037" i="14"/>
  <c r="Y3037" i="14"/>
  <c r="AC3036" i="14"/>
  <c r="AB3036" i="14" a="1"/>
  <c r="AB3036" i="14" s="1"/>
  <c r="X3036" i="14" s="1"/>
  <c r="AA3036" i="14"/>
  <c r="Y3036" i="14"/>
  <c r="AC3035" i="14"/>
  <c r="AB3035" i="14" a="1"/>
  <c r="AB3035" i="14" s="1"/>
  <c r="X3035" i="14" s="1"/>
  <c r="AA3035" i="14"/>
  <c r="Y3035" i="14"/>
  <c r="AC3034" i="14"/>
  <c r="AB3034" i="14"/>
  <c r="AB3034" i="14" a="1"/>
  <c r="AA3034" i="14"/>
  <c r="Y3034" i="14"/>
  <c r="AC3033" i="14"/>
  <c r="AB3033" i="14" a="1"/>
  <c r="AB3033" i="14" s="1"/>
  <c r="X3033" i="14" s="1"/>
  <c r="AA3033" i="14"/>
  <c r="Y3033" i="14"/>
  <c r="AC3032" i="14"/>
  <c r="AB3032" i="14" a="1"/>
  <c r="AB3032" i="14" s="1"/>
  <c r="X3032" i="14" s="1"/>
  <c r="AA3032" i="14"/>
  <c r="Y3032" i="14"/>
  <c r="AC3031" i="14"/>
  <c r="AB3031" i="14" a="1"/>
  <c r="AB3031" i="14" s="1"/>
  <c r="X3031" i="14" s="1"/>
  <c r="AA3031" i="14"/>
  <c r="Y3031" i="14"/>
  <c r="AC3030" i="14"/>
  <c r="AB3030" i="14" a="1"/>
  <c r="AB3030" i="14" s="1"/>
  <c r="AA3030" i="14"/>
  <c r="Y3030" i="14"/>
  <c r="AC3029" i="14"/>
  <c r="AB3029" i="14" a="1"/>
  <c r="AB3029" i="14" s="1"/>
  <c r="AA3029" i="14"/>
  <c r="Y3029" i="14"/>
  <c r="AC3028" i="14"/>
  <c r="AB3028" i="14" a="1"/>
  <c r="AB3028" i="14" s="1"/>
  <c r="AA3028" i="14"/>
  <c r="Y3028" i="14"/>
  <c r="AC3027" i="14"/>
  <c r="AB3027" i="14" a="1"/>
  <c r="AB3027" i="14" s="1"/>
  <c r="AA3027" i="14"/>
  <c r="Y3027" i="14"/>
  <c r="AC3026" i="14"/>
  <c r="AB3026" i="14"/>
  <c r="AB3026" i="14" a="1"/>
  <c r="AA3026" i="14"/>
  <c r="Y3026" i="14"/>
  <c r="AC3025" i="14"/>
  <c r="AB3025" i="14" a="1"/>
  <c r="AB3025" i="14" s="1"/>
  <c r="AA3025" i="14"/>
  <c r="Y3025" i="14"/>
  <c r="AC3024" i="14"/>
  <c r="AB3024" i="14" a="1"/>
  <c r="AB3024" i="14" s="1"/>
  <c r="AA3024" i="14"/>
  <c r="Y3024" i="14"/>
  <c r="AC3023" i="14"/>
  <c r="AB3023" i="14" a="1"/>
  <c r="AB3023" i="14" s="1"/>
  <c r="AA3023" i="14"/>
  <c r="Y3023" i="14"/>
  <c r="AC3022" i="14"/>
  <c r="AB3022" i="14" a="1"/>
  <c r="AB3022" i="14" s="1"/>
  <c r="AA3022" i="14"/>
  <c r="Y3022" i="14"/>
  <c r="AC3021" i="14"/>
  <c r="AB3021" i="14" a="1"/>
  <c r="AB3021" i="14" s="1"/>
  <c r="X3021" i="14" s="1"/>
  <c r="AA3021" i="14"/>
  <c r="Y3021" i="14"/>
  <c r="AC3020" i="14"/>
  <c r="AB3020" i="14" a="1"/>
  <c r="AB3020" i="14" s="1"/>
  <c r="X3020" i="14" s="1"/>
  <c r="AA3020" i="14"/>
  <c r="Y3020" i="14"/>
  <c r="AC3019" i="14"/>
  <c r="AB3019" i="14" a="1"/>
  <c r="AB3019" i="14" s="1"/>
  <c r="X3019" i="14" s="1"/>
  <c r="AA3019" i="14"/>
  <c r="Y3019" i="14"/>
  <c r="AC3018" i="14"/>
  <c r="AB3018" i="14"/>
  <c r="AB3018" i="14" a="1"/>
  <c r="AA3018" i="14"/>
  <c r="Y3018" i="14"/>
  <c r="AC3017" i="14"/>
  <c r="AB3017" i="14" a="1"/>
  <c r="AB3017" i="14" s="1"/>
  <c r="X3017" i="14" s="1"/>
  <c r="AA3017" i="14"/>
  <c r="Y3017" i="14"/>
  <c r="AC3016" i="14"/>
  <c r="AB3016" i="14" a="1"/>
  <c r="AB3016" i="14" s="1"/>
  <c r="X3016" i="14" s="1"/>
  <c r="AA3016" i="14"/>
  <c r="Y3016" i="14"/>
  <c r="AC3015" i="14"/>
  <c r="AB3015" i="14" a="1"/>
  <c r="AB3015" i="14" s="1"/>
  <c r="X3015" i="14" s="1"/>
  <c r="AA3015" i="14"/>
  <c r="Y3015" i="14"/>
  <c r="AC3014" i="14"/>
  <c r="AB3014" i="14" a="1"/>
  <c r="AB3014" i="14" s="1"/>
  <c r="AA3014" i="14"/>
  <c r="Y3014" i="14"/>
  <c r="AC3013" i="14"/>
  <c r="AB3013" i="14" a="1"/>
  <c r="AB3013" i="14" s="1"/>
  <c r="AA3013" i="14"/>
  <c r="Y3013" i="14"/>
  <c r="AC3012" i="14"/>
  <c r="AB3012" i="14" a="1"/>
  <c r="AB3012" i="14" s="1"/>
  <c r="AA3012" i="14"/>
  <c r="Y3012" i="14"/>
  <c r="AC3011" i="14"/>
  <c r="AB3011" i="14" a="1"/>
  <c r="AB3011" i="14" s="1"/>
  <c r="AA3011" i="14"/>
  <c r="Y3011" i="14"/>
  <c r="AC3010" i="14"/>
  <c r="AB3010" i="14"/>
  <c r="AB3010" i="14" a="1"/>
  <c r="AA3010" i="14"/>
  <c r="Y3010" i="14"/>
  <c r="AC3009" i="14"/>
  <c r="AB3009" i="14" a="1"/>
  <c r="AB3009" i="14" s="1"/>
  <c r="AA3009" i="14"/>
  <c r="Y3009" i="14"/>
  <c r="AC3008" i="14"/>
  <c r="AB3008" i="14" a="1"/>
  <c r="AB3008" i="14" s="1"/>
  <c r="AA3008" i="14"/>
  <c r="Y3008" i="14"/>
  <c r="AC3007" i="14"/>
  <c r="AB3007" i="14" a="1"/>
  <c r="AB3007" i="14" s="1"/>
  <c r="AA3007" i="14"/>
  <c r="Y3007" i="14"/>
  <c r="AC3006" i="14"/>
  <c r="AB3006" i="14" a="1"/>
  <c r="AB3006" i="14" s="1"/>
  <c r="AA3006" i="14"/>
  <c r="Y3006" i="14"/>
  <c r="AC3005" i="14"/>
  <c r="AB3005" i="14" a="1"/>
  <c r="AB3005" i="14" s="1"/>
  <c r="X3005" i="14" s="1"/>
  <c r="AA3005" i="14"/>
  <c r="Y3005" i="14"/>
  <c r="AC3004" i="14"/>
  <c r="AB3004" i="14" a="1"/>
  <c r="AB3004" i="14" s="1"/>
  <c r="X3004" i="14" s="1"/>
  <c r="AA3004" i="14"/>
  <c r="Y3004" i="14"/>
  <c r="AC3003" i="14"/>
  <c r="AB3003" i="14" a="1"/>
  <c r="AB3003" i="14" s="1"/>
  <c r="X3003" i="14" s="1"/>
  <c r="AA3003" i="14"/>
  <c r="Y3003" i="14"/>
  <c r="AC3002" i="14"/>
  <c r="AB3002" i="14"/>
  <c r="AB3002" i="14" a="1"/>
  <c r="AA3002" i="14"/>
  <c r="Y3002" i="14"/>
  <c r="AC3001" i="14"/>
  <c r="AB3001" i="14" a="1"/>
  <c r="AB3001" i="14" s="1"/>
  <c r="X3001" i="14" s="1"/>
  <c r="AA3001" i="14"/>
  <c r="Y3001" i="14"/>
  <c r="AC3000" i="14"/>
  <c r="AB3000" i="14" a="1"/>
  <c r="AB3000" i="14" s="1"/>
  <c r="X3000" i="14" s="1"/>
  <c r="AA3000" i="14"/>
  <c r="Y3000" i="14"/>
  <c r="AC2999" i="14"/>
  <c r="AB2999" i="14" a="1"/>
  <c r="AB2999" i="14" s="1"/>
  <c r="X2999" i="14" s="1"/>
  <c r="AA2999" i="14"/>
  <c r="Y2999" i="14"/>
  <c r="AC2998" i="14"/>
  <c r="AB2998" i="14" a="1"/>
  <c r="AB2998" i="14" s="1"/>
  <c r="AA2998" i="14"/>
  <c r="Y2998" i="14"/>
  <c r="AC2997" i="14"/>
  <c r="AB2997" i="14" a="1"/>
  <c r="AB2997" i="14" s="1"/>
  <c r="AA2997" i="14"/>
  <c r="Y2997" i="14"/>
  <c r="AC2996" i="14"/>
  <c r="AB2996" i="14" a="1"/>
  <c r="AB2996" i="14" s="1"/>
  <c r="AA2996" i="14"/>
  <c r="Y2996" i="14"/>
  <c r="AC2995" i="14"/>
  <c r="AB2995" i="14" a="1"/>
  <c r="AB2995" i="14" s="1"/>
  <c r="AA2995" i="14"/>
  <c r="Y2995" i="14"/>
  <c r="AC2994" i="14"/>
  <c r="AB2994" i="14"/>
  <c r="AB2994" i="14" a="1"/>
  <c r="AA2994" i="14"/>
  <c r="Y2994" i="14"/>
  <c r="AC2993" i="14"/>
  <c r="AB2993" i="14" a="1"/>
  <c r="AB2993" i="14" s="1"/>
  <c r="AA2993" i="14"/>
  <c r="Y2993" i="14"/>
  <c r="AC2992" i="14"/>
  <c r="AB2992" i="14" a="1"/>
  <c r="AB2992" i="14" s="1"/>
  <c r="AA2992" i="14"/>
  <c r="Y2992" i="14"/>
  <c r="AC2991" i="14"/>
  <c r="AB2991" i="14" a="1"/>
  <c r="AB2991" i="14" s="1"/>
  <c r="AA2991" i="14"/>
  <c r="Y2991" i="14"/>
  <c r="AC2990" i="14"/>
  <c r="AB2990" i="14" a="1"/>
  <c r="AB2990" i="14" s="1"/>
  <c r="AA2990" i="14"/>
  <c r="Y2990" i="14"/>
  <c r="AC2989" i="14"/>
  <c r="AB2989" i="14" a="1"/>
  <c r="AB2989" i="14" s="1"/>
  <c r="X2989" i="14" s="1"/>
  <c r="AA2989" i="14"/>
  <c r="Y2989" i="14"/>
  <c r="AC2988" i="14"/>
  <c r="AB2988" i="14" a="1"/>
  <c r="AB2988" i="14" s="1"/>
  <c r="X2988" i="14" s="1"/>
  <c r="AA2988" i="14"/>
  <c r="Y2988" i="14"/>
  <c r="AC2987" i="14"/>
  <c r="AB2987" i="14" a="1"/>
  <c r="AB2987" i="14" s="1"/>
  <c r="X2987" i="14" s="1"/>
  <c r="AA2987" i="14"/>
  <c r="Y2987" i="14"/>
  <c r="AC2986" i="14"/>
  <c r="AB2986" i="14"/>
  <c r="AB2986" i="14" a="1"/>
  <c r="AA2986" i="14"/>
  <c r="Y2986" i="14"/>
  <c r="AC2985" i="14"/>
  <c r="AB2985" i="14" a="1"/>
  <c r="AB2985" i="14" s="1"/>
  <c r="X2985" i="14" s="1"/>
  <c r="AA2985" i="14"/>
  <c r="Y2985" i="14"/>
  <c r="AC2984" i="14"/>
  <c r="AB2984" i="14" a="1"/>
  <c r="AB2984" i="14" s="1"/>
  <c r="X2984" i="14" s="1"/>
  <c r="AA2984" i="14"/>
  <c r="Y2984" i="14"/>
  <c r="AC2983" i="14"/>
  <c r="AB2983" i="14" a="1"/>
  <c r="AB2983" i="14" s="1"/>
  <c r="X2983" i="14" s="1"/>
  <c r="AA2983" i="14"/>
  <c r="Y2983" i="14"/>
  <c r="AC2982" i="14"/>
  <c r="AB2982" i="14" a="1"/>
  <c r="AB2982" i="14" s="1"/>
  <c r="AA2982" i="14"/>
  <c r="Y2982" i="14"/>
  <c r="AC2981" i="14"/>
  <c r="AB2981" i="14" a="1"/>
  <c r="AB2981" i="14" s="1"/>
  <c r="AA2981" i="14"/>
  <c r="Y2981" i="14"/>
  <c r="AC2980" i="14"/>
  <c r="AB2980" i="14" a="1"/>
  <c r="AB2980" i="14" s="1"/>
  <c r="AA2980" i="14"/>
  <c r="Y2980" i="14"/>
  <c r="AC2979" i="14"/>
  <c r="AB2979" i="14" a="1"/>
  <c r="AB2979" i="14" s="1"/>
  <c r="AA2979" i="14"/>
  <c r="Y2979" i="14"/>
  <c r="AC2978" i="14"/>
  <c r="AB2978" i="14"/>
  <c r="AB2978" i="14" a="1"/>
  <c r="AA2978" i="14"/>
  <c r="Y2978" i="14"/>
  <c r="AC2977" i="14"/>
  <c r="AB2977" i="14" a="1"/>
  <c r="AB2977" i="14" s="1"/>
  <c r="AA2977" i="14"/>
  <c r="Y2977" i="14"/>
  <c r="AC2976" i="14"/>
  <c r="AB2976" i="14" a="1"/>
  <c r="AB2976" i="14" s="1"/>
  <c r="AA2976" i="14"/>
  <c r="Y2976" i="14"/>
  <c r="AC2975" i="14"/>
  <c r="AB2975" i="14" a="1"/>
  <c r="AB2975" i="14" s="1"/>
  <c r="AA2975" i="14"/>
  <c r="Y2975" i="14"/>
  <c r="AC2974" i="14"/>
  <c r="AB2974" i="14" a="1"/>
  <c r="AB2974" i="14" s="1"/>
  <c r="AA2974" i="14"/>
  <c r="Y2974" i="14"/>
  <c r="AC2973" i="14"/>
  <c r="AB2973" i="14" a="1"/>
  <c r="AB2973" i="14" s="1"/>
  <c r="X2973" i="14" s="1"/>
  <c r="AA2973" i="14"/>
  <c r="Y2973" i="14"/>
  <c r="AC2972" i="14"/>
  <c r="AB2972" i="14" a="1"/>
  <c r="AB2972" i="14" s="1"/>
  <c r="X2972" i="14" s="1"/>
  <c r="AA2972" i="14"/>
  <c r="Y2972" i="14"/>
  <c r="AC2971" i="14"/>
  <c r="AB2971" i="14" a="1"/>
  <c r="AB2971" i="14" s="1"/>
  <c r="X2971" i="14" s="1"/>
  <c r="AA2971" i="14"/>
  <c r="Y2971" i="14"/>
  <c r="AC2970" i="14"/>
  <c r="AB2970" i="14"/>
  <c r="AB2970" i="14" a="1"/>
  <c r="AA2970" i="14"/>
  <c r="Y2970" i="14"/>
  <c r="AC2969" i="14"/>
  <c r="AB2969" i="14" a="1"/>
  <c r="AB2969" i="14" s="1"/>
  <c r="X2969" i="14" s="1"/>
  <c r="AA2969" i="14"/>
  <c r="Y2969" i="14"/>
  <c r="AC2968" i="14"/>
  <c r="AB2968" i="14" a="1"/>
  <c r="AB2968" i="14" s="1"/>
  <c r="X2968" i="14" s="1"/>
  <c r="AA2968" i="14"/>
  <c r="Y2968" i="14"/>
  <c r="AC2967" i="14"/>
  <c r="AB2967" i="14" a="1"/>
  <c r="AB2967" i="14" s="1"/>
  <c r="X2967" i="14" s="1"/>
  <c r="AA2967" i="14"/>
  <c r="Y2967" i="14"/>
  <c r="AC2966" i="14"/>
  <c r="AB2966" i="14" a="1"/>
  <c r="AB2966" i="14" s="1"/>
  <c r="AA2966" i="14"/>
  <c r="Y2966" i="14"/>
  <c r="AC2965" i="14"/>
  <c r="AB2965" i="14" a="1"/>
  <c r="AB2965" i="14" s="1"/>
  <c r="AA2965" i="14"/>
  <c r="Y2965" i="14"/>
  <c r="AC2964" i="14"/>
  <c r="AB2964" i="14" a="1"/>
  <c r="AB2964" i="14" s="1"/>
  <c r="AA2964" i="14"/>
  <c r="Y2964" i="14"/>
  <c r="AC2963" i="14"/>
  <c r="AB2963" i="14" a="1"/>
  <c r="AB2963" i="14" s="1"/>
  <c r="AA2963" i="14"/>
  <c r="Y2963" i="14"/>
  <c r="AC2962" i="14"/>
  <c r="AB2962" i="14"/>
  <c r="AB2962" i="14" a="1"/>
  <c r="AA2962" i="14"/>
  <c r="Y2962" i="14"/>
  <c r="AC2961" i="14"/>
  <c r="AB2961" i="14" a="1"/>
  <c r="AB2961" i="14" s="1"/>
  <c r="AA2961" i="14"/>
  <c r="Y2961" i="14"/>
  <c r="AC2960" i="14"/>
  <c r="AB2960" i="14" a="1"/>
  <c r="AB2960" i="14" s="1"/>
  <c r="AA2960" i="14"/>
  <c r="Y2960" i="14"/>
  <c r="AC2959" i="14"/>
  <c r="AB2959" i="14" a="1"/>
  <c r="AB2959" i="14" s="1"/>
  <c r="AA2959" i="14"/>
  <c r="Y2959" i="14"/>
  <c r="AC2958" i="14"/>
  <c r="AB2958" i="14" a="1"/>
  <c r="AB2958" i="14" s="1"/>
  <c r="AA2958" i="14"/>
  <c r="Y2958" i="14"/>
  <c r="AC2957" i="14"/>
  <c r="AB2957" i="14" a="1"/>
  <c r="AB2957" i="14" s="1"/>
  <c r="X2957" i="14" s="1"/>
  <c r="AA2957" i="14"/>
  <c r="Y2957" i="14"/>
  <c r="AC2956" i="14"/>
  <c r="AB2956" i="14" a="1"/>
  <c r="AB2956" i="14" s="1"/>
  <c r="X2956" i="14" s="1"/>
  <c r="AA2956" i="14"/>
  <c r="Y2956" i="14"/>
  <c r="AC2955" i="14"/>
  <c r="AB2955" i="14" a="1"/>
  <c r="AB2955" i="14" s="1"/>
  <c r="X2955" i="14" s="1"/>
  <c r="AA2955" i="14"/>
  <c r="Y2955" i="14"/>
  <c r="AC2954" i="14"/>
  <c r="AB2954" i="14"/>
  <c r="AB2954" i="14" a="1"/>
  <c r="AA2954" i="14"/>
  <c r="Y2954" i="14"/>
  <c r="AC2953" i="14"/>
  <c r="AB2953" i="14" a="1"/>
  <c r="AB2953" i="14" s="1"/>
  <c r="X2953" i="14" s="1"/>
  <c r="AA2953" i="14"/>
  <c r="Y2953" i="14"/>
  <c r="AC2952" i="14"/>
  <c r="AB2952" i="14" a="1"/>
  <c r="AB2952" i="14" s="1"/>
  <c r="X2952" i="14" s="1"/>
  <c r="AA2952" i="14"/>
  <c r="Y2952" i="14"/>
  <c r="AC2951" i="14"/>
  <c r="AB2951" i="14" a="1"/>
  <c r="AB2951" i="14" s="1"/>
  <c r="X2951" i="14" s="1"/>
  <c r="AA2951" i="14"/>
  <c r="Y2951" i="14"/>
  <c r="AC2950" i="14"/>
  <c r="AB2950" i="14" a="1"/>
  <c r="AB2950" i="14" s="1"/>
  <c r="AA2950" i="14"/>
  <c r="Y2950" i="14"/>
  <c r="AC2949" i="14"/>
  <c r="AB2949" i="14" a="1"/>
  <c r="AB2949" i="14" s="1"/>
  <c r="AA2949" i="14"/>
  <c r="Y2949" i="14"/>
  <c r="AC2948" i="14"/>
  <c r="AB2948" i="14" a="1"/>
  <c r="AB2948" i="14" s="1"/>
  <c r="AA2948" i="14"/>
  <c r="Y2948" i="14"/>
  <c r="AC2947" i="14"/>
  <c r="AB2947" i="14" a="1"/>
  <c r="AB2947" i="14" s="1"/>
  <c r="AA2947" i="14"/>
  <c r="Y2947" i="14"/>
  <c r="AC2946" i="14"/>
  <c r="AB2946" i="14"/>
  <c r="AB2946" i="14" a="1"/>
  <c r="AA2946" i="14"/>
  <c r="Y2946" i="14"/>
  <c r="AC2945" i="14"/>
  <c r="AB2945" i="14" a="1"/>
  <c r="AB2945" i="14" s="1"/>
  <c r="AA2945" i="14"/>
  <c r="Y2945" i="14"/>
  <c r="AC2944" i="14"/>
  <c r="AB2944" i="14" a="1"/>
  <c r="AB2944" i="14" s="1"/>
  <c r="AA2944" i="14"/>
  <c r="Y2944" i="14"/>
  <c r="AC2943" i="14"/>
  <c r="AB2943" i="14" a="1"/>
  <c r="AB2943" i="14" s="1"/>
  <c r="AA2943" i="14"/>
  <c r="Y2943" i="14"/>
  <c r="AC2942" i="14"/>
  <c r="AB2942" i="14" a="1"/>
  <c r="AB2942" i="14" s="1"/>
  <c r="AA2942" i="14"/>
  <c r="Y2942" i="14"/>
  <c r="AC2941" i="14"/>
  <c r="AB2941" i="14" a="1"/>
  <c r="AB2941" i="14" s="1"/>
  <c r="X2941" i="14" s="1"/>
  <c r="AA2941" i="14"/>
  <c r="Y2941" i="14"/>
  <c r="AC2940" i="14"/>
  <c r="AB2940" i="14" a="1"/>
  <c r="AB2940" i="14" s="1"/>
  <c r="X2940" i="14" s="1"/>
  <c r="AA2940" i="14"/>
  <c r="Y2940" i="14"/>
  <c r="AC2939" i="14"/>
  <c r="AB2939" i="14" a="1"/>
  <c r="AB2939" i="14" s="1"/>
  <c r="X2939" i="14" s="1"/>
  <c r="AA2939" i="14"/>
  <c r="Y2939" i="14"/>
  <c r="AC2938" i="14"/>
  <c r="AB2938" i="14"/>
  <c r="AB2938" i="14" a="1"/>
  <c r="AA2938" i="14"/>
  <c r="Y2938" i="14"/>
  <c r="AC2937" i="14"/>
  <c r="AB2937" i="14" a="1"/>
  <c r="AB2937" i="14" s="1"/>
  <c r="X2937" i="14" s="1"/>
  <c r="AA2937" i="14"/>
  <c r="Y2937" i="14"/>
  <c r="AC2936" i="14"/>
  <c r="AB2936" i="14" a="1"/>
  <c r="AB2936" i="14" s="1"/>
  <c r="X2936" i="14" s="1"/>
  <c r="AA2936" i="14"/>
  <c r="Y2936" i="14"/>
  <c r="AC2935" i="14"/>
  <c r="AB2935" i="14" a="1"/>
  <c r="AB2935" i="14" s="1"/>
  <c r="X2935" i="14" s="1"/>
  <c r="AA2935" i="14"/>
  <c r="Y2935" i="14"/>
  <c r="AC2934" i="14"/>
  <c r="AB2934" i="14" a="1"/>
  <c r="AB2934" i="14" s="1"/>
  <c r="AA2934" i="14"/>
  <c r="Y2934" i="14"/>
  <c r="AC2933" i="14"/>
  <c r="AB2933" i="14" a="1"/>
  <c r="AB2933" i="14" s="1"/>
  <c r="AA2933" i="14"/>
  <c r="Y2933" i="14"/>
  <c r="AC2932" i="14"/>
  <c r="AB2932" i="14" a="1"/>
  <c r="AB2932" i="14" s="1"/>
  <c r="AA2932" i="14"/>
  <c r="Y2932" i="14"/>
  <c r="AC2931" i="14"/>
  <c r="AB2931" i="14" a="1"/>
  <c r="AB2931" i="14" s="1"/>
  <c r="AA2931" i="14"/>
  <c r="Y2931" i="14"/>
  <c r="AC2930" i="14"/>
  <c r="AB2930" i="14"/>
  <c r="AB2930" i="14" a="1"/>
  <c r="AA2930" i="14"/>
  <c r="Y2930" i="14"/>
  <c r="AC2929" i="14"/>
  <c r="AB2929" i="14" a="1"/>
  <c r="AB2929" i="14" s="1"/>
  <c r="AA2929" i="14"/>
  <c r="Y2929" i="14"/>
  <c r="AC2928" i="14"/>
  <c r="AB2928" i="14" a="1"/>
  <c r="AB2928" i="14" s="1"/>
  <c r="AA2928" i="14"/>
  <c r="Y2928" i="14"/>
  <c r="AC2927" i="14"/>
  <c r="AB2927" i="14" a="1"/>
  <c r="AB2927" i="14" s="1"/>
  <c r="AA2927" i="14"/>
  <c r="Y2927" i="14"/>
  <c r="AC2926" i="14"/>
  <c r="AB2926" i="14" a="1"/>
  <c r="AB2926" i="14" s="1"/>
  <c r="AA2926" i="14"/>
  <c r="Y2926" i="14"/>
  <c r="AC2925" i="14"/>
  <c r="AB2925" i="14" a="1"/>
  <c r="AB2925" i="14" s="1"/>
  <c r="X2925" i="14" s="1"/>
  <c r="AA2925" i="14"/>
  <c r="Y2925" i="14"/>
  <c r="AC2924" i="14"/>
  <c r="AB2924" i="14" a="1"/>
  <c r="AB2924" i="14" s="1"/>
  <c r="X2924" i="14" s="1"/>
  <c r="AA2924" i="14"/>
  <c r="Y2924" i="14"/>
  <c r="AC2923" i="14"/>
  <c r="AB2923" i="14" a="1"/>
  <c r="AB2923" i="14" s="1"/>
  <c r="X2923" i="14" s="1"/>
  <c r="AA2923" i="14"/>
  <c r="Y2923" i="14"/>
  <c r="AC2922" i="14"/>
  <c r="AB2922" i="14"/>
  <c r="AB2922" i="14" a="1"/>
  <c r="AA2922" i="14"/>
  <c r="Y2922" i="14"/>
  <c r="AC2921" i="14"/>
  <c r="AB2921" i="14" a="1"/>
  <c r="AB2921" i="14" s="1"/>
  <c r="X2921" i="14" s="1"/>
  <c r="AA2921" i="14"/>
  <c r="Y2921" i="14"/>
  <c r="AC2920" i="14"/>
  <c r="AB2920" i="14" a="1"/>
  <c r="AB2920" i="14" s="1"/>
  <c r="X2920" i="14" s="1"/>
  <c r="AA2920" i="14"/>
  <c r="Y2920" i="14"/>
  <c r="AC2919" i="14"/>
  <c r="AB2919" i="14" a="1"/>
  <c r="AB2919" i="14" s="1"/>
  <c r="X2919" i="14" s="1"/>
  <c r="AA2919" i="14"/>
  <c r="Y2919" i="14"/>
  <c r="AC2918" i="14"/>
  <c r="AB2918" i="14" a="1"/>
  <c r="AB2918" i="14" s="1"/>
  <c r="AA2918" i="14"/>
  <c r="Y2918" i="14"/>
  <c r="AC2917" i="14"/>
  <c r="AB2917" i="14" a="1"/>
  <c r="AB2917" i="14" s="1"/>
  <c r="AA2917" i="14"/>
  <c r="Y2917" i="14"/>
  <c r="AC2916" i="14"/>
  <c r="AB2916" i="14" a="1"/>
  <c r="AB2916" i="14" s="1"/>
  <c r="AA2916" i="14"/>
  <c r="Y2916" i="14"/>
  <c r="AC2915" i="14"/>
  <c r="AB2915" i="14" a="1"/>
  <c r="AB2915" i="14" s="1"/>
  <c r="AA2915" i="14"/>
  <c r="Y2915" i="14"/>
  <c r="AC2914" i="14"/>
  <c r="AB2914" i="14"/>
  <c r="AB2914" i="14" a="1"/>
  <c r="AA2914" i="14"/>
  <c r="Y2914" i="14"/>
  <c r="AC2913" i="14"/>
  <c r="AB2913" i="14" a="1"/>
  <c r="AB2913" i="14" s="1"/>
  <c r="AA2913" i="14"/>
  <c r="Y2913" i="14"/>
  <c r="AC2912" i="14"/>
  <c r="AB2912" i="14" a="1"/>
  <c r="AB2912" i="14" s="1"/>
  <c r="AA2912" i="14"/>
  <c r="Y2912" i="14"/>
  <c r="AC2911" i="14"/>
  <c r="AB2911" i="14" a="1"/>
  <c r="AB2911" i="14" s="1"/>
  <c r="AA2911" i="14"/>
  <c r="Y2911" i="14"/>
  <c r="AC2910" i="14"/>
  <c r="AB2910" i="14" a="1"/>
  <c r="AB2910" i="14" s="1"/>
  <c r="AA2910" i="14"/>
  <c r="Y2910" i="14"/>
  <c r="AC2909" i="14"/>
  <c r="AB2909" i="14" a="1"/>
  <c r="AB2909" i="14" s="1"/>
  <c r="X2909" i="14" s="1"/>
  <c r="AA2909" i="14"/>
  <c r="Y2909" i="14"/>
  <c r="AC2908" i="14"/>
  <c r="AB2908" i="14" a="1"/>
  <c r="AB2908" i="14" s="1"/>
  <c r="X2908" i="14" s="1"/>
  <c r="AA2908" i="14"/>
  <c r="Y2908" i="14"/>
  <c r="AC2907" i="14"/>
  <c r="AB2907" i="14" a="1"/>
  <c r="AB2907" i="14" s="1"/>
  <c r="X2907" i="14" s="1"/>
  <c r="AA2907" i="14"/>
  <c r="Y2907" i="14"/>
  <c r="AC2906" i="14"/>
  <c r="AB2906" i="14"/>
  <c r="AB2906" i="14" a="1"/>
  <c r="AA2906" i="14"/>
  <c r="Y2906" i="14"/>
  <c r="AC2905" i="14"/>
  <c r="AB2905" i="14" a="1"/>
  <c r="AB2905" i="14" s="1"/>
  <c r="X2905" i="14" s="1"/>
  <c r="AA2905" i="14"/>
  <c r="Y2905" i="14"/>
  <c r="AC2904" i="14"/>
  <c r="AB2904" i="14" a="1"/>
  <c r="AB2904" i="14" s="1"/>
  <c r="X2904" i="14" s="1"/>
  <c r="AA2904" i="14"/>
  <c r="Y2904" i="14"/>
  <c r="AC2903" i="14"/>
  <c r="AB2903" i="14" a="1"/>
  <c r="AB2903" i="14" s="1"/>
  <c r="X2903" i="14" s="1"/>
  <c r="AA2903" i="14"/>
  <c r="Y2903" i="14"/>
  <c r="AC2902" i="14"/>
  <c r="AB2902" i="14" a="1"/>
  <c r="AB2902" i="14" s="1"/>
  <c r="AA2902" i="14"/>
  <c r="Y2902" i="14"/>
  <c r="AC2901" i="14"/>
  <c r="AB2901" i="14" a="1"/>
  <c r="AB2901" i="14" s="1"/>
  <c r="AA2901" i="14"/>
  <c r="Y2901" i="14"/>
  <c r="AC2900" i="14"/>
  <c r="AB2900" i="14" a="1"/>
  <c r="AB2900" i="14" s="1"/>
  <c r="AA2900" i="14"/>
  <c r="Y2900" i="14"/>
  <c r="AC2899" i="14"/>
  <c r="AB2899" i="14" a="1"/>
  <c r="AB2899" i="14" s="1"/>
  <c r="AA2899" i="14"/>
  <c r="Y2899" i="14"/>
  <c r="AC2898" i="14"/>
  <c r="AB2898" i="14"/>
  <c r="AB2898" i="14" a="1"/>
  <c r="AA2898" i="14"/>
  <c r="Y2898" i="14"/>
  <c r="AC2897" i="14"/>
  <c r="AB2897" i="14" a="1"/>
  <c r="AB2897" i="14" s="1"/>
  <c r="AA2897" i="14"/>
  <c r="Y2897" i="14"/>
  <c r="AC2896" i="14"/>
  <c r="AB2896" i="14" a="1"/>
  <c r="AB2896" i="14" s="1"/>
  <c r="AA2896" i="14"/>
  <c r="Y2896" i="14"/>
  <c r="AC2895" i="14"/>
  <c r="AB2895" i="14" a="1"/>
  <c r="AB2895" i="14" s="1"/>
  <c r="AA2895" i="14"/>
  <c r="Y2895" i="14"/>
  <c r="AC2894" i="14"/>
  <c r="AB2894" i="14" a="1"/>
  <c r="AB2894" i="14" s="1"/>
  <c r="AA2894" i="14"/>
  <c r="Y2894" i="14"/>
  <c r="AC2893" i="14"/>
  <c r="AB2893" i="14" a="1"/>
  <c r="AB2893" i="14" s="1"/>
  <c r="X2893" i="14" s="1"/>
  <c r="AA2893" i="14"/>
  <c r="Y2893" i="14"/>
  <c r="AC2892" i="14"/>
  <c r="AB2892" i="14" a="1"/>
  <c r="AB2892" i="14" s="1"/>
  <c r="X2892" i="14" s="1"/>
  <c r="AA2892" i="14"/>
  <c r="Y2892" i="14"/>
  <c r="AC2891" i="14"/>
  <c r="AB2891" i="14" a="1"/>
  <c r="AB2891" i="14" s="1"/>
  <c r="X2891" i="14" s="1"/>
  <c r="AA2891" i="14"/>
  <c r="Y2891" i="14"/>
  <c r="AC2890" i="14"/>
  <c r="AB2890" i="14"/>
  <c r="AB2890" i="14" a="1"/>
  <c r="AA2890" i="14"/>
  <c r="Y2890" i="14"/>
  <c r="AC2889" i="14"/>
  <c r="AB2889" i="14" a="1"/>
  <c r="AB2889" i="14" s="1"/>
  <c r="X2889" i="14" s="1"/>
  <c r="AA2889" i="14"/>
  <c r="Y2889" i="14"/>
  <c r="AC2888" i="14"/>
  <c r="AB2888" i="14" a="1"/>
  <c r="AB2888" i="14" s="1"/>
  <c r="X2888" i="14" s="1"/>
  <c r="AA2888" i="14"/>
  <c r="Y2888" i="14"/>
  <c r="AC2887" i="14"/>
  <c r="AB2887" i="14" a="1"/>
  <c r="AB2887" i="14" s="1"/>
  <c r="X2887" i="14" s="1"/>
  <c r="AA2887" i="14"/>
  <c r="Y2887" i="14"/>
  <c r="AC2886" i="14"/>
  <c r="AB2886" i="14" a="1"/>
  <c r="AB2886" i="14" s="1"/>
  <c r="AA2886" i="14"/>
  <c r="Y2886" i="14"/>
  <c r="AC2885" i="14"/>
  <c r="AB2885" i="14" a="1"/>
  <c r="AB2885" i="14" s="1"/>
  <c r="AA2885" i="14"/>
  <c r="Y2885" i="14"/>
  <c r="AC2884" i="14"/>
  <c r="AB2884" i="14" a="1"/>
  <c r="AB2884" i="14" s="1"/>
  <c r="AA2884" i="14"/>
  <c r="Y2884" i="14"/>
  <c r="AC2883" i="14"/>
  <c r="AB2883" i="14" a="1"/>
  <c r="AB2883" i="14" s="1"/>
  <c r="AA2883" i="14"/>
  <c r="Y2883" i="14"/>
  <c r="AC2882" i="14"/>
  <c r="AB2882" i="14"/>
  <c r="AB2882" i="14" a="1"/>
  <c r="AA2882" i="14"/>
  <c r="Y2882" i="14"/>
  <c r="AC2881" i="14"/>
  <c r="AB2881" i="14" a="1"/>
  <c r="AB2881" i="14" s="1"/>
  <c r="AA2881" i="14"/>
  <c r="Y2881" i="14"/>
  <c r="AC2880" i="14"/>
  <c r="AB2880" i="14" a="1"/>
  <c r="AB2880" i="14" s="1"/>
  <c r="AA2880" i="14"/>
  <c r="Y2880" i="14"/>
  <c r="AC2879" i="14"/>
  <c r="AB2879" i="14" a="1"/>
  <c r="AB2879" i="14" s="1"/>
  <c r="X2879" i="14" s="1"/>
  <c r="AA2879" i="14"/>
  <c r="Y2879" i="14"/>
  <c r="AC2878" i="14"/>
  <c r="AB2878" i="14"/>
  <c r="AB2878" i="14" a="1"/>
  <c r="AA2878" i="14"/>
  <c r="Y2878" i="14"/>
  <c r="AC2877" i="14"/>
  <c r="AB2877" i="14" a="1"/>
  <c r="AB2877" i="14" s="1"/>
  <c r="X2877" i="14" s="1"/>
  <c r="AA2877" i="14"/>
  <c r="Y2877" i="14"/>
  <c r="AC2876" i="14"/>
  <c r="AB2876" i="14" a="1"/>
  <c r="AB2876" i="14" s="1"/>
  <c r="AA2876" i="14"/>
  <c r="Y2876" i="14"/>
  <c r="AC2875" i="14"/>
  <c r="AB2875" i="14" a="1"/>
  <c r="AB2875" i="14" s="1"/>
  <c r="AA2875" i="14"/>
  <c r="Y2875" i="14"/>
  <c r="AC2874" i="14"/>
  <c r="AB2874" i="14"/>
  <c r="AB2874" i="14" a="1"/>
  <c r="AA2874" i="14"/>
  <c r="Y2874" i="14"/>
  <c r="AC2873" i="14"/>
  <c r="AB2873" i="14" a="1"/>
  <c r="AB2873" i="14" s="1"/>
  <c r="AA2873" i="14"/>
  <c r="Y2873" i="14"/>
  <c r="AC2872" i="14"/>
  <c r="AB2872" i="14" a="1"/>
  <c r="AB2872" i="14" s="1"/>
  <c r="AA2872" i="14"/>
  <c r="Y2872" i="14"/>
  <c r="AC2871" i="14"/>
  <c r="AB2871" i="14" a="1"/>
  <c r="AB2871" i="14" s="1"/>
  <c r="X2871" i="14" s="1"/>
  <c r="AA2871" i="14"/>
  <c r="Y2871" i="14"/>
  <c r="AC2870" i="14"/>
  <c r="AB2870" i="14"/>
  <c r="AB2870" i="14" a="1"/>
  <c r="AA2870" i="14"/>
  <c r="Y2870" i="14"/>
  <c r="AC2869" i="14"/>
  <c r="AB2869" i="14" a="1"/>
  <c r="AB2869" i="14" s="1"/>
  <c r="X2869" i="14" s="1"/>
  <c r="AA2869" i="14"/>
  <c r="Y2869" i="14"/>
  <c r="AC2868" i="14"/>
  <c r="AB2868" i="14" a="1"/>
  <c r="AB2868" i="14" s="1"/>
  <c r="AA2868" i="14"/>
  <c r="Y2868" i="14"/>
  <c r="AC2867" i="14"/>
  <c r="AB2867" i="14" a="1"/>
  <c r="AB2867" i="14" s="1"/>
  <c r="AA2867" i="14"/>
  <c r="Y2867" i="14"/>
  <c r="AC2866" i="14"/>
  <c r="AB2866" i="14"/>
  <c r="AB2866" i="14" a="1"/>
  <c r="AA2866" i="14"/>
  <c r="Y2866" i="14"/>
  <c r="AC2865" i="14"/>
  <c r="AB2865" i="14" a="1"/>
  <c r="AB2865" i="14" s="1"/>
  <c r="AA2865" i="14"/>
  <c r="Y2865" i="14"/>
  <c r="AC2864" i="14"/>
  <c r="AB2864" i="14" a="1"/>
  <c r="AB2864" i="14" s="1"/>
  <c r="AA2864" i="14"/>
  <c r="Y2864" i="14"/>
  <c r="AC2863" i="14"/>
  <c r="AB2863" i="14" a="1"/>
  <c r="AB2863" i="14" s="1"/>
  <c r="X2863" i="14" s="1"/>
  <c r="AA2863" i="14"/>
  <c r="Y2863" i="14"/>
  <c r="AC2862" i="14"/>
  <c r="AB2862" i="14"/>
  <c r="AB2862" i="14" a="1"/>
  <c r="AA2862" i="14"/>
  <c r="Y2862" i="14"/>
  <c r="AC2861" i="14"/>
  <c r="AB2861" i="14" a="1"/>
  <c r="AB2861" i="14" s="1"/>
  <c r="X2861" i="14" s="1"/>
  <c r="AA2861" i="14"/>
  <c r="Y2861" i="14"/>
  <c r="AC2860" i="14"/>
  <c r="AB2860" i="14" a="1"/>
  <c r="AB2860" i="14" s="1"/>
  <c r="AA2860" i="14"/>
  <c r="Y2860" i="14"/>
  <c r="AC2859" i="14"/>
  <c r="AB2859" i="14" a="1"/>
  <c r="AB2859" i="14" s="1"/>
  <c r="AA2859" i="14"/>
  <c r="Y2859" i="14"/>
  <c r="AC2858" i="14"/>
  <c r="AB2858" i="14"/>
  <c r="AB2858" i="14" a="1"/>
  <c r="AA2858" i="14"/>
  <c r="Y2858" i="14"/>
  <c r="AC2857" i="14"/>
  <c r="AB2857" i="14" a="1"/>
  <c r="AB2857" i="14" s="1"/>
  <c r="AA2857" i="14"/>
  <c r="Y2857" i="14"/>
  <c r="AC2856" i="14"/>
  <c r="AB2856" i="14" a="1"/>
  <c r="AB2856" i="14" s="1"/>
  <c r="AA2856" i="14"/>
  <c r="Y2856" i="14"/>
  <c r="AC2855" i="14"/>
  <c r="AB2855" i="14" a="1"/>
  <c r="AB2855" i="14" s="1"/>
  <c r="X2855" i="14" s="1"/>
  <c r="AA2855" i="14"/>
  <c r="Y2855" i="14"/>
  <c r="AC2854" i="14"/>
  <c r="AB2854" i="14"/>
  <c r="AB2854" i="14" a="1"/>
  <c r="AA2854" i="14"/>
  <c r="Y2854" i="14"/>
  <c r="AC2853" i="14"/>
  <c r="AB2853" i="14" a="1"/>
  <c r="AB2853" i="14" s="1"/>
  <c r="X2853" i="14" s="1"/>
  <c r="AA2853" i="14"/>
  <c r="Y2853" i="14"/>
  <c r="AC2852" i="14"/>
  <c r="AB2852" i="14" a="1"/>
  <c r="AB2852" i="14" s="1"/>
  <c r="AA2852" i="14"/>
  <c r="Y2852" i="14"/>
  <c r="AC2851" i="14"/>
  <c r="AB2851" i="14" a="1"/>
  <c r="AB2851" i="14" s="1"/>
  <c r="AA2851" i="14"/>
  <c r="Y2851" i="14"/>
  <c r="AC2850" i="14"/>
  <c r="AB2850" i="14"/>
  <c r="AB2850" i="14" a="1"/>
  <c r="AA2850" i="14"/>
  <c r="Y2850" i="14"/>
  <c r="AC2849" i="14"/>
  <c r="AB2849" i="14" a="1"/>
  <c r="AB2849" i="14" s="1"/>
  <c r="AA2849" i="14"/>
  <c r="Y2849" i="14"/>
  <c r="AC2848" i="14"/>
  <c r="AB2848" i="14" a="1"/>
  <c r="AB2848" i="14" s="1"/>
  <c r="AA2848" i="14"/>
  <c r="Y2848" i="14"/>
  <c r="AC2847" i="14"/>
  <c r="AB2847" i="14" a="1"/>
  <c r="AB2847" i="14" s="1"/>
  <c r="X2847" i="14" s="1"/>
  <c r="AA2847" i="14"/>
  <c r="Y2847" i="14"/>
  <c r="AC2846" i="14"/>
  <c r="AB2846" i="14"/>
  <c r="AB2846" i="14" a="1"/>
  <c r="AA2846" i="14"/>
  <c r="Y2846" i="14"/>
  <c r="AC2845" i="14"/>
  <c r="AB2845" i="14" a="1"/>
  <c r="AB2845" i="14" s="1"/>
  <c r="X2845" i="14" s="1"/>
  <c r="AA2845" i="14"/>
  <c r="Y2845" i="14"/>
  <c r="AC2844" i="14"/>
  <c r="AB2844" i="14" a="1"/>
  <c r="AB2844" i="14" s="1"/>
  <c r="AA2844" i="14"/>
  <c r="Y2844" i="14"/>
  <c r="AC2843" i="14"/>
  <c r="AB2843" i="14" a="1"/>
  <c r="AB2843" i="14" s="1"/>
  <c r="AA2843" i="14"/>
  <c r="Y2843" i="14"/>
  <c r="AC2842" i="14"/>
  <c r="AB2842" i="14"/>
  <c r="AB2842" i="14" a="1"/>
  <c r="AA2842" i="14"/>
  <c r="Y2842" i="14"/>
  <c r="AC2841" i="14"/>
  <c r="AB2841" i="14" a="1"/>
  <c r="AB2841" i="14" s="1"/>
  <c r="AA2841" i="14"/>
  <c r="Y2841" i="14"/>
  <c r="AC2840" i="14"/>
  <c r="AB2840" i="14" a="1"/>
  <c r="AB2840" i="14" s="1"/>
  <c r="AA2840" i="14"/>
  <c r="Y2840" i="14"/>
  <c r="AC2839" i="14"/>
  <c r="AB2839" i="14" a="1"/>
  <c r="AB2839" i="14" s="1"/>
  <c r="X2839" i="14" s="1"/>
  <c r="AA2839" i="14"/>
  <c r="Y2839" i="14"/>
  <c r="AC2838" i="14"/>
  <c r="AB2838" i="14"/>
  <c r="AB2838" i="14" a="1"/>
  <c r="AA2838" i="14"/>
  <c r="Y2838" i="14"/>
  <c r="AC2837" i="14"/>
  <c r="AB2837" i="14" a="1"/>
  <c r="AB2837" i="14" s="1"/>
  <c r="X2837" i="14" s="1"/>
  <c r="AA2837" i="14"/>
  <c r="Y2837" i="14"/>
  <c r="AC2836" i="14"/>
  <c r="AB2836" i="14" a="1"/>
  <c r="AB2836" i="14" s="1"/>
  <c r="AA2836" i="14"/>
  <c r="Y2836" i="14"/>
  <c r="AC2835" i="14"/>
  <c r="AB2835" i="14" a="1"/>
  <c r="AB2835" i="14" s="1"/>
  <c r="AA2835" i="14"/>
  <c r="Y2835" i="14"/>
  <c r="AC2834" i="14"/>
  <c r="AB2834" i="14"/>
  <c r="AB2834" i="14" a="1"/>
  <c r="AA2834" i="14"/>
  <c r="Y2834" i="14"/>
  <c r="AC2833" i="14"/>
  <c r="AB2833" i="14" a="1"/>
  <c r="AB2833" i="14" s="1"/>
  <c r="AA2833" i="14"/>
  <c r="Y2833" i="14"/>
  <c r="AC2832" i="14"/>
  <c r="AB2832" i="14" a="1"/>
  <c r="AB2832" i="14" s="1"/>
  <c r="AA2832" i="14"/>
  <c r="Y2832" i="14"/>
  <c r="AC2831" i="14"/>
  <c r="AB2831" i="14" a="1"/>
  <c r="AB2831" i="14" s="1"/>
  <c r="X2831" i="14" s="1"/>
  <c r="AA2831" i="14"/>
  <c r="Y2831" i="14"/>
  <c r="AC2830" i="14"/>
  <c r="AB2830" i="14"/>
  <c r="AB2830" i="14" a="1"/>
  <c r="AA2830" i="14"/>
  <c r="Y2830" i="14"/>
  <c r="AC2829" i="14"/>
  <c r="AB2829" i="14" a="1"/>
  <c r="AB2829" i="14" s="1"/>
  <c r="X2829" i="14" s="1"/>
  <c r="AA2829" i="14"/>
  <c r="Y2829" i="14"/>
  <c r="AC2828" i="14"/>
  <c r="AB2828" i="14" a="1"/>
  <c r="AB2828" i="14" s="1"/>
  <c r="AA2828" i="14"/>
  <c r="Y2828" i="14"/>
  <c r="AC2827" i="14"/>
  <c r="AB2827" i="14" a="1"/>
  <c r="AB2827" i="14" s="1"/>
  <c r="AA2827" i="14"/>
  <c r="Y2827" i="14"/>
  <c r="AC2826" i="14"/>
  <c r="AB2826" i="14"/>
  <c r="AB2826" i="14" a="1"/>
  <c r="AA2826" i="14"/>
  <c r="Y2826" i="14"/>
  <c r="AC2825" i="14"/>
  <c r="AB2825" i="14" a="1"/>
  <c r="AB2825" i="14" s="1"/>
  <c r="AA2825" i="14"/>
  <c r="Y2825" i="14"/>
  <c r="AC2824" i="14"/>
  <c r="AB2824" i="14" a="1"/>
  <c r="AB2824" i="14" s="1"/>
  <c r="AA2824" i="14"/>
  <c r="Y2824" i="14"/>
  <c r="AC2823" i="14"/>
  <c r="AB2823" i="14" a="1"/>
  <c r="AB2823" i="14" s="1"/>
  <c r="X2823" i="14" s="1"/>
  <c r="AA2823" i="14"/>
  <c r="Y2823" i="14"/>
  <c r="AC2822" i="14"/>
  <c r="AB2822" i="14"/>
  <c r="AB2822" i="14" a="1"/>
  <c r="AA2822" i="14"/>
  <c r="Y2822" i="14"/>
  <c r="AC2821" i="14"/>
  <c r="AB2821" i="14" a="1"/>
  <c r="AB2821" i="14" s="1"/>
  <c r="X2821" i="14" s="1"/>
  <c r="AA2821" i="14"/>
  <c r="Y2821" i="14"/>
  <c r="AC2820" i="14"/>
  <c r="AB2820" i="14" a="1"/>
  <c r="AB2820" i="14" s="1"/>
  <c r="AA2820" i="14"/>
  <c r="Y2820" i="14"/>
  <c r="AC2819" i="14"/>
  <c r="AB2819" i="14" a="1"/>
  <c r="AB2819" i="14" s="1"/>
  <c r="AA2819" i="14"/>
  <c r="Y2819" i="14"/>
  <c r="AC2818" i="14"/>
  <c r="AB2818" i="14"/>
  <c r="AB2818" i="14" a="1"/>
  <c r="AA2818" i="14"/>
  <c r="Y2818" i="14"/>
  <c r="AC2817" i="14"/>
  <c r="AB2817" i="14" a="1"/>
  <c r="AB2817" i="14" s="1"/>
  <c r="AA2817" i="14"/>
  <c r="Y2817" i="14"/>
  <c r="AC2816" i="14"/>
  <c r="AB2816" i="14" a="1"/>
  <c r="AB2816" i="14" s="1"/>
  <c r="AA2816" i="14"/>
  <c r="Y2816" i="14"/>
  <c r="AC2815" i="14"/>
  <c r="AB2815" i="14" a="1"/>
  <c r="AB2815" i="14" s="1"/>
  <c r="X2815" i="14" s="1"/>
  <c r="AA2815" i="14"/>
  <c r="Y2815" i="14"/>
  <c r="AC2814" i="14"/>
  <c r="AB2814" i="14"/>
  <c r="AB2814" i="14" a="1"/>
  <c r="AA2814" i="14"/>
  <c r="Y2814" i="14"/>
  <c r="AC2813" i="14"/>
  <c r="AB2813" i="14" a="1"/>
  <c r="AB2813" i="14" s="1"/>
  <c r="X2813" i="14" s="1"/>
  <c r="AA2813" i="14"/>
  <c r="Y2813" i="14"/>
  <c r="AC2812" i="14"/>
  <c r="AB2812" i="14" a="1"/>
  <c r="AB2812" i="14" s="1"/>
  <c r="AA2812" i="14"/>
  <c r="Y2812" i="14"/>
  <c r="AC2811" i="14"/>
  <c r="AB2811" i="14" a="1"/>
  <c r="AB2811" i="14" s="1"/>
  <c r="AA2811" i="14"/>
  <c r="Y2811" i="14"/>
  <c r="AC2810" i="14"/>
  <c r="AB2810" i="14"/>
  <c r="AB2810" i="14" a="1"/>
  <c r="AA2810" i="14"/>
  <c r="Y2810" i="14"/>
  <c r="AC2809" i="14"/>
  <c r="AB2809" i="14" a="1"/>
  <c r="AB2809" i="14" s="1"/>
  <c r="AA2809" i="14"/>
  <c r="Y2809" i="14"/>
  <c r="AC2808" i="14"/>
  <c r="AB2808" i="14" a="1"/>
  <c r="AB2808" i="14" s="1"/>
  <c r="AA2808" i="14"/>
  <c r="Y2808" i="14"/>
  <c r="AC2807" i="14"/>
  <c r="AB2807" i="14" a="1"/>
  <c r="AB2807" i="14" s="1"/>
  <c r="X2807" i="14" s="1"/>
  <c r="AA2807" i="14"/>
  <c r="Y2807" i="14"/>
  <c r="AC2806" i="14"/>
  <c r="AB2806" i="14"/>
  <c r="AB2806" i="14" a="1"/>
  <c r="AA2806" i="14"/>
  <c r="Y2806" i="14"/>
  <c r="AC2805" i="14"/>
  <c r="AB2805" i="14" a="1"/>
  <c r="AB2805" i="14" s="1"/>
  <c r="X2805" i="14" s="1"/>
  <c r="AA2805" i="14"/>
  <c r="Y2805" i="14"/>
  <c r="AC2804" i="14"/>
  <c r="AB2804" i="14" a="1"/>
  <c r="AB2804" i="14" s="1"/>
  <c r="AA2804" i="14"/>
  <c r="Y2804" i="14"/>
  <c r="AC2803" i="14"/>
  <c r="AB2803" i="14" a="1"/>
  <c r="AB2803" i="14" s="1"/>
  <c r="AA2803" i="14"/>
  <c r="Y2803" i="14"/>
  <c r="AC2802" i="14"/>
  <c r="AB2802" i="14"/>
  <c r="AB2802" i="14" a="1"/>
  <c r="AA2802" i="14"/>
  <c r="Y2802" i="14"/>
  <c r="AC2801" i="14"/>
  <c r="AB2801" i="14" a="1"/>
  <c r="AB2801" i="14" s="1"/>
  <c r="AA2801" i="14"/>
  <c r="Y2801" i="14"/>
  <c r="AC2800" i="14"/>
  <c r="AB2800" i="14" a="1"/>
  <c r="AB2800" i="14" s="1"/>
  <c r="AA2800" i="14"/>
  <c r="Y2800" i="14"/>
  <c r="AC2799" i="14"/>
  <c r="AB2799" i="14" a="1"/>
  <c r="AB2799" i="14" s="1"/>
  <c r="X2799" i="14" s="1"/>
  <c r="AA2799" i="14"/>
  <c r="Y2799" i="14"/>
  <c r="AC2798" i="14"/>
  <c r="AB2798" i="14"/>
  <c r="AB2798" i="14" a="1"/>
  <c r="AA2798" i="14"/>
  <c r="Y2798" i="14"/>
  <c r="AC2797" i="14"/>
  <c r="AB2797" i="14" a="1"/>
  <c r="AB2797" i="14" s="1"/>
  <c r="X2797" i="14" s="1"/>
  <c r="AA2797" i="14"/>
  <c r="Y2797" i="14"/>
  <c r="AC2796" i="14"/>
  <c r="AB2796" i="14" a="1"/>
  <c r="AB2796" i="14" s="1"/>
  <c r="AA2796" i="14"/>
  <c r="Y2796" i="14"/>
  <c r="AC2795" i="14"/>
  <c r="AB2795" i="14" a="1"/>
  <c r="AB2795" i="14" s="1"/>
  <c r="AA2795" i="14"/>
  <c r="Y2795" i="14"/>
  <c r="AC2794" i="14"/>
  <c r="AB2794" i="14"/>
  <c r="AB2794" i="14" a="1"/>
  <c r="AA2794" i="14"/>
  <c r="Y2794" i="14"/>
  <c r="AC2793" i="14"/>
  <c r="AB2793" i="14" a="1"/>
  <c r="AB2793" i="14" s="1"/>
  <c r="AA2793" i="14"/>
  <c r="Y2793" i="14"/>
  <c r="AC2792" i="14"/>
  <c r="AB2792" i="14" a="1"/>
  <c r="AB2792" i="14" s="1"/>
  <c r="AA2792" i="14"/>
  <c r="Y2792" i="14"/>
  <c r="AC2791" i="14"/>
  <c r="AB2791" i="14" a="1"/>
  <c r="AB2791" i="14" s="1"/>
  <c r="X2791" i="14" s="1"/>
  <c r="AA2791" i="14"/>
  <c r="Y2791" i="14"/>
  <c r="AC2790" i="14"/>
  <c r="AB2790" i="14"/>
  <c r="AB2790" i="14" a="1"/>
  <c r="AA2790" i="14"/>
  <c r="Y2790" i="14"/>
  <c r="AC2789" i="14"/>
  <c r="AB2789" i="14" a="1"/>
  <c r="AB2789" i="14" s="1"/>
  <c r="X2789" i="14" s="1"/>
  <c r="AA2789" i="14"/>
  <c r="Y2789" i="14"/>
  <c r="AC2788" i="14"/>
  <c r="AB2788" i="14" a="1"/>
  <c r="AB2788" i="14" s="1"/>
  <c r="AA2788" i="14"/>
  <c r="Y2788" i="14"/>
  <c r="AC2787" i="14"/>
  <c r="AB2787" i="14" a="1"/>
  <c r="AB2787" i="14" s="1"/>
  <c r="AA2787" i="14"/>
  <c r="Y2787" i="14"/>
  <c r="AC2786" i="14"/>
  <c r="AB2786" i="14"/>
  <c r="AB2786" i="14" a="1"/>
  <c r="AA2786" i="14"/>
  <c r="Y2786" i="14"/>
  <c r="AC2785" i="14"/>
  <c r="AB2785" i="14" a="1"/>
  <c r="AB2785" i="14" s="1"/>
  <c r="AA2785" i="14"/>
  <c r="Y2785" i="14"/>
  <c r="AC2784" i="14"/>
  <c r="AB2784" i="14" a="1"/>
  <c r="AB2784" i="14" s="1"/>
  <c r="AA2784" i="14"/>
  <c r="Y2784" i="14"/>
  <c r="AC2783" i="14"/>
  <c r="AB2783" i="14" a="1"/>
  <c r="AB2783" i="14" s="1"/>
  <c r="X2783" i="14" s="1"/>
  <c r="AA2783" i="14"/>
  <c r="Y2783" i="14"/>
  <c r="AC2782" i="14"/>
  <c r="AB2782" i="14"/>
  <c r="AB2782" i="14" a="1"/>
  <c r="AA2782" i="14"/>
  <c r="Y2782" i="14"/>
  <c r="AC2781" i="14"/>
  <c r="AB2781" i="14" a="1"/>
  <c r="AB2781" i="14" s="1"/>
  <c r="X2781" i="14" s="1"/>
  <c r="AA2781" i="14"/>
  <c r="Y2781" i="14"/>
  <c r="AC2780" i="14"/>
  <c r="AB2780" i="14" a="1"/>
  <c r="AB2780" i="14" s="1"/>
  <c r="AA2780" i="14"/>
  <c r="Y2780" i="14"/>
  <c r="AC2779" i="14"/>
  <c r="AB2779" i="14" a="1"/>
  <c r="AB2779" i="14" s="1"/>
  <c r="AA2779" i="14"/>
  <c r="Y2779" i="14"/>
  <c r="AC2778" i="14"/>
  <c r="AB2778" i="14"/>
  <c r="AB2778" i="14" a="1"/>
  <c r="AA2778" i="14"/>
  <c r="Y2778" i="14"/>
  <c r="AC2777" i="14"/>
  <c r="AB2777" i="14" a="1"/>
  <c r="AB2777" i="14" s="1"/>
  <c r="AA2777" i="14"/>
  <c r="Y2777" i="14"/>
  <c r="AC2776" i="14"/>
  <c r="AB2776" i="14" a="1"/>
  <c r="AB2776" i="14" s="1"/>
  <c r="AA2776" i="14"/>
  <c r="Y2776" i="14"/>
  <c r="AC2775" i="14"/>
  <c r="AB2775" i="14" a="1"/>
  <c r="AB2775" i="14" s="1"/>
  <c r="X2775" i="14" s="1"/>
  <c r="AA2775" i="14"/>
  <c r="Y2775" i="14"/>
  <c r="AC2774" i="14"/>
  <c r="AB2774" i="14"/>
  <c r="AB2774" i="14" a="1"/>
  <c r="AA2774" i="14"/>
  <c r="Y2774" i="14"/>
  <c r="AC2773" i="14"/>
  <c r="AB2773" i="14" a="1"/>
  <c r="AB2773" i="14" s="1"/>
  <c r="X2773" i="14" s="1"/>
  <c r="AA2773" i="14"/>
  <c r="Y2773" i="14"/>
  <c r="AC2772" i="14"/>
  <c r="AB2772" i="14" a="1"/>
  <c r="AB2772" i="14" s="1"/>
  <c r="AA2772" i="14"/>
  <c r="Y2772" i="14"/>
  <c r="AC2771" i="14"/>
  <c r="AB2771" i="14" a="1"/>
  <c r="AB2771" i="14" s="1"/>
  <c r="AA2771" i="14"/>
  <c r="Y2771" i="14"/>
  <c r="AC2770" i="14"/>
  <c r="AB2770" i="14"/>
  <c r="AB2770" i="14" a="1"/>
  <c r="AA2770" i="14"/>
  <c r="Y2770" i="14"/>
  <c r="AC2769" i="14"/>
  <c r="AB2769" i="14" a="1"/>
  <c r="AB2769" i="14" s="1"/>
  <c r="AA2769" i="14"/>
  <c r="Y2769" i="14"/>
  <c r="AC2768" i="14"/>
  <c r="AB2768" i="14" a="1"/>
  <c r="AB2768" i="14" s="1"/>
  <c r="AA2768" i="14"/>
  <c r="Y2768" i="14"/>
  <c r="AC2767" i="14"/>
  <c r="AB2767" i="14" a="1"/>
  <c r="AB2767" i="14" s="1"/>
  <c r="X2767" i="14" s="1"/>
  <c r="AA2767" i="14"/>
  <c r="Y2767" i="14"/>
  <c r="AC2766" i="14"/>
  <c r="AB2766" i="14"/>
  <c r="AB2766" i="14" a="1"/>
  <c r="AA2766" i="14"/>
  <c r="Y2766" i="14"/>
  <c r="AC2765" i="14"/>
  <c r="AB2765" i="14" a="1"/>
  <c r="AB2765" i="14" s="1"/>
  <c r="X2765" i="14" s="1"/>
  <c r="AA2765" i="14"/>
  <c r="Y2765" i="14"/>
  <c r="AC2764" i="14"/>
  <c r="AB2764" i="14" a="1"/>
  <c r="AB2764" i="14" s="1"/>
  <c r="AA2764" i="14"/>
  <c r="Y2764" i="14"/>
  <c r="AC2763" i="14"/>
  <c r="AB2763" i="14" a="1"/>
  <c r="AB2763" i="14" s="1"/>
  <c r="AA2763" i="14"/>
  <c r="Y2763" i="14"/>
  <c r="AC2762" i="14"/>
  <c r="AB2762" i="14"/>
  <c r="AB2762" i="14" a="1"/>
  <c r="AA2762" i="14"/>
  <c r="Y2762" i="14"/>
  <c r="AC2761" i="14"/>
  <c r="AB2761" i="14" a="1"/>
  <c r="AB2761" i="14" s="1"/>
  <c r="AA2761" i="14"/>
  <c r="Y2761" i="14"/>
  <c r="AC2760" i="14"/>
  <c r="AB2760" i="14" a="1"/>
  <c r="AB2760" i="14" s="1"/>
  <c r="AA2760" i="14"/>
  <c r="Y2760" i="14"/>
  <c r="AC2759" i="14"/>
  <c r="AB2759" i="14" a="1"/>
  <c r="AB2759" i="14" s="1"/>
  <c r="X2759" i="14" s="1"/>
  <c r="AA2759" i="14"/>
  <c r="Y2759" i="14"/>
  <c r="AC2758" i="14"/>
  <c r="AB2758" i="14"/>
  <c r="AB2758" i="14" a="1"/>
  <c r="AA2758" i="14"/>
  <c r="Y2758" i="14"/>
  <c r="AC2757" i="14"/>
  <c r="AB2757" i="14" a="1"/>
  <c r="AB2757" i="14" s="1"/>
  <c r="X2757" i="14" s="1"/>
  <c r="AA2757" i="14"/>
  <c r="Y2757" i="14"/>
  <c r="AC2756" i="14"/>
  <c r="AB2756" i="14" a="1"/>
  <c r="AB2756" i="14" s="1"/>
  <c r="AA2756" i="14"/>
  <c r="Y2756" i="14"/>
  <c r="AC2755" i="14"/>
  <c r="AB2755" i="14" a="1"/>
  <c r="AB2755" i="14" s="1"/>
  <c r="AA2755" i="14"/>
  <c r="Y2755" i="14"/>
  <c r="AC2754" i="14"/>
  <c r="AB2754" i="14"/>
  <c r="AB2754" i="14" a="1"/>
  <c r="AA2754" i="14"/>
  <c r="Y2754" i="14"/>
  <c r="AC2753" i="14"/>
  <c r="AB2753" i="14" a="1"/>
  <c r="AB2753" i="14" s="1"/>
  <c r="AA2753" i="14"/>
  <c r="Y2753" i="14"/>
  <c r="AC2752" i="14"/>
  <c r="AB2752" i="14" a="1"/>
  <c r="AB2752" i="14" s="1"/>
  <c r="AA2752" i="14"/>
  <c r="Y2752" i="14"/>
  <c r="AC2751" i="14"/>
  <c r="AB2751" i="14" a="1"/>
  <c r="AB2751" i="14" s="1"/>
  <c r="X2751" i="14" s="1"/>
  <c r="AA2751" i="14"/>
  <c r="Y2751" i="14"/>
  <c r="AC2750" i="14"/>
  <c r="AB2750" i="14"/>
  <c r="AB2750" i="14" a="1"/>
  <c r="AA2750" i="14"/>
  <c r="Y2750" i="14"/>
  <c r="AC2749" i="14"/>
  <c r="AB2749" i="14" a="1"/>
  <c r="AB2749" i="14" s="1"/>
  <c r="X2749" i="14" s="1"/>
  <c r="AA2749" i="14"/>
  <c r="Y2749" i="14"/>
  <c r="AC2748" i="14"/>
  <c r="AB2748" i="14" a="1"/>
  <c r="AB2748" i="14" s="1"/>
  <c r="AA2748" i="14"/>
  <c r="Y2748" i="14"/>
  <c r="AC2747" i="14"/>
  <c r="AB2747" i="14" a="1"/>
  <c r="AB2747" i="14" s="1"/>
  <c r="AA2747" i="14"/>
  <c r="Y2747" i="14"/>
  <c r="AC2746" i="14"/>
  <c r="AB2746" i="14"/>
  <c r="AB2746" i="14" a="1"/>
  <c r="AA2746" i="14"/>
  <c r="Y2746" i="14"/>
  <c r="AC2745" i="14"/>
  <c r="AB2745" i="14" a="1"/>
  <c r="AB2745" i="14" s="1"/>
  <c r="AA2745" i="14"/>
  <c r="Y2745" i="14"/>
  <c r="AC2744" i="14"/>
  <c r="AB2744" i="14" a="1"/>
  <c r="AB2744" i="14" s="1"/>
  <c r="AA2744" i="14"/>
  <c r="Y2744" i="14"/>
  <c r="AC2743" i="14"/>
  <c r="AB2743" i="14" a="1"/>
  <c r="AB2743" i="14" s="1"/>
  <c r="X2743" i="14" s="1"/>
  <c r="AA2743" i="14"/>
  <c r="Y2743" i="14"/>
  <c r="AC2742" i="14"/>
  <c r="AB2742" i="14"/>
  <c r="AB2742" i="14" a="1"/>
  <c r="AA2742" i="14"/>
  <c r="Y2742" i="14"/>
  <c r="AC2741" i="14"/>
  <c r="AB2741" i="14" a="1"/>
  <c r="AB2741" i="14" s="1"/>
  <c r="X2741" i="14" s="1"/>
  <c r="AA2741" i="14"/>
  <c r="Y2741" i="14"/>
  <c r="AC2740" i="14"/>
  <c r="AB2740" i="14" a="1"/>
  <c r="AB2740" i="14" s="1"/>
  <c r="AA2740" i="14"/>
  <c r="Y2740" i="14"/>
  <c r="AC2739" i="14"/>
  <c r="AB2739" i="14" a="1"/>
  <c r="AB2739" i="14" s="1"/>
  <c r="AA2739" i="14"/>
  <c r="Y2739" i="14"/>
  <c r="AC2738" i="14"/>
  <c r="AB2738" i="14"/>
  <c r="AB2738" i="14" a="1"/>
  <c r="AA2738" i="14"/>
  <c r="Y2738" i="14"/>
  <c r="AC2737" i="14"/>
  <c r="AB2737" i="14" a="1"/>
  <c r="AB2737" i="14" s="1"/>
  <c r="AA2737" i="14"/>
  <c r="Y2737" i="14"/>
  <c r="AC2736" i="14"/>
  <c r="AB2736" i="14" a="1"/>
  <c r="AB2736" i="14" s="1"/>
  <c r="AA2736" i="14"/>
  <c r="Y2736" i="14"/>
  <c r="AC2735" i="14"/>
  <c r="AB2735" i="14" a="1"/>
  <c r="AB2735" i="14" s="1"/>
  <c r="X2735" i="14" s="1"/>
  <c r="AA2735" i="14"/>
  <c r="Y2735" i="14"/>
  <c r="AC2734" i="14"/>
  <c r="AB2734" i="14"/>
  <c r="AB2734" i="14" a="1"/>
  <c r="AA2734" i="14"/>
  <c r="Y2734" i="14"/>
  <c r="AC2733" i="14"/>
  <c r="AB2733" i="14" a="1"/>
  <c r="AB2733" i="14" s="1"/>
  <c r="X2733" i="14" s="1"/>
  <c r="AA2733" i="14"/>
  <c r="Y2733" i="14"/>
  <c r="AC2732" i="14"/>
  <c r="AB2732" i="14" a="1"/>
  <c r="AB2732" i="14" s="1"/>
  <c r="X2732" i="14" s="1"/>
  <c r="AA2732" i="14"/>
  <c r="Y2732" i="14"/>
  <c r="AC2731" i="14"/>
  <c r="AB2731" i="14" a="1"/>
  <c r="AB2731" i="14" s="1"/>
  <c r="X2731" i="14" s="1"/>
  <c r="AA2731" i="14"/>
  <c r="Y2731" i="14"/>
  <c r="AC2730" i="14"/>
  <c r="AB2730" i="14" a="1"/>
  <c r="AB2730" i="14" s="1"/>
  <c r="AA2730" i="14"/>
  <c r="Y2730" i="14"/>
  <c r="AC2729" i="14"/>
  <c r="AB2729" i="14" a="1"/>
  <c r="AB2729" i="14" s="1"/>
  <c r="AA2729" i="14"/>
  <c r="Y2729" i="14"/>
  <c r="AC2728" i="14"/>
  <c r="AB2728" i="14"/>
  <c r="AB2728" i="14" a="1"/>
  <c r="AA2728" i="14"/>
  <c r="Y2728" i="14"/>
  <c r="AC2727" i="14"/>
  <c r="AB2727" i="14" a="1"/>
  <c r="AB2727" i="14" s="1"/>
  <c r="AA2727" i="14"/>
  <c r="Y2727" i="14"/>
  <c r="AC2726" i="14"/>
  <c r="AB2726" i="14" a="1"/>
  <c r="AB2726" i="14" s="1"/>
  <c r="AA2726" i="14"/>
  <c r="Y2726" i="14"/>
  <c r="AC2725" i="14"/>
  <c r="AB2725" i="14" a="1"/>
  <c r="AB2725" i="14" s="1"/>
  <c r="X2725" i="14" s="1"/>
  <c r="AA2725" i="14"/>
  <c r="Y2725" i="14"/>
  <c r="AC2724" i="14"/>
  <c r="AB2724" i="14"/>
  <c r="AB2724" i="14" a="1"/>
  <c r="AA2724" i="14"/>
  <c r="Y2724" i="14"/>
  <c r="AC2723" i="14"/>
  <c r="AB2723" i="14" a="1"/>
  <c r="AB2723" i="14" s="1"/>
  <c r="X2723" i="14" s="1"/>
  <c r="AA2723" i="14"/>
  <c r="Y2723" i="14"/>
  <c r="AC2722" i="14"/>
  <c r="AB2722" i="14"/>
  <c r="X2722" i="14" s="1"/>
  <c r="AB2722" i="14" a="1"/>
  <c r="AA2722" i="14"/>
  <c r="Y2722" i="14"/>
  <c r="AC2721" i="14"/>
  <c r="AB2721" i="14" a="1"/>
  <c r="AB2721" i="14" s="1"/>
  <c r="AA2721" i="14"/>
  <c r="Y2721" i="14"/>
  <c r="AC2720" i="14"/>
  <c r="AB2720" i="14" a="1"/>
  <c r="AB2720" i="14" s="1"/>
  <c r="AA2720" i="14"/>
  <c r="Y2720" i="14"/>
  <c r="AC2719" i="14"/>
  <c r="AB2719" i="14" a="1"/>
  <c r="AB2719" i="14" s="1"/>
  <c r="AA2719" i="14"/>
  <c r="Y2719" i="14"/>
  <c r="AC2718" i="14"/>
  <c r="AB2718" i="14" a="1"/>
  <c r="AB2718" i="14" s="1"/>
  <c r="X2718" i="14" s="1"/>
  <c r="AA2718" i="14"/>
  <c r="Y2718" i="14"/>
  <c r="AC2717" i="14"/>
  <c r="AB2717" i="14" a="1"/>
  <c r="AB2717" i="14" s="1"/>
  <c r="AA2717" i="14"/>
  <c r="Y2717" i="14"/>
  <c r="AC2716" i="14"/>
  <c r="AB2716" i="14"/>
  <c r="AB2716" i="14" a="1"/>
  <c r="AA2716" i="14"/>
  <c r="Y2716" i="14"/>
  <c r="AC2715" i="14"/>
  <c r="AB2715" i="14" a="1"/>
  <c r="AB2715" i="14" s="1"/>
  <c r="AA2715" i="14"/>
  <c r="Y2715" i="14"/>
  <c r="AC2714" i="14"/>
  <c r="AB2714" i="14"/>
  <c r="X2714" i="14" s="1"/>
  <c r="AB2714" i="14" a="1"/>
  <c r="AA2714" i="14"/>
  <c r="Y2714" i="14"/>
  <c r="AC2713" i="14"/>
  <c r="AB2713" i="14" a="1"/>
  <c r="AB2713" i="14" s="1"/>
  <c r="X2713" i="14" s="1"/>
  <c r="AA2713" i="14"/>
  <c r="Y2713" i="14"/>
  <c r="AC2712" i="14"/>
  <c r="AB2712" i="14" a="1"/>
  <c r="AB2712" i="14" s="1"/>
  <c r="AA2712" i="14"/>
  <c r="Y2712" i="14"/>
  <c r="AC2711" i="14"/>
  <c r="AB2711" i="14" a="1"/>
  <c r="AB2711" i="14" s="1"/>
  <c r="AA2711" i="14"/>
  <c r="Y2711" i="14"/>
  <c r="AC2710" i="14"/>
  <c r="AB2710" i="14" a="1"/>
  <c r="AB2710" i="14" s="1"/>
  <c r="X2710" i="14" s="1"/>
  <c r="AA2710" i="14"/>
  <c r="Y2710" i="14"/>
  <c r="AC2709" i="14"/>
  <c r="AB2709" i="14" a="1"/>
  <c r="AB2709" i="14" s="1"/>
  <c r="X2709" i="14" s="1"/>
  <c r="AA2709" i="14"/>
  <c r="Y2709" i="14"/>
  <c r="AC2708" i="14"/>
  <c r="AB2708" i="14"/>
  <c r="AB2708" i="14" a="1"/>
  <c r="AA2708" i="14"/>
  <c r="Y2708" i="14"/>
  <c r="AC2707" i="14"/>
  <c r="AB2707" i="14" a="1"/>
  <c r="AB2707" i="14" s="1"/>
  <c r="X2707" i="14" s="1"/>
  <c r="AA2707" i="14"/>
  <c r="Y2707" i="14"/>
  <c r="AC2706" i="14"/>
  <c r="AB2706" i="14"/>
  <c r="X2706" i="14" s="1"/>
  <c r="AB2706" i="14" a="1"/>
  <c r="AA2706" i="14"/>
  <c r="Y2706" i="14"/>
  <c r="AC2705" i="14"/>
  <c r="AB2705" i="14" a="1"/>
  <c r="AB2705" i="14" s="1"/>
  <c r="AA2705" i="14"/>
  <c r="Y2705" i="14"/>
  <c r="AC2704" i="14"/>
  <c r="AB2704" i="14" a="1"/>
  <c r="AB2704" i="14" s="1"/>
  <c r="AA2704" i="14"/>
  <c r="Y2704" i="14"/>
  <c r="AC2703" i="14"/>
  <c r="AB2703" i="14" a="1"/>
  <c r="AB2703" i="14" s="1"/>
  <c r="X2703" i="14" s="1"/>
  <c r="Z2703" i="14" s="1"/>
  <c r="AA2703" i="14"/>
  <c r="Y2703" i="14"/>
  <c r="AC2702" i="14"/>
  <c r="AB2702" i="14" a="1"/>
  <c r="AB2702" i="14" s="1"/>
  <c r="X2702" i="14" s="1"/>
  <c r="AA2702" i="14"/>
  <c r="Y2702" i="14"/>
  <c r="AC2701" i="14"/>
  <c r="AB2701" i="14" a="1"/>
  <c r="AB2701" i="14" s="1"/>
  <c r="AA2701" i="14"/>
  <c r="Y2701" i="14"/>
  <c r="AC2700" i="14"/>
  <c r="AB2700" i="14"/>
  <c r="AB2700" i="14" a="1"/>
  <c r="AA2700" i="14"/>
  <c r="Y2700" i="14"/>
  <c r="AC2699" i="14"/>
  <c r="AB2699" i="14" a="1"/>
  <c r="AB2699" i="14" s="1"/>
  <c r="AA2699" i="14"/>
  <c r="Y2699" i="14"/>
  <c r="AC2698" i="14"/>
  <c r="AB2698" i="14"/>
  <c r="X2698" i="14" s="1"/>
  <c r="AB2698" i="14" a="1"/>
  <c r="AA2698" i="14"/>
  <c r="Y2698" i="14"/>
  <c r="AC2697" i="14"/>
  <c r="AB2697" i="14" a="1"/>
  <c r="AB2697" i="14" s="1"/>
  <c r="X2697" i="14" s="1"/>
  <c r="AA2697" i="14"/>
  <c r="Y2697" i="14"/>
  <c r="AC2696" i="14"/>
  <c r="AB2696" i="14" a="1"/>
  <c r="AB2696" i="14" s="1"/>
  <c r="AA2696" i="14"/>
  <c r="Y2696" i="14"/>
  <c r="AC2695" i="14"/>
  <c r="AB2695" i="14" a="1"/>
  <c r="AB2695" i="14" s="1"/>
  <c r="AA2695" i="14"/>
  <c r="Y2695" i="14"/>
  <c r="AC2694" i="14"/>
  <c r="AB2694" i="14" a="1"/>
  <c r="AB2694" i="14" s="1"/>
  <c r="X2694" i="14" s="1"/>
  <c r="AA2694" i="14"/>
  <c r="Y2694" i="14"/>
  <c r="AC2693" i="14"/>
  <c r="AB2693" i="14" a="1"/>
  <c r="AB2693" i="14" s="1"/>
  <c r="X2693" i="14" s="1"/>
  <c r="AA2693" i="14"/>
  <c r="Y2693" i="14"/>
  <c r="AC2692" i="14"/>
  <c r="AB2692" i="14"/>
  <c r="AB2692" i="14" a="1"/>
  <c r="AA2692" i="14"/>
  <c r="Y2692" i="14"/>
  <c r="AC2691" i="14"/>
  <c r="AB2691" i="14" a="1"/>
  <c r="AB2691" i="14" s="1"/>
  <c r="X2691" i="14" s="1"/>
  <c r="AA2691" i="14"/>
  <c r="Y2691" i="14"/>
  <c r="AC2690" i="14"/>
  <c r="AB2690" i="14" a="1"/>
  <c r="AB2690" i="14" s="1"/>
  <c r="AA2690" i="14"/>
  <c r="Y2690" i="14"/>
  <c r="AC2689" i="14"/>
  <c r="AB2689" i="14" a="1"/>
  <c r="AB2689" i="14" s="1"/>
  <c r="AA2689" i="14"/>
  <c r="Y2689" i="14"/>
  <c r="AC2688" i="14"/>
  <c r="AB2688" i="14" a="1"/>
  <c r="AB2688" i="14" s="1"/>
  <c r="X2688" i="14" s="1"/>
  <c r="AA2688" i="14"/>
  <c r="Y2688" i="14"/>
  <c r="AC2687" i="14"/>
  <c r="AB2687" i="14" a="1"/>
  <c r="AB2687" i="14" s="1"/>
  <c r="AA2687" i="14"/>
  <c r="Y2687" i="14"/>
  <c r="AC2686" i="14"/>
  <c r="AB2686" i="14"/>
  <c r="AB2686" i="14" a="1"/>
  <c r="AA2686" i="14"/>
  <c r="Y2686" i="14"/>
  <c r="AC2685" i="14"/>
  <c r="AB2685" i="14" a="1"/>
  <c r="AB2685" i="14" s="1"/>
  <c r="X2685" i="14" s="1"/>
  <c r="AA2685" i="14"/>
  <c r="Y2685" i="14"/>
  <c r="AC2684" i="14"/>
  <c r="AB2684" i="14" a="1"/>
  <c r="AB2684" i="14" s="1"/>
  <c r="X2684" i="14" s="1"/>
  <c r="AA2684" i="14"/>
  <c r="Y2684" i="14"/>
  <c r="AC2683" i="14"/>
  <c r="AB2683" i="14" a="1"/>
  <c r="AB2683" i="14" s="1"/>
  <c r="AA2683" i="14"/>
  <c r="Y2683" i="14"/>
  <c r="AC2682" i="14"/>
  <c r="AB2682" i="14"/>
  <c r="AB2682" i="14" a="1"/>
  <c r="AA2682" i="14"/>
  <c r="Y2682" i="14"/>
  <c r="AC2681" i="14"/>
  <c r="AB2681" i="14" a="1"/>
  <c r="AB2681" i="14" s="1"/>
  <c r="AA2681" i="14"/>
  <c r="Y2681" i="14"/>
  <c r="AC2680" i="14"/>
  <c r="AB2680" i="14" a="1"/>
  <c r="AB2680" i="14" s="1"/>
  <c r="AA2680" i="14"/>
  <c r="Y2680" i="14"/>
  <c r="AC2679" i="14"/>
  <c r="AB2679" i="14" a="1"/>
  <c r="AB2679" i="14" s="1"/>
  <c r="AA2679" i="14"/>
  <c r="Y2679" i="14"/>
  <c r="AC2678" i="14"/>
  <c r="AB2678" i="14"/>
  <c r="AB2678" i="14" a="1"/>
  <c r="AA2678" i="14"/>
  <c r="Y2678" i="14"/>
  <c r="AC2677" i="14"/>
  <c r="AB2677" i="14" a="1"/>
  <c r="AB2677" i="14" s="1"/>
  <c r="X2677" i="14" s="1"/>
  <c r="AA2677" i="14"/>
  <c r="Y2677" i="14"/>
  <c r="AC2676" i="14"/>
  <c r="AB2676" i="14" a="1"/>
  <c r="AB2676" i="14" s="1"/>
  <c r="X2676" i="14" s="1"/>
  <c r="AA2676" i="14"/>
  <c r="Y2676" i="14"/>
  <c r="AC2675" i="14"/>
  <c r="AB2675" i="14" a="1"/>
  <c r="AB2675" i="14" s="1"/>
  <c r="AA2675" i="14"/>
  <c r="Y2675" i="14"/>
  <c r="AC2674" i="14"/>
  <c r="AB2674" i="14"/>
  <c r="AB2674" i="14" a="1"/>
  <c r="AA2674" i="14"/>
  <c r="Y2674" i="14"/>
  <c r="AC2673" i="14"/>
  <c r="AB2673" i="14" a="1"/>
  <c r="AB2673" i="14" s="1"/>
  <c r="AA2673" i="14"/>
  <c r="Y2673" i="14"/>
  <c r="AC2672" i="14"/>
  <c r="AB2672" i="14" a="1"/>
  <c r="AB2672" i="14" s="1"/>
  <c r="AA2672" i="14"/>
  <c r="Y2672" i="14"/>
  <c r="AC2671" i="14"/>
  <c r="AB2671" i="14" a="1"/>
  <c r="AB2671" i="14" s="1"/>
  <c r="AA2671" i="14"/>
  <c r="Y2671" i="14"/>
  <c r="AC2670" i="14"/>
  <c r="AB2670" i="14"/>
  <c r="AB2670" i="14" a="1"/>
  <c r="AA2670" i="14"/>
  <c r="Y2670" i="14"/>
  <c r="AC2669" i="14"/>
  <c r="AB2669" i="14" a="1"/>
  <c r="AB2669" i="14" s="1"/>
  <c r="X2669" i="14" s="1"/>
  <c r="AA2669" i="14"/>
  <c r="Y2669" i="14"/>
  <c r="AC2668" i="14"/>
  <c r="AB2668" i="14" a="1"/>
  <c r="AB2668" i="14" s="1"/>
  <c r="X2668" i="14" s="1"/>
  <c r="AA2668" i="14"/>
  <c r="Y2668" i="14"/>
  <c r="AC2667" i="14"/>
  <c r="AB2667" i="14" a="1"/>
  <c r="AB2667" i="14" s="1"/>
  <c r="AA2667" i="14"/>
  <c r="Y2667" i="14"/>
  <c r="AC2666" i="14"/>
  <c r="AB2666" i="14"/>
  <c r="AB2666" i="14" a="1"/>
  <c r="AA2666" i="14"/>
  <c r="Y2666" i="14"/>
  <c r="AC2665" i="14"/>
  <c r="AB2665" i="14" a="1"/>
  <c r="AB2665" i="14" s="1"/>
  <c r="AA2665" i="14"/>
  <c r="Y2665" i="14"/>
  <c r="AC2664" i="14"/>
  <c r="AB2664" i="14" a="1"/>
  <c r="AB2664" i="14" s="1"/>
  <c r="AA2664" i="14"/>
  <c r="Y2664" i="14"/>
  <c r="AC2663" i="14"/>
  <c r="AB2663" i="14" a="1"/>
  <c r="AB2663" i="14" s="1"/>
  <c r="AA2663" i="14"/>
  <c r="Y2663" i="14"/>
  <c r="AC2662" i="14"/>
  <c r="AB2662" i="14"/>
  <c r="AB2662" i="14" a="1"/>
  <c r="AA2662" i="14"/>
  <c r="Y2662" i="14"/>
  <c r="AC2661" i="14"/>
  <c r="AB2661" i="14" a="1"/>
  <c r="AB2661" i="14" s="1"/>
  <c r="X2661" i="14" s="1"/>
  <c r="AA2661" i="14"/>
  <c r="Y2661" i="14"/>
  <c r="AC2660" i="14"/>
  <c r="AB2660" i="14" a="1"/>
  <c r="AB2660" i="14" s="1"/>
  <c r="X2660" i="14" s="1"/>
  <c r="AA2660" i="14"/>
  <c r="Y2660" i="14"/>
  <c r="AC2659" i="14"/>
  <c r="AB2659" i="14" a="1"/>
  <c r="AB2659" i="14" s="1"/>
  <c r="AA2659" i="14"/>
  <c r="Y2659" i="14"/>
  <c r="AC2658" i="14"/>
  <c r="AB2658" i="14"/>
  <c r="AB2658" i="14" a="1"/>
  <c r="AA2658" i="14"/>
  <c r="Y2658" i="14"/>
  <c r="AC2657" i="14"/>
  <c r="AB2657" i="14" a="1"/>
  <c r="AB2657" i="14" s="1"/>
  <c r="AA2657" i="14"/>
  <c r="Y2657" i="14"/>
  <c r="AC2656" i="14"/>
  <c r="AB2656" i="14" a="1"/>
  <c r="AB2656" i="14" s="1"/>
  <c r="AA2656" i="14"/>
  <c r="Y2656" i="14"/>
  <c r="AC2655" i="14"/>
  <c r="AB2655" i="14" a="1"/>
  <c r="AB2655" i="14" s="1"/>
  <c r="AA2655" i="14"/>
  <c r="Y2655" i="14"/>
  <c r="AC2654" i="14"/>
  <c r="AB2654" i="14"/>
  <c r="AB2654" i="14" a="1"/>
  <c r="AA2654" i="14"/>
  <c r="Y2654" i="14"/>
  <c r="AC2653" i="14"/>
  <c r="AB2653" i="14" a="1"/>
  <c r="AB2653" i="14" s="1"/>
  <c r="X2653" i="14" s="1"/>
  <c r="AA2653" i="14"/>
  <c r="Y2653" i="14"/>
  <c r="AC2652" i="14"/>
  <c r="AB2652" i="14" a="1"/>
  <c r="AB2652" i="14" s="1"/>
  <c r="X2652" i="14" s="1"/>
  <c r="AA2652" i="14"/>
  <c r="Y2652" i="14"/>
  <c r="AC2651" i="14"/>
  <c r="AB2651" i="14" a="1"/>
  <c r="AB2651" i="14" s="1"/>
  <c r="AA2651" i="14"/>
  <c r="Y2651" i="14"/>
  <c r="AC2650" i="14"/>
  <c r="AB2650" i="14"/>
  <c r="AB2650" i="14" a="1"/>
  <c r="AA2650" i="14"/>
  <c r="Y2650" i="14"/>
  <c r="AC2649" i="14"/>
  <c r="AB2649" i="14" a="1"/>
  <c r="AB2649" i="14" s="1"/>
  <c r="AA2649" i="14"/>
  <c r="Y2649" i="14"/>
  <c r="AC2648" i="14"/>
  <c r="AB2648" i="14" a="1"/>
  <c r="AB2648" i="14" s="1"/>
  <c r="AA2648" i="14"/>
  <c r="Y2648" i="14"/>
  <c r="AC2647" i="14"/>
  <c r="AB2647" i="14" a="1"/>
  <c r="AB2647" i="14" s="1"/>
  <c r="AA2647" i="14"/>
  <c r="Y2647" i="14"/>
  <c r="AC2646" i="14"/>
  <c r="AB2646" i="14"/>
  <c r="AB2646" i="14" a="1"/>
  <c r="AA2646" i="14"/>
  <c r="Y2646" i="14"/>
  <c r="AC2645" i="14"/>
  <c r="AB2645" i="14" a="1"/>
  <c r="AB2645" i="14" s="1"/>
  <c r="X2645" i="14" s="1"/>
  <c r="AA2645" i="14"/>
  <c r="Y2645" i="14"/>
  <c r="AC2644" i="14"/>
  <c r="AB2644" i="14" a="1"/>
  <c r="AB2644" i="14" s="1"/>
  <c r="X2644" i="14" s="1"/>
  <c r="AA2644" i="14"/>
  <c r="Y2644" i="14"/>
  <c r="AC2643" i="14"/>
  <c r="AB2643" i="14" a="1"/>
  <c r="AB2643" i="14" s="1"/>
  <c r="AA2643" i="14"/>
  <c r="Y2643" i="14"/>
  <c r="AC2642" i="14"/>
  <c r="AB2642" i="14"/>
  <c r="AB2642" i="14" a="1"/>
  <c r="AA2642" i="14"/>
  <c r="Y2642" i="14"/>
  <c r="AC2641" i="14"/>
  <c r="AB2641" i="14" a="1"/>
  <c r="AB2641" i="14" s="1"/>
  <c r="AA2641" i="14"/>
  <c r="Y2641" i="14"/>
  <c r="AC2640" i="14"/>
  <c r="AB2640" i="14" a="1"/>
  <c r="AB2640" i="14" s="1"/>
  <c r="AA2640" i="14"/>
  <c r="Y2640" i="14"/>
  <c r="AC2639" i="14"/>
  <c r="AB2639" i="14" a="1"/>
  <c r="AB2639" i="14" s="1"/>
  <c r="AA2639" i="14"/>
  <c r="Y2639" i="14"/>
  <c r="AC2638" i="14"/>
  <c r="AB2638" i="14"/>
  <c r="AB2638" i="14" a="1"/>
  <c r="AA2638" i="14"/>
  <c r="Y2638" i="14"/>
  <c r="AC2637" i="14"/>
  <c r="AB2637" i="14" a="1"/>
  <c r="AB2637" i="14" s="1"/>
  <c r="X2637" i="14" s="1"/>
  <c r="AA2637" i="14"/>
  <c r="Y2637" i="14"/>
  <c r="AC2636" i="14"/>
  <c r="AB2636" i="14" a="1"/>
  <c r="AB2636" i="14" s="1"/>
  <c r="X2636" i="14" s="1"/>
  <c r="AA2636" i="14"/>
  <c r="Y2636" i="14"/>
  <c r="AC2635" i="14"/>
  <c r="AB2635" i="14" a="1"/>
  <c r="AB2635" i="14" s="1"/>
  <c r="AA2635" i="14"/>
  <c r="Y2635" i="14"/>
  <c r="AC2634" i="14"/>
  <c r="AB2634" i="14"/>
  <c r="AB2634" i="14" a="1"/>
  <c r="AA2634" i="14"/>
  <c r="Y2634" i="14"/>
  <c r="AC2633" i="14"/>
  <c r="AB2633" i="14" a="1"/>
  <c r="AB2633" i="14" s="1"/>
  <c r="AA2633" i="14"/>
  <c r="Y2633" i="14"/>
  <c r="AC2632" i="14"/>
  <c r="AB2632" i="14" a="1"/>
  <c r="AB2632" i="14" s="1"/>
  <c r="AA2632" i="14"/>
  <c r="Y2632" i="14"/>
  <c r="AC2631" i="14"/>
  <c r="AB2631" i="14" a="1"/>
  <c r="AB2631" i="14" s="1"/>
  <c r="AA2631" i="14"/>
  <c r="Y2631" i="14"/>
  <c r="AC2630" i="14"/>
  <c r="AB2630" i="14"/>
  <c r="AB2630" i="14" a="1"/>
  <c r="AA2630" i="14"/>
  <c r="Y2630" i="14"/>
  <c r="AC2629" i="14"/>
  <c r="AB2629" i="14" a="1"/>
  <c r="AB2629" i="14" s="1"/>
  <c r="X2629" i="14" s="1"/>
  <c r="AA2629" i="14"/>
  <c r="Y2629" i="14"/>
  <c r="AC2628" i="14"/>
  <c r="AB2628" i="14" a="1"/>
  <c r="AB2628" i="14" s="1"/>
  <c r="X2628" i="14" s="1"/>
  <c r="AA2628" i="14"/>
  <c r="Y2628" i="14"/>
  <c r="AC2627" i="14"/>
  <c r="AB2627" i="14" a="1"/>
  <c r="AB2627" i="14" s="1"/>
  <c r="AA2627" i="14"/>
  <c r="Y2627" i="14"/>
  <c r="AC2626" i="14"/>
  <c r="AB2626" i="14"/>
  <c r="AB2626" i="14" a="1"/>
  <c r="AA2626" i="14"/>
  <c r="Y2626" i="14"/>
  <c r="AC2625" i="14"/>
  <c r="AB2625" i="14" a="1"/>
  <c r="AB2625" i="14" s="1"/>
  <c r="AA2625" i="14"/>
  <c r="Y2625" i="14"/>
  <c r="AC2624" i="14"/>
  <c r="AB2624" i="14" a="1"/>
  <c r="AB2624" i="14" s="1"/>
  <c r="AA2624" i="14"/>
  <c r="Y2624" i="14"/>
  <c r="AC2623" i="14"/>
  <c r="AB2623" i="14" a="1"/>
  <c r="AB2623" i="14" s="1"/>
  <c r="AA2623" i="14"/>
  <c r="Y2623" i="14"/>
  <c r="AC2622" i="14"/>
  <c r="AB2622" i="14"/>
  <c r="AB2622" i="14" a="1"/>
  <c r="AA2622" i="14"/>
  <c r="Y2622" i="14"/>
  <c r="AC2621" i="14"/>
  <c r="AB2621" i="14" a="1"/>
  <c r="AB2621" i="14" s="1"/>
  <c r="X2621" i="14" s="1"/>
  <c r="AA2621" i="14"/>
  <c r="Y2621" i="14"/>
  <c r="AC2620" i="14"/>
  <c r="AB2620" i="14" a="1"/>
  <c r="AB2620" i="14" s="1"/>
  <c r="X2620" i="14" s="1"/>
  <c r="AA2620" i="14"/>
  <c r="Y2620" i="14"/>
  <c r="AC2619" i="14"/>
  <c r="AB2619" i="14" a="1"/>
  <c r="AB2619" i="14" s="1"/>
  <c r="AA2619" i="14"/>
  <c r="Y2619" i="14"/>
  <c r="AC2618" i="14"/>
  <c r="AB2618" i="14"/>
  <c r="AB2618" i="14" a="1"/>
  <c r="AA2618" i="14"/>
  <c r="Y2618" i="14"/>
  <c r="AC2617" i="14"/>
  <c r="AB2617" i="14" a="1"/>
  <c r="AB2617" i="14" s="1"/>
  <c r="AA2617" i="14"/>
  <c r="Y2617" i="14"/>
  <c r="AC2616" i="14"/>
  <c r="AB2616" i="14" a="1"/>
  <c r="AB2616" i="14" s="1"/>
  <c r="AA2616" i="14"/>
  <c r="Y2616" i="14"/>
  <c r="AC2615" i="14"/>
  <c r="AB2615" i="14" a="1"/>
  <c r="AB2615" i="14" s="1"/>
  <c r="AA2615" i="14"/>
  <c r="Y2615" i="14"/>
  <c r="AC2614" i="14"/>
  <c r="AB2614" i="14"/>
  <c r="AB2614" i="14" a="1"/>
  <c r="AA2614" i="14"/>
  <c r="Y2614" i="14"/>
  <c r="AC2613" i="14"/>
  <c r="AB2613" i="14" a="1"/>
  <c r="AB2613" i="14" s="1"/>
  <c r="X2613" i="14" s="1"/>
  <c r="AA2613" i="14"/>
  <c r="Y2613" i="14"/>
  <c r="AC2612" i="14"/>
  <c r="AB2612" i="14" a="1"/>
  <c r="AB2612" i="14" s="1"/>
  <c r="X2612" i="14" s="1"/>
  <c r="AA2612" i="14"/>
  <c r="Y2612" i="14"/>
  <c r="AC2611" i="14"/>
  <c r="AB2611" i="14" a="1"/>
  <c r="AB2611" i="14" s="1"/>
  <c r="AA2611" i="14"/>
  <c r="Y2611" i="14"/>
  <c r="AC2610" i="14"/>
  <c r="AB2610" i="14"/>
  <c r="AB2610" i="14" a="1"/>
  <c r="AA2610" i="14"/>
  <c r="Y2610" i="14"/>
  <c r="AC2609" i="14"/>
  <c r="AB2609" i="14" a="1"/>
  <c r="AB2609" i="14" s="1"/>
  <c r="AA2609" i="14"/>
  <c r="Y2609" i="14"/>
  <c r="AC2608" i="14"/>
  <c r="AB2608" i="14" a="1"/>
  <c r="AB2608" i="14" s="1"/>
  <c r="AA2608" i="14"/>
  <c r="Y2608" i="14"/>
  <c r="AC2607" i="14"/>
  <c r="AB2607" i="14" a="1"/>
  <c r="AB2607" i="14" s="1"/>
  <c r="AA2607" i="14"/>
  <c r="Y2607" i="14"/>
  <c r="AC2606" i="14"/>
  <c r="AB2606" i="14"/>
  <c r="AB2606" i="14" a="1"/>
  <c r="AA2606" i="14"/>
  <c r="Y2606" i="14"/>
  <c r="AC2605" i="14"/>
  <c r="AB2605" i="14" a="1"/>
  <c r="AB2605" i="14" s="1"/>
  <c r="X2605" i="14" s="1"/>
  <c r="AA2605" i="14"/>
  <c r="Y2605" i="14"/>
  <c r="AC2604" i="14"/>
  <c r="AB2604" i="14" a="1"/>
  <c r="AB2604" i="14" s="1"/>
  <c r="X2604" i="14" s="1"/>
  <c r="AA2604" i="14"/>
  <c r="Y2604" i="14"/>
  <c r="AC2603" i="14"/>
  <c r="AB2603" i="14" a="1"/>
  <c r="AB2603" i="14" s="1"/>
  <c r="AA2603" i="14"/>
  <c r="Y2603" i="14"/>
  <c r="AC2602" i="14"/>
  <c r="AB2602" i="14"/>
  <c r="AB2602" i="14" a="1"/>
  <c r="AA2602" i="14"/>
  <c r="Y2602" i="14"/>
  <c r="AC2601" i="14"/>
  <c r="AB2601" i="14" a="1"/>
  <c r="AB2601" i="14" s="1"/>
  <c r="AA2601" i="14"/>
  <c r="Y2601" i="14"/>
  <c r="AC2600" i="14"/>
  <c r="AB2600" i="14" a="1"/>
  <c r="AB2600" i="14" s="1"/>
  <c r="AA2600" i="14"/>
  <c r="Y2600" i="14"/>
  <c r="AC2599" i="14"/>
  <c r="AB2599" i="14" a="1"/>
  <c r="AB2599" i="14" s="1"/>
  <c r="AA2599" i="14"/>
  <c r="Y2599" i="14"/>
  <c r="AC2598" i="14"/>
  <c r="AB2598" i="14"/>
  <c r="AB2598" i="14" a="1"/>
  <c r="AA2598" i="14"/>
  <c r="Y2598" i="14"/>
  <c r="AC2597" i="14"/>
  <c r="AB2597" i="14" a="1"/>
  <c r="AB2597" i="14" s="1"/>
  <c r="X2597" i="14" s="1"/>
  <c r="AA2597" i="14"/>
  <c r="Y2597" i="14"/>
  <c r="AC2596" i="14"/>
  <c r="AB2596" i="14" a="1"/>
  <c r="AB2596" i="14" s="1"/>
  <c r="X2596" i="14" s="1"/>
  <c r="AA2596" i="14"/>
  <c r="Y2596" i="14"/>
  <c r="AC2595" i="14"/>
  <c r="AB2595" i="14" a="1"/>
  <c r="AB2595" i="14" s="1"/>
  <c r="AA2595" i="14"/>
  <c r="Y2595" i="14"/>
  <c r="AC2594" i="14"/>
  <c r="AB2594" i="14"/>
  <c r="AB2594" i="14" a="1"/>
  <c r="AA2594" i="14"/>
  <c r="Y2594" i="14"/>
  <c r="AC2593" i="14"/>
  <c r="AB2593" i="14" a="1"/>
  <c r="AB2593" i="14" s="1"/>
  <c r="AA2593" i="14"/>
  <c r="Y2593" i="14"/>
  <c r="AC2592" i="14"/>
  <c r="AB2592" i="14" a="1"/>
  <c r="AB2592" i="14" s="1"/>
  <c r="AA2592" i="14"/>
  <c r="Y2592" i="14"/>
  <c r="AC2591" i="14"/>
  <c r="AB2591" i="14" a="1"/>
  <c r="AB2591" i="14" s="1"/>
  <c r="AA2591" i="14"/>
  <c r="Y2591" i="14"/>
  <c r="AC2590" i="14"/>
  <c r="AB2590" i="14"/>
  <c r="AB2590" i="14" a="1"/>
  <c r="AA2590" i="14"/>
  <c r="Y2590" i="14"/>
  <c r="AC2589" i="14"/>
  <c r="AB2589" i="14" a="1"/>
  <c r="AB2589" i="14" s="1"/>
  <c r="X2589" i="14" s="1"/>
  <c r="AA2589" i="14"/>
  <c r="Y2589" i="14"/>
  <c r="AC2588" i="14"/>
  <c r="AB2588" i="14" a="1"/>
  <c r="AB2588" i="14" s="1"/>
  <c r="X2588" i="14" s="1"/>
  <c r="AA2588" i="14"/>
  <c r="Y2588" i="14"/>
  <c r="AC2587" i="14"/>
  <c r="AB2587" i="14" a="1"/>
  <c r="AB2587" i="14" s="1"/>
  <c r="AA2587" i="14"/>
  <c r="Y2587" i="14"/>
  <c r="AC2586" i="14"/>
  <c r="AB2586" i="14"/>
  <c r="AB2586" i="14" a="1"/>
  <c r="AA2586" i="14"/>
  <c r="Y2586" i="14"/>
  <c r="AC2585" i="14"/>
  <c r="AB2585" i="14" a="1"/>
  <c r="AB2585" i="14" s="1"/>
  <c r="AA2585" i="14"/>
  <c r="Y2585" i="14"/>
  <c r="AC2584" i="14"/>
  <c r="AB2584" i="14" a="1"/>
  <c r="AB2584" i="14" s="1"/>
  <c r="AA2584" i="14"/>
  <c r="Y2584" i="14"/>
  <c r="AC2583" i="14"/>
  <c r="AB2583" i="14"/>
  <c r="X2583" i="14" s="1"/>
  <c r="AB2583" i="14" a="1"/>
  <c r="AA2583" i="14"/>
  <c r="Y2583" i="14"/>
  <c r="AC2582" i="14"/>
  <c r="AB2582" i="14"/>
  <c r="X2582" i="14" s="1"/>
  <c r="AB2582" i="14" a="1"/>
  <c r="AA2582" i="14"/>
  <c r="Y2582" i="14"/>
  <c r="AC2581" i="14"/>
  <c r="AB2581" i="14" a="1"/>
  <c r="AB2581" i="14" s="1"/>
  <c r="X2581" i="14" s="1"/>
  <c r="AA2581" i="14"/>
  <c r="Y2581" i="14"/>
  <c r="AC2580" i="14"/>
  <c r="AB2580" i="14" a="1"/>
  <c r="AB2580" i="14" s="1"/>
  <c r="X2580" i="14" s="1"/>
  <c r="AA2580" i="14"/>
  <c r="Y2580" i="14"/>
  <c r="AC2579" i="14"/>
  <c r="AB2579" i="14" a="1"/>
  <c r="AB2579" i="14" s="1"/>
  <c r="AA2579" i="14"/>
  <c r="Y2579" i="14"/>
  <c r="AC2578" i="14"/>
  <c r="AB2578" i="14"/>
  <c r="AB2578" i="14" a="1"/>
  <c r="AA2578" i="14"/>
  <c r="Y2578" i="14"/>
  <c r="AC2577" i="14"/>
  <c r="AB2577" i="14" a="1"/>
  <c r="AB2577" i="14" s="1"/>
  <c r="AA2577" i="14"/>
  <c r="Y2577" i="14"/>
  <c r="AC2576" i="14"/>
  <c r="AB2576" i="14" a="1"/>
  <c r="AB2576" i="14" s="1"/>
  <c r="AA2576" i="14"/>
  <c r="Y2576" i="14"/>
  <c r="AC2575" i="14"/>
  <c r="AB2575" i="14"/>
  <c r="X2575" i="14" s="1"/>
  <c r="AB2575" i="14" a="1"/>
  <c r="AA2575" i="14"/>
  <c r="Y2575" i="14"/>
  <c r="AC2574" i="14"/>
  <c r="AB2574" i="14"/>
  <c r="X2574" i="14" s="1"/>
  <c r="AB2574" i="14" a="1"/>
  <c r="AA2574" i="14"/>
  <c r="Y2574" i="14"/>
  <c r="AC2573" i="14"/>
  <c r="AB2573" i="14" a="1"/>
  <c r="AB2573" i="14" s="1"/>
  <c r="X2573" i="14" s="1"/>
  <c r="AA2573" i="14"/>
  <c r="Y2573" i="14"/>
  <c r="AC2572" i="14"/>
  <c r="AB2572" i="14" a="1"/>
  <c r="AB2572" i="14" s="1"/>
  <c r="X2572" i="14" s="1"/>
  <c r="AA2572" i="14"/>
  <c r="Y2572" i="14"/>
  <c r="AC2571" i="14"/>
  <c r="AB2571" i="14" a="1"/>
  <c r="AB2571" i="14" s="1"/>
  <c r="AA2571" i="14"/>
  <c r="Y2571" i="14"/>
  <c r="AC2570" i="14"/>
  <c r="AB2570" i="14"/>
  <c r="AB2570" i="14" a="1"/>
  <c r="AA2570" i="14"/>
  <c r="Y2570" i="14"/>
  <c r="AC2569" i="14"/>
  <c r="AB2569" i="14" a="1"/>
  <c r="AB2569" i="14" s="1"/>
  <c r="AA2569" i="14"/>
  <c r="Y2569" i="14"/>
  <c r="AC2568" i="14"/>
  <c r="AB2568" i="14" a="1"/>
  <c r="AB2568" i="14" s="1"/>
  <c r="AA2568" i="14"/>
  <c r="Y2568" i="14"/>
  <c r="AC2567" i="14"/>
  <c r="AB2567" i="14"/>
  <c r="X2567" i="14" s="1"/>
  <c r="AB2567" i="14" a="1"/>
  <c r="AA2567" i="14"/>
  <c r="Y2567" i="14"/>
  <c r="AC2566" i="14"/>
  <c r="AB2566" i="14"/>
  <c r="X2566" i="14" s="1"/>
  <c r="AB2566" i="14" a="1"/>
  <c r="AA2566" i="14"/>
  <c r="Y2566" i="14"/>
  <c r="AC2565" i="14"/>
  <c r="AB2565" i="14" a="1"/>
  <c r="AB2565" i="14" s="1"/>
  <c r="X2565" i="14" s="1"/>
  <c r="AA2565" i="14"/>
  <c r="Y2565" i="14"/>
  <c r="AC2564" i="14"/>
  <c r="AB2564" i="14" a="1"/>
  <c r="AB2564" i="14" s="1"/>
  <c r="X2564" i="14" s="1"/>
  <c r="AA2564" i="14"/>
  <c r="Y2564" i="14"/>
  <c r="AC2563" i="14"/>
  <c r="AB2563" i="14" a="1"/>
  <c r="AB2563" i="14" s="1"/>
  <c r="AA2563" i="14"/>
  <c r="Y2563" i="14"/>
  <c r="AC2562" i="14"/>
  <c r="AB2562" i="14"/>
  <c r="AB2562" i="14" a="1"/>
  <c r="AA2562" i="14"/>
  <c r="Y2562" i="14"/>
  <c r="AC2561" i="14"/>
  <c r="AB2561" i="14" a="1"/>
  <c r="AB2561" i="14" s="1"/>
  <c r="AA2561" i="14"/>
  <c r="Y2561" i="14"/>
  <c r="AC2560" i="14"/>
  <c r="AB2560" i="14" a="1"/>
  <c r="AB2560" i="14" s="1"/>
  <c r="AA2560" i="14"/>
  <c r="Y2560" i="14"/>
  <c r="AC2559" i="14"/>
  <c r="AB2559" i="14"/>
  <c r="X2559" i="14" s="1"/>
  <c r="AB2559" i="14" a="1"/>
  <c r="AA2559" i="14"/>
  <c r="Y2559" i="14"/>
  <c r="AC2558" i="14"/>
  <c r="AB2558" i="14"/>
  <c r="X2558" i="14" s="1"/>
  <c r="AB2558" i="14" a="1"/>
  <c r="AA2558" i="14"/>
  <c r="Y2558" i="14"/>
  <c r="AC2557" i="14"/>
  <c r="AB2557" i="14" a="1"/>
  <c r="AB2557" i="14" s="1"/>
  <c r="X2557" i="14" s="1"/>
  <c r="AA2557" i="14"/>
  <c r="Y2557" i="14"/>
  <c r="AC2556" i="14"/>
  <c r="AB2556" i="14" a="1"/>
  <c r="AB2556" i="14" s="1"/>
  <c r="X2556" i="14" s="1"/>
  <c r="AA2556" i="14"/>
  <c r="Y2556" i="14"/>
  <c r="AC2555" i="14"/>
  <c r="AB2555" i="14" a="1"/>
  <c r="AB2555" i="14" s="1"/>
  <c r="AA2555" i="14"/>
  <c r="Y2555" i="14"/>
  <c r="AC2554" i="14"/>
  <c r="AB2554" i="14"/>
  <c r="AB2554" i="14" a="1"/>
  <c r="AA2554" i="14"/>
  <c r="Y2554" i="14"/>
  <c r="AC2553" i="14"/>
  <c r="AB2553" i="14" a="1"/>
  <c r="AB2553" i="14" s="1"/>
  <c r="AA2553" i="14"/>
  <c r="Y2553" i="14"/>
  <c r="AC2552" i="14"/>
  <c r="AB2552" i="14" a="1"/>
  <c r="AB2552" i="14" s="1"/>
  <c r="AA2552" i="14"/>
  <c r="Y2552" i="14"/>
  <c r="AC2551" i="14"/>
  <c r="AB2551" i="14"/>
  <c r="X2551" i="14" s="1"/>
  <c r="AB2551" i="14" a="1"/>
  <c r="AA2551" i="14"/>
  <c r="Y2551" i="14"/>
  <c r="AC2550" i="14"/>
  <c r="AB2550" i="14"/>
  <c r="X2550" i="14" s="1"/>
  <c r="AB2550" i="14" a="1"/>
  <c r="AA2550" i="14"/>
  <c r="Y2550" i="14"/>
  <c r="AC2549" i="14"/>
  <c r="AB2549" i="14" a="1"/>
  <c r="AB2549" i="14" s="1"/>
  <c r="X2549" i="14" s="1"/>
  <c r="AA2549" i="14"/>
  <c r="Y2549" i="14"/>
  <c r="AC2548" i="14"/>
  <c r="AB2548" i="14" a="1"/>
  <c r="AB2548" i="14" s="1"/>
  <c r="X2548" i="14" s="1"/>
  <c r="AA2548" i="14"/>
  <c r="Y2548" i="14"/>
  <c r="AC2547" i="14"/>
  <c r="AB2547" i="14" a="1"/>
  <c r="AB2547" i="14" s="1"/>
  <c r="AA2547" i="14"/>
  <c r="Y2547" i="14"/>
  <c r="AC2546" i="14"/>
  <c r="AB2546" i="14"/>
  <c r="AB2546" i="14" a="1"/>
  <c r="AA2546" i="14"/>
  <c r="Y2546" i="14"/>
  <c r="AC2545" i="14"/>
  <c r="AB2545" i="14" a="1"/>
  <c r="AB2545" i="14" s="1"/>
  <c r="AA2545" i="14"/>
  <c r="Y2545" i="14"/>
  <c r="AC2544" i="14"/>
  <c r="AB2544" i="14" a="1"/>
  <c r="AB2544" i="14" s="1"/>
  <c r="AA2544" i="14"/>
  <c r="Y2544" i="14"/>
  <c r="AC2543" i="14"/>
  <c r="AB2543" i="14"/>
  <c r="X2543" i="14" s="1"/>
  <c r="AB2543" i="14" a="1"/>
  <c r="AA2543" i="14"/>
  <c r="Y2543" i="14"/>
  <c r="AC2542" i="14"/>
  <c r="AB2542" i="14"/>
  <c r="X2542" i="14" s="1"/>
  <c r="AB2542" i="14" a="1"/>
  <c r="AA2542" i="14"/>
  <c r="Y2542" i="14"/>
  <c r="AC2541" i="14"/>
  <c r="AB2541" i="14" a="1"/>
  <c r="AB2541" i="14" s="1"/>
  <c r="X2541" i="14" s="1"/>
  <c r="AA2541" i="14"/>
  <c r="Y2541" i="14"/>
  <c r="AC2540" i="14"/>
  <c r="AB2540" i="14" a="1"/>
  <c r="AB2540" i="14" s="1"/>
  <c r="X2540" i="14" s="1"/>
  <c r="AA2540" i="14"/>
  <c r="Y2540" i="14"/>
  <c r="AC2539" i="14"/>
  <c r="AB2539" i="14" a="1"/>
  <c r="AB2539" i="14" s="1"/>
  <c r="AA2539" i="14"/>
  <c r="Y2539" i="14"/>
  <c r="AC2538" i="14"/>
  <c r="AB2538" i="14"/>
  <c r="AB2538" i="14" a="1"/>
  <c r="AA2538" i="14"/>
  <c r="Y2538" i="14"/>
  <c r="AC2537" i="14"/>
  <c r="AB2537" i="14" a="1"/>
  <c r="AB2537" i="14" s="1"/>
  <c r="AA2537" i="14"/>
  <c r="Y2537" i="14"/>
  <c r="AC2536" i="14"/>
  <c r="AB2536" i="14" a="1"/>
  <c r="AB2536" i="14" s="1"/>
  <c r="AA2536" i="14"/>
  <c r="Y2536" i="14"/>
  <c r="AC2535" i="14"/>
  <c r="AB2535" i="14"/>
  <c r="X2535" i="14" s="1"/>
  <c r="AB2535" i="14" a="1"/>
  <c r="AA2535" i="14"/>
  <c r="Y2535" i="14"/>
  <c r="AC2534" i="14"/>
  <c r="AB2534" i="14"/>
  <c r="X2534" i="14" s="1"/>
  <c r="AB2534" i="14" a="1"/>
  <c r="AA2534" i="14"/>
  <c r="Y2534" i="14"/>
  <c r="AC2533" i="14"/>
  <c r="AB2533" i="14" a="1"/>
  <c r="AB2533" i="14" s="1"/>
  <c r="X2533" i="14" s="1"/>
  <c r="AA2533" i="14"/>
  <c r="Y2533" i="14"/>
  <c r="AC2532" i="14"/>
  <c r="AB2532" i="14" a="1"/>
  <c r="AB2532" i="14" s="1"/>
  <c r="X2532" i="14" s="1"/>
  <c r="AA2532" i="14"/>
  <c r="Y2532" i="14"/>
  <c r="AC2531" i="14"/>
  <c r="AB2531" i="14" a="1"/>
  <c r="AB2531" i="14" s="1"/>
  <c r="AA2531" i="14"/>
  <c r="Y2531" i="14"/>
  <c r="AC2530" i="14"/>
  <c r="AB2530" i="14"/>
  <c r="AB2530" i="14" a="1"/>
  <c r="AA2530" i="14"/>
  <c r="Y2530" i="14"/>
  <c r="AC2529" i="14"/>
  <c r="AB2529" i="14" a="1"/>
  <c r="AB2529" i="14" s="1"/>
  <c r="AA2529" i="14"/>
  <c r="Y2529" i="14"/>
  <c r="AC2528" i="14"/>
  <c r="AB2528" i="14" a="1"/>
  <c r="AB2528" i="14" s="1"/>
  <c r="AA2528" i="14"/>
  <c r="Y2528" i="14"/>
  <c r="AC2527" i="14"/>
  <c r="AB2527" i="14"/>
  <c r="X2527" i="14" s="1"/>
  <c r="AB2527" i="14" a="1"/>
  <c r="AA2527" i="14"/>
  <c r="Y2527" i="14"/>
  <c r="AC2526" i="14"/>
  <c r="AB2526" i="14"/>
  <c r="X2526" i="14" s="1"/>
  <c r="AB2526" i="14" a="1"/>
  <c r="AA2526" i="14"/>
  <c r="Y2526" i="14"/>
  <c r="AC2525" i="14"/>
  <c r="AB2525" i="14" a="1"/>
  <c r="AB2525" i="14" s="1"/>
  <c r="X2525" i="14" s="1"/>
  <c r="AA2525" i="14"/>
  <c r="Y2525" i="14"/>
  <c r="AC2524" i="14"/>
  <c r="AB2524" i="14" a="1"/>
  <c r="AB2524" i="14" s="1"/>
  <c r="X2524" i="14" s="1"/>
  <c r="AA2524" i="14"/>
  <c r="Y2524" i="14"/>
  <c r="AC2523" i="14"/>
  <c r="AB2523" i="14" a="1"/>
  <c r="AB2523" i="14" s="1"/>
  <c r="AA2523" i="14"/>
  <c r="Y2523" i="14"/>
  <c r="AC2522" i="14"/>
  <c r="AB2522" i="14"/>
  <c r="AB2522" i="14" a="1"/>
  <c r="AA2522" i="14"/>
  <c r="Y2522" i="14"/>
  <c r="AC2521" i="14"/>
  <c r="AB2521" i="14" a="1"/>
  <c r="AB2521" i="14" s="1"/>
  <c r="AA2521" i="14"/>
  <c r="Y2521" i="14"/>
  <c r="AC2520" i="14"/>
  <c r="AB2520" i="14" a="1"/>
  <c r="AB2520" i="14" s="1"/>
  <c r="AA2520" i="14"/>
  <c r="Y2520" i="14"/>
  <c r="AC2519" i="14"/>
  <c r="AB2519" i="14"/>
  <c r="X2519" i="14" s="1"/>
  <c r="AB2519" i="14" a="1"/>
  <c r="AA2519" i="14"/>
  <c r="Y2519" i="14"/>
  <c r="AC2518" i="14"/>
  <c r="AB2518" i="14"/>
  <c r="X2518" i="14" s="1"/>
  <c r="AB2518" i="14" a="1"/>
  <c r="AA2518" i="14"/>
  <c r="Y2518" i="14"/>
  <c r="AC2517" i="14"/>
  <c r="AB2517" i="14" a="1"/>
  <c r="AB2517" i="14" s="1"/>
  <c r="X2517" i="14" s="1"/>
  <c r="AA2517" i="14"/>
  <c r="Y2517" i="14"/>
  <c r="AC2516" i="14"/>
  <c r="AB2516" i="14" a="1"/>
  <c r="AB2516" i="14" s="1"/>
  <c r="X2516" i="14" s="1"/>
  <c r="AA2516" i="14"/>
  <c r="Y2516" i="14"/>
  <c r="AC2515" i="14"/>
  <c r="AB2515" i="14" a="1"/>
  <c r="AB2515" i="14" s="1"/>
  <c r="AA2515" i="14"/>
  <c r="Y2515" i="14"/>
  <c r="AC2514" i="14"/>
  <c r="AB2514" i="14"/>
  <c r="AB2514" i="14" a="1"/>
  <c r="AA2514" i="14"/>
  <c r="Y2514" i="14"/>
  <c r="AC2513" i="14"/>
  <c r="AB2513" i="14" a="1"/>
  <c r="AB2513" i="14" s="1"/>
  <c r="AA2513" i="14"/>
  <c r="Y2513" i="14"/>
  <c r="AC2512" i="14"/>
  <c r="AB2512" i="14" a="1"/>
  <c r="AB2512" i="14" s="1"/>
  <c r="AA2512" i="14"/>
  <c r="Y2512" i="14"/>
  <c r="AC2511" i="14"/>
  <c r="AB2511" i="14"/>
  <c r="X2511" i="14" s="1"/>
  <c r="AB2511" i="14" a="1"/>
  <c r="AA2511" i="14"/>
  <c r="Y2511" i="14"/>
  <c r="AC2510" i="14"/>
  <c r="AB2510" i="14"/>
  <c r="X2510" i="14" s="1"/>
  <c r="AB2510" i="14" a="1"/>
  <c r="AA2510" i="14"/>
  <c r="Y2510" i="14"/>
  <c r="AC2509" i="14"/>
  <c r="AB2509" i="14" a="1"/>
  <c r="AB2509" i="14" s="1"/>
  <c r="X2509" i="14" s="1"/>
  <c r="AA2509" i="14"/>
  <c r="Y2509" i="14"/>
  <c r="AC2508" i="14"/>
  <c r="AB2508" i="14" a="1"/>
  <c r="AB2508" i="14" s="1"/>
  <c r="X2508" i="14" s="1"/>
  <c r="AA2508" i="14"/>
  <c r="Y2508" i="14"/>
  <c r="AC2507" i="14"/>
  <c r="AB2507" i="14" a="1"/>
  <c r="AB2507" i="14" s="1"/>
  <c r="AA2507" i="14"/>
  <c r="Y2507" i="14"/>
  <c r="AC2506" i="14"/>
  <c r="AB2506" i="14"/>
  <c r="AB2506" i="14" a="1"/>
  <c r="AA2506" i="14"/>
  <c r="Y2506" i="14"/>
  <c r="AC2505" i="14"/>
  <c r="AB2505" i="14" a="1"/>
  <c r="AB2505" i="14" s="1"/>
  <c r="AA2505" i="14"/>
  <c r="Y2505" i="14"/>
  <c r="AC2504" i="14"/>
  <c r="AB2504" i="14" a="1"/>
  <c r="AB2504" i="14" s="1"/>
  <c r="AA2504" i="14"/>
  <c r="Y2504" i="14"/>
  <c r="AC2503" i="14"/>
  <c r="AB2503" i="14"/>
  <c r="X2503" i="14" s="1"/>
  <c r="AB2503" i="14" a="1"/>
  <c r="AA2503" i="14"/>
  <c r="Y2503" i="14"/>
  <c r="AC2502" i="14"/>
  <c r="AB2502" i="14" a="1"/>
  <c r="AB2502" i="14" s="1"/>
  <c r="AA2502" i="14"/>
  <c r="Y2502" i="14"/>
  <c r="AC2501" i="14"/>
  <c r="AB2501" i="14" a="1"/>
  <c r="AB2501" i="14" s="1"/>
  <c r="X2501" i="14" s="1"/>
  <c r="AA2501" i="14"/>
  <c r="Y2501" i="14"/>
  <c r="AC2500" i="14"/>
  <c r="AB2500" i="14" a="1"/>
  <c r="AB2500" i="14" s="1"/>
  <c r="X2500" i="14" s="1"/>
  <c r="AA2500" i="14"/>
  <c r="Y2500" i="14"/>
  <c r="AC2499" i="14"/>
  <c r="AB2499" i="14" a="1"/>
  <c r="AB2499" i="14" s="1"/>
  <c r="AA2499" i="14"/>
  <c r="Y2499" i="14"/>
  <c r="AC2498" i="14"/>
  <c r="AB2498" i="14"/>
  <c r="AB2498" i="14" a="1"/>
  <c r="AA2498" i="14"/>
  <c r="Y2498" i="14"/>
  <c r="AC2497" i="14"/>
  <c r="AB2497" i="14" a="1"/>
  <c r="AB2497" i="14" s="1"/>
  <c r="AA2497" i="14"/>
  <c r="Y2497" i="14"/>
  <c r="AC2496" i="14"/>
  <c r="AB2496" i="14" a="1"/>
  <c r="AB2496" i="14" s="1"/>
  <c r="AA2496" i="14"/>
  <c r="Y2496" i="14"/>
  <c r="AC2495" i="14"/>
  <c r="AB2495" i="14"/>
  <c r="X2495" i="14" s="1"/>
  <c r="AB2495" i="14" a="1"/>
  <c r="AA2495" i="14"/>
  <c r="Y2495" i="14"/>
  <c r="AC2494" i="14"/>
  <c r="AB2494" i="14" a="1"/>
  <c r="AB2494" i="14" s="1"/>
  <c r="AA2494" i="14"/>
  <c r="Y2494" i="14"/>
  <c r="AC2493" i="14"/>
  <c r="AB2493" i="14" a="1"/>
  <c r="AB2493" i="14" s="1"/>
  <c r="X2493" i="14" s="1"/>
  <c r="AA2493" i="14"/>
  <c r="Y2493" i="14"/>
  <c r="AC2492" i="14"/>
  <c r="AB2492" i="14" a="1"/>
  <c r="AB2492" i="14" s="1"/>
  <c r="X2492" i="14" s="1"/>
  <c r="AA2492" i="14"/>
  <c r="Y2492" i="14"/>
  <c r="AC2491" i="14"/>
  <c r="AB2491" i="14" a="1"/>
  <c r="AB2491" i="14" s="1"/>
  <c r="AA2491" i="14"/>
  <c r="Y2491" i="14"/>
  <c r="AC2490" i="14"/>
  <c r="AB2490" i="14"/>
  <c r="AB2490" i="14" a="1"/>
  <c r="AA2490" i="14"/>
  <c r="Y2490" i="14"/>
  <c r="AC2489" i="14"/>
  <c r="AB2489" i="14" a="1"/>
  <c r="AB2489" i="14" s="1"/>
  <c r="AA2489" i="14"/>
  <c r="Y2489" i="14"/>
  <c r="AC2488" i="14"/>
  <c r="AB2488" i="14" a="1"/>
  <c r="AB2488" i="14" s="1"/>
  <c r="AA2488" i="14"/>
  <c r="Y2488" i="14"/>
  <c r="AC2487" i="14"/>
  <c r="AB2487" i="14"/>
  <c r="X2487" i="14" s="1"/>
  <c r="AB2487" i="14" a="1"/>
  <c r="AA2487" i="14"/>
  <c r="Y2487" i="14"/>
  <c r="AC2486" i="14"/>
  <c r="AB2486" i="14" a="1"/>
  <c r="AB2486" i="14" s="1"/>
  <c r="AA2486" i="14"/>
  <c r="Y2486" i="14"/>
  <c r="AC2485" i="14"/>
  <c r="AB2485" i="14" a="1"/>
  <c r="AB2485" i="14" s="1"/>
  <c r="X2485" i="14" s="1"/>
  <c r="AA2485" i="14"/>
  <c r="Y2485" i="14"/>
  <c r="AC2484" i="14"/>
  <c r="AB2484" i="14" a="1"/>
  <c r="AB2484" i="14" s="1"/>
  <c r="X2484" i="14" s="1"/>
  <c r="AA2484" i="14"/>
  <c r="Y2484" i="14"/>
  <c r="AC2483" i="14"/>
  <c r="AB2483" i="14" a="1"/>
  <c r="AB2483" i="14" s="1"/>
  <c r="AA2483" i="14"/>
  <c r="Y2483" i="14"/>
  <c r="AC2482" i="14"/>
  <c r="AB2482" i="14"/>
  <c r="AB2482" i="14" a="1"/>
  <c r="AA2482" i="14"/>
  <c r="Y2482" i="14"/>
  <c r="AC2481" i="14"/>
  <c r="AB2481" i="14" a="1"/>
  <c r="AB2481" i="14" s="1"/>
  <c r="AA2481" i="14"/>
  <c r="Y2481" i="14"/>
  <c r="AC2480" i="14"/>
  <c r="AB2480" i="14" a="1"/>
  <c r="AB2480" i="14" s="1"/>
  <c r="AA2480" i="14"/>
  <c r="Y2480" i="14"/>
  <c r="AC2479" i="14"/>
  <c r="AB2479" i="14"/>
  <c r="X2479" i="14" s="1"/>
  <c r="AB2479" i="14" a="1"/>
  <c r="AA2479" i="14"/>
  <c r="Y2479" i="14"/>
  <c r="AC2478" i="14"/>
  <c r="AB2478" i="14" a="1"/>
  <c r="AB2478" i="14" s="1"/>
  <c r="AA2478" i="14"/>
  <c r="Y2478" i="14"/>
  <c r="AC2477" i="14"/>
  <c r="AB2477" i="14" a="1"/>
  <c r="AB2477" i="14" s="1"/>
  <c r="X2477" i="14" s="1"/>
  <c r="AA2477" i="14"/>
  <c r="Y2477" i="14"/>
  <c r="AC2476" i="14"/>
  <c r="AB2476" i="14" a="1"/>
  <c r="AB2476" i="14" s="1"/>
  <c r="X2476" i="14" s="1"/>
  <c r="AA2476" i="14"/>
  <c r="Y2476" i="14"/>
  <c r="AC2475" i="14"/>
  <c r="AB2475" i="14" a="1"/>
  <c r="AB2475" i="14" s="1"/>
  <c r="AA2475" i="14"/>
  <c r="Y2475" i="14"/>
  <c r="AC2474" i="14"/>
  <c r="AB2474" i="14"/>
  <c r="AB2474" i="14" a="1"/>
  <c r="AA2474" i="14"/>
  <c r="Y2474" i="14"/>
  <c r="AC2473" i="14"/>
  <c r="AB2473" i="14" a="1"/>
  <c r="AB2473" i="14" s="1"/>
  <c r="AA2473" i="14"/>
  <c r="Y2473" i="14"/>
  <c r="AC2472" i="14"/>
  <c r="AB2472" i="14" a="1"/>
  <c r="AB2472" i="14" s="1"/>
  <c r="AA2472" i="14"/>
  <c r="Y2472" i="14"/>
  <c r="AC2471" i="14"/>
  <c r="AB2471" i="14"/>
  <c r="X2471" i="14" s="1"/>
  <c r="AB2471" i="14" a="1"/>
  <c r="AA2471" i="14"/>
  <c r="Y2471" i="14"/>
  <c r="AC2470" i="14"/>
  <c r="AB2470" i="14" a="1"/>
  <c r="AB2470" i="14" s="1"/>
  <c r="AA2470" i="14"/>
  <c r="Y2470" i="14"/>
  <c r="AC2469" i="14"/>
  <c r="AB2469" i="14" a="1"/>
  <c r="AB2469" i="14" s="1"/>
  <c r="X2469" i="14" s="1"/>
  <c r="AA2469" i="14"/>
  <c r="Y2469" i="14"/>
  <c r="AC2468" i="14"/>
  <c r="AB2468" i="14" a="1"/>
  <c r="AB2468" i="14" s="1"/>
  <c r="X2468" i="14" s="1"/>
  <c r="AA2468" i="14"/>
  <c r="Y2468" i="14"/>
  <c r="AC2467" i="14"/>
  <c r="AB2467" i="14" a="1"/>
  <c r="AB2467" i="14" s="1"/>
  <c r="AA2467" i="14"/>
  <c r="Y2467" i="14"/>
  <c r="AC2466" i="14"/>
  <c r="AB2466" i="14"/>
  <c r="AB2466" i="14" a="1"/>
  <c r="AA2466" i="14"/>
  <c r="Y2466" i="14"/>
  <c r="AC2465" i="14"/>
  <c r="AB2465" i="14" a="1"/>
  <c r="AB2465" i="14" s="1"/>
  <c r="AA2465" i="14"/>
  <c r="Y2465" i="14"/>
  <c r="AC2464" i="14"/>
  <c r="AB2464" i="14" a="1"/>
  <c r="AB2464" i="14" s="1"/>
  <c r="AA2464" i="14"/>
  <c r="Y2464" i="14"/>
  <c r="AC2463" i="14"/>
  <c r="AB2463" i="14"/>
  <c r="X2463" i="14" s="1"/>
  <c r="AB2463" i="14" a="1"/>
  <c r="AA2463" i="14"/>
  <c r="Y2463" i="14"/>
  <c r="AC2462" i="14"/>
  <c r="AB2462" i="14" a="1"/>
  <c r="AB2462" i="14" s="1"/>
  <c r="AA2462" i="14"/>
  <c r="Y2462" i="14"/>
  <c r="AC2461" i="14"/>
  <c r="AB2461" i="14" a="1"/>
  <c r="AB2461" i="14" s="1"/>
  <c r="X2461" i="14" s="1"/>
  <c r="AA2461" i="14"/>
  <c r="Y2461" i="14"/>
  <c r="AC2460" i="14"/>
  <c r="AB2460" i="14" a="1"/>
  <c r="AB2460" i="14" s="1"/>
  <c r="X2460" i="14" s="1"/>
  <c r="AA2460" i="14"/>
  <c r="Y2460" i="14"/>
  <c r="AC2459" i="14"/>
  <c r="AB2459" i="14" a="1"/>
  <c r="AB2459" i="14" s="1"/>
  <c r="AA2459" i="14"/>
  <c r="Y2459" i="14"/>
  <c r="AC2458" i="14"/>
  <c r="AB2458" i="14"/>
  <c r="AB2458" i="14" a="1"/>
  <c r="AA2458" i="14"/>
  <c r="Y2458" i="14"/>
  <c r="AC2457" i="14"/>
  <c r="AB2457" i="14" a="1"/>
  <c r="AB2457" i="14" s="1"/>
  <c r="AA2457" i="14"/>
  <c r="Y2457" i="14"/>
  <c r="AC2456" i="14"/>
  <c r="AB2456" i="14" a="1"/>
  <c r="AB2456" i="14" s="1"/>
  <c r="AA2456" i="14"/>
  <c r="Y2456" i="14"/>
  <c r="AC2455" i="14"/>
  <c r="AB2455" i="14"/>
  <c r="X2455" i="14" s="1"/>
  <c r="AB2455" i="14" a="1"/>
  <c r="AA2455" i="14"/>
  <c r="Y2455" i="14"/>
  <c r="AC2454" i="14"/>
  <c r="AB2454" i="14" a="1"/>
  <c r="AB2454" i="14" s="1"/>
  <c r="AA2454" i="14"/>
  <c r="Y2454" i="14"/>
  <c r="AC2453" i="14"/>
  <c r="AB2453" i="14" a="1"/>
  <c r="AB2453" i="14" s="1"/>
  <c r="X2453" i="14" s="1"/>
  <c r="AA2453" i="14"/>
  <c r="Y2453" i="14"/>
  <c r="AC2452" i="14"/>
  <c r="AB2452" i="14" a="1"/>
  <c r="AB2452" i="14" s="1"/>
  <c r="X2452" i="14" s="1"/>
  <c r="AA2452" i="14"/>
  <c r="Y2452" i="14"/>
  <c r="AC2451" i="14"/>
  <c r="AB2451" i="14" a="1"/>
  <c r="AB2451" i="14" s="1"/>
  <c r="AA2451" i="14"/>
  <c r="Y2451" i="14"/>
  <c r="AC2450" i="14"/>
  <c r="AB2450" i="14"/>
  <c r="AB2450" i="14" a="1"/>
  <c r="AA2450" i="14"/>
  <c r="Y2450" i="14"/>
  <c r="AC2449" i="14"/>
  <c r="AB2449" i="14" a="1"/>
  <c r="AB2449" i="14" s="1"/>
  <c r="AA2449" i="14"/>
  <c r="Y2449" i="14"/>
  <c r="AC2448" i="14"/>
  <c r="AB2448" i="14" a="1"/>
  <c r="AB2448" i="14" s="1"/>
  <c r="AA2448" i="14"/>
  <c r="Y2448" i="14"/>
  <c r="AC2447" i="14"/>
  <c r="AB2447" i="14"/>
  <c r="X2447" i="14" s="1"/>
  <c r="AB2447" i="14" a="1"/>
  <c r="AA2447" i="14"/>
  <c r="Y2447" i="14"/>
  <c r="AC2446" i="14"/>
  <c r="AB2446" i="14" a="1"/>
  <c r="AB2446" i="14" s="1"/>
  <c r="AA2446" i="14"/>
  <c r="Y2446" i="14"/>
  <c r="AC2445" i="14"/>
  <c r="AB2445" i="14" a="1"/>
  <c r="AB2445" i="14" s="1"/>
  <c r="X2445" i="14" s="1"/>
  <c r="AA2445" i="14"/>
  <c r="Y2445" i="14"/>
  <c r="AC2444" i="14"/>
  <c r="AB2444" i="14" a="1"/>
  <c r="AB2444" i="14" s="1"/>
  <c r="X2444" i="14" s="1"/>
  <c r="AA2444" i="14"/>
  <c r="Y2444" i="14"/>
  <c r="AC2443" i="14"/>
  <c r="AB2443" i="14" a="1"/>
  <c r="AB2443" i="14" s="1"/>
  <c r="AA2443" i="14"/>
  <c r="Y2443" i="14"/>
  <c r="AC2442" i="14"/>
  <c r="AB2442" i="14"/>
  <c r="AB2442" i="14" a="1"/>
  <c r="AA2442" i="14"/>
  <c r="Y2442" i="14"/>
  <c r="AC2441" i="14"/>
  <c r="AB2441" i="14" a="1"/>
  <c r="AB2441" i="14" s="1"/>
  <c r="AA2441" i="14"/>
  <c r="Y2441" i="14"/>
  <c r="AC2440" i="14"/>
  <c r="AB2440" i="14" a="1"/>
  <c r="AB2440" i="14" s="1"/>
  <c r="AA2440" i="14"/>
  <c r="Y2440" i="14"/>
  <c r="AC2439" i="14"/>
  <c r="AB2439" i="14"/>
  <c r="X2439" i="14" s="1"/>
  <c r="AB2439" i="14" a="1"/>
  <c r="AA2439" i="14"/>
  <c r="Y2439" i="14"/>
  <c r="AC2438" i="14"/>
  <c r="AB2438" i="14" a="1"/>
  <c r="AB2438" i="14" s="1"/>
  <c r="AA2438" i="14"/>
  <c r="Y2438" i="14"/>
  <c r="AC2437" i="14"/>
  <c r="AB2437" i="14" a="1"/>
  <c r="AB2437" i="14" s="1"/>
  <c r="X2437" i="14" s="1"/>
  <c r="AA2437" i="14"/>
  <c r="Y2437" i="14"/>
  <c r="AC2436" i="14"/>
  <c r="AB2436" i="14" a="1"/>
  <c r="AB2436" i="14" s="1"/>
  <c r="X2436" i="14" s="1"/>
  <c r="AA2436" i="14"/>
  <c r="Y2436" i="14"/>
  <c r="AC2435" i="14"/>
  <c r="AB2435" i="14" a="1"/>
  <c r="AB2435" i="14" s="1"/>
  <c r="AA2435" i="14"/>
  <c r="Y2435" i="14"/>
  <c r="AC2434" i="14"/>
  <c r="AB2434" i="14"/>
  <c r="AB2434" i="14" a="1"/>
  <c r="AA2434" i="14"/>
  <c r="Y2434" i="14"/>
  <c r="AC2433" i="14"/>
  <c r="AB2433" i="14" a="1"/>
  <c r="AB2433" i="14" s="1"/>
  <c r="AA2433" i="14"/>
  <c r="Y2433" i="14"/>
  <c r="AC2432" i="14"/>
  <c r="AB2432" i="14" a="1"/>
  <c r="AB2432" i="14" s="1"/>
  <c r="AA2432" i="14"/>
  <c r="Y2432" i="14"/>
  <c r="AC2431" i="14"/>
  <c r="AB2431" i="14"/>
  <c r="X2431" i="14" s="1"/>
  <c r="AB2431" i="14" a="1"/>
  <c r="AA2431" i="14"/>
  <c r="Y2431" i="14"/>
  <c r="AC2430" i="14"/>
  <c r="AB2430" i="14" a="1"/>
  <c r="AB2430" i="14" s="1"/>
  <c r="AA2430" i="14"/>
  <c r="Y2430" i="14"/>
  <c r="AC2429" i="14"/>
  <c r="AB2429" i="14" a="1"/>
  <c r="AB2429" i="14" s="1"/>
  <c r="X2429" i="14" s="1"/>
  <c r="AA2429" i="14"/>
  <c r="Y2429" i="14"/>
  <c r="AC2428" i="14"/>
  <c r="AB2428" i="14" a="1"/>
  <c r="AB2428" i="14" s="1"/>
  <c r="X2428" i="14" s="1"/>
  <c r="AA2428" i="14"/>
  <c r="Y2428" i="14"/>
  <c r="AC2427" i="14"/>
  <c r="AB2427" i="14" a="1"/>
  <c r="AB2427" i="14" s="1"/>
  <c r="AA2427" i="14"/>
  <c r="Y2427" i="14"/>
  <c r="AC2426" i="14"/>
  <c r="AB2426" i="14"/>
  <c r="AB2426" i="14" a="1"/>
  <c r="AA2426" i="14"/>
  <c r="Y2426" i="14"/>
  <c r="AC2425" i="14"/>
  <c r="AB2425" i="14" a="1"/>
  <c r="AB2425" i="14" s="1"/>
  <c r="AA2425" i="14"/>
  <c r="Y2425" i="14"/>
  <c r="AC2424" i="14"/>
  <c r="AB2424" i="14" a="1"/>
  <c r="AB2424" i="14" s="1"/>
  <c r="AA2424" i="14"/>
  <c r="Y2424" i="14"/>
  <c r="AC2423" i="14"/>
  <c r="AB2423" i="14"/>
  <c r="X2423" i="14" s="1"/>
  <c r="AB2423" i="14" a="1"/>
  <c r="AA2423" i="14"/>
  <c r="Y2423" i="14"/>
  <c r="AC2422" i="14"/>
  <c r="AB2422" i="14" a="1"/>
  <c r="AB2422" i="14" s="1"/>
  <c r="AA2422" i="14"/>
  <c r="Y2422" i="14"/>
  <c r="AC2421" i="14"/>
  <c r="AB2421" i="14" a="1"/>
  <c r="AB2421" i="14" s="1"/>
  <c r="X2421" i="14" s="1"/>
  <c r="AA2421" i="14"/>
  <c r="Y2421" i="14"/>
  <c r="AC2420" i="14"/>
  <c r="AB2420" i="14" a="1"/>
  <c r="AB2420" i="14" s="1"/>
  <c r="X2420" i="14" s="1"/>
  <c r="AA2420" i="14"/>
  <c r="Y2420" i="14"/>
  <c r="AC2419" i="14"/>
  <c r="AB2419" i="14" a="1"/>
  <c r="AB2419" i="14" s="1"/>
  <c r="AA2419" i="14"/>
  <c r="Y2419" i="14"/>
  <c r="AC2418" i="14"/>
  <c r="AB2418" i="14"/>
  <c r="AB2418" i="14" a="1"/>
  <c r="AA2418" i="14"/>
  <c r="Y2418" i="14"/>
  <c r="AC2417" i="14"/>
  <c r="AB2417" i="14" a="1"/>
  <c r="AB2417" i="14" s="1"/>
  <c r="AA2417" i="14"/>
  <c r="Y2417" i="14"/>
  <c r="AC2416" i="14"/>
  <c r="AB2416" i="14" a="1"/>
  <c r="AB2416" i="14" s="1"/>
  <c r="AA2416" i="14"/>
  <c r="Y2416" i="14"/>
  <c r="AC2415" i="14"/>
  <c r="AB2415" i="14"/>
  <c r="X2415" i="14" s="1"/>
  <c r="AB2415" i="14" a="1"/>
  <c r="AA2415" i="14"/>
  <c r="Y2415" i="14"/>
  <c r="AC2414" i="14"/>
  <c r="AB2414" i="14" a="1"/>
  <c r="AB2414" i="14" s="1"/>
  <c r="AA2414" i="14"/>
  <c r="Y2414" i="14"/>
  <c r="AC2413" i="14"/>
  <c r="AB2413" i="14" a="1"/>
  <c r="AB2413" i="14" s="1"/>
  <c r="X2413" i="14" s="1"/>
  <c r="AA2413" i="14"/>
  <c r="Y2413" i="14"/>
  <c r="AC2412" i="14"/>
  <c r="AB2412" i="14" a="1"/>
  <c r="AB2412" i="14" s="1"/>
  <c r="X2412" i="14" s="1"/>
  <c r="AA2412" i="14"/>
  <c r="Y2412" i="14"/>
  <c r="AC2411" i="14"/>
  <c r="AB2411" i="14" a="1"/>
  <c r="AB2411" i="14" s="1"/>
  <c r="AA2411" i="14"/>
  <c r="Y2411" i="14"/>
  <c r="AC2410" i="14"/>
  <c r="AB2410" i="14"/>
  <c r="AB2410" i="14" a="1"/>
  <c r="AA2410" i="14"/>
  <c r="Y2410" i="14"/>
  <c r="AC2409" i="14"/>
  <c r="AB2409" i="14" a="1"/>
  <c r="AB2409" i="14" s="1"/>
  <c r="AA2409" i="14"/>
  <c r="Y2409" i="14"/>
  <c r="AC2408" i="14"/>
  <c r="AB2408" i="14" a="1"/>
  <c r="AB2408" i="14" s="1"/>
  <c r="AA2408" i="14"/>
  <c r="Y2408" i="14"/>
  <c r="AC2407" i="14"/>
  <c r="AB2407" i="14"/>
  <c r="X2407" i="14" s="1"/>
  <c r="AB2407" i="14" a="1"/>
  <c r="AA2407" i="14"/>
  <c r="Y2407" i="14"/>
  <c r="AC2406" i="14"/>
  <c r="AB2406" i="14" a="1"/>
  <c r="AB2406" i="14" s="1"/>
  <c r="AA2406" i="14"/>
  <c r="Y2406" i="14"/>
  <c r="AC2405" i="14"/>
  <c r="AB2405" i="14" a="1"/>
  <c r="AB2405" i="14" s="1"/>
  <c r="X2405" i="14" s="1"/>
  <c r="AA2405" i="14"/>
  <c r="Y2405" i="14"/>
  <c r="AC2404" i="14"/>
  <c r="AB2404" i="14" a="1"/>
  <c r="AB2404" i="14" s="1"/>
  <c r="X2404" i="14" s="1"/>
  <c r="AA2404" i="14"/>
  <c r="Y2404" i="14"/>
  <c r="AC2403" i="14"/>
  <c r="AB2403" i="14" a="1"/>
  <c r="AB2403" i="14" s="1"/>
  <c r="AA2403" i="14"/>
  <c r="Y2403" i="14"/>
  <c r="AC2402" i="14"/>
  <c r="AB2402" i="14"/>
  <c r="AB2402" i="14" a="1"/>
  <c r="AA2402" i="14"/>
  <c r="Y2402" i="14"/>
  <c r="AC2401" i="14"/>
  <c r="AB2401" i="14" a="1"/>
  <c r="AB2401" i="14" s="1"/>
  <c r="AA2401" i="14"/>
  <c r="Y2401" i="14"/>
  <c r="AC2400" i="14"/>
  <c r="AB2400" i="14" a="1"/>
  <c r="AB2400" i="14" s="1"/>
  <c r="AA2400" i="14"/>
  <c r="Y2400" i="14"/>
  <c r="AC2399" i="14"/>
  <c r="AB2399" i="14"/>
  <c r="X2399" i="14" s="1"/>
  <c r="AB2399" i="14" a="1"/>
  <c r="AA2399" i="14"/>
  <c r="Y2399" i="14"/>
  <c r="AC2398" i="14"/>
  <c r="AB2398" i="14" a="1"/>
  <c r="AB2398" i="14" s="1"/>
  <c r="AA2398" i="14"/>
  <c r="Y2398" i="14"/>
  <c r="AC2397" i="14"/>
  <c r="AB2397" i="14" a="1"/>
  <c r="AB2397" i="14" s="1"/>
  <c r="X2397" i="14" s="1"/>
  <c r="AA2397" i="14"/>
  <c r="Y2397" i="14"/>
  <c r="AC2396" i="14"/>
  <c r="AB2396" i="14" a="1"/>
  <c r="AB2396" i="14" s="1"/>
  <c r="X2396" i="14" s="1"/>
  <c r="AA2396" i="14"/>
  <c r="Y2396" i="14"/>
  <c r="AC2395" i="14"/>
  <c r="AB2395" i="14" a="1"/>
  <c r="AB2395" i="14" s="1"/>
  <c r="AA2395" i="14"/>
  <c r="Y2395" i="14"/>
  <c r="AC2394" i="14"/>
  <c r="AB2394" i="14"/>
  <c r="AB2394" i="14" a="1"/>
  <c r="AA2394" i="14"/>
  <c r="Y2394" i="14"/>
  <c r="AC2393" i="14"/>
  <c r="AB2393" i="14" a="1"/>
  <c r="AB2393" i="14" s="1"/>
  <c r="AA2393" i="14"/>
  <c r="Y2393" i="14"/>
  <c r="AC2392" i="14"/>
  <c r="AB2392" i="14" a="1"/>
  <c r="AB2392" i="14" s="1"/>
  <c r="AA2392" i="14"/>
  <c r="Y2392" i="14"/>
  <c r="AC2391" i="14"/>
  <c r="AB2391" i="14"/>
  <c r="X2391" i="14" s="1"/>
  <c r="AB2391" i="14" a="1"/>
  <c r="AA2391" i="14"/>
  <c r="Y2391" i="14"/>
  <c r="AC2390" i="14"/>
  <c r="AB2390" i="14" a="1"/>
  <c r="AB2390" i="14" s="1"/>
  <c r="AA2390" i="14"/>
  <c r="Y2390" i="14"/>
  <c r="AC2389" i="14"/>
  <c r="AB2389" i="14" a="1"/>
  <c r="AB2389" i="14" s="1"/>
  <c r="X2389" i="14" s="1"/>
  <c r="AA2389" i="14"/>
  <c r="Y2389" i="14"/>
  <c r="AC2388" i="14"/>
  <c r="AB2388" i="14" a="1"/>
  <c r="AB2388" i="14" s="1"/>
  <c r="X2388" i="14" s="1"/>
  <c r="AA2388" i="14"/>
  <c r="Y2388" i="14"/>
  <c r="AC2387" i="14"/>
  <c r="AB2387" i="14" a="1"/>
  <c r="AB2387" i="14" s="1"/>
  <c r="AA2387" i="14"/>
  <c r="Y2387" i="14"/>
  <c r="AC2386" i="14"/>
  <c r="AB2386" i="14"/>
  <c r="AB2386" i="14" a="1"/>
  <c r="AA2386" i="14"/>
  <c r="Y2386" i="14"/>
  <c r="AC2385" i="14"/>
  <c r="AB2385" i="14" a="1"/>
  <c r="AB2385" i="14" s="1"/>
  <c r="AA2385" i="14"/>
  <c r="Y2385" i="14"/>
  <c r="AC2384" i="14"/>
  <c r="AB2384" i="14" a="1"/>
  <c r="AB2384" i="14" s="1"/>
  <c r="AA2384" i="14"/>
  <c r="Y2384" i="14"/>
  <c r="AC2383" i="14"/>
  <c r="AB2383" i="14"/>
  <c r="X2383" i="14" s="1"/>
  <c r="AB2383" i="14" a="1"/>
  <c r="AA2383" i="14"/>
  <c r="Y2383" i="14"/>
  <c r="AC2382" i="14"/>
  <c r="AB2382" i="14" a="1"/>
  <c r="AB2382" i="14" s="1"/>
  <c r="AA2382" i="14"/>
  <c r="Y2382" i="14"/>
  <c r="AC2381" i="14"/>
  <c r="AB2381" i="14" a="1"/>
  <c r="AB2381" i="14" s="1"/>
  <c r="X2381" i="14" s="1"/>
  <c r="AA2381" i="14"/>
  <c r="Y2381" i="14"/>
  <c r="AC2380" i="14"/>
  <c r="AB2380" i="14" a="1"/>
  <c r="AB2380" i="14" s="1"/>
  <c r="X2380" i="14" s="1"/>
  <c r="AA2380" i="14"/>
  <c r="Y2380" i="14"/>
  <c r="AC2379" i="14"/>
  <c r="AB2379" i="14" a="1"/>
  <c r="AB2379" i="14" s="1"/>
  <c r="AA2379" i="14"/>
  <c r="Y2379" i="14"/>
  <c r="AC2378" i="14"/>
  <c r="AB2378" i="14"/>
  <c r="AB2378" i="14" a="1"/>
  <c r="AA2378" i="14"/>
  <c r="Y2378" i="14"/>
  <c r="AC2377" i="14"/>
  <c r="AB2377" i="14" a="1"/>
  <c r="AB2377" i="14" s="1"/>
  <c r="AA2377" i="14"/>
  <c r="Y2377" i="14"/>
  <c r="AC2376" i="14"/>
  <c r="AB2376" i="14" a="1"/>
  <c r="AB2376" i="14" s="1"/>
  <c r="AA2376" i="14"/>
  <c r="Y2376" i="14"/>
  <c r="AC2375" i="14"/>
  <c r="AB2375" i="14"/>
  <c r="X2375" i="14" s="1"/>
  <c r="AB2375" i="14" a="1"/>
  <c r="AA2375" i="14"/>
  <c r="Y2375" i="14"/>
  <c r="AC2374" i="14"/>
  <c r="AB2374" i="14" a="1"/>
  <c r="AB2374" i="14" s="1"/>
  <c r="AA2374" i="14"/>
  <c r="Y2374" i="14"/>
  <c r="AC2373" i="14"/>
  <c r="AB2373" i="14" a="1"/>
  <c r="AB2373" i="14" s="1"/>
  <c r="X2373" i="14" s="1"/>
  <c r="AA2373" i="14"/>
  <c r="Y2373" i="14"/>
  <c r="AC2372" i="14"/>
  <c r="AB2372" i="14" a="1"/>
  <c r="AB2372" i="14" s="1"/>
  <c r="X2372" i="14" s="1"/>
  <c r="AA2372" i="14"/>
  <c r="Y2372" i="14"/>
  <c r="AC2371" i="14"/>
  <c r="AB2371" i="14" a="1"/>
  <c r="AB2371" i="14" s="1"/>
  <c r="AA2371" i="14"/>
  <c r="Y2371" i="14"/>
  <c r="AC2370" i="14"/>
  <c r="AB2370" i="14"/>
  <c r="AB2370" i="14" a="1"/>
  <c r="AA2370" i="14"/>
  <c r="Y2370" i="14"/>
  <c r="AC2369" i="14"/>
  <c r="AB2369" i="14" a="1"/>
  <c r="AB2369" i="14" s="1"/>
  <c r="AA2369" i="14"/>
  <c r="Y2369" i="14"/>
  <c r="AC2368" i="14"/>
  <c r="AB2368" i="14" a="1"/>
  <c r="AB2368" i="14" s="1"/>
  <c r="AA2368" i="14"/>
  <c r="Y2368" i="14"/>
  <c r="AC2367" i="14"/>
  <c r="AB2367" i="14"/>
  <c r="AB2367" i="14" a="1"/>
  <c r="AA2367" i="14"/>
  <c r="Y2367" i="14"/>
  <c r="AC2366" i="14"/>
  <c r="AB2366" i="14" a="1"/>
  <c r="AB2366" i="14" s="1"/>
  <c r="AA2366" i="14"/>
  <c r="Y2366" i="14"/>
  <c r="AC2365" i="14"/>
  <c r="AB2365" i="14" a="1"/>
  <c r="AB2365" i="14" s="1"/>
  <c r="X2365" i="14" s="1"/>
  <c r="AA2365" i="14"/>
  <c r="Y2365" i="14"/>
  <c r="AC2364" i="14"/>
  <c r="AB2364" i="14" a="1"/>
  <c r="AB2364" i="14" s="1"/>
  <c r="X2364" i="14" s="1"/>
  <c r="AA2364" i="14"/>
  <c r="Y2364" i="14"/>
  <c r="AC2363" i="14"/>
  <c r="AB2363" i="14" a="1"/>
  <c r="AB2363" i="14" s="1"/>
  <c r="AA2363" i="14"/>
  <c r="Y2363" i="14"/>
  <c r="AC2362" i="14"/>
  <c r="AB2362" i="14" a="1"/>
  <c r="AB2362" i="14" s="1"/>
  <c r="AA2362" i="14"/>
  <c r="Y2362" i="14"/>
  <c r="AC2361" i="14"/>
  <c r="AB2361" i="14" a="1"/>
  <c r="AB2361" i="14" s="1"/>
  <c r="AA2361" i="14"/>
  <c r="Y2361" i="14"/>
  <c r="AC2360" i="14"/>
  <c r="AB2360" i="14" a="1"/>
  <c r="AB2360" i="14" s="1"/>
  <c r="AA2360" i="14"/>
  <c r="Y2360" i="14"/>
  <c r="AC2359" i="14"/>
  <c r="AB2359" i="14"/>
  <c r="AB2359" i="14" a="1"/>
  <c r="AA2359" i="14"/>
  <c r="Y2359" i="14"/>
  <c r="AC2358" i="14"/>
  <c r="AB2358" i="14" a="1"/>
  <c r="AB2358" i="14" s="1"/>
  <c r="AA2358" i="14"/>
  <c r="Y2358" i="14"/>
  <c r="AC2357" i="14"/>
  <c r="AB2357" i="14" a="1"/>
  <c r="AB2357" i="14" s="1"/>
  <c r="X2357" i="14" s="1"/>
  <c r="AA2357" i="14"/>
  <c r="Y2357" i="14"/>
  <c r="AC2356" i="14"/>
  <c r="AB2356" i="14" a="1"/>
  <c r="AB2356" i="14" s="1"/>
  <c r="X2356" i="14" s="1"/>
  <c r="AA2356" i="14"/>
  <c r="Y2356" i="14"/>
  <c r="AC2355" i="14"/>
  <c r="AB2355" i="14" a="1"/>
  <c r="AB2355" i="14" s="1"/>
  <c r="AA2355" i="14"/>
  <c r="Y2355" i="14"/>
  <c r="AC2354" i="14"/>
  <c r="AB2354" i="14" a="1"/>
  <c r="AB2354" i="14" s="1"/>
  <c r="AA2354" i="14"/>
  <c r="Y2354" i="14"/>
  <c r="AC2353" i="14"/>
  <c r="AB2353" i="14" a="1"/>
  <c r="AB2353" i="14" s="1"/>
  <c r="AA2353" i="14"/>
  <c r="Y2353" i="14"/>
  <c r="AC2352" i="14"/>
  <c r="AB2352" i="14" a="1"/>
  <c r="AB2352" i="14" s="1"/>
  <c r="AA2352" i="14"/>
  <c r="Y2352" i="14"/>
  <c r="AC2351" i="14"/>
  <c r="AB2351" i="14"/>
  <c r="AB2351" i="14" a="1"/>
  <c r="AA2351" i="14"/>
  <c r="Y2351" i="14"/>
  <c r="AC2350" i="14"/>
  <c r="AB2350" i="14" a="1"/>
  <c r="AB2350" i="14" s="1"/>
  <c r="AA2350" i="14"/>
  <c r="Y2350" i="14"/>
  <c r="AC2349" i="14"/>
  <c r="AB2349" i="14" a="1"/>
  <c r="AB2349" i="14" s="1"/>
  <c r="X2349" i="14" s="1"/>
  <c r="AA2349" i="14"/>
  <c r="Y2349" i="14"/>
  <c r="AC2348" i="14"/>
  <c r="AB2348" i="14" a="1"/>
  <c r="AB2348" i="14" s="1"/>
  <c r="X2348" i="14" s="1"/>
  <c r="AA2348" i="14"/>
  <c r="Y2348" i="14"/>
  <c r="AC2347" i="14"/>
  <c r="AB2347" i="14" a="1"/>
  <c r="AB2347" i="14" s="1"/>
  <c r="AA2347" i="14"/>
  <c r="Y2347" i="14"/>
  <c r="AC2346" i="14"/>
  <c r="AB2346" i="14" a="1"/>
  <c r="AB2346" i="14" s="1"/>
  <c r="AA2346" i="14"/>
  <c r="Y2346" i="14"/>
  <c r="AC2345" i="14"/>
  <c r="AB2345" i="14" a="1"/>
  <c r="AB2345" i="14" s="1"/>
  <c r="AA2345" i="14"/>
  <c r="Y2345" i="14"/>
  <c r="AC2344" i="14"/>
  <c r="AB2344" i="14" a="1"/>
  <c r="AB2344" i="14" s="1"/>
  <c r="AA2344" i="14"/>
  <c r="Y2344" i="14"/>
  <c r="AC2343" i="14"/>
  <c r="AB2343" i="14"/>
  <c r="AB2343" i="14" a="1"/>
  <c r="AA2343" i="14"/>
  <c r="Y2343" i="14"/>
  <c r="AC2342" i="14"/>
  <c r="AB2342" i="14" a="1"/>
  <c r="AB2342" i="14" s="1"/>
  <c r="AA2342" i="14"/>
  <c r="Y2342" i="14"/>
  <c r="AC2341" i="14"/>
  <c r="AB2341" i="14" a="1"/>
  <c r="AB2341" i="14" s="1"/>
  <c r="X2341" i="14" s="1"/>
  <c r="AA2341" i="14"/>
  <c r="Y2341" i="14"/>
  <c r="AC2340" i="14"/>
  <c r="AB2340" i="14" a="1"/>
  <c r="AB2340" i="14" s="1"/>
  <c r="X2340" i="14" s="1"/>
  <c r="AA2340" i="14"/>
  <c r="Y2340" i="14"/>
  <c r="AC2339" i="14"/>
  <c r="AB2339" i="14" a="1"/>
  <c r="AB2339" i="14" s="1"/>
  <c r="AA2339" i="14"/>
  <c r="Y2339" i="14"/>
  <c r="AC2338" i="14"/>
  <c r="AB2338" i="14" a="1"/>
  <c r="AB2338" i="14" s="1"/>
  <c r="AA2338" i="14"/>
  <c r="Y2338" i="14"/>
  <c r="AC2337" i="14"/>
  <c r="AB2337" i="14" a="1"/>
  <c r="AB2337" i="14" s="1"/>
  <c r="AA2337" i="14"/>
  <c r="Y2337" i="14"/>
  <c r="AC2336" i="14"/>
  <c r="AB2336" i="14" a="1"/>
  <c r="AB2336" i="14" s="1"/>
  <c r="AA2336" i="14"/>
  <c r="Y2336" i="14"/>
  <c r="AC2335" i="14"/>
  <c r="AB2335" i="14"/>
  <c r="AB2335" i="14" a="1"/>
  <c r="AA2335" i="14"/>
  <c r="Y2335" i="14"/>
  <c r="AC2334" i="14"/>
  <c r="AB2334" i="14" a="1"/>
  <c r="AB2334" i="14" s="1"/>
  <c r="AA2334" i="14"/>
  <c r="Y2334" i="14"/>
  <c r="AC2333" i="14"/>
  <c r="AB2333" i="14" a="1"/>
  <c r="AB2333" i="14" s="1"/>
  <c r="X2333" i="14" s="1"/>
  <c r="AA2333" i="14"/>
  <c r="Y2333" i="14"/>
  <c r="AC2332" i="14"/>
  <c r="AB2332" i="14" a="1"/>
  <c r="AB2332" i="14" s="1"/>
  <c r="X2332" i="14" s="1"/>
  <c r="AA2332" i="14"/>
  <c r="Y2332" i="14"/>
  <c r="AC2331" i="14"/>
  <c r="AB2331" i="14" a="1"/>
  <c r="AB2331" i="14" s="1"/>
  <c r="AA2331" i="14"/>
  <c r="Y2331" i="14"/>
  <c r="AC2330" i="14"/>
  <c r="AB2330" i="14" a="1"/>
  <c r="AB2330" i="14" s="1"/>
  <c r="AA2330" i="14"/>
  <c r="Y2330" i="14"/>
  <c r="AC2329" i="14"/>
  <c r="AB2329" i="14" a="1"/>
  <c r="AB2329" i="14" s="1"/>
  <c r="AA2329" i="14"/>
  <c r="Y2329" i="14"/>
  <c r="AC2328" i="14"/>
  <c r="AB2328" i="14" a="1"/>
  <c r="AB2328" i="14" s="1"/>
  <c r="AA2328" i="14"/>
  <c r="Y2328" i="14"/>
  <c r="AC2327" i="14"/>
  <c r="AB2327" i="14"/>
  <c r="AB2327" i="14" a="1"/>
  <c r="AA2327" i="14"/>
  <c r="Y2327" i="14"/>
  <c r="AC2326" i="14"/>
  <c r="AB2326" i="14" a="1"/>
  <c r="AB2326" i="14" s="1"/>
  <c r="AA2326" i="14"/>
  <c r="Y2326" i="14"/>
  <c r="AC2325" i="14"/>
  <c r="AB2325" i="14" a="1"/>
  <c r="AB2325" i="14" s="1"/>
  <c r="X2325" i="14" s="1"/>
  <c r="AA2325" i="14"/>
  <c r="Y2325" i="14"/>
  <c r="AC2324" i="14"/>
  <c r="AB2324" i="14" a="1"/>
  <c r="AB2324" i="14" s="1"/>
  <c r="X2324" i="14" s="1"/>
  <c r="AA2324" i="14"/>
  <c r="Y2324" i="14"/>
  <c r="AC2323" i="14"/>
  <c r="AB2323" i="14" a="1"/>
  <c r="AB2323" i="14" s="1"/>
  <c r="AA2323" i="14"/>
  <c r="Y2323" i="14"/>
  <c r="AC2322" i="14"/>
  <c r="AB2322" i="14" a="1"/>
  <c r="AB2322" i="14" s="1"/>
  <c r="AA2322" i="14"/>
  <c r="Y2322" i="14"/>
  <c r="AC2321" i="14"/>
  <c r="AB2321" i="14" a="1"/>
  <c r="AB2321" i="14" s="1"/>
  <c r="AA2321" i="14"/>
  <c r="Y2321" i="14"/>
  <c r="AC2320" i="14"/>
  <c r="AB2320" i="14" a="1"/>
  <c r="AB2320" i="14" s="1"/>
  <c r="AA2320" i="14"/>
  <c r="Y2320" i="14"/>
  <c r="AC2319" i="14"/>
  <c r="AB2319" i="14"/>
  <c r="AB2319" i="14" a="1"/>
  <c r="AA2319" i="14"/>
  <c r="Y2319" i="14"/>
  <c r="AC2318" i="14"/>
  <c r="AB2318" i="14" a="1"/>
  <c r="AB2318" i="14" s="1"/>
  <c r="AA2318" i="14"/>
  <c r="Y2318" i="14"/>
  <c r="AC2317" i="14"/>
  <c r="AB2317" i="14" a="1"/>
  <c r="AB2317" i="14" s="1"/>
  <c r="X2317" i="14" s="1"/>
  <c r="AA2317" i="14"/>
  <c r="Y2317" i="14"/>
  <c r="AC2316" i="14"/>
  <c r="AB2316" i="14" a="1"/>
  <c r="AB2316" i="14" s="1"/>
  <c r="X2316" i="14" s="1"/>
  <c r="AA2316" i="14"/>
  <c r="Y2316" i="14"/>
  <c r="AC2315" i="14"/>
  <c r="AB2315" i="14" a="1"/>
  <c r="AB2315" i="14" s="1"/>
  <c r="AA2315" i="14"/>
  <c r="Y2315" i="14"/>
  <c r="AC2314" i="14"/>
  <c r="AB2314" i="14" a="1"/>
  <c r="AB2314" i="14" s="1"/>
  <c r="AA2314" i="14"/>
  <c r="Y2314" i="14"/>
  <c r="AC2313" i="14"/>
  <c r="AB2313" i="14" a="1"/>
  <c r="AB2313" i="14" s="1"/>
  <c r="AA2313" i="14"/>
  <c r="Y2313" i="14"/>
  <c r="AC2312" i="14"/>
  <c r="AB2312" i="14" a="1"/>
  <c r="AB2312" i="14" s="1"/>
  <c r="AA2312" i="14"/>
  <c r="Y2312" i="14"/>
  <c r="AC2311" i="14"/>
  <c r="AB2311" i="14"/>
  <c r="AB2311" i="14" a="1"/>
  <c r="AA2311" i="14"/>
  <c r="Y2311" i="14"/>
  <c r="AC2310" i="14"/>
  <c r="AB2310" i="14" a="1"/>
  <c r="AB2310" i="14" s="1"/>
  <c r="AA2310" i="14"/>
  <c r="Y2310" i="14"/>
  <c r="AC2309" i="14"/>
  <c r="AB2309" i="14" a="1"/>
  <c r="AB2309" i="14" s="1"/>
  <c r="X2309" i="14" s="1"/>
  <c r="AA2309" i="14"/>
  <c r="Y2309" i="14"/>
  <c r="AC2308" i="14"/>
  <c r="AB2308" i="14" a="1"/>
  <c r="AB2308" i="14" s="1"/>
  <c r="X2308" i="14" s="1"/>
  <c r="AA2308" i="14"/>
  <c r="Y2308" i="14"/>
  <c r="AC2307" i="14"/>
  <c r="AB2307" i="14" a="1"/>
  <c r="AB2307" i="14" s="1"/>
  <c r="AA2307" i="14"/>
  <c r="Y2307" i="14"/>
  <c r="AC2306" i="14"/>
  <c r="AB2306" i="14" a="1"/>
  <c r="AB2306" i="14" s="1"/>
  <c r="AA2306" i="14"/>
  <c r="Y2306" i="14"/>
  <c r="AC2305" i="14"/>
  <c r="AB2305" i="14" a="1"/>
  <c r="AB2305" i="14" s="1"/>
  <c r="AA2305" i="14"/>
  <c r="Y2305" i="14"/>
  <c r="AC2304" i="14"/>
  <c r="AB2304" i="14" a="1"/>
  <c r="AB2304" i="14" s="1"/>
  <c r="AA2304" i="14"/>
  <c r="Y2304" i="14"/>
  <c r="AC2303" i="14"/>
  <c r="AB2303" i="14"/>
  <c r="AB2303" i="14" a="1"/>
  <c r="AA2303" i="14"/>
  <c r="Y2303" i="14"/>
  <c r="AC2302" i="14"/>
  <c r="AB2302" i="14" a="1"/>
  <c r="AB2302" i="14" s="1"/>
  <c r="AA2302" i="14"/>
  <c r="Y2302" i="14"/>
  <c r="AC2301" i="14"/>
  <c r="AB2301" i="14" a="1"/>
  <c r="AB2301" i="14" s="1"/>
  <c r="X2301" i="14" s="1"/>
  <c r="AA2301" i="14"/>
  <c r="Y2301" i="14"/>
  <c r="AC2300" i="14"/>
  <c r="AB2300" i="14" a="1"/>
  <c r="AB2300" i="14" s="1"/>
  <c r="X2300" i="14" s="1"/>
  <c r="AA2300" i="14"/>
  <c r="Y2300" i="14"/>
  <c r="AC2299" i="14"/>
  <c r="AB2299" i="14" a="1"/>
  <c r="AB2299" i="14" s="1"/>
  <c r="AA2299" i="14"/>
  <c r="Y2299" i="14"/>
  <c r="AC2298" i="14"/>
  <c r="AB2298" i="14" a="1"/>
  <c r="AB2298" i="14" s="1"/>
  <c r="AA2298" i="14"/>
  <c r="Y2298" i="14"/>
  <c r="AC2297" i="14"/>
  <c r="AB2297" i="14" a="1"/>
  <c r="AB2297" i="14" s="1"/>
  <c r="AA2297" i="14"/>
  <c r="Y2297" i="14"/>
  <c r="AC2296" i="14"/>
  <c r="AB2296" i="14" a="1"/>
  <c r="AB2296" i="14" s="1"/>
  <c r="AA2296" i="14"/>
  <c r="Y2296" i="14"/>
  <c r="AC2295" i="14"/>
  <c r="AB2295" i="14"/>
  <c r="AB2295" i="14" a="1"/>
  <c r="AA2295" i="14"/>
  <c r="Y2295" i="14"/>
  <c r="AC2294" i="14"/>
  <c r="AB2294" i="14" a="1"/>
  <c r="AB2294" i="14" s="1"/>
  <c r="AA2294" i="14"/>
  <c r="Y2294" i="14"/>
  <c r="AC2293" i="14"/>
  <c r="AB2293" i="14" a="1"/>
  <c r="AB2293" i="14" s="1"/>
  <c r="AA2293" i="14"/>
  <c r="Y2293" i="14"/>
  <c r="AC2292" i="14"/>
  <c r="AB2292" i="14" a="1"/>
  <c r="AB2292" i="14" s="1"/>
  <c r="AA2292" i="14"/>
  <c r="Y2292" i="14"/>
  <c r="AC2291" i="14"/>
  <c r="AB2291" i="14" a="1"/>
  <c r="AB2291" i="14" s="1"/>
  <c r="AA2291" i="14"/>
  <c r="Y2291" i="14"/>
  <c r="AC2290" i="14"/>
  <c r="AB2290" i="14" a="1"/>
  <c r="AB2290" i="14" s="1"/>
  <c r="AA2290" i="14"/>
  <c r="Y2290" i="14"/>
  <c r="AC2289" i="14"/>
  <c r="AB2289" i="14" a="1"/>
  <c r="AB2289" i="14" s="1"/>
  <c r="X2289" i="14" s="1"/>
  <c r="AA2289" i="14"/>
  <c r="Y2289" i="14"/>
  <c r="AC2288" i="14"/>
  <c r="AB2288" i="14" a="1"/>
  <c r="AB2288" i="14" s="1"/>
  <c r="X2288" i="14" s="1"/>
  <c r="AA2288" i="14"/>
  <c r="Y2288" i="14"/>
  <c r="AC2287" i="14"/>
  <c r="AB2287" i="14" a="1"/>
  <c r="AB2287" i="14" s="1"/>
  <c r="AA2287" i="14"/>
  <c r="Y2287" i="14"/>
  <c r="AC2286" i="14"/>
  <c r="AB2286" i="14"/>
  <c r="AB2286" i="14" a="1"/>
  <c r="AA2286" i="14"/>
  <c r="Y2286" i="14"/>
  <c r="AC2285" i="14"/>
  <c r="AB2285" i="14" a="1"/>
  <c r="AB2285" i="14" s="1"/>
  <c r="X2285" i="14" s="1"/>
  <c r="AA2285" i="14"/>
  <c r="Y2285" i="14"/>
  <c r="AC2284" i="14"/>
  <c r="AB2284" i="14" a="1"/>
  <c r="AB2284" i="14" s="1"/>
  <c r="X2284" i="14" s="1"/>
  <c r="AA2284" i="14"/>
  <c r="Y2284" i="14"/>
  <c r="AC2283" i="14"/>
  <c r="AB2283" i="14" a="1"/>
  <c r="AB2283" i="14" s="1"/>
  <c r="AA2283" i="14"/>
  <c r="Y2283" i="14"/>
  <c r="AC2282" i="14"/>
  <c r="AB2282" i="14" a="1"/>
  <c r="AB2282" i="14" s="1"/>
  <c r="AA2282" i="14"/>
  <c r="Y2282" i="14"/>
  <c r="AC2281" i="14"/>
  <c r="AB2281" i="14" a="1"/>
  <c r="AB2281" i="14" s="1"/>
  <c r="AA2281" i="14"/>
  <c r="Y2281" i="14"/>
  <c r="AC2280" i="14"/>
  <c r="AB2280" i="14" a="1"/>
  <c r="AB2280" i="14" s="1"/>
  <c r="AA2280" i="14"/>
  <c r="Y2280" i="14"/>
  <c r="AC2279" i="14"/>
  <c r="AB2279" i="14"/>
  <c r="X2279" i="14" s="1"/>
  <c r="AB2279" i="14" a="1"/>
  <c r="AA2279" i="14"/>
  <c r="Y2279" i="14"/>
  <c r="AC2278" i="14"/>
  <c r="AB2278" i="14" a="1"/>
  <c r="AB2278" i="14" s="1"/>
  <c r="AA2278" i="14"/>
  <c r="Y2278" i="14"/>
  <c r="AC2277" i="14"/>
  <c r="AB2277" i="14" a="1"/>
  <c r="AB2277" i="14" s="1"/>
  <c r="AA2277" i="14"/>
  <c r="Y2277" i="14"/>
  <c r="AC2276" i="14"/>
  <c r="AB2276" i="14" a="1"/>
  <c r="AB2276" i="14" s="1"/>
  <c r="AA2276" i="14"/>
  <c r="Y2276" i="14"/>
  <c r="AC2275" i="14"/>
  <c r="AB2275" i="14" a="1"/>
  <c r="AB2275" i="14" s="1"/>
  <c r="AA2275" i="14"/>
  <c r="Y2275" i="14"/>
  <c r="AC2274" i="14"/>
  <c r="AB2274" i="14" a="1"/>
  <c r="AB2274" i="14" s="1"/>
  <c r="X2274" i="14" s="1"/>
  <c r="AA2274" i="14"/>
  <c r="Y2274" i="14"/>
  <c r="AC2273" i="14"/>
  <c r="AB2273" i="14" a="1"/>
  <c r="AB2273" i="14" s="1"/>
  <c r="X2273" i="14" s="1"/>
  <c r="AA2273" i="14"/>
  <c r="Y2273" i="14"/>
  <c r="AC2272" i="14"/>
  <c r="AB2272" i="14" a="1"/>
  <c r="AB2272" i="14" s="1"/>
  <c r="X2272" i="14" s="1"/>
  <c r="AA2272" i="14"/>
  <c r="Y2272" i="14"/>
  <c r="AC2271" i="14"/>
  <c r="AB2271" i="14" a="1"/>
  <c r="AB2271" i="14" s="1"/>
  <c r="AA2271" i="14"/>
  <c r="Y2271" i="14"/>
  <c r="AC2270" i="14"/>
  <c r="AB2270" i="14"/>
  <c r="AB2270" i="14" a="1"/>
  <c r="AA2270" i="14"/>
  <c r="Y2270" i="14"/>
  <c r="AC2269" i="14"/>
  <c r="AB2269" i="14" a="1"/>
  <c r="AB2269" i="14" s="1"/>
  <c r="X2269" i="14" s="1"/>
  <c r="AA2269" i="14"/>
  <c r="Y2269" i="14"/>
  <c r="AC2268" i="14"/>
  <c r="AB2268" i="14" a="1"/>
  <c r="AB2268" i="14" s="1"/>
  <c r="X2268" i="14" s="1"/>
  <c r="AA2268" i="14"/>
  <c r="Y2268" i="14"/>
  <c r="AC2267" i="14"/>
  <c r="AB2267" i="14" a="1"/>
  <c r="AB2267" i="14" s="1"/>
  <c r="AA2267" i="14"/>
  <c r="Y2267" i="14"/>
  <c r="AC2266" i="14"/>
  <c r="AB2266" i="14" a="1"/>
  <c r="AB2266" i="14" s="1"/>
  <c r="AA2266" i="14"/>
  <c r="Y2266" i="14"/>
  <c r="AC2265" i="14"/>
  <c r="AB2265" i="14" a="1"/>
  <c r="AB2265" i="14" s="1"/>
  <c r="X2265" i="14" s="1"/>
  <c r="Z2265" i="14" s="1"/>
  <c r="AA2265" i="14"/>
  <c r="Y2265" i="14"/>
  <c r="AC2264" i="14"/>
  <c r="AB2264" i="14" a="1"/>
  <c r="AB2264" i="14" s="1"/>
  <c r="X2264" i="14" s="1"/>
  <c r="Z2264" i="14" s="1"/>
  <c r="AA2264" i="14"/>
  <c r="Y2264" i="14"/>
  <c r="AC2263" i="14"/>
  <c r="AB2263" i="14" a="1"/>
  <c r="AB2263" i="14" s="1"/>
  <c r="AA2263" i="14"/>
  <c r="Y2263" i="14"/>
  <c r="AC2262" i="14"/>
  <c r="AB2262" i="14" a="1"/>
  <c r="AB2262" i="14" s="1"/>
  <c r="AA2262" i="14"/>
  <c r="Y2262" i="14"/>
  <c r="AC2261" i="14"/>
  <c r="AB2261" i="14" a="1"/>
  <c r="AB2261" i="14" s="1"/>
  <c r="AA2261" i="14"/>
  <c r="Y2261" i="14"/>
  <c r="AC2260" i="14"/>
  <c r="AB2260" i="14" a="1"/>
  <c r="AB2260" i="14" s="1"/>
  <c r="AA2260" i="14"/>
  <c r="Y2260" i="14"/>
  <c r="AC2259" i="14"/>
  <c r="AB2259" i="14"/>
  <c r="AB2259" i="14" a="1"/>
  <c r="AA2259" i="14"/>
  <c r="Y2259" i="14"/>
  <c r="AC2258" i="14"/>
  <c r="AB2258" i="14" a="1"/>
  <c r="AB2258" i="14" s="1"/>
  <c r="X2258" i="14" s="1"/>
  <c r="AA2258" i="14"/>
  <c r="Y2258" i="14"/>
  <c r="AC2257" i="14"/>
  <c r="AB2257" i="14" a="1"/>
  <c r="AB2257" i="14" s="1"/>
  <c r="X2257" i="14" s="1"/>
  <c r="AA2257" i="14"/>
  <c r="Y2257" i="14"/>
  <c r="AC2256" i="14"/>
  <c r="AB2256" i="14" a="1"/>
  <c r="AB2256" i="14" s="1"/>
  <c r="AA2256" i="14"/>
  <c r="Y2256" i="14"/>
  <c r="AC2255" i="14"/>
  <c r="AB2255" i="14" a="1"/>
  <c r="AB2255" i="14" s="1"/>
  <c r="AA2255" i="14"/>
  <c r="Y2255" i="14"/>
  <c r="AC2254" i="14"/>
  <c r="AB2254" i="14" a="1"/>
  <c r="AB2254" i="14" s="1"/>
  <c r="AA2254" i="14"/>
  <c r="Y2254" i="14"/>
  <c r="AC2253" i="14"/>
  <c r="AB2253" i="14" a="1"/>
  <c r="AB2253" i="14" s="1"/>
  <c r="AA2253" i="14"/>
  <c r="Y2253" i="14"/>
  <c r="AC2252" i="14"/>
  <c r="AB2252" i="14" a="1"/>
  <c r="AB2252" i="14" s="1"/>
  <c r="AA2252" i="14"/>
  <c r="Y2252" i="14"/>
  <c r="AC2251" i="14"/>
  <c r="AB2251" i="14" a="1"/>
  <c r="AB2251" i="14" s="1"/>
  <c r="AA2251" i="14"/>
  <c r="Y2251" i="14"/>
  <c r="AC2250" i="14"/>
  <c r="AB2250" i="14" a="1"/>
  <c r="AB2250" i="14" s="1"/>
  <c r="AA2250" i="14"/>
  <c r="Y2250" i="14"/>
  <c r="AC2249" i="14"/>
  <c r="AB2249" i="14" a="1"/>
  <c r="AB2249" i="14" s="1"/>
  <c r="AA2249" i="14"/>
  <c r="Y2249" i="14"/>
  <c r="AC2248" i="14"/>
  <c r="AB2248" i="14" a="1"/>
  <c r="AB2248" i="14" s="1"/>
  <c r="AA2248" i="14"/>
  <c r="Y2248" i="14"/>
  <c r="AC2247" i="14"/>
  <c r="AB2247" i="14" a="1"/>
  <c r="AB2247" i="14" s="1"/>
  <c r="AA2247" i="14"/>
  <c r="Y2247" i="14"/>
  <c r="AC2246" i="14"/>
  <c r="AB2246" i="14"/>
  <c r="AB2246" i="14" a="1"/>
  <c r="AA2246" i="14"/>
  <c r="Y2246" i="14"/>
  <c r="AC2245" i="14"/>
  <c r="AB2245" i="14" a="1"/>
  <c r="AB2245" i="14" s="1"/>
  <c r="X2245" i="14" s="1"/>
  <c r="AA2245" i="14"/>
  <c r="Y2245" i="14"/>
  <c r="AC2244" i="14"/>
  <c r="AB2244" i="14" a="1"/>
  <c r="AB2244" i="14" s="1"/>
  <c r="X2244" i="14" s="1"/>
  <c r="AA2244" i="14"/>
  <c r="Y2244" i="14"/>
  <c r="AC2243" i="14"/>
  <c r="AB2243" i="14" a="1"/>
  <c r="AB2243" i="14" s="1"/>
  <c r="X2243" i="14" s="1"/>
  <c r="AA2243" i="14"/>
  <c r="Y2243" i="14"/>
  <c r="AC2242" i="14"/>
  <c r="AB2242" i="14" a="1"/>
  <c r="AB2242" i="14" s="1"/>
  <c r="X2242" i="14" s="1"/>
  <c r="AA2242" i="14"/>
  <c r="Y2242" i="14"/>
  <c r="AC2241" i="14"/>
  <c r="AB2241" i="14" a="1"/>
  <c r="AB2241" i="14" s="1"/>
  <c r="X2241" i="14" s="1"/>
  <c r="AA2241" i="14"/>
  <c r="Y2241" i="14"/>
  <c r="AC2240" i="14"/>
  <c r="AB2240" i="14" a="1"/>
  <c r="AB2240" i="14" s="1"/>
  <c r="X2240" i="14" s="1"/>
  <c r="AA2240" i="14"/>
  <c r="Y2240" i="14"/>
  <c r="AC2239" i="14"/>
  <c r="AB2239" i="14" a="1"/>
  <c r="AB2239" i="14" s="1"/>
  <c r="X2239" i="14" s="1"/>
  <c r="AA2239" i="14"/>
  <c r="Y2239" i="14"/>
  <c r="AC2238" i="14"/>
  <c r="AB2238" i="14" a="1"/>
  <c r="AB2238" i="14" s="1"/>
  <c r="AA2238" i="14"/>
  <c r="Y2238" i="14"/>
  <c r="AC2237" i="14"/>
  <c r="AB2237" i="14" a="1"/>
  <c r="AB2237" i="14" s="1"/>
  <c r="AA2237" i="14"/>
  <c r="Y2237" i="14"/>
  <c r="AC2236" i="14"/>
  <c r="AB2236" i="14" a="1"/>
  <c r="AB2236" i="14" s="1"/>
  <c r="AA2236" i="14"/>
  <c r="Y2236" i="14"/>
  <c r="AC2235" i="14"/>
  <c r="AB2235" i="14" a="1"/>
  <c r="AB2235" i="14" s="1"/>
  <c r="AA2235" i="14"/>
  <c r="Y2235" i="14"/>
  <c r="AC2234" i="14"/>
  <c r="AB2234" i="14" a="1"/>
  <c r="AB2234" i="14" s="1"/>
  <c r="AA2234" i="14"/>
  <c r="Y2234" i="14"/>
  <c r="AC2233" i="14"/>
  <c r="AB2233" i="14" a="1"/>
  <c r="AB2233" i="14" s="1"/>
  <c r="AA2233" i="14"/>
  <c r="Y2233" i="14"/>
  <c r="AC2232" i="14"/>
  <c r="AB2232" i="14" a="1"/>
  <c r="AB2232" i="14" s="1"/>
  <c r="AA2232" i="14"/>
  <c r="Y2232" i="14"/>
  <c r="AC2231" i="14"/>
  <c r="AB2231" i="14" a="1"/>
  <c r="AB2231" i="14" s="1"/>
  <c r="AA2231" i="14"/>
  <c r="Y2231" i="14"/>
  <c r="AC2230" i="14"/>
  <c r="AB2230" i="14"/>
  <c r="AB2230" i="14" a="1"/>
  <c r="AA2230" i="14"/>
  <c r="Y2230" i="14"/>
  <c r="AC2229" i="14"/>
  <c r="AB2229" i="14" a="1"/>
  <c r="AB2229" i="14" s="1"/>
  <c r="X2229" i="14" s="1"/>
  <c r="AA2229" i="14"/>
  <c r="Y2229" i="14"/>
  <c r="AC2228" i="14"/>
  <c r="AB2228" i="14" a="1"/>
  <c r="AB2228" i="14" s="1"/>
  <c r="X2228" i="14" s="1"/>
  <c r="AA2228" i="14"/>
  <c r="Y2228" i="14"/>
  <c r="AC2227" i="14"/>
  <c r="AB2227" i="14" a="1"/>
  <c r="AB2227" i="14" s="1"/>
  <c r="X2227" i="14" s="1"/>
  <c r="AA2227" i="14"/>
  <c r="Y2227" i="14"/>
  <c r="AC2226" i="14"/>
  <c r="AB2226" i="14" a="1"/>
  <c r="AB2226" i="14" s="1"/>
  <c r="X2226" i="14" s="1"/>
  <c r="AA2226" i="14"/>
  <c r="Y2226" i="14"/>
  <c r="AC2225" i="14"/>
  <c r="AB2225" i="14" a="1"/>
  <c r="AB2225" i="14" s="1"/>
  <c r="X2225" i="14" s="1"/>
  <c r="AA2225" i="14"/>
  <c r="Y2225" i="14"/>
  <c r="AC2224" i="14"/>
  <c r="AB2224" i="14" a="1"/>
  <c r="AB2224" i="14" s="1"/>
  <c r="X2224" i="14" s="1"/>
  <c r="AA2224" i="14"/>
  <c r="Y2224" i="14"/>
  <c r="AC2223" i="14"/>
  <c r="AB2223" i="14" a="1"/>
  <c r="AB2223" i="14" s="1"/>
  <c r="X2223" i="14" s="1"/>
  <c r="AA2223" i="14"/>
  <c r="Y2223" i="14"/>
  <c r="AC2222" i="14"/>
  <c r="AB2222" i="14" a="1"/>
  <c r="AB2222" i="14" s="1"/>
  <c r="AA2222" i="14"/>
  <c r="Y2222" i="14"/>
  <c r="AC2221" i="14"/>
  <c r="AB2221" i="14" a="1"/>
  <c r="AB2221" i="14" s="1"/>
  <c r="AA2221" i="14"/>
  <c r="Y2221" i="14"/>
  <c r="AC2220" i="14"/>
  <c r="AB2220" i="14" a="1"/>
  <c r="AB2220" i="14" s="1"/>
  <c r="AA2220" i="14"/>
  <c r="Y2220" i="14"/>
  <c r="AC2219" i="14"/>
  <c r="AB2219" i="14" a="1"/>
  <c r="AB2219" i="14" s="1"/>
  <c r="AA2219" i="14"/>
  <c r="Y2219" i="14"/>
  <c r="AC2218" i="14"/>
  <c r="AB2218" i="14" a="1"/>
  <c r="AB2218" i="14" s="1"/>
  <c r="AA2218" i="14"/>
  <c r="Y2218" i="14"/>
  <c r="AC2217" i="14"/>
  <c r="AB2217" i="14" a="1"/>
  <c r="AB2217" i="14" s="1"/>
  <c r="AA2217" i="14"/>
  <c r="Y2217" i="14"/>
  <c r="AC2216" i="14"/>
  <c r="AB2216" i="14" a="1"/>
  <c r="AB2216" i="14" s="1"/>
  <c r="AA2216" i="14"/>
  <c r="Y2216" i="14"/>
  <c r="AC2215" i="14"/>
  <c r="AB2215" i="14" a="1"/>
  <c r="AB2215" i="14" s="1"/>
  <c r="AA2215" i="14"/>
  <c r="Y2215" i="14"/>
  <c r="AC2214" i="14"/>
  <c r="AB2214" i="14"/>
  <c r="AB2214" i="14" a="1"/>
  <c r="AA2214" i="14"/>
  <c r="Y2214" i="14"/>
  <c r="AC2213" i="14"/>
  <c r="AB2213" i="14" a="1"/>
  <c r="AB2213" i="14" s="1"/>
  <c r="X2213" i="14" s="1"/>
  <c r="AA2213" i="14"/>
  <c r="Y2213" i="14"/>
  <c r="AC2212" i="14"/>
  <c r="AB2212" i="14" a="1"/>
  <c r="AB2212" i="14" s="1"/>
  <c r="X2212" i="14" s="1"/>
  <c r="AA2212" i="14"/>
  <c r="Y2212" i="14"/>
  <c r="AC2211" i="14"/>
  <c r="AB2211" i="14" a="1"/>
  <c r="AB2211" i="14" s="1"/>
  <c r="X2211" i="14" s="1"/>
  <c r="AA2211" i="14"/>
  <c r="Y2211" i="14"/>
  <c r="AC2210" i="14"/>
  <c r="AB2210" i="14" a="1"/>
  <c r="AB2210" i="14" s="1"/>
  <c r="X2210" i="14" s="1"/>
  <c r="AA2210" i="14"/>
  <c r="Y2210" i="14"/>
  <c r="AC2209" i="14"/>
  <c r="AB2209" i="14" a="1"/>
  <c r="AB2209" i="14" s="1"/>
  <c r="X2209" i="14" s="1"/>
  <c r="AA2209" i="14"/>
  <c r="Y2209" i="14"/>
  <c r="AC2208" i="14"/>
  <c r="AB2208" i="14" a="1"/>
  <c r="AB2208" i="14" s="1"/>
  <c r="X2208" i="14" s="1"/>
  <c r="AA2208" i="14"/>
  <c r="Y2208" i="14"/>
  <c r="AC2207" i="14"/>
  <c r="AB2207" i="14" a="1"/>
  <c r="AB2207" i="14" s="1"/>
  <c r="X2207" i="14" s="1"/>
  <c r="AA2207" i="14"/>
  <c r="Y2207" i="14"/>
  <c r="AC2206" i="14"/>
  <c r="AB2206" i="14" a="1"/>
  <c r="AB2206" i="14" s="1"/>
  <c r="AA2206" i="14"/>
  <c r="Y2206" i="14"/>
  <c r="AC2205" i="14"/>
  <c r="AB2205" i="14" a="1"/>
  <c r="AB2205" i="14" s="1"/>
  <c r="AA2205" i="14"/>
  <c r="Y2205" i="14"/>
  <c r="AC2204" i="14"/>
  <c r="AB2204" i="14" a="1"/>
  <c r="AB2204" i="14" s="1"/>
  <c r="AA2204" i="14"/>
  <c r="Y2204" i="14"/>
  <c r="AC2203" i="14"/>
  <c r="AB2203" i="14" a="1"/>
  <c r="AB2203" i="14" s="1"/>
  <c r="AA2203" i="14"/>
  <c r="Y2203" i="14"/>
  <c r="AC2202" i="14"/>
  <c r="AB2202" i="14" a="1"/>
  <c r="AB2202" i="14" s="1"/>
  <c r="AA2202" i="14"/>
  <c r="Y2202" i="14"/>
  <c r="AC2201" i="14"/>
  <c r="AB2201" i="14" a="1"/>
  <c r="AB2201" i="14" s="1"/>
  <c r="AA2201" i="14"/>
  <c r="Y2201" i="14"/>
  <c r="AC2200" i="14"/>
  <c r="AB2200" i="14" a="1"/>
  <c r="AB2200" i="14" s="1"/>
  <c r="AA2200" i="14"/>
  <c r="Y2200" i="14"/>
  <c r="AC2199" i="14"/>
  <c r="AB2199" i="14" a="1"/>
  <c r="AB2199" i="14" s="1"/>
  <c r="AA2199" i="14"/>
  <c r="Y2199" i="14"/>
  <c r="AC2198" i="14"/>
  <c r="AB2198" i="14"/>
  <c r="AB2198" i="14" a="1"/>
  <c r="AA2198" i="14"/>
  <c r="Y2198" i="14"/>
  <c r="AC2197" i="14"/>
  <c r="AB2197" i="14" a="1"/>
  <c r="AB2197" i="14" s="1"/>
  <c r="X2197" i="14" s="1"/>
  <c r="AA2197" i="14"/>
  <c r="Y2197" i="14"/>
  <c r="AC2196" i="14"/>
  <c r="AB2196" i="14" a="1"/>
  <c r="AB2196" i="14" s="1"/>
  <c r="X2196" i="14" s="1"/>
  <c r="AA2196" i="14"/>
  <c r="Y2196" i="14"/>
  <c r="AC2195" i="14"/>
  <c r="AB2195" i="14" a="1"/>
  <c r="AB2195" i="14" s="1"/>
  <c r="X2195" i="14" s="1"/>
  <c r="AA2195" i="14"/>
  <c r="Y2195" i="14"/>
  <c r="AC2194" i="14"/>
  <c r="AB2194" i="14" a="1"/>
  <c r="AB2194" i="14" s="1"/>
  <c r="AA2194" i="14"/>
  <c r="Y2194" i="14"/>
  <c r="AC2193" i="14"/>
  <c r="AB2193" i="14" a="1"/>
  <c r="AB2193" i="14" s="1"/>
  <c r="X2193" i="14" s="1"/>
  <c r="AA2193" i="14"/>
  <c r="Y2193" i="14"/>
  <c r="AC2192" i="14"/>
  <c r="AB2192" i="14" a="1"/>
  <c r="AB2192" i="14" s="1"/>
  <c r="X2192" i="14" s="1"/>
  <c r="AA2192" i="14"/>
  <c r="Y2192" i="14"/>
  <c r="AC2191" i="14"/>
  <c r="AB2191" i="14" a="1"/>
  <c r="AB2191" i="14" s="1"/>
  <c r="X2191" i="14" s="1"/>
  <c r="AA2191" i="14"/>
  <c r="Y2191" i="14"/>
  <c r="AC2190" i="14"/>
  <c r="AB2190" i="14" a="1"/>
  <c r="AB2190" i="14" s="1"/>
  <c r="AA2190" i="14"/>
  <c r="Y2190" i="14"/>
  <c r="AC2189" i="14"/>
  <c r="AB2189" i="14" a="1"/>
  <c r="AB2189" i="14" s="1"/>
  <c r="AA2189" i="14"/>
  <c r="Y2189" i="14"/>
  <c r="AC2188" i="14"/>
  <c r="AB2188" i="14" a="1"/>
  <c r="AB2188" i="14" s="1"/>
  <c r="AA2188" i="14"/>
  <c r="Y2188" i="14"/>
  <c r="AC2187" i="14"/>
  <c r="AB2187" i="14" a="1"/>
  <c r="AB2187" i="14" s="1"/>
  <c r="AA2187" i="14"/>
  <c r="Y2187" i="14"/>
  <c r="AC2186" i="14"/>
  <c r="AB2186" i="14"/>
  <c r="AB2186" i="14" a="1"/>
  <c r="AA2186" i="14"/>
  <c r="Y2186" i="14"/>
  <c r="AC2185" i="14"/>
  <c r="AB2185" i="14" a="1"/>
  <c r="AB2185" i="14" s="1"/>
  <c r="AA2185" i="14"/>
  <c r="Y2185" i="14"/>
  <c r="AC2184" i="14"/>
  <c r="AB2184" i="14" a="1"/>
  <c r="AB2184" i="14" s="1"/>
  <c r="AA2184" i="14"/>
  <c r="Y2184" i="14"/>
  <c r="AC2183" i="14"/>
  <c r="AB2183" i="14" a="1"/>
  <c r="AB2183" i="14" s="1"/>
  <c r="AA2183" i="14"/>
  <c r="Y2183" i="14"/>
  <c r="AC2182" i="14"/>
  <c r="AB2182" i="14"/>
  <c r="X2182" i="14" s="1"/>
  <c r="AB2182" i="14" a="1"/>
  <c r="AA2182" i="14"/>
  <c r="Y2182" i="14"/>
  <c r="AC2181" i="14"/>
  <c r="AB2181" i="14" a="1"/>
  <c r="AB2181" i="14" s="1"/>
  <c r="X2181" i="14" s="1"/>
  <c r="AA2181" i="14"/>
  <c r="Y2181" i="14"/>
  <c r="AC2180" i="14"/>
  <c r="AB2180" i="14" a="1"/>
  <c r="AB2180" i="14" s="1"/>
  <c r="X2180" i="14" s="1"/>
  <c r="AA2180" i="14"/>
  <c r="Y2180" i="14"/>
  <c r="AC2179" i="14"/>
  <c r="AB2179" i="14" a="1"/>
  <c r="AB2179" i="14" s="1"/>
  <c r="X2179" i="14" s="1"/>
  <c r="AA2179" i="14"/>
  <c r="Y2179" i="14"/>
  <c r="AC2178" i="14"/>
  <c r="AB2178" i="14" a="1"/>
  <c r="AB2178" i="14" s="1"/>
  <c r="X2178" i="14" s="1"/>
  <c r="AA2178" i="14"/>
  <c r="Y2178" i="14"/>
  <c r="AC2177" i="14"/>
  <c r="AB2177" i="14" a="1"/>
  <c r="AB2177" i="14" s="1"/>
  <c r="X2177" i="14" s="1"/>
  <c r="AA2177" i="14"/>
  <c r="Y2177" i="14"/>
  <c r="AC2176" i="14"/>
  <c r="AB2176" i="14" a="1"/>
  <c r="AB2176" i="14" s="1"/>
  <c r="X2176" i="14" s="1"/>
  <c r="AA2176" i="14"/>
  <c r="Y2176" i="14"/>
  <c r="AC2175" i="14"/>
  <c r="AB2175" i="14" a="1"/>
  <c r="AB2175" i="14" s="1"/>
  <c r="X2175" i="14" s="1"/>
  <c r="AA2175" i="14"/>
  <c r="Y2175" i="14"/>
  <c r="AC2174" i="14"/>
  <c r="AB2174" i="14" a="1"/>
  <c r="AB2174" i="14" s="1"/>
  <c r="AA2174" i="14"/>
  <c r="Y2174" i="14"/>
  <c r="AC2173" i="14"/>
  <c r="AB2173" i="14" a="1"/>
  <c r="AB2173" i="14" s="1"/>
  <c r="AA2173" i="14"/>
  <c r="Y2173" i="14"/>
  <c r="AC2172" i="14"/>
  <c r="AB2172" i="14" a="1"/>
  <c r="AB2172" i="14" s="1"/>
  <c r="AA2172" i="14"/>
  <c r="Y2172" i="14"/>
  <c r="AC2171" i="14"/>
  <c r="AB2171" i="14" a="1"/>
  <c r="AB2171" i="14" s="1"/>
  <c r="AA2171" i="14"/>
  <c r="Y2171" i="14"/>
  <c r="AC2170" i="14"/>
  <c r="AB2170" i="14"/>
  <c r="AB2170" i="14" a="1"/>
  <c r="AA2170" i="14"/>
  <c r="Y2170" i="14"/>
  <c r="AC2169" i="14"/>
  <c r="AB2169" i="14" a="1"/>
  <c r="AB2169" i="14" s="1"/>
  <c r="AA2169" i="14"/>
  <c r="Y2169" i="14"/>
  <c r="AC2168" i="14"/>
  <c r="AB2168" i="14"/>
  <c r="X2168" i="14" s="1"/>
  <c r="AB2168" i="14" a="1"/>
  <c r="AA2168" i="14"/>
  <c r="Y2168" i="14"/>
  <c r="AC2167" i="14"/>
  <c r="AB2167" i="14" a="1"/>
  <c r="AB2167" i="14" s="1"/>
  <c r="X2167" i="14" s="1"/>
  <c r="AA2167" i="14"/>
  <c r="Y2167" i="14"/>
  <c r="AC2166" i="14"/>
  <c r="AB2166" i="14" a="1"/>
  <c r="AB2166" i="14" s="1"/>
  <c r="AA2166" i="14"/>
  <c r="Y2166" i="14"/>
  <c r="AC2165" i="14"/>
  <c r="AB2165" i="14" a="1"/>
  <c r="AB2165" i="14" s="1"/>
  <c r="AA2165" i="14"/>
  <c r="Y2165" i="14"/>
  <c r="AC2164" i="14"/>
  <c r="AB2164" i="14" a="1"/>
  <c r="AB2164" i="14" s="1"/>
  <c r="AA2164" i="14"/>
  <c r="Y2164" i="14"/>
  <c r="AC2163" i="14"/>
  <c r="AB2163" i="14" a="1"/>
  <c r="AB2163" i="14" s="1"/>
  <c r="AA2163" i="14"/>
  <c r="Y2163" i="14"/>
  <c r="AC2162" i="14"/>
  <c r="AB2162" i="14"/>
  <c r="AB2162" i="14" a="1"/>
  <c r="AA2162" i="14"/>
  <c r="Y2162" i="14"/>
  <c r="AC2161" i="14"/>
  <c r="AB2161" i="14" a="1"/>
  <c r="AB2161" i="14" s="1"/>
  <c r="X2161" i="14" s="1"/>
  <c r="AA2161" i="14"/>
  <c r="Y2161" i="14"/>
  <c r="AC2160" i="14"/>
  <c r="AB2160" i="14" a="1"/>
  <c r="AB2160" i="14" s="1"/>
  <c r="X2160" i="14" s="1"/>
  <c r="AA2160" i="14"/>
  <c r="Y2160" i="14"/>
  <c r="AC2159" i="14"/>
  <c r="AB2159" i="14" a="1"/>
  <c r="AB2159" i="14" s="1"/>
  <c r="X2159" i="14" s="1"/>
  <c r="AA2159" i="14"/>
  <c r="Y2159" i="14"/>
  <c r="AC2158" i="14"/>
  <c r="AB2158" i="14" a="1"/>
  <c r="AB2158" i="14" s="1"/>
  <c r="AA2158" i="14"/>
  <c r="Y2158" i="14"/>
  <c r="AC2157" i="14"/>
  <c r="AB2157" i="14" a="1"/>
  <c r="AB2157" i="14" s="1"/>
  <c r="AA2157" i="14"/>
  <c r="Y2157" i="14"/>
  <c r="AC2156" i="14"/>
  <c r="AB2156" i="14" a="1"/>
  <c r="AB2156" i="14" s="1"/>
  <c r="AA2156" i="14"/>
  <c r="Y2156" i="14"/>
  <c r="AC2155" i="14"/>
  <c r="AB2155" i="14" a="1"/>
  <c r="AB2155" i="14" s="1"/>
  <c r="AA2155" i="14"/>
  <c r="Y2155" i="14"/>
  <c r="AC2154" i="14"/>
  <c r="AB2154" i="14"/>
  <c r="AB2154" i="14" a="1"/>
  <c r="AA2154" i="14"/>
  <c r="Y2154" i="14"/>
  <c r="AC2153" i="14"/>
  <c r="AB2153" i="14" a="1"/>
  <c r="AB2153" i="14" s="1"/>
  <c r="X2153" i="14" s="1"/>
  <c r="AA2153" i="14"/>
  <c r="Y2153" i="14"/>
  <c r="AC2152" i="14"/>
  <c r="AB2152" i="14" a="1"/>
  <c r="AB2152" i="14" s="1"/>
  <c r="AA2152" i="14"/>
  <c r="Y2152" i="14"/>
  <c r="AC2151" i="14"/>
  <c r="AB2151" i="14" a="1"/>
  <c r="AB2151" i="14" s="1"/>
  <c r="AA2151" i="14"/>
  <c r="Y2151" i="14"/>
  <c r="AC2150" i="14"/>
  <c r="AB2150" i="14" a="1"/>
  <c r="AB2150" i="14" s="1"/>
  <c r="AA2150" i="14"/>
  <c r="Y2150" i="14"/>
  <c r="AC2149" i="14"/>
  <c r="AB2149" i="14" a="1"/>
  <c r="AB2149" i="14" s="1"/>
  <c r="AA2149" i="14"/>
  <c r="Y2149" i="14"/>
  <c r="AC2148" i="14"/>
  <c r="AB2148" i="14"/>
  <c r="AB2148" i="14" a="1"/>
  <c r="AA2148" i="14"/>
  <c r="Y2148" i="14"/>
  <c r="AC2147" i="14"/>
  <c r="AB2147" i="14" a="1"/>
  <c r="AB2147" i="14" s="1"/>
  <c r="X2147" i="14" s="1"/>
  <c r="AA2147" i="14"/>
  <c r="Y2147" i="14"/>
  <c r="AC2146" i="14"/>
  <c r="AB2146" i="14"/>
  <c r="X2146" i="14" s="1"/>
  <c r="AB2146" i="14" a="1"/>
  <c r="AA2146" i="14"/>
  <c r="Y2146" i="14"/>
  <c r="AC2145" i="14"/>
  <c r="AB2145" i="14" a="1"/>
  <c r="AB2145" i="14" s="1"/>
  <c r="X2145" i="14" s="1"/>
  <c r="AA2145" i="14"/>
  <c r="Y2145" i="14"/>
  <c r="AC2144" i="14"/>
  <c r="AB2144" i="14" a="1"/>
  <c r="AB2144" i="14" s="1"/>
  <c r="AA2144" i="14"/>
  <c r="Y2144" i="14"/>
  <c r="AC2143" i="14"/>
  <c r="AB2143" i="14" a="1"/>
  <c r="AB2143" i="14" s="1"/>
  <c r="AA2143" i="14"/>
  <c r="Y2143" i="14"/>
  <c r="AC2142" i="14"/>
  <c r="AB2142" i="14"/>
  <c r="AB2142" i="14" a="1"/>
  <c r="AA2142" i="14"/>
  <c r="Y2142" i="14"/>
  <c r="AC2141" i="14"/>
  <c r="AB2141" i="14" a="1"/>
  <c r="AB2141" i="14" s="1"/>
  <c r="AA2141" i="14"/>
  <c r="Y2141" i="14"/>
  <c r="AC2140" i="14"/>
  <c r="AB2140" i="14" a="1"/>
  <c r="AB2140" i="14" s="1"/>
  <c r="AA2140" i="14"/>
  <c r="Y2140" i="14"/>
  <c r="AC2139" i="14"/>
  <c r="AB2139" i="14" a="1"/>
  <c r="AB2139" i="14" s="1"/>
  <c r="X2139" i="14" s="1"/>
  <c r="AA2139" i="14"/>
  <c r="Y2139" i="14"/>
  <c r="AC2138" i="14"/>
  <c r="AB2138" i="14"/>
  <c r="AB2138" i="14" a="1"/>
  <c r="AA2138" i="14"/>
  <c r="Y2138" i="14"/>
  <c r="AC2137" i="14"/>
  <c r="AB2137" i="14" a="1"/>
  <c r="AB2137" i="14" s="1"/>
  <c r="X2137" i="14" s="1"/>
  <c r="AA2137" i="14"/>
  <c r="Y2137" i="14"/>
  <c r="AC2136" i="14"/>
  <c r="AB2136" i="14" a="1"/>
  <c r="AB2136" i="14" s="1"/>
  <c r="X2136" i="14" s="1"/>
  <c r="AA2136" i="14"/>
  <c r="Y2136" i="14"/>
  <c r="AC2135" i="14"/>
  <c r="AB2135" i="14" a="1"/>
  <c r="AB2135" i="14" s="1"/>
  <c r="X2135" i="14" s="1"/>
  <c r="AA2135" i="14"/>
  <c r="Y2135" i="14"/>
  <c r="AC2134" i="14"/>
  <c r="AB2134" i="14" a="1"/>
  <c r="AB2134" i="14" s="1"/>
  <c r="AA2134" i="14"/>
  <c r="Y2134" i="14"/>
  <c r="AC2133" i="14"/>
  <c r="AB2133" i="14" a="1"/>
  <c r="AB2133" i="14" s="1"/>
  <c r="AA2133" i="14"/>
  <c r="Y2133" i="14"/>
  <c r="AC2132" i="14"/>
  <c r="AB2132" i="14"/>
  <c r="AB2132" i="14" a="1"/>
  <c r="AA2132" i="14"/>
  <c r="Y2132" i="14"/>
  <c r="AC2131" i="14"/>
  <c r="AB2131" i="14" a="1"/>
  <c r="AB2131" i="14" s="1"/>
  <c r="AA2131" i="14"/>
  <c r="Y2131" i="14"/>
  <c r="AC2130" i="14"/>
  <c r="AB2130" i="14"/>
  <c r="X2130" i="14" s="1"/>
  <c r="AB2130" i="14" a="1"/>
  <c r="AA2130" i="14"/>
  <c r="Y2130" i="14"/>
  <c r="AC2129" i="14"/>
  <c r="AB2129" i="14" a="1"/>
  <c r="AB2129" i="14" s="1"/>
  <c r="X2129" i="14" s="1"/>
  <c r="AA2129" i="14"/>
  <c r="Y2129" i="14"/>
  <c r="AC2128" i="14"/>
  <c r="AB2128" i="14" a="1"/>
  <c r="AB2128" i="14" s="1"/>
  <c r="X2128" i="14" s="1"/>
  <c r="AA2128" i="14"/>
  <c r="Y2128" i="14"/>
  <c r="AC2127" i="14"/>
  <c r="AB2127" i="14" a="1"/>
  <c r="AB2127" i="14" s="1"/>
  <c r="X2127" i="14" s="1"/>
  <c r="AA2127" i="14"/>
  <c r="Y2127" i="14"/>
  <c r="AC2126" i="14"/>
  <c r="AB2126" i="14"/>
  <c r="AB2126" i="14" a="1"/>
  <c r="AA2126" i="14"/>
  <c r="Y2126" i="14"/>
  <c r="AC2125" i="14"/>
  <c r="AB2125" i="14" a="1"/>
  <c r="AB2125" i="14" s="1"/>
  <c r="AA2125" i="14"/>
  <c r="Y2125" i="14"/>
  <c r="AC2124" i="14"/>
  <c r="AB2124" i="14" a="1"/>
  <c r="AB2124" i="14" s="1"/>
  <c r="AA2124" i="14"/>
  <c r="Y2124" i="14"/>
  <c r="AC2123" i="14"/>
  <c r="AB2123" i="14" a="1"/>
  <c r="AB2123" i="14" s="1"/>
  <c r="AA2123" i="14"/>
  <c r="Y2123" i="14"/>
  <c r="AC2122" i="14"/>
  <c r="AB2122" i="14"/>
  <c r="AB2122" i="14" a="1"/>
  <c r="AA2122" i="14"/>
  <c r="Y2122" i="14"/>
  <c r="AC2121" i="14"/>
  <c r="AB2121" i="14" a="1"/>
  <c r="AB2121" i="14" s="1"/>
  <c r="X2121" i="14" s="1"/>
  <c r="AA2121" i="14"/>
  <c r="Y2121" i="14"/>
  <c r="AC2120" i="14"/>
  <c r="AB2120" i="14" a="1"/>
  <c r="AB2120" i="14" s="1"/>
  <c r="AA2120" i="14"/>
  <c r="Y2120" i="14"/>
  <c r="AC2119" i="14"/>
  <c r="AB2119" i="14" a="1"/>
  <c r="AB2119" i="14" s="1"/>
  <c r="AA2119" i="14"/>
  <c r="Y2119" i="14"/>
  <c r="AC2118" i="14"/>
  <c r="AB2118" i="14" a="1"/>
  <c r="AB2118" i="14" s="1"/>
  <c r="AA2118" i="14"/>
  <c r="Y2118" i="14"/>
  <c r="AC2117" i="14"/>
  <c r="AB2117" i="14" a="1"/>
  <c r="AB2117" i="14" s="1"/>
  <c r="AA2117" i="14"/>
  <c r="Y2117" i="14"/>
  <c r="AC2116" i="14"/>
  <c r="AB2116" i="14"/>
  <c r="AB2116" i="14" a="1"/>
  <c r="AA2116" i="14"/>
  <c r="Y2116" i="14"/>
  <c r="AC2115" i="14"/>
  <c r="AB2115" i="14" a="1"/>
  <c r="AB2115" i="14" s="1"/>
  <c r="X2115" i="14" s="1"/>
  <c r="AA2115" i="14"/>
  <c r="Y2115" i="14"/>
  <c r="AC2114" i="14"/>
  <c r="AB2114" i="14"/>
  <c r="X2114" i="14" s="1"/>
  <c r="AB2114" i="14" a="1"/>
  <c r="AA2114" i="14"/>
  <c r="Y2114" i="14"/>
  <c r="AC2113" i="14"/>
  <c r="AB2113" i="14" a="1"/>
  <c r="AB2113" i="14" s="1"/>
  <c r="X2113" i="14" s="1"/>
  <c r="AA2113" i="14"/>
  <c r="Y2113" i="14"/>
  <c r="AC2112" i="14"/>
  <c r="AB2112" i="14" a="1"/>
  <c r="AB2112" i="14" s="1"/>
  <c r="AA2112" i="14"/>
  <c r="Y2112" i="14"/>
  <c r="AC2111" i="14"/>
  <c r="AB2111" i="14" a="1"/>
  <c r="AB2111" i="14" s="1"/>
  <c r="AA2111" i="14"/>
  <c r="Y2111" i="14"/>
  <c r="AC2110" i="14"/>
  <c r="AB2110" i="14"/>
  <c r="AB2110" i="14" a="1"/>
  <c r="AA2110" i="14"/>
  <c r="Y2110" i="14"/>
  <c r="AC2109" i="14"/>
  <c r="AB2109" i="14" a="1"/>
  <c r="AB2109" i="14" s="1"/>
  <c r="AA2109" i="14"/>
  <c r="Y2109" i="14"/>
  <c r="AC2108" i="14"/>
  <c r="AB2108" i="14" a="1"/>
  <c r="AB2108" i="14" s="1"/>
  <c r="AA2108" i="14"/>
  <c r="Y2108" i="14"/>
  <c r="AC2107" i="14"/>
  <c r="AB2107" i="14" a="1"/>
  <c r="AB2107" i="14" s="1"/>
  <c r="X2107" i="14" s="1"/>
  <c r="AA2107" i="14"/>
  <c r="Y2107" i="14"/>
  <c r="AC2106" i="14"/>
  <c r="AB2106" i="14"/>
  <c r="AB2106" i="14" a="1"/>
  <c r="AA2106" i="14"/>
  <c r="Y2106" i="14"/>
  <c r="AC2105" i="14"/>
  <c r="AB2105" i="14" a="1"/>
  <c r="AB2105" i="14" s="1"/>
  <c r="X2105" i="14" s="1"/>
  <c r="AA2105" i="14"/>
  <c r="Y2105" i="14"/>
  <c r="AC2104" i="14"/>
  <c r="AB2104" i="14" a="1"/>
  <c r="AB2104" i="14" s="1"/>
  <c r="X2104" i="14" s="1"/>
  <c r="AA2104" i="14"/>
  <c r="Y2104" i="14"/>
  <c r="AC2103" i="14"/>
  <c r="AB2103" i="14" a="1"/>
  <c r="AB2103" i="14" s="1"/>
  <c r="X2103" i="14" s="1"/>
  <c r="AA2103" i="14"/>
  <c r="Y2103" i="14"/>
  <c r="AC2102" i="14"/>
  <c r="AB2102" i="14" a="1"/>
  <c r="AB2102" i="14" s="1"/>
  <c r="AA2102" i="14"/>
  <c r="Y2102" i="14"/>
  <c r="AC2101" i="14"/>
  <c r="AB2101" i="14" a="1"/>
  <c r="AB2101" i="14" s="1"/>
  <c r="AA2101" i="14"/>
  <c r="Y2101" i="14"/>
  <c r="AC2100" i="14"/>
  <c r="AB2100" i="14"/>
  <c r="AB2100" i="14" a="1"/>
  <c r="AA2100" i="14"/>
  <c r="Y2100" i="14"/>
  <c r="AC2099" i="14"/>
  <c r="AB2099" i="14" a="1"/>
  <c r="AB2099" i="14" s="1"/>
  <c r="AA2099" i="14"/>
  <c r="Y2099" i="14"/>
  <c r="AC2098" i="14"/>
  <c r="AB2098" i="14"/>
  <c r="X2098" i="14" s="1"/>
  <c r="AB2098" i="14" a="1"/>
  <c r="AA2098" i="14"/>
  <c r="Y2098" i="14"/>
  <c r="AC2097" i="14"/>
  <c r="AB2097" i="14" a="1"/>
  <c r="AB2097" i="14" s="1"/>
  <c r="X2097" i="14" s="1"/>
  <c r="AA2097" i="14"/>
  <c r="Y2097" i="14"/>
  <c r="AC2096" i="14"/>
  <c r="AB2096" i="14" a="1"/>
  <c r="AB2096" i="14" s="1"/>
  <c r="X2096" i="14" s="1"/>
  <c r="AA2096" i="14"/>
  <c r="Y2096" i="14"/>
  <c r="AC2095" i="14"/>
  <c r="AB2095" i="14" a="1"/>
  <c r="AB2095" i="14" s="1"/>
  <c r="X2095" i="14" s="1"/>
  <c r="AA2095" i="14"/>
  <c r="Y2095" i="14"/>
  <c r="AC2094" i="14"/>
  <c r="AB2094" i="14"/>
  <c r="AB2094" i="14" a="1"/>
  <c r="AA2094" i="14"/>
  <c r="Y2094" i="14"/>
  <c r="AC2093" i="14"/>
  <c r="AB2093" i="14" a="1"/>
  <c r="AB2093" i="14" s="1"/>
  <c r="AA2093" i="14"/>
  <c r="Y2093" i="14"/>
  <c r="AC2092" i="14"/>
  <c r="AB2092" i="14" a="1"/>
  <c r="AB2092" i="14" s="1"/>
  <c r="AA2092" i="14"/>
  <c r="Y2092" i="14"/>
  <c r="AC2091" i="14"/>
  <c r="AB2091" i="14" a="1"/>
  <c r="AB2091" i="14" s="1"/>
  <c r="AA2091" i="14"/>
  <c r="Y2091" i="14"/>
  <c r="AC2090" i="14"/>
  <c r="AB2090" i="14"/>
  <c r="AB2090" i="14" a="1"/>
  <c r="AA2090" i="14"/>
  <c r="Y2090" i="14"/>
  <c r="AC2089" i="14"/>
  <c r="AB2089" i="14" a="1"/>
  <c r="AB2089" i="14" s="1"/>
  <c r="X2089" i="14" s="1"/>
  <c r="AA2089" i="14"/>
  <c r="Y2089" i="14"/>
  <c r="AC2088" i="14"/>
  <c r="AB2088" i="14" a="1"/>
  <c r="AB2088" i="14" s="1"/>
  <c r="AA2088" i="14"/>
  <c r="Y2088" i="14"/>
  <c r="AC2087" i="14"/>
  <c r="AB2087" i="14" a="1"/>
  <c r="AB2087" i="14" s="1"/>
  <c r="AA2087" i="14"/>
  <c r="Y2087" i="14"/>
  <c r="AC2086" i="14"/>
  <c r="AB2086" i="14" a="1"/>
  <c r="AB2086" i="14" s="1"/>
  <c r="AA2086" i="14"/>
  <c r="Y2086" i="14"/>
  <c r="AC2085" i="14"/>
  <c r="AB2085" i="14" a="1"/>
  <c r="AB2085" i="14" s="1"/>
  <c r="AA2085" i="14"/>
  <c r="Y2085" i="14"/>
  <c r="AC2084" i="14"/>
  <c r="AB2084" i="14"/>
  <c r="AB2084" i="14" a="1"/>
  <c r="AA2084" i="14"/>
  <c r="Y2084" i="14"/>
  <c r="AC2083" i="14"/>
  <c r="AB2083" i="14" a="1"/>
  <c r="AB2083" i="14" s="1"/>
  <c r="X2083" i="14" s="1"/>
  <c r="AA2083" i="14"/>
  <c r="Y2083" i="14"/>
  <c r="AC2082" i="14"/>
  <c r="AB2082" i="14"/>
  <c r="X2082" i="14" s="1"/>
  <c r="AB2082" i="14" a="1"/>
  <c r="AA2082" i="14"/>
  <c r="Y2082" i="14"/>
  <c r="AC2081" i="14"/>
  <c r="AB2081" i="14" a="1"/>
  <c r="AB2081" i="14" s="1"/>
  <c r="X2081" i="14" s="1"/>
  <c r="AA2081" i="14"/>
  <c r="Y2081" i="14"/>
  <c r="AC2080" i="14"/>
  <c r="AB2080" i="14" a="1"/>
  <c r="AB2080" i="14" s="1"/>
  <c r="AA2080" i="14"/>
  <c r="Y2080" i="14"/>
  <c r="AC2079" i="14"/>
  <c r="AB2079" i="14" a="1"/>
  <c r="AB2079" i="14" s="1"/>
  <c r="AA2079" i="14"/>
  <c r="Y2079" i="14"/>
  <c r="AC2078" i="14"/>
  <c r="AB2078" i="14"/>
  <c r="AB2078" i="14" a="1"/>
  <c r="AA2078" i="14"/>
  <c r="Y2078" i="14"/>
  <c r="AC2077" i="14"/>
  <c r="AB2077" i="14" a="1"/>
  <c r="AB2077" i="14" s="1"/>
  <c r="AA2077" i="14"/>
  <c r="Y2077" i="14"/>
  <c r="AC2076" i="14"/>
  <c r="AB2076" i="14" a="1"/>
  <c r="AB2076" i="14" s="1"/>
  <c r="AA2076" i="14"/>
  <c r="Y2076" i="14"/>
  <c r="AC2075" i="14"/>
  <c r="AB2075" i="14" a="1"/>
  <c r="AB2075" i="14" s="1"/>
  <c r="X2075" i="14" s="1"/>
  <c r="AA2075" i="14"/>
  <c r="Y2075" i="14"/>
  <c r="AC2074" i="14"/>
  <c r="AB2074" i="14"/>
  <c r="AB2074" i="14" a="1"/>
  <c r="AA2074" i="14"/>
  <c r="Y2074" i="14"/>
  <c r="AC2073" i="14"/>
  <c r="AB2073" i="14" a="1"/>
  <c r="AB2073" i="14" s="1"/>
  <c r="X2073" i="14" s="1"/>
  <c r="AA2073" i="14"/>
  <c r="Y2073" i="14"/>
  <c r="AC2072" i="14"/>
  <c r="AB2072" i="14" a="1"/>
  <c r="AB2072" i="14" s="1"/>
  <c r="X2072" i="14" s="1"/>
  <c r="AA2072" i="14"/>
  <c r="Y2072" i="14"/>
  <c r="AC2071" i="14"/>
  <c r="AB2071" i="14" a="1"/>
  <c r="AB2071" i="14" s="1"/>
  <c r="X2071" i="14" s="1"/>
  <c r="AA2071" i="14"/>
  <c r="Y2071" i="14"/>
  <c r="AC2070" i="14"/>
  <c r="AB2070" i="14" a="1"/>
  <c r="AB2070" i="14" s="1"/>
  <c r="AA2070" i="14"/>
  <c r="Y2070" i="14"/>
  <c r="AC2069" i="14"/>
  <c r="AB2069" i="14" a="1"/>
  <c r="AB2069" i="14" s="1"/>
  <c r="AA2069" i="14"/>
  <c r="Y2069" i="14"/>
  <c r="AC2068" i="14"/>
  <c r="AB2068" i="14"/>
  <c r="AB2068" i="14" a="1"/>
  <c r="AA2068" i="14"/>
  <c r="Y2068" i="14"/>
  <c r="AC2067" i="14"/>
  <c r="AB2067" i="14" a="1"/>
  <c r="AB2067" i="14" s="1"/>
  <c r="AA2067" i="14"/>
  <c r="Y2067" i="14"/>
  <c r="AC2066" i="14"/>
  <c r="AB2066" i="14"/>
  <c r="X2066" i="14" s="1"/>
  <c r="AB2066" i="14" a="1"/>
  <c r="AA2066" i="14"/>
  <c r="Y2066" i="14"/>
  <c r="AC2065" i="14"/>
  <c r="AB2065" i="14" a="1"/>
  <c r="AB2065" i="14" s="1"/>
  <c r="X2065" i="14" s="1"/>
  <c r="AA2065" i="14"/>
  <c r="Y2065" i="14"/>
  <c r="AC2064" i="14"/>
  <c r="AB2064" i="14" a="1"/>
  <c r="AB2064" i="14" s="1"/>
  <c r="X2064" i="14" s="1"/>
  <c r="AA2064" i="14"/>
  <c r="Y2064" i="14"/>
  <c r="AC2063" i="14"/>
  <c r="AB2063" i="14" a="1"/>
  <c r="AB2063" i="14" s="1"/>
  <c r="X2063" i="14" s="1"/>
  <c r="AA2063" i="14"/>
  <c r="Y2063" i="14"/>
  <c r="AC2062" i="14"/>
  <c r="AB2062" i="14"/>
  <c r="AB2062" i="14" a="1"/>
  <c r="AA2062" i="14"/>
  <c r="Y2062" i="14"/>
  <c r="AC2061" i="14"/>
  <c r="AB2061" i="14" a="1"/>
  <c r="AB2061" i="14" s="1"/>
  <c r="AA2061" i="14"/>
  <c r="Y2061" i="14"/>
  <c r="AC2060" i="14"/>
  <c r="AB2060" i="14" a="1"/>
  <c r="AB2060" i="14" s="1"/>
  <c r="AA2060" i="14"/>
  <c r="Y2060" i="14"/>
  <c r="AC2059" i="14"/>
  <c r="AB2059" i="14" a="1"/>
  <c r="AB2059" i="14" s="1"/>
  <c r="AA2059" i="14"/>
  <c r="Y2059" i="14"/>
  <c r="AC2058" i="14"/>
  <c r="AB2058" i="14"/>
  <c r="AB2058" i="14" a="1"/>
  <c r="AA2058" i="14"/>
  <c r="Y2058" i="14"/>
  <c r="AC2057" i="14"/>
  <c r="AB2057" i="14" a="1"/>
  <c r="AB2057" i="14" s="1"/>
  <c r="X2057" i="14" s="1"/>
  <c r="AA2057" i="14"/>
  <c r="Y2057" i="14"/>
  <c r="AC2056" i="14"/>
  <c r="AB2056" i="14" a="1"/>
  <c r="AB2056" i="14" s="1"/>
  <c r="AA2056" i="14"/>
  <c r="Y2056" i="14"/>
  <c r="AC2055" i="14"/>
  <c r="AB2055" i="14" a="1"/>
  <c r="AB2055" i="14" s="1"/>
  <c r="AA2055" i="14"/>
  <c r="Y2055" i="14"/>
  <c r="AC2054" i="14"/>
  <c r="AB2054" i="14" a="1"/>
  <c r="AB2054" i="14" s="1"/>
  <c r="AA2054" i="14"/>
  <c r="Y2054" i="14"/>
  <c r="AC2053" i="14"/>
  <c r="AB2053" i="14" a="1"/>
  <c r="AB2053" i="14" s="1"/>
  <c r="AA2053" i="14"/>
  <c r="Y2053" i="14"/>
  <c r="AC2052" i="14"/>
  <c r="AB2052" i="14"/>
  <c r="AB2052" i="14" a="1"/>
  <c r="AA2052" i="14"/>
  <c r="Y2052" i="14"/>
  <c r="AC2051" i="14"/>
  <c r="AB2051" i="14" a="1"/>
  <c r="AB2051" i="14" s="1"/>
  <c r="X2051" i="14" s="1"/>
  <c r="AA2051" i="14"/>
  <c r="Y2051" i="14"/>
  <c r="AC2050" i="14"/>
  <c r="AB2050" i="14"/>
  <c r="X2050" i="14" s="1"/>
  <c r="AB2050" i="14" a="1"/>
  <c r="AA2050" i="14"/>
  <c r="Y2050" i="14"/>
  <c r="AC2049" i="14"/>
  <c r="AB2049" i="14" a="1"/>
  <c r="AB2049" i="14" s="1"/>
  <c r="X2049" i="14" s="1"/>
  <c r="AA2049" i="14"/>
  <c r="Y2049" i="14"/>
  <c r="AC2048" i="14"/>
  <c r="AB2048" i="14" a="1"/>
  <c r="AB2048" i="14" s="1"/>
  <c r="AA2048" i="14"/>
  <c r="Y2048" i="14"/>
  <c r="AC2047" i="14"/>
  <c r="AB2047" i="14" a="1"/>
  <c r="AB2047" i="14" s="1"/>
  <c r="AA2047" i="14"/>
  <c r="Y2047" i="14"/>
  <c r="AC2046" i="14"/>
  <c r="AB2046" i="14"/>
  <c r="AB2046" i="14" a="1"/>
  <c r="AA2046" i="14"/>
  <c r="Y2046" i="14"/>
  <c r="AC2045" i="14"/>
  <c r="AB2045" i="14" a="1"/>
  <c r="AB2045" i="14" s="1"/>
  <c r="AA2045" i="14"/>
  <c r="Y2045" i="14"/>
  <c r="AC2044" i="14"/>
  <c r="AB2044" i="14" a="1"/>
  <c r="AB2044" i="14" s="1"/>
  <c r="AA2044" i="14"/>
  <c r="Y2044" i="14"/>
  <c r="AC2043" i="14"/>
  <c r="AB2043" i="14" a="1"/>
  <c r="AB2043" i="14" s="1"/>
  <c r="X2043" i="14" s="1"/>
  <c r="AA2043" i="14"/>
  <c r="Y2043" i="14"/>
  <c r="AC2042" i="14"/>
  <c r="AB2042" i="14"/>
  <c r="AB2042" i="14" a="1"/>
  <c r="AA2042" i="14"/>
  <c r="Y2042" i="14"/>
  <c r="AC2041" i="14"/>
  <c r="AB2041" i="14" a="1"/>
  <c r="AB2041" i="14" s="1"/>
  <c r="X2041" i="14" s="1"/>
  <c r="AA2041" i="14"/>
  <c r="Y2041" i="14"/>
  <c r="AC2040" i="14"/>
  <c r="AB2040" i="14" a="1"/>
  <c r="AB2040" i="14" s="1"/>
  <c r="X2040" i="14" s="1"/>
  <c r="AA2040" i="14"/>
  <c r="Y2040" i="14"/>
  <c r="AC2039" i="14"/>
  <c r="AB2039" i="14" a="1"/>
  <c r="AB2039" i="14" s="1"/>
  <c r="X2039" i="14" s="1"/>
  <c r="AA2039" i="14"/>
  <c r="Y2039" i="14"/>
  <c r="AC2038" i="14"/>
  <c r="AB2038" i="14" a="1"/>
  <c r="AB2038" i="14" s="1"/>
  <c r="AA2038" i="14"/>
  <c r="Y2038" i="14"/>
  <c r="AC2037" i="14"/>
  <c r="AB2037" i="14" a="1"/>
  <c r="AB2037" i="14" s="1"/>
  <c r="AA2037" i="14"/>
  <c r="Y2037" i="14"/>
  <c r="AC2036" i="14"/>
  <c r="AB2036" i="14"/>
  <c r="AB2036" i="14" a="1"/>
  <c r="AA2036" i="14"/>
  <c r="Y2036" i="14"/>
  <c r="AC2035" i="14"/>
  <c r="AB2035" i="14" a="1"/>
  <c r="AB2035" i="14" s="1"/>
  <c r="AA2035" i="14"/>
  <c r="Y2035" i="14"/>
  <c r="AC2034" i="14"/>
  <c r="AB2034" i="14"/>
  <c r="X2034" i="14" s="1"/>
  <c r="AB2034" i="14" a="1"/>
  <c r="AA2034" i="14"/>
  <c r="Y2034" i="14"/>
  <c r="AC2033" i="14"/>
  <c r="AB2033" i="14" a="1"/>
  <c r="AB2033" i="14" s="1"/>
  <c r="X2033" i="14" s="1"/>
  <c r="AA2033" i="14"/>
  <c r="Y2033" i="14"/>
  <c r="AC2032" i="14"/>
  <c r="AB2032" i="14" a="1"/>
  <c r="AB2032" i="14" s="1"/>
  <c r="X2032" i="14" s="1"/>
  <c r="AA2032" i="14"/>
  <c r="Y2032" i="14"/>
  <c r="AC2031" i="14"/>
  <c r="AB2031" i="14" a="1"/>
  <c r="AB2031" i="14" s="1"/>
  <c r="X2031" i="14" s="1"/>
  <c r="AA2031" i="14"/>
  <c r="Y2031" i="14"/>
  <c r="AC2030" i="14"/>
  <c r="AB2030" i="14"/>
  <c r="AB2030" i="14" a="1"/>
  <c r="AA2030" i="14"/>
  <c r="Y2030" i="14"/>
  <c r="AC2029" i="14"/>
  <c r="AB2029" i="14" a="1"/>
  <c r="AB2029" i="14" s="1"/>
  <c r="AA2029" i="14"/>
  <c r="Y2029" i="14"/>
  <c r="AC2028" i="14"/>
  <c r="AB2028" i="14" a="1"/>
  <c r="AB2028" i="14" s="1"/>
  <c r="AA2028" i="14"/>
  <c r="Y2028" i="14"/>
  <c r="AC2027" i="14"/>
  <c r="AB2027" i="14" a="1"/>
  <c r="AB2027" i="14" s="1"/>
  <c r="AA2027" i="14"/>
  <c r="Y2027" i="14"/>
  <c r="AC2026" i="14"/>
  <c r="AB2026" i="14"/>
  <c r="AB2026" i="14" a="1"/>
  <c r="AA2026" i="14"/>
  <c r="Y2026" i="14"/>
  <c r="AC2025" i="14"/>
  <c r="AB2025" i="14" a="1"/>
  <c r="AB2025" i="14" s="1"/>
  <c r="X2025" i="14" s="1"/>
  <c r="AA2025" i="14"/>
  <c r="Y2025" i="14"/>
  <c r="AC2024" i="14"/>
  <c r="AB2024" i="14" a="1"/>
  <c r="AB2024" i="14" s="1"/>
  <c r="AA2024" i="14"/>
  <c r="Y2024" i="14"/>
  <c r="AC2023" i="14"/>
  <c r="AB2023" i="14" a="1"/>
  <c r="AB2023" i="14" s="1"/>
  <c r="AA2023" i="14"/>
  <c r="Y2023" i="14"/>
  <c r="AC2022" i="14"/>
  <c r="AB2022" i="14"/>
  <c r="AB2022" i="14" a="1"/>
  <c r="AA2022" i="14"/>
  <c r="Y2022" i="14"/>
  <c r="AC2021" i="14"/>
  <c r="AB2021" i="14" a="1"/>
  <c r="AB2021" i="14" s="1"/>
  <c r="AA2021" i="14"/>
  <c r="Y2021" i="14"/>
  <c r="AC2020" i="14"/>
  <c r="AB2020" i="14"/>
  <c r="AB2020" i="14" a="1"/>
  <c r="AA2020" i="14"/>
  <c r="Y2020" i="14"/>
  <c r="AC2019" i="14"/>
  <c r="AB2019" i="14" a="1"/>
  <c r="AB2019" i="14" s="1"/>
  <c r="X2019" i="14" s="1"/>
  <c r="AA2019" i="14"/>
  <c r="Y2019" i="14"/>
  <c r="AC2018" i="14"/>
  <c r="AB2018" i="14"/>
  <c r="X2018" i="14" s="1"/>
  <c r="AB2018" i="14" a="1"/>
  <c r="AA2018" i="14"/>
  <c r="Y2018" i="14"/>
  <c r="AC2017" i="14"/>
  <c r="AB2017" i="14" a="1"/>
  <c r="AB2017" i="14" s="1"/>
  <c r="X2017" i="14" s="1"/>
  <c r="AA2017" i="14"/>
  <c r="Y2017" i="14"/>
  <c r="AC2016" i="14"/>
  <c r="AB2016" i="14" a="1"/>
  <c r="AB2016" i="14" s="1"/>
  <c r="AA2016" i="14"/>
  <c r="Y2016" i="14"/>
  <c r="AC2015" i="14"/>
  <c r="AB2015" i="14" a="1"/>
  <c r="AB2015" i="14" s="1"/>
  <c r="AA2015" i="14"/>
  <c r="Y2015" i="14"/>
  <c r="AC2014" i="14"/>
  <c r="AB2014" i="14"/>
  <c r="AB2014" i="14" a="1"/>
  <c r="AA2014" i="14"/>
  <c r="Y2014" i="14"/>
  <c r="AC2013" i="14"/>
  <c r="AB2013" i="14" a="1"/>
  <c r="AB2013" i="14" s="1"/>
  <c r="AA2013" i="14"/>
  <c r="Y2013" i="14"/>
  <c r="AC2012" i="14"/>
  <c r="AB2012" i="14"/>
  <c r="X2012" i="14" s="1"/>
  <c r="AB2012" i="14" a="1"/>
  <c r="AA2012" i="14"/>
  <c r="Y2012" i="14"/>
  <c r="AC2011" i="14"/>
  <c r="AB2011" i="14" a="1"/>
  <c r="AB2011" i="14" s="1"/>
  <c r="X2011" i="14" s="1"/>
  <c r="AA2011" i="14"/>
  <c r="Y2011" i="14"/>
  <c r="AC2010" i="14"/>
  <c r="AB2010" i="14"/>
  <c r="AB2010" i="14" a="1"/>
  <c r="AA2010" i="14"/>
  <c r="Y2010" i="14"/>
  <c r="AC2009" i="14"/>
  <c r="AB2009" i="14" a="1"/>
  <c r="AB2009" i="14" s="1"/>
  <c r="X2009" i="14" s="1"/>
  <c r="AA2009" i="14"/>
  <c r="Y2009" i="14"/>
  <c r="AC2008" i="14"/>
  <c r="AB2008" i="14" a="1"/>
  <c r="AB2008" i="14" s="1"/>
  <c r="X2008" i="14" s="1"/>
  <c r="AA2008" i="14"/>
  <c r="Y2008" i="14"/>
  <c r="AC2007" i="14"/>
  <c r="AB2007" i="14" a="1"/>
  <c r="AB2007" i="14" s="1"/>
  <c r="X2007" i="14" s="1"/>
  <c r="AA2007" i="14"/>
  <c r="Y2007" i="14"/>
  <c r="AC2006" i="14"/>
  <c r="AB2006" i="14" a="1"/>
  <c r="AB2006" i="14" s="1"/>
  <c r="AA2006" i="14"/>
  <c r="Y2006" i="14"/>
  <c r="AC2005" i="14"/>
  <c r="AB2005" i="14" a="1"/>
  <c r="AB2005" i="14" s="1"/>
  <c r="AA2005" i="14"/>
  <c r="Y2005" i="14"/>
  <c r="AC2004" i="14"/>
  <c r="AB2004" i="14"/>
  <c r="AB2004" i="14" a="1"/>
  <c r="AA2004" i="14"/>
  <c r="Y2004" i="14"/>
  <c r="AC2003" i="14"/>
  <c r="AB2003" i="14" a="1"/>
  <c r="AB2003" i="14" s="1"/>
  <c r="AA2003" i="14"/>
  <c r="Y2003" i="14"/>
  <c r="AC2002" i="14"/>
  <c r="AB2002" i="14"/>
  <c r="X2002" i="14" s="1"/>
  <c r="AB2002" i="14" a="1"/>
  <c r="AA2002" i="14"/>
  <c r="Y2002" i="14"/>
  <c r="AC2001" i="14"/>
  <c r="AB2001" i="14" a="1"/>
  <c r="AB2001" i="14" s="1"/>
  <c r="X2001" i="14" s="1"/>
  <c r="AA2001" i="14"/>
  <c r="Y2001" i="14"/>
  <c r="AC2000" i="14"/>
  <c r="AB2000" i="14" a="1"/>
  <c r="AB2000" i="14" s="1"/>
  <c r="X2000" i="14" s="1"/>
  <c r="AA2000" i="14"/>
  <c r="Y2000" i="14"/>
  <c r="AC1999" i="14"/>
  <c r="AB1999" i="14" a="1"/>
  <c r="AB1999" i="14" s="1"/>
  <c r="X1999" i="14" s="1"/>
  <c r="AA1999" i="14"/>
  <c r="Y1999" i="14"/>
  <c r="AC1998" i="14"/>
  <c r="AB1998" i="14"/>
  <c r="AB1998" i="14" a="1"/>
  <c r="AA1998" i="14"/>
  <c r="Y1998" i="14"/>
  <c r="AC1997" i="14"/>
  <c r="AB1997" i="14" a="1"/>
  <c r="AB1997" i="14" s="1"/>
  <c r="AA1997" i="14"/>
  <c r="Y1997" i="14"/>
  <c r="AC1996" i="14"/>
  <c r="AB1996" i="14" a="1"/>
  <c r="AB1996" i="14" s="1"/>
  <c r="AA1996" i="14"/>
  <c r="Y1996" i="14"/>
  <c r="AC1995" i="14"/>
  <c r="AB1995" i="14" a="1"/>
  <c r="AB1995" i="14" s="1"/>
  <c r="AA1995" i="14"/>
  <c r="Y1995" i="14"/>
  <c r="AC1994" i="14"/>
  <c r="AB1994" i="14"/>
  <c r="AB1994" i="14" a="1"/>
  <c r="AA1994" i="14"/>
  <c r="Y1994" i="14"/>
  <c r="AC1993" i="14"/>
  <c r="AB1993" i="14" a="1"/>
  <c r="AB1993" i="14" s="1"/>
  <c r="X1993" i="14" s="1"/>
  <c r="AA1993" i="14"/>
  <c r="Y1993" i="14"/>
  <c r="AC1992" i="14"/>
  <c r="AB1992" i="14" a="1"/>
  <c r="AB1992" i="14" s="1"/>
  <c r="AA1992" i="14"/>
  <c r="Y1992" i="14"/>
  <c r="AC1991" i="14"/>
  <c r="AB1991" i="14" a="1"/>
  <c r="AB1991" i="14" s="1"/>
  <c r="AA1991" i="14"/>
  <c r="Y1991" i="14"/>
  <c r="AC1990" i="14"/>
  <c r="AB1990" i="14" a="1"/>
  <c r="AB1990" i="14" s="1"/>
  <c r="AA1990" i="14"/>
  <c r="Y1990" i="14"/>
  <c r="AC1989" i="14"/>
  <c r="AB1989" i="14" a="1"/>
  <c r="AB1989" i="14" s="1"/>
  <c r="AA1989" i="14"/>
  <c r="Y1989" i="14"/>
  <c r="AC1988" i="14"/>
  <c r="AB1988" i="14"/>
  <c r="AB1988" i="14" a="1"/>
  <c r="AA1988" i="14"/>
  <c r="Y1988" i="14"/>
  <c r="AC1987" i="14"/>
  <c r="AB1987" i="14" a="1"/>
  <c r="AB1987" i="14" s="1"/>
  <c r="X1987" i="14" s="1"/>
  <c r="AA1987" i="14"/>
  <c r="Y1987" i="14"/>
  <c r="AC1986" i="14"/>
  <c r="AB1986" i="14"/>
  <c r="X1986" i="14" s="1"/>
  <c r="AB1986" i="14" a="1"/>
  <c r="AA1986" i="14"/>
  <c r="Y1986" i="14"/>
  <c r="AC1985" i="14"/>
  <c r="AB1985" i="14" a="1"/>
  <c r="AB1985" i="14" s="1"/>
  <c r="X1985" i="14" s="1"/>
  <c r="AA1985" i="14"/>
  <c r="Y1985" i="14"/>
  <c r="AC1984" i="14"/>
  <c r="AB1984" i="14" a="1"/>
  <c r="AB1984" i="14" s="1"/>
  <c r="AA1984" i="14"/>
  <c r="Y1984" i="14"/>
  <c r="AC1983" i="14"/>
  <c r="AB1983" i="14" a="1"/>
  <c r="AB1983" i="14" s="1"/>
  <c r="AA1983" i="14"/>
  <c r="Y1983" i="14"/>
  <c r="AC1982" i="14"/>
  <c r="AB1982" i="14"/>
  <c r="AB1982" i="14" a="1"/>
  <c r="AA1982" i="14"/>
  <c r="Y1982" i="14"/>
  <c r="AC1981" i="14"/>
  <c r="AB1981" i="14" a="1"/>
  <c r="AB1981" i="14" s="1"/>
  <c r="AA1981" i="14"/>
  <c r="Y1981" i="14"/>
  <c r="AC1980" i="14"/>
  <c r="AB1980" i="14" a="1"/>
  <c r="AB1980" i="14" s="1"/>
  <c r="AA1980" i="14"/>
  <c r="Y1980" i="14"/>
  <c r="AC1979" i="14"/>
  <c r="AB1979" i="14" a="1"/>
  <c r="AB1979" i="14" s="1"/>
  <c r="X1979" i="14" s="1"/>
  <c r="AA1979" i="14"/>
  <c r="Y1979" i="14"/>
  <c r="AC1978" i="14"/>
  <c r="AB1978" i="14"/>
  <c r="AB1978" i="14" a="1"/>
  <c r="AA1978" i="14"/>
  <c r="Y1978" i="14"/>
  <c r="AC1977" i="14"/>
  <c r="AB1977" i="14" a="1"/>
  <c r="AB1977" i="14" s="1"/>
  <c r="X1977" i="14" s="1"/>
  <c r="AA1977" i="14"/>
  <c r="Y1977" i="14"/>
  <c r="AC1976" i="14"/>
  <c r="AB1976" i="14" a="1"/>
  <c r="AB1976" i="14" s="1"/>
  <c r="X1976" i="14" s="1"/>
  <c r="AA1976" i="14"/>
  <c r="Y1976" i="14"/>
  <c r="AC1975" i="14"/>
  <c r="AB1975" i="14" a="1"/>
  <c r="AB1975" i="14" s="1"/>
  <c r="X1975" i="14" s="1"/>
  <c r="AA1975" i="14"/>
  <c r="Y1975" i="14"/>
  <c r="AC1974" i="14"/>
  <c r="AB1974" i="14" a="1"/>
  <c r="AB1974" i="14" s="1"/>
  <c r="AA1974" i="14"/>
  <c r="Y1974" i="14"/>
  <c r="AC1973" i="14"/>
  <c r="AB1973" i="14" a="1"/>
  <c r="AB1973" i="14" s="1"/>
  <c r="AA1973" i="14"/>
  <c r="Y1973" i="14"/>
  <c r="AC1972" i="14"/>
  <c r="AB1972" i="14"/>
  <c r="AB1972" i="14" a="1"/>
  <c r="AA1972" i="14"/>
  <c r="Y1972" i="14"/>
  <c r="AC1971" i="14"/>
  <c r="AB1971" i="14" a="1"/>
  <c r="AB1971" i="14" s="1"/>
  <c r="AA1971" i="14"/>
  <c r="Y1971" i="14"/>
  <c r="AC1970" i="14"/>
  <c r="AB1970" i="14"/>
  <c r="X1970" i="14" s="1"/>
  <c r="AB1970" i="14" a="1"/>
  <c r="AA1970" i="14"/>
  <c r="Y1970" i="14"/>
  <c r="AC1969" i="14"/>
  <c r="AB1969" i="14" a="1"/>
  <c r="AB1969" i="14" s="1"/>
  <c r="X1969" i="14" s="1"/>
  <c r="AA1969" i="14"/>
  <c r="Y1969" i="14"/>
  <c r="AC1968" i="14"/>
  <c r="AB1968" i="14" a="1"/>
  <c r="AB1968" i="14" s="1"/>
  <c r="X1968" i="14" s="1"/>
  <c r="AA1968" i="14"/>
  <c r="Y1968" i="14"/>
  <c r="AC1967" i="14"/>
  <c r="AB1967" i="14" a="1"/>
  <c r="AB1967" i="14" s="1"/>
  <c r="X1967" i="14" s="1"/>
  <c r="AA1967" i="14"/>
  <c r="Y1967" i="14"/>
  <c r="AC1966" i="14"/>
  <c r="AB1966" i="14"/>
  <c r="AB1966" i="14" a="1"/>
  <c r="AA1966" i="14"/>
  <c r="Y1966" i="14"/>
  <c r="AC1965" i="14"/>
  <c r="AB1965" i="14" a="1"/>
  <c r="AB1965" i="14" s="1"/>
  <c r="AA1965" i="14"/>
  <c r="Y1965" i="14"/>
  <c r="AC1964" i="14"/>
  <c r="AB1964" i="14" a="1"/>
  <c r="AB1964" i="14" s="1"/>
  <c r="AA1964" i="14"/>
  <c r="Y1964" i="14"/>
  <c r="AC1963" i="14"/>
  <c r="AB1963" i="14" a="1"/>
  <c r="AB1963" i="14" s="1"/>
  <c r="AA1963" i="14"/>
  <c r="Y1963" i="14"/>
  <c r="AC1962" i="14"/>
  <c r="AB1962" i="14"/>
  <c r="AB1962" i="14" a="1"/>
  <c r="AA1962" i="14"/>
  <c r="Y1962" i="14"/>
  <c r="AC1961" i="14"/>
  <c r="AB1961" i="14" a="1"/>
  <c r="AB1961" i="14" s="1"/>
  <c r="X1961" i="14" s="1"/>
  <c r="AA1961" i="14"/>
  <c r="Y1961" i="14"/>
  <c r="AC1960" i="14"/>
  <c r="AB1960" i="14" a="1"/>
  <c r="AB1960" i="14" s="1"/>
  <c r="AA1960" i="14"/>
  <c r="Y1960" i="14"/>
  <c r="AC1959" i="14"/>
  <c r="AB1959" i="14" a="1"/>
  <c r="AB1959" i="14" s="1"/>
  <c r="AA1959" i="14"/>
  <c r="Y1959" i="14"/>
  <c r="AC1958" i="14"/>
  <c r="AB1958" i="14" a="1"/>
  <c r="AB1958" i="14" s="1"/>
  <c r="AA1958" i="14"/>
  <c r="Y1958" i="14"/>
  <c r="AC1957" i="14"/>
  <c r="AB1957" i="14" a="1"/>
  <c r="AB1957" i="14" s="1"/>
  <c r="AA1957" i="14"/>
  <c r="Y1957" i="14"/>
  <c r="AC1956" i="14"/>
  <c r="AB1956" i="14"/>
  <c r="AB1956" i="14" a="1"/>
  <c r="AA1956" i="14"/>
  <c r="Y1956" i="14"/>
  <c r="AC1955" i="14"/>
  <c r="AB1955" i="14" a="1"/>
  <c r="AB1955" i="14" s="1"/>
  <c r="X1955" i="14" s="1"/>
  <c r="AA1955" i="14"/>
  <c r="Y1955" i="14"/>
  <c r="AC1954" i="14"/>
  <c r="AB1954" i="14"/>
  <c r="X1954" i="14" s="1"/>
  <c r="AB1954" i="14" a="1"/>
  <c r="AA1954" i="14"/>
  <c r="Y1954" i="14"/>
  <c r="AC1953" i="14"/>
  <c r="AB1953" i="14" a="1"/>
  <c r="AB1953" i="14" s="1"/>
  <c r="X1953" i="14" s="1"/>
  <c r="AA1953" i="14"/>
  <c r="Y1953" i="14"/>
  <c r="AC1952" i="14"/>
  <c r="AB1952" i="14" a="1"/>
  <c r="AB1952" i="14" s="1"/>
  <c r="AA1952" i="14"/>
  <c r="Y1952" i="14"/>
  <c r="AC1951" i="14"/>
  <c r="AB1951" i="14" a="1"/>
  <c r="AB1951" i="14" s="1"/>
  <c r="AA1951" i="14"/>
  <c r="Y1951" i="14"/>
  <c r="AC1950" i="14"/>
  <c r="AB1950" i="14"/>
  <c r="AB1950" i="14" a="1"/>
  <c r="AA1950" i="14"/>
  <c r="Y1950" i="14"/>
  <c r="AC1949" i="14"/>
  <c r="AB1949" i="14" a="1"/>
  <c r="AB1949" i="14" s="1"/>
  <c r="AA1949" i="14"/>
  <c r="Y1949" i="14"/>
  <c r="AC1948" i="14"/>
  <c r="AB1948" i="14" a="1"/>
  <c r="AB1948" i="14" s="1"/>
  <c r="AA1948" i="14"/>
  <c r="Y1948" i="14"/>
  <c r="AC1947" i="14"/>
  <c r="AB1947" i="14" a="1"/>
  <c r="AB1947" i="14" s="1"/>
  <c r="X1947" i="14" s="1"/>
  <c r="AA1947" i="14"/>
  <c r="Y1947" i="14"/>
  <c r="AC1946" i="14"/>
  <c r="AB1946" i="14"/>
  <c r="AB1946" i="14" a="1"/>
  <c r="AA1946" i="14"/>
  <c r="Y1946" i="14"/>
  <c r="AC1945" i="14"/>
  <c r="AB1945" i="14" a="1"/>
  <c r="AB1945" i="14" s="1"/>
  <c r="X1945" i="14" s="1"/>
  <c r="AA1945" i="14"/>
  <c r="Y1945" i="14"/>
  <c r="AC1944" i="14"/>
  <c r="AB1944" i="14" a="1"/>
  <c r="AB1944" i="14" s="1"/>
  <c r="X1944" i="14" s="1"/>
  <c r="AA1944" i="14"/>
  <c r="Y1944" i="14"/>
  <c r="AC1943" i="14"/>
  <c r="AB1943" i="14" a="1"/>
  <c r="AB1943" i="14" s="1"/>
  <c r="X1943" i="14" s="1"/>
  <c r="AA1943" i="14"/>
  <c r="Y1943" i="14"/>
  <c r="AC1942" i="14"/>
  <c r="AB1942" i="14" a="1"/>
  <c r="AB1942" i="14" s="1"/>
  <c r="AA1942" i="14"/>
  <c r="Y1942" i="14"/>
  <c r="AC1941" i="14"/>
  <c r="AB1941" i="14" a="1"/>
  <c r="AB1941" i="14" s="1"/>
  <c r="AA1941" i="14"/>
  <c r="Y1941" i="14"/>
  <c r="AC1940" i="14"/>
  <c r="AB1940" i="14"/>
  <c r="AB1940" i="14" a="1"/>
  <c r="AA1940" i="14"/>
  <c r="Y1940" i="14"/>
  <c r="AC1939" i="14"/>
  <c r="AB1939" i="14" a="1"/>
  <c r="AB1939" i="14" s="1"/>
  <c r="AA1939" i="14"/>
  <c r="Y1939" i="14"/>
  <c r="AC1938" i="14"/>
  <c r="AB1938" i="14"/>
  <c r="X1938" i="14" s="1"/>
  <c r="AB1938" i="14" a="1"/>
  <c r="AA1938" i="14"/>
  <c r="Y1938" i="14"/>
  <c r="AC1937" i="14"/>
  <c r="AB1937" i="14" a="1"/>
  <c r="AB1937" i="14" s="1"/>
  <c r="X1937" i="14" s="1"/>
  <c r="AA1937" i="14"/>
  <c r="Y1937" i="14"/>
  <c r="AC1936" i="14"/>
  <c r="AB1936" i="14"/>
  <c r="AB1936" i="14" a="1"/>
  <c r="AA1936" i="14"/>
  <c r="Y1936" i="14"/>
  <c r="AC1935" i="14"/>
  <c r="AB1935" i="14" a="1"/>
  <c r="AB1935" i="14" s="1"/>
  <c r="X1935" i="14" s="1"/>
  <c r="AA1935" i="14"/>
  <c r="Y1935" i="14"/>
  <c r="AC1934" i="14"/>
  <c r="AB1934" i="14" a="1"/>
  <c r="AB1934" i="14" s="1"/>
  <c r="AA1934" i="14"/>
  <c r="Y1934" i="14"/>
  <c r="AC1933" i="14"/>
  <c r="AB1933" i="14" a="1"/>
  <c r="AB1933" i="14" s="1"/>
  <c r="AA1933" i="14"/>
  <c r="Y1933" i="14"/>
  <c r="AC1932" i="14"/>
  <c r="AB1932" i="14"/>
  <c r="AB1932" i="14" a="1"/>
  <c r="AA1932" i="14"/>
  <c r="Y1932" i="14"/>
  <c r="AC1931" i="14"/>
  <c r="AB1931" i="14" a="1"/>
  <c r="AB1931" i="14" s="1"/>
  <c r="AA1931" i="14"/>
  <c r="Y1931" i="14"/>
  <c r="AC1930" i="14"/>
  <c r="AB1930" i="14"/>
  <c r="X1930" i="14" s="1"/>
  <c r="AB1930" i="14" a="1"/>
  <c r="AA1930" i="14"/>
  <c r="Y1930" i="14"/>
  <c r="AC1929" i="14"/>
  <c r="AB1929" i="14" a="1"/>
  <c r="AB1929" i="14" s="1"/>
  <c r="X1929" i="14" s="1"/>
  <c r="AA1929" i="14"/>
  <c r="Y1929" i="14"/>
  <c r="AC1928" i="14"/>
  <c r="AB1928" i="14"/>
  <c r="AB1928" i="14" a="1"/>
  <c r="AA1928" i="14"/>
  <c r="Y1928" i="14"/>
  <c r="AC1927" i="14"/>
  <c r="AB1927" i="14" a="1"/>
  <c r="AB1927" i="14" s="1"/>
  <c r="X1927" i="14" s="1"/>
  <c r="AA1927" i="14"/>
  <c r="Y1927" i="14"/>
  <c r="AC1926" i="14"/>
  <c r="AB1926" i="14" a="1"/>
  <c r="AB1926" i="14" s="1"/>
  <c r="AA1926" i="14"/>
  <c r="Y1926" i="14"/>
  <c r="AC1925" i="14"/>
  <c r="AB1925" i="14" a="1"/>
  <c r="AB1925" i="14" s="1"/>
  <c r="AA1925" i="14"/>
  <c r="Y1925" i="14"/>
  <c r="AC1924" i="14"/>
  <c r="AB1924" i="14"/>
  <c r="AB1924" i="14" a="1"/>
  <c r="AA1924" i="14"/>
  <c r="Y1924" i="14"/>
  <c r="AC1923" i="14"/>
  <c r="AB1923" i="14" a="1"/>
  <c r="AB1923" i="14" s="1"/>
  <c r="AA1923" i="14"/>
  <c r="Y1923" i="14"/>
  <c r="AC1922" i="14"/>
  <c r="AB1922" i="14"/>
  <c r="X1922" i="14" s="1"/>
  <c r="AB1922" i="14" a="1"/>
  <c r="AA1922" i="14"/>
  <c r="Y1922" i="14"/>
  <c r="AC1921" i="14"/>
  <c r="AB1921" i="14" a="1"/>
  <c r="AB1921" i="14" s="1"/>
  <c r="X1921" i="14" s="1"/>
  <c r="AA1921" i="14"/>
  <c r="Y1921" i="14"/>
  <c r="AC1920" i="14"/>
  <c r="AB1920" i="14"/>
  <c r="AB1920" i="14" a="1"/>
  <c r="AA1920" i="14"/>
  <c r="Y1920" i="14"/>
  <c r="AC1919" i="14"/>
  <c r="AB1919" i="14" a="1"/>
  <c r="AB1919" i="14" s="1"/>
  <c r="X1919" i="14" s="1"/>
  <c r="AA1919" i="14"/>
  <c r="Y1919" i="14"/>
  <c r="AC1918" i="14"/>
  <c r="AB1918" i="14" a="1"/>
  <c r="AB1918" i="14" s="1"/>
  <c r="AA1918" i="14"/>
  <c r="Y1918" i="14"/>
  <c r="AC1917" i="14"/>
  <c r="AB1917" i="14" a="1"/>
  <c r="AB1917" i="14" s="1"/>
  <c r="AA1917" i="14"/>
  <c r="Y1917" i="14"/>
  <c r="AC1916" i="14"/>
  <c r="AB1916" i="14"/>
  <c r="AB1916" i="14" a="1"/>
  <c r="AA1916" i="14"/>
  <c r="Y1916" i="14"/>
  <c r="AC1915" i="14"/>
  <c r="AB1915" i="14" a="1"/>
  <c r="AB1915" i="14" s="1"/>
  <c r="AA1915" i="14"/>
  <c r="Y1915" i="14"/>
  <c r="AC1914" i="14"/>
  <c r="AB1914" i="14"/>
  <c r="X1914" i="14" s="1"/>
  <c r="AB1914" i="14" a="1"/>
  <c r="AA1914" i="14"/>
  <c r="Y1914" i="14"/>
  <c r="AC1913" i="14"/>
  <c r="AB1913" i="14" a="1"/>
  <c r="AB1913" i="14" s="1"/>
  <c r="X1913" i="14" s="1"/>
  <c r="AA1913" i="14"/>
  <c r="Y1913" i="14"/>
  <c r="AC1912" i="14"/>
  <c r="AB1912" i="14"/>
  <c r="AB1912" i="14" a="1"/>
  <c r="AA1912" i="14"/>
  <c r="Y1912" i="14"/>
  <c r="AC1911" i="14"/>
  <c r="AB1911" i="14" a="1"/>
  <c r="AB1911" i="14" s="1"/>
  <c r="X1911" i="14" s="1"/>
  <c r="AA1911" i="14"/>
  <c r="Y1911" i="14"/>
  <c r="AC1910" i="14"/>
  <c r="AB1910" i="14" a="1"/>
  <c r="AB1910" i="14" s="1"/>
  <c r="AA1910" i="14"/>
  <c r="Y1910" i="14"/>
  <c r="AC1909" i="14"/>
  <c r="AB1909" i="14" a="1"/>
  <c r="AB1909" i="14" s="1"/>
  <c r="AA1909" i="14"/>
  <c r="Y1909" i="14"/>
  <c r="AC1908" i="14"/>
  <c r="AB1908" i="14"/>
  <c r="AB1908" i="14" a="1"/>
  <c r="AA1908" i="14"/>
  <c r="Y1908" i="14"/>
  <c r="AC1907" i="14"/>
  <c r="AB1907" i="14" a="1"/>
  <c r="AB1907" i="14" s="1"/>
  <c r="AA1907" i="14"/>
  <c r="Y1907" i="14"/>
  <c r="AC1906" i="14"/>
  <c r="AB1906" i="14"/>
  <c r="X1906" i="14" s="1"/>
  <c r="AB1906" i="14" a="1"/>
  <c r="AA1906" i="14"/>
  <c r="Y1906" i="14"/>
  <c r="AC1905" i="14"/>
  <c r="AB1905" i="14" a="1"/>
  <c r="AB1905" i="14" s="1"/>
  <c r="X1905" i="14" s="1"/>
  <c r="AA1905" i="14"/>
  <c r="Y1905" i="14"/>
  <c r="AC1904" i="14"/>
  <c r="AB1904" i="14"/>
  <c r="AB1904" i="14" a="1"/>
  <c r="AA1904" i="14"/>
  <c r="Y1904" i="14"/>
  <c r="AC1903" i="14"/>
  <c r="AB1903" i="14" a="1"/>
  <c r="AB1903" i="14" s="1"/>
  <c r="X1903" i="14" s="1"/>
  <c r="AA1903" i="14"/>
  <c r="Y1903" i="14"/>
  <c r="AC1902" i="14"/>
  <c r="AB1902" i="14" a="1"/>
  <c r="AB1902" i="14" s="1"/>
  <c r="AA1902" i="14"/>
  <c r="Y1902" i="14"/>
  <c r="AC1901" i="14"/>
  <c r="AB1901" i="14" a="1"/>
  <c r="AB1901" i="14" s="1"/>
  <c r="AA1901" i="14"/>
  <c r="Y1901" i="14"/>
  <c r="AC1900" i="14"/>
  <c r="AB1900" i="14"/>
  <c r="AB1900" i="14" a="1"/>
  <c r="AA1900" i="14"/>
  <c r="Y1900" i="14"/>
  <c r="AC1899" i="14"/>
  <c r="AB1899" i="14" a="1"/>
  <c r="AB1899" i="14" s="1"/>
  <c r="AA1899" i="14"/>
  <c r="Y1899" i="14"/>
  <c r="AC1898" i="14"/>
  <c r="AB1898" i="14"/>
  <c r="X1898" i="14" s="1"/>
  <c r="AB1898" i="14" a="1"/>
  <c r="AA1898" i="14"/>
  <c r="Y1898" i="14"/>
  <c r="AC1897" i="14"/>
  <c r="AB1897" i="14" a="1"/>
  <c r="AB1897" i="14" s="1"/>
  <c r="X1897" i="14" s="1"/>
  <c r="AA1897" i="14"/>
  <c r="Y1897" i="14"/>
  <c r="AC1896" i="14"/>
  <c r="AB1896" i="14"/>
  <c r="AB1896" i="14" a="1"/>
  <c r="AA1896" i="14"/>
  <c r="Y1896" i="14"/>
  <c r="AC1895" i="14"/>
  <c r="AB1895" i="14" a="1"/>
  <c r="AB1895" i="14" s="1"/>
  <c r="X1895" i="14" s="1"/>
  <c r="AA1895" i="14"/>
  <c r="Y1895" i="14"/>
  <c r="AC1894" i="14"/>
  <c r="AB1894" i="14" a="1"/>
  <c r="AB1894" i="14" s="1"/>
  <c r="AA1894" i="14"/>
  <c r="Y1894" i="14"/>
  <c r="AC1893" i="14"/>
  <c r="AB1893" i="14" a="1"/>
  <c r="AB1893" i="14" s="1"/>
  <c r="AA1893" i="14"/>
  <c r="Y1893" i="14"/>
  <c r="AC1892" i="14"/>
  <c r="AB1892" i="14"/>
  <c r="AB1892" i="14" a="1"/>
  <c r="AA1892" i="14"/>
  <c r="Y1892" i="14"/>
  <c r="AC1891" i="14"/>
  <c r="AB1891" i="14" a="1"/>
  <c r="AB1891" i="14" s="1"/>
  <c r="AA1891" i="14"/>
  <c r="Y1891" i="14"/>
  <c r="AC1890" i="14"/>
  <c r="AB1890" i="14"/>
  <c r="X1890" i="14" s="1"/>
  <c r="AB1890" i="14" a="1"/>
  <c r="AA1890" i="14"/>
  <c r="Y1890" i="14"/>
  <c r="AC1889" i="14"/>
  <c r="AB1889" i="14" a="1"/>
  <c r="AB1889" i="14" s="1"/>
  <c r="X1889" i="14" s="1"/>
  <c r="AA1889" i="14"/>
  <c r="Y1889" i="14"/>
  <c r="AC1888" i="14"/>
  <c r="AB1888" i="14"/>
  <c r="AB1888" i="14" a="1"/>
  <c r="AA1888" i="14"/>
  <c r="Y1888" i="14"/>
  <c r="AC1887" i="14"/>
  <c r="AB1887" i="14" a="1"/>
  <c r="AB1887" i="14" s="1"/>
  <c r="X1887" i="14" s="1"/>
  <c r="AA1887" i="14"/>
  <c r="Y1887" i="14"/>
  <c r="AC1886" i="14"/>
  <c r="AB1886" i="14" a="1"/>
  <c r="AB1886" i="14" s="1"/>
  <c r="AA1886" i="14"/>
  <c r="Y1886" i="14"/>
  <c r="AC1885" i="14"/>
  <c r="AB1885" i="14" a="1"/>
  <c r="AB1885" i="14" s="1"/>
  <c r="AA1885" i="14"/>
  <c r="Y1885" i="14"/>
  <c r="AC1884" i="14"/>
  <c r="AB1884" i="14"/>
  <c r="AB1884" i="14" a="1"/>
  <c r="AA1884" i="14"/>
  <c r="Y1884" i="14"/>
  <c r="AC1883" i="14"/>
  <c r="AB1883" i="14" a="1"/>
  <c r="AB1883" i="14" s="1"/>
  <c r="AA1883" i="14"/>
  <c r="Y1883" i="14"/>
  <c r="AC1882" i="14"/>
  <c r="AB1882" i="14"/>
  <c r="X1882" i="14" s="1"/>
  <c r="AB1882" i="14" a="1"/>
  <c r="AA1882" i="14"/>
  <c r="Y1882" i="14"/>
  <c r="AC1881" i="14"/>
  <c r="AB1881" i="14" a="1"/>
  <c r="AB1881" i="14" s="1"/>
  <c r="X1881" i="14" s="1"/>
  <c r="AA1881" i="14"/>
  <c r="Y1881" i="14"/>
  <c r="AC1880" i="14"/>
  <c r="AB1880" i="14"/>
  <c r="X1880" i="14" s="1"/>
  <c r="AB1880" i="14" a="1"/>
  <c r="AA1880" i="14"/>
  <c r="Y1880" i="14"/>
  <c r="AC1879" i="14"/>
  <c r="AB1879" i="14" a="1"/>
  <c r="AB1879" i="14" s="1"/>
  <c r="X1879" i="14" s="1"/>
  <c r="AA1879" i="14"/>
  <c r="Y1879" i="14"/>
  <c r="AC1878" i="14"/>
  <c r="AB1878" i="14" a="1"/>
  <c r="AB1878" i="14" s="1"/>
  <c r="AA1878" i="14"/>
  <c r="Y1878" i="14"/>
  <c r="AC1877" i="14"/>
  <c r="AB1877" i="14" a="1"/>
  <c r="AB1877" i="14" s="1"/>
  <c r="AA1877" i="14"/>
  <c r="Y1877" i="14"/>
  <c r="AC1876" i="14"/>
  <c r="AB1876" i="14"/>
  <c r="AB1876" i="14" a="1"/>
  <c r="AA1876" i="14"/>
  <c r="Y1876" i="14"/>
  <c r="AC1875" i="14"/>
  <c r="AB1875" i="14" a="1"/>
  <c r="AB1875" i="14" s="1"/>
  <c r="AA1875" i="14"/>
  <c r="Y1875" i="14"/>
  <c r="AC1874" i="14"/>
  <c r="AB1874" i="14"/>
  <c r="X1874" i="14" s="1"/>
  <c r="AB1874" i="14" a="1"/>
  <c r="AA1874" i="14"/>
  <c r="Y1874" i="14"/>
  <c r="AC1873" i="14"/>
  <c r="AB1873" i="14" a="1"/>
  <c r="AB1873" i="14" s="1"/>
  <c r="X1873" i="14" s="1"/>
  <c r="AA1873" i="14"/>
  <c r="Y1873" i="14"/>
  <c r="AC1872" i="14"/>
  <c r="AB1872" i="14"/>
  <c r="X1872" i="14" s="1"/>
  <c r="AB1872" i="14" a="1"/>
  <c r="AA1872" i="14"/>
  <c r="Y1872" i="14"/>
  <c r="AC1871" i="14"/>
  <c r="AB1871" i="14" a="1"/>
  <c r="AB1871" i="14" s="1"/>
  <c r="X1871" i="14" s="1"/>
  <c r="AA1871" i="14"/>
  <c r="Y1871" i="14"/>
  <c r="AC1870" i="14"/>
  <c r="AB1870" i="14" a="1"/>
  <c r="AB1870" i="14" s="1"/>
  <c r="AA1870" i="14"/>
  <c r="Y1870" i="14"/>
  <c r="AC1869" i="14"/>
  <c r="AB1869" i="14" a="1"/>
  <c r="AB1869" i="14" s="1"/>
  <c r="AA1869" i="14"/>
  <c r="Y1869" i="14"/>
  <c r="AC1868" i="14"/>
  <c r="AB1868" i="14"/>
  <c r="AB1868" i="14" a="1"/>
  <c r="AA1868" i="14"/>
  <c r="Y1868" i="14"/>
  <c r="AC1867" i="14"/>
  <c r="AB1867" i="14" a="1"/>
  <c r="AB1867" i="14" s="1"/>
  <c r="AA1867" i="14"/>
  <c r="Y1867" i="14"/>
  <c r="AC1866" i="14"/>
  <c r="AB1866" i="14"/>
  <c r="X1866" i="14" s="1"/>
  <c r="AB1866" i="14" a="1"/>
  <c r="AA1866" i="14"/>
  <c r="Y1866" i="14"/>
  <c r="AC1865" i="14"/>
  <c r="AB1865" i="14" a="1"/>
  <c r="AB1865" i="14" s="1"/>
  <c r="X1865" i="14" s="1"/>
  <c r="AA1865" i="14"/>
  <c r="Y1865" i="14"/>
  <c r="AC1864" i="14"/>
  <c r="AB1864" i="14"/>
  <c r="X1864" i="14" s="1"/>
  <c r="AB1864" i="14" a="1"/>
  <c r="AA1864" i="14"/>
  <c r="Y1864" i="14"/>
  <c r="AC1863" i="14"/>
  <c r="AB1863" i="14" a="1"/>
  <c r="AB1863" i="14" s="1"/>
  <c r="X1863" i="14" s="1"/>
  <c r="AA1863" i="14"/>
  <c r="Y1863" i="14"/>
  <c r="AC1862" i="14"/>
  <c r="AB1862" i="14" a="1"/>
  <c r="AB1862" i="14" s="1"/>
  <c r="AA1862" i="14"/>
  <c r="Y1862" i="14"/>
  <c r="AC1861" i="14"/>
  <c r="AB1861" i="14" a="1"/>
  <c r="AB1861" i="14" s="1"/>
  <c r="AA1861" i="14"/>
  <c r="Y1861" i="14"/>
  <c r="AC1860" i="14"/>
  <c r="AB1860" i="14"/>
  <c r="AB1860" i="14" a="1"/>
  <c r="AA1860" i="14"/>
  <c r="Y1860" i="14"/>
  <c r="AC1859" i="14"/>
  <c r="AB1859" i="14" a="1"/>
  <c r="AB1859" i="14" s="1"/>
  <c r="AA1859" i="14"/>
  <c r="Y1859" i="14"/>
  <c r="AC1858" i="14"/>
  <c r="AB1858" i="14"/>
  <c r="X1858" i="14" s="1"/>
  <c r="AB1858" i="14" a="1"/>
  <c r="AA1858" i="14"/>
  <c r="Y1858" i="14"/>
  <c r="AC1857" i="14"/>
  <c r="AB1857" i="14" a="1"/>
  <c r="AB1857" i="14" s="1"/>
  <c r="X1857" i="14" s="1"/>
  <c r="AA1857" i="14"/>
  <c r="Y1857" i="14"/>
  <c r="AC1856" i="14"/>
  <c r="AB1856" i="14"/>
  <c r="X1856" i="14" s="1"/>
  <c r="AB1856" i="14" a="1"/>
  <c r="AA1856" i="14"/>
  <c r="Y1856" i="14"/>
  <c r="AC1855" i="14"/>
  <c r="AB1855" i="14" a="1"/>
  <c r="AB1855" i="14" s="1"/>
  <c r="X1855" i="14" s="1"/>
  <c r="AA1855" i="14"/>
  <c r="Y1855" i="14"/>
  <c r="AC1854" i="14"/>
  <c r="AB1854" i="14" a="1"/>
  <c r="AB1854" i="14" s="1"/>
  <c r="AA1854" i="14"/>
  <c r="Y1854" i="14"/>
  <c r="AC1853" i="14"/>
  <c r="AB1853" i="14" a="1"/>
  <c r="AB1853" i="14" s="1"/>
  <c r="AA1853" i="14"/>
  <c r="Y1853" i="14"/>
  <c r="AC1852" i="14"/>
  <c r="AB1852" i="14"/>
  <c r="AB1852" i="14" a="1"/>
  <c r="AA1852" i="14"/>
  <c r="Y1852" i="14"/>
  <c r="AC1851" i="14"/>
  <c r="AB1851" i="14" a="1"/>
  <c r="AB1851" i="14" s="1"/>
  <c r="AA1851" i="14"/>
  <c r="Y1851" i="14"/>
  <c r="AC1850" i="14"/>
  <c r="AB1850" i="14"/>
  <c r="X1850" i="14" s="1"/>
  <c r="AB1850" i="14" a="1"/>
  <c r="AA1850" i="14"/>
  <c r="Y1850" i="14"/>
  <c r="AC1849" i="14"/>
  <c r="AB1849" i="14" a="1"/>
  <c r="AB1849" i="14" s="1"/>
  <c r="X1849" i="14" s="1"/>
  <c r="AA1849" i="14"/>
  <c r="Y1849" i="14"/>
  <c r="AC1848" i="14"/>
  <c r="AB1848" i="14"/>
  <c r="X1848" i="14" s="1"/>
  <c r="AB1848" i="14" a="1"/>
  <c r="AA1848" i="14"/>
  <c r="Y1848" i="14"/>
  <c r="AC1847" i="14"/>
  <c r="AB1847" i="14" a="1"/>
  <c r="AB1847" i="14" s="1"/>
  <c r="X1847" i="14" s="1"/>
  <c r="AA1847" i="14"/>
  <c r="Y1847" i="14"/>
  <c r="AC1846" i="14"/>
  <c r="AB1846" i="14" a="1"/>
  <c r="AB1846" i="14" s="1"/>
  <c r="AA1846" i="14"/>
  <c r="Y1846" i="14"/>
  <c r="AC1845" i="14"/>
  <c r="AB1845" i="14" a="1"/>
  <c r="AB1845" i="14" s="1"/>
  <c r="AA1845" i="14"/>
  <c r="Y1845" i="14"/>
  <c r="AC1844" i="14"/>
  <c r="AB1844" i="14"/>
  <c r="AB1844" i="14" a="1"/>
  <c r="AA1844" i="14"/>
  <c r="Y1844" i="14"/>
  <c r="AC1843" i="14"/>
  <c r="AB1843" i="14" a="1"/>
  <c r="AB1843" i="14" s="1"/>
  <c r="AA1843" i="14"/>
  <c r="Y1843" i="14"/>
  <c r="AC1842" i="14"/>
  <c r="AB1842" i="14"/>
  <c r="X1842" i="14" s="1"/>
  <c r="AB1842" i="14" a="1"/>
  <c r="AA1842" i="14"/>
  <c r="Y1842" i="14"/>
  <c r="AC1841" i="14"/>
  <c r="AB1841" i="14" a="1"/>
  <c r="AB1841" i="14" s="1"/>
  <c r="X1841" i="14" s="1"/>
  <c r="AA1841" i="14"/>
  <c r="Y1841" i="14"/>
  <c r="AC1840" i="14"/>
  <c r="AB1840" i="14"/>
  <c r="X1840" i="14" s="1"/>
  <c r="AB1840" i="14" a="1"/>
  <c r="AA1840" i="14"/>
  <c r="Y1840" i="14"/>
  <c r="AC1839" i="14"/>
  <c r="AB1839" i="14" a="1"/>
  <c r="AB1839" i="14" s="1"/>
  <c r="X1839" i="14" s="1"/>
  <c r="AA1839" i="14"/>
  <c r="Y1839" i="14"/>
  <c r="AC1838" i="14"/>
  <c r="AB1838" i="14" a="1"/>
  <c r="AB1838" i="14" s="1"/>
  <c r="AA1838" i="14"/>
  <c r="Y1838" i="14"/>
  <c r="AC1837" i="14"/>
  <c r="AB1837" i="14" a="1"/>
  <c r="AB1837" i="14" s="1"/>
  <c r="AA1837" i="14"/>
  <c r="Y1837" i="14"/>
  <c r="AC1836" i="14"/>
  <c r="AB1836" i="14"/>
  <c r="AB1836" i="14" a="1"/>
  <c r="AA1836" i="14"/>
  <c r="Y1836" i="14"/>
  <c r="AC1835" i="14"/>
  <c r="AB1835" i="14" a="1"/>
  <c r="AB1835" i="14" s="1"/>
  <c r="AA1835" i="14"/>
  <c r="Y1835" i="14"/>
  <c r="AC1834" i="14"/>
  <c r="AB1834" i="14"/>
  <c r="X1834" i="14" s="1"/>
  <c r="AB1834" i="14" a="1"/>
  <c r="AA1834" i="14"/>
  <c r="Y1834" i="14"/>
  <c r="AC1833" i="14"/>
  <c r="AB1833" i="14" a="1"/>
  <c r="AB1833" i="14" s="1"/>
  <c r="X1833" i="14" s="1"/>
  <c r="AA1833" i="14"/>
  <c r="Y1833" i="14"/>
  <c r="AC1832" i="14"/>
  <c r="AB1832" i="14"/>
  <c r="X1832" i="14" s="1"/>
  <c r="AB1832" i="14" a="1"/>
  <c r="AA1832" i="14"/>
  <c r="Y1832" i="14"/>
  <c r="AC1831" i="14"/>
  <c r="AB1831" i="14" a="1"/>
  <c r="AB1831" i="14" s="1"/>
  <c r="X1831" i="14" s="1"/>
  <c r="AA1831" i="14"/>
  <c r="Y1831" i="14"/>
  <c r="AC1830" i="14"/>
  <c r="AB1830" i="14" a="1"/>
  <c r="AB1830" i="14" s="1"/>
  <c r="AA1830" i="14"/>
  <c r="Y1830" i="14"/>
  <c r="AC1829" i="14"/>
  <c r="AB1829" i="14" a="1"/>
  <c r="AB1829" i="14" s="1"/>
  <c r="AA1829" i="14"/>
  <c r="Y1829" i="14"/>
  <c r="AC1828" i="14"/>
  <c r="AB1828" i="14"/>
  <c r="AB1828" i="14" a="1"/>
  <c r="AA1828" i="14"/>
  <c r="Y1828" i="14"/>
  <c r="AC1827" i="14"/>
  <c r="AB1827" i="14" a="1"/>
  <c r="AB1827" i="14" s="1"/>
  <c r="AA1827" i="14"/>
  <c r="Y1827" i="14"/>
  <c r="AC1826" i="14"/>
  <c r="AB1826" i="14"/>
  <c r="X1826" i="14" s="1"/>
  <c r="AB1826" i="14" a="1"/>
  <c r="AA1826" i="14"/>
  <c r="Y1826" i="14"/>
  <c r="AC1825" i="14"/>
  <c r="AB1825" i="14" a="1"/>
  <c r="AB1825" i="14" s="1"/>
  <c r="X1825" i="14" s="1"/>
  <c r="AA1825" i="14"/>
  <c r="Y1825" i="14"/>
  <c r="AC1824" i="14"/>
  <c r="AB1824" i="14"/>
  <c r="X1824" i="14" s="1"/>
  <c r="AB1824" i="14" a="1"/>
  <c r="AA1824" i="14"/>
  <c r="Y1824" i="14"/>
  <c r="AC1823" i="14"/>
  <c r="AB1823" i="14" a="1"/>
  <c r="AB1823" i="14" s="1"/>
  <c r="X1823" i="14" s="1"/>
  <c r="AA1823" i="14"/>
  <c r="Y1823" i="14"/>
  <c r="AC1822" i="14"/>
  <c r="AB1822" i="14" a="1"/>
  <c r="AB1822" i="14" s="1"/>
  <c r="AA1822" i="14"/>
  <c r="Y1822" i="14"/>
  <c r="AC1821" i="14"/>
  <c r="AB1821" i="14" a="1"/>
  <c r="AB1821" i="14" s="1"/>
  <c r="AA1821" i="14"/>
  <c r="Y1821" i="14"/>
  <c r="AC1820" i="14"/>
  <c r="AB1820" i="14"/>
  <c r="AB1820" i="14" a="1"/>
  <c r="AA1820" i="14"/>
  <c r="Y1820" i="14"/>
  <c r="AC1819" i="14"/>
  <c r="AB1819" i="14" a="1"/>
  <c r="AB1819" i="14" s="1"/>
  <c r="AA1819" i="14"/>
  <c r="Y1819" i="14"/>
  <c r="AC1818" i="14"/>
  <c r="AB1818" i="14"/>
  <c r="X1818" i="14" s="1"/>
  <c r="AB1818" i="14" a="1"/>
  <c r="AA1818" i="14"/>
  <c r="Y1818" i="14"/>
  <c r="AC1817" i="14"/>
  <c r="AB1817" i="14" a="1"/>
  <c r="AB1817" i="14" s="1"/>
  <c r="X1817" i="14" s="1"/>
  <c r="AA1817" i="14"/>
  <c r="Y1817" i="14"/>
  <c r="AC1816" i="14"/>
  <c r="AB1816" i="14"/>
  <c r="X1816" i="14" s="1"/>
  <c r="AB1816" i="14" a="1"/>
  <c r="AA1816" i="14"/>
  <c r="Y1816" i="14"/>
  <c r="AC1815" i="14"/>
  <c r="AB1815" i="14" a="1"/>
  <c r="AB1815" i="14" s="1"/>
  <c r="X1815" i="14" s="1"/>
  <c r="AA1815" i="14"/>
  <c r="Y1815" i="14"/>
  <c r="AC1814" i="14"/>
  <c r="AB1814" i="14" a="1"/>
  <c r="AB1814" i="14" s="1"/>
  <c r="AA1814" i="14"/>
  <c r="Y1814" i="14"/>
  <c r="AC1813" i="14"/>
  <c r="AB1813" i="14" a="1"/>
  <c r="AB1813" i="14" s="1"/>
  <c r="AA1813" i="14"/>
  <c r="Y1813" i="14"/>
  <c r="AC1812" i="14"/>
  <c r="AB1812" i="14"/>
  <c r="AB1812" i="14" a="1"/>
  <c r="AA1812" i="14"/>
  <c r="Y1812" i="14"/>
  <c r="AC1811" i="14"/>
  <c r="AB1811" i="14" a="1"/>
  <c r="AB1811" i="14" s="1"/>
  <c r="AA1811" i="14"/>
  <c r="Y1811" i="14"/>
  <c r="AC1810" i="14"/>
  <c r="AB1810" i="14"/>
  <c r="X1810" i="14" s="1"/>
  <c r="AB1810" i="14" a="1"/>
  <c r="AA1810" i="14"/>
  <c r="Y1810" i="14"/>
  <c r="AC1809" i="14"/>
  <c r="AB1809" i="14" a="1"/>
  <c r="AB1809" i="14" s="1"/>
  <c r="X1809" i="14" s="1"/>
  <c r="AA1809" i="14"/>
  <c r="Y1809" i="14"/>
  <c r="AC1808" i="14"/>
  <c r="AB1808" i="14"/>
  <c r="X1808" i="14" s="1"/>
  <c r="AB1808" i="14" a="1"/>
  <c r="AA1808" i="14"/>
  <c r="Y1808" i="14"/>
  <c r="AC1807" i="14"/>
  <c r="AB1807" i="14" a="1"/>
  <c r="AB1807" i="14" s="1"/>
  <c r="X1807" i="14" s="1"/>
  <c r="AA1807" i="14"/>
  <c r="Y1807" i="14"/>
  <c r="AC1806" i="14"/>
  <c r="AB1806" i="14" a="1"/>
  <c r="AB1806" i="14" s="1"/>
  <c r="AA1806" i="14"/>
  <c r="Y1806" i="14"/>
  <c r="AC1805" i="14"/>
  <c r="AB1805" i="14" a="1"/>
  <c r="AB1805" i="14" s="1"/>
  <c r="AA1805" i="14"/>
  <c r="Y1805" i="14"/>
  <c r="AC1804" i="14"/>
  <c r="AB1804" i="14"/>
  <c r="AB1804" i="14" a="1"/>
  <c r="AA1804" i="14"/>
  <c r="Y1804" i="14"/>
  <c r="AC1803" i="14"/>
  <c r="AB1803" i="14" a="1"/>
  <c r="AB1803" i="14" s="1"/>
  <c r="AA1803" i="14"/>
  <c r="Y1803" i="14"/>
  <c r="AC1802" i="14"/>
  <c r="AB1802" i="14"/>
  <c r="X1802" i="14" s="1"/>
  <c r="AB1802" i="14" a="1"/>
  <c r="AA1802" i="14"/>
  <c r="Y1802" i="14"/>
  <c r="AC1801" i="14"/>
  <c r="AB1801" i="14" a="1"/>
  <c r="AB1801" i="14" s="1"/>
  <c r="X1801" i="14" s="1"/>
  <c r="AA1801" i="14"/>
  <c r="Y1801" i="14"/>
  <c r="AC1800" i="14"/>
  <c r="AB1800" i="14"/>
  <c r="X1800" i="14" s="1"/>
  <c r="AB1800" i="14" a="1"/>
  <c r="AA1800" i="14"/>
  <c r="Y1800" i="14"/>
  <c r="AC1799" i="14"/>
  <c r="AB1799" i="14" a="1"/>
  <c r="AB1799" i="14" s="1"/>
  <c r="X1799" i="14" s="1"/>
  <c r="AA1799" i="14"/>
  <c r="Y1799" i="14"/>
  <c r="AC1798" i="14"/>
  <c r="AB1798" i="14" a="1"/>
  <c r="AB1798" i="14" s="1"/>
  <c r="AA1798" i="14"/>
  <c r="Y1798" i="14"/>
  <c r="AC1797" i="14"/>
  <c r="AB1797" i="14" a="1"/>
  <c r="AB1797" i="14" s="1"/>
  <c r="AA1797" i="14"/>
  <c r="Y1797" i="14"/>
  <c r="AC1796" i="14"/>
  <c r="AB1796" i="14"/>
  <c r="AB1796" i="14" a="1"/>
  <c r="AA1796" i="14"/>
  <c r="Y1796" i="14"/>
  <c r="AC1795" i="14"/>
  <c r="AB1795" i="14" a="1"/>
  <c r="AB1795" i="14" s="1"/>
  <c r="AA1795" i="14"/>
  <c r="Y1795" i="14"/>
  <c r="AC1794" i="14"/>
  <c r="AB1794" i="14"/>
  <c r="X1794" i="14" s="1"/>
  <c r="AB1794" i="14" a="1"/>
  <c r="AA1794" i="14"/>
  <c r="Y1794" i="14"/>
  <c r="AC1793" i="14"/>
  <c r="AB1793" i="14" a="1"/>
  <c r="AB1793" i="14" s="1"/>
  <c r="X1793" i="14" s="1"/>
  <c r="AA1793" i="14"/>
  <c r="Y1793" i="14"/>
  <c r="AC1792" i="14"/>
  <c r="AB1792" i="14"/>
  <c r="X1792" i="14" s="1"/>
  <c r="AB1792" i="14" a="1"/>
  <c r="AA1792" i="14"/>
  <c r="Y1792" i="14"/>
  <c r="AC1791" i="14"/>
  <c r="AB1791" i="14" a="1"/>
  <c r="AB1791" i="14" s="1"/>
  <c r="X1791" i="14" s="1"/>
  <c r="AA1791" i="14"/>
  <c r="Y1791" i="14"/>
  <c r="AC1790" i="14"/>
  <c r="AB1790" i="14" a="1"/>
  <c r="AB1790" i="14" s="1"/>
  <c r="AA1790" i="14"/>
  <c r="Y1790" i="14"/>
  <c r="AC1789" i="14"/>
  <c r="AB1789" i="14" a="1"/>
  <c r="AB1789" i="14" s="1"/>
  <c r="AA1789" i="14"/>
  <c r="Y1789" i="14"/>
  <c r="AC1788" i="14"/>
  <c r="AB1788" i="14"/>
  <c r="AB1788" i="14" a="1"/>
  <c r="AA1788" i="14"/>
  <c r="Y1788" i="14"/>
  <c r="AC1787" i="14"/>
  <c r="AB1787" i="14" a="1"/>
  <c r="AB1787" i="14" s="1"/>
  <c r="AA1787" i="14"/>
  <c r="Y1787" i="14"/>
  <c r="AC1786" i="14"/>
  <c r="AB1786" i="14"/>
  <c r="X1786" i="14" s="1"/>
  <c r="AB1786" i="14" a="1"/>
  <c r="AA1786" i="14"/>
  <c r="Y1786" i="14"/>
  <c r="AC1785" i="14"/>
  <c r="AB1785" i="14" a="1"/>
  <c r="AB1785" i="14" s="1"/>
  <c r="X1785" i="14" s="1"/>
  <c r="AA1785" i="14"/>
  <c r="Y1785" i="14"/>
  <c r="AC1784" i="14"/>
  <c r="AB1784" i="14"/>
  <c r="X1784" i="14" s="1"/>
  <c r="AB1784" i="14" a="1"/>
  <c r="AA1784" i="14"/>
  <c r="Y1784" i="14"/>
  <c r="AC1783" i="14"/>
  <c r="AB1783" i="14" a="1"/>
  <c r="AB1783" i="14" s="1"/>
  <c r="X1783" i="14" s="1"/>
  <c r="AA1783" i="14"/>
  <c r="Y1783" i="14"/>
  <c r="AC1782" i="14"/>
  <c r="AB1782" i="14" a="1"/>
  <c r="AB1782" i="14" s="1"/>
  <c r="AA1782" i="14"/>
  <c r="Y1782" i="14"/>
  <c r="AC1781" i="14"/>
  <c r="AB1781" i="14" a="1"/>
  <c r="AB1781" i="14" s="1"/>
  <c r="AA1781" i="14"/>
  <c r="Y1781" i="14"/>
  <c r="AC1780" i="14"/>
  <c r="AB1780" i="14"/>
  <c r="AB1780" i="14" a="1"/>
  <c r="AA1780" i="14"/>
  <c r="Y1780" i="14"/>
  <c r="AC1779" i="14"/>
  <c r="AB1779" i="14" a="1"/>
  <c r="AB1779" i="14" s="1"/>
  <c r="AA1779" i="14"/>
  <c r="Y1779" i="14"/>
  <c r="AC1778" i="14"/>
  <c r="AB1778" i="14"/>
  <c r="X1778" i="14" s="1"/>
  <c r="AB1778" i="14" a="1"/>
  <c r="AA1778" i="14"/>
  <c r="Y1778" i="14"/>
  <c r="AC1777" i="14"/>
  <c r="AB1777" i="14" a="1"/>
  <c r="AB1777" i="14" s="1"/>
  <c r="X1777" i="14" s="1"/>
  <c r="AA1777" i="14"/>
  <c r="Y1777" i="14"/>
  <c r="AC1776" i="14"/>
  <c r="AB1776" i="14"/>
  <c r="X1776" i="14" s="1"/>
  <c r="AB1776" i="14" a="1"/>
  <c r="AA1776" i="14"/>
  <c r="Y1776" i="14"/>
  <c r="AC1775" i="14"/>
  <c r="AB1775" i="14" a="1"/>
  <c r="AB1775" i="14" s="1"/>
  <c r="X1775" i="14" s="1"/>
  <c r="AA1775" i="14"/>
  <c r="Y1775" i="14"/>
  <c r="AC1774" i="14"/>
  <c r="AB1774" i="14" a="1"/>
  <c r="AB1774" i="14" s="1"/>
  <c r="AA1774" i="14"/>
  <c r="Y1774" i="14"/>
  <c r="AC1773" i="14"/>
  <c r="AB1773" i="14" a="1"/>
  <c r="AB1773" i="14" s="1"/>
  <c r="AA1773" i="14"/>
  <c r="Y1773" i="14"/>
  <c r="AC1772" i="14"/>
  <c r="AB1772" i="14"/>
  <c r="AB1772" i="14" a="1"/>
  <c r="AA1772" i="14"/>
  <c r="Y1772" i="14"/>
  <c r="AC1771" i="14"/>
  <c r="AB1771" i="14" a="1"/>
  <c r="AB1771" i="14" s="1"/>
  <c r="AA1771" i="14"/>
  <c r="Y1771" i="14"/>
  <c r="AC1770" i="14"/>
  <c r="AB1770" i="14"/>
  <c r="X1770" i="14" s="1"/>
  <c r="AB1770" i="14" a="1"/>
  <c r="AA1770" i="14"/>
  <c r="Y1770" i="14"/>
  <c r="AC1769" i="14"/>
  <c r="AB1769" i="14" a="1"/>
  <c r="AB1769" i="14" s="1"/>
  <c r="X1769" i="14" s="1"/>
  <c r="AA1769" i="14"/>
  <c r="Y1769" i="14"/>
  <c r="AC1768" i="14"/>
  <c r="AB1768" i="14"/>
  <c r="X1768" i="14" s="1"/>
  <c r="AB1768" i="14" a="1"/>
  <c r="AA1768" i="14"/>
  <c r="Y1768" i="14"/>
  <c r="AC1767" i="14"/>
  <c r="AB1767" i="14" a="1"/>
  <c r="AB1767" i="14" s="1"/>
  <c r="X1767" i="14" s="1"/>
  <c r="AA1767" i="14"/>
  <c r="Y1767" i="14"/>
  <c r="AC1766" i="14"/>
  <c r="AB1766" i="14" a="1"/>
  <c r="AB1766" i="14" s="1"/>
  <c r="AA1766" i="14"/>
  <c r="Y1766" i="14"/>
  <c r="AC1765" i="14"/>
  <c r="AB1765" i="14" a="1"/>
  <c r="AB1765" i="14" s="1"/>
  <c r="AA1765" i="14"/>
  <c r="Y1765" i="14"/>
  <c r="AC1764" i="14"/>
  <c r="AB1764" i="14"/>
  <c r="AB1764" i="14" a="1"/>
  <c r="AA1764" i="14"/>
  <c r="Y1764" i="14"/>
  <c r="AC1763" i="14"/>
  <c r="AB1763" i="14" a="1"/>
  <c r="AB1763" i="14" s="1"/>
  <c r="AA1763" i="14"/>
  <c r="Y1763" i="14"/>
  <c r="AC1762" i="14"/>
  <c r="AB1762" i="14"/>
  <c r="X1762" i="14" s="1"/>
  <c r="AB1762" i="14" a="1"/>
  <c r="AA1762" i="14"/>
  <c r="Y1762" i="14"/>
  <c r="AC1761" i="14"/>
  <c r="AB1761" i="14" a="1"/>
  <c r="AB1761" i="14" s="1"/>
  <c r="X1761" i="14" s="1"/>
  <c r="AA1761" i="14"/>
  <c r="Y1761" i="14"/>
  <c r="AC1760" i="14"/>
  <c r="AB1760" i="14"/>
  <c r="X1760" i="14" s="1"/>
  <c r="AB1760" i="14" a="1"/>
  <c r="AA1760" i="14"/>
  <c r="Y1760" i="14"/>
  <c r="AC1759" i="14"/>
  <c r="AB1759" i="14" a="1"/>
  <c r="AB1759" i="14" s="1"/>
  <c r="X1759" i="14" s="1"/>
  <c r="AA1759" i="14"/>
  <c r="Y1759" i="14"/>
  <c r="AC1758" i="14"/>
  <c r="AB1758" i="14" a="1"/>
  <c r="AB1758" i="14" s="1"/>
  <c r="AA1758" i="14"/>
  <c r="Y1758" i="14"/>
  <c r="AC1757" i="14"/>
  <c r="AB1757" i="14" a="1"/>
  <c r="AB1757" i="14" s="1"/>
  <c r="AA1757" i="14"/>
  <c r="Y1757" i="14"/>
  <c r="AC1756" i="14"/>
  <c r="AB1756" i="14"/>
  <c r="AB1756" i="14" a="1"/>
  <c r="AA1756" i="14"/>
  <c r="Y1756" i="14"/>
  <c r="AC1755" i="14"/>
  <c r="AB1755" i="14" a="1"/>
  <c r="AB1755" i="14" s="1"/>
  <c r="AA1755" i="14"/>
  <c r="Y1755" i="14"/>
  <c r="AC1754" i="14"/>
  <c r="AB1754" i="14"/>
  <c r="X1754" i="14" s="1"/>
  <c r="AB1754" i="14" a="1"/>
  <c r="AA1754" i="14"/>
  <c r="Y1754" i="14"/>
  <c r="AC1753" i="14"/>
  <c r="AB1753" i="14" a="1"/>
  <c r="AB1753" i="14" s="1"/>
  <c r="X1753" i="14" s="1"/>
  <c r="AA1753" i="14"/>
  <c r="Y1753" i="14"/>
  <c r="AC1752" i="14"/>
  <c r="AB1752" i="14"/>
  <c r="X1752" i="14" s="1"/>
  <c r="AB1752" i="14" a="1"/>
  <c r="AA1752" i="14"/>
  <c r="Y1752" i="14"/>
  <c r="AC1751" i="14"/>
  <c r="AB1751" i="14" a="1"/>
  <c r="AB1751" i="14" s="1"/>
  <c r="X1751" i="14" s="1"/>
  <c r="AA1751" i="14"/>
  <c r="Y1751" i="14"/>
  <c r="AC1750" i="14"/>
  <c r="AB1750" i="14" a="1"/>
  <c r="AB1750" i="14" s="1"/>
  <c r="AA1750" i="14"/>
  <c r="Y1750" i="14"/>
  <c r="AC1749" i="14"/>
  <c r="AB1749" i="14" a="1"/>
  <c r="AB1749" i="14" s="1"/>
  <c r="AA1749" i="14"/>
  <c r="Y1749" i="14"/>
  <c r="AC1748" i="14"/>
  <c r="AB1748" i="14"/>
  <c r="AB1748" i="14" a="1"/>
  <c r="AA1748" i="14"/>
  <c r="Y1748" i="14"/>
  <c r="AC1747" i="14"/>
  <c r="AB1747" i="14" a="1"/>
  <c r="AB1747" i="14" s="1"/>
  <c r="AA1747" i="14"/>
  <c r="Y1747" i="14"/>
  <c r="AC1746" i="14"/>
  <c r="AB1746" i="14"/>
  <c r="X1746" i="14" s="1"/>
  <c r="AB1746" i="14" a="1"/>
  <c r="AA1746" i="14"/>
  <c r="Y1746" i="14"/>
  <c r="AC1745" i="14"/>
  <c r="AB1745" i="14" a="1"/>
  <c r="AB1745" i="14" s="1"/>
  <c r="X1745" i="14" s="1"/>
  <c r="AA1745" i="14"/>
  <c r="Y1745" i="14"/>
  <c r="AC1744" i="14"/>
  <c r="AB1744" i="14"/>
  <c r="X1744" i="14" s="1"/>
  <c r="AB1744" i="14" a="1"/>
  <c r="AA1744" i="14"/>
  <c r="Y1744" i="14"/>
  <c r="AC1743" i="14"/>
  <c r="AB1743" i="14" a="1"/>
  <c r="AB1743" i="14" s="1"/>
  <c r="X1743" i="14" s="1"/>
  <c r="AA1743" i="14"/>
  <c r="Y1743" i="14"/>
  <c r="AC1742" i="14"/>
  <c r="AB1742" i="14" a="1"/>
  <c r="AB1742" i="14" s="1"/>
  <c r="AA1742" i="14"/>
  <c r="Y1742" i="14"/>
  <c r="AC1741" i="14"/>
  <c r="AB1741" i="14" a="1"/>
  <c r="AB1741" i="14" s="1"/>
  <c r="AA1741" i="14"/>
  <c r="Y1741" i="14"/>
  <c r="AC1740" i="14"/>
  <c r="AB1740" i="14"/>
  <c r="AB1740" i="14" a="1"/>
  <c r="AA1740" i="14"/>
  <c r="Y1740" i="14"/>
  <c r="AC1739" i="14"/>
  <c r="AB1739" i="14" a="1"/>
  <c r="AB1739" i="14" s="1"/>
  <c r="AA1739" i="14"/>
  <c r="Y1739" i="14"/>
  <c r="AC1738" i="14"/>
  <c r="AB1738" i="14"/>
  <c r="X1738" i="14" s="1"/>
  <c r="AB1738" i="14" a="1"/>
  <c r="AA1738" i="14"/>
  <c r="Y1738" i="14"/>
  <c r="AC1737" i="14"/>
  <c r="AB1737" i="14" a="1"/>
  <c r="AB1737" i="14" s="1"/>
  <c r="X1737" i="14" s="1"/>
  <c r="AA1737" i="14"/>
  <c r="Y1737" i="14"/>
  <c r="AC1736" i="14"/>
  <c r="AB1736" i="14"/>
  <c r="X1736" i="14" s="1"/>
  <c r="AB1736" i="14" a="1"/>
  <c r="AA1736" i="14"/>
  <c r="Y1736" i="14"/>
  <c r="AC1735" i="14"/>
  <c r="AB1735" i="14" a="1"/>
  <c r="AB1735" i="14" s="1"/>
  <c r="X1735" i="14" s="1"/>
  <c r="AA1735" i="14"/>
  <c r="Y1735" i="14"/>
  <c r="AC1734" i="14"/>
  <c r="AB1734" i="14" a="1"/>
  <c r="AB1734" i="14" s="1"/>
  <c r="AA1734" i="14"/>
  <c r="Y1734" i="14"/>
  <c r="AC1733" i="14"/>
  <c r="AB1733" i="14" a="1"/>
  <c r="AB1733" i="14" s="1"/>
  <c r="AA1733" i="14"/>
  <c r="Y1733" i="14"/>
  <c r="AC1732" i="14"/>
  <c r="AB1732" i="14"/>
  <c r="AB1732" i="14" a="1"/>
  <c r="AA1732" i="14"/>
  <c r="Y1732" i="14"/>
  <c r="AC1731" i="14"/>
  <c r="AB1731" i="14" a="1"/>
  <c r="AB1731" i="14" s="1"/>
  <c r="AA1731" i="14"/>
  <c r="Y1731" i="14"/>
  <c r="AC1730" i="14"/>
  <c r="AB1730" i="14"/>
  <c r="X1730" i="14" s="1"/>
  <c r="AB1730" i="14" a="1"/>
  <c r="AA1730" i="14"/>
  <c r="Y1730" i="14"/>
  <c r="AC1729" i="14"/>
  <c r="AB1729" i="14" a="1"/>
  <c r="AB1729" i="14" s="1"/>
  <c r="X1729" i="14" s="1"/>
  <c r="AA1729" i="14"/>
  <c r="Y1729" i="14"/>
  <c r="AC1728" i="14"/>
  <c r="AB1728" i="14"/>
  <c r="X1728" i="14" s="1"/>
  <c r="AB1728" i="14" a="1"/>
  <c r="AA1728" i="14"/>
  <c r="Y1728" i="14"/>
  <c r="AC1727" i="14"/>
  <c r="AB1727" i="14" a="1"/>
  <c r="AB1727" i="14" s="1"/>
  <c r="X1727" i="14" s="1"/>
  <c r="AA1727" i="14"/>
  <c r="Y1727" i="14"/>
  <c r="AC1726" i="14"/>
  <c r="AB1726" i="14" a="1"/>
  <c r="AB1726" i="14" s="1"/>
  <c r="AA1726" i="14"/>
  <c r="Y1726" i="14"/>
  <c r="AC1725" i="14"/>
  <c r="AB1725" i="14" a="1"/>
  <c r="AB1725" i="14" s="1"/>
  <c r="AA1725" i="14"/>
  <c r="Y1725" i="14"/>
  <c r="AC1724" i="14"/>
  <c r="AB1724" i="14"/>
  <c r="AB1724" i="14" a="1"/>
  <c r="AA1724" i="14"/>
  <c r="Y1724" i="14"/>
  <c r="AC1723" i="14"/>
  <c r="AB1723" i="14" a="1"/>
  <c r="AB1723" i="14" s="1"/>
  <c r="AA1723" i="14"/>
  <c r="Y1723" i="14"/>
  <c r="AC1722" i="14"/>
  <c r="AB1722" i="14"/>
  <c r="X1722" i="14" s="1"/>
  <c r="AB1722" i="14" a="1"/>
  <c r="AA1722" i="14"/>
  <c r="Y1722" i="14"/>
  <c r="AC1721" i="14"/>
  <c r="AB1721" i="14" a="1"/>
  <c r="AB1721" i="14" s="1"/>
  <c r="X1721" i="14" s="1"/>
  <c r="AA1721" i="14"/>
  <c r="Y1721" i="14"/>
  <c r="AC1720" i="14"/>
  <c r="AB1720" i="14"/>
  <c r="X1720" i="14" s="1"/>
  <c r="AB1720" i="14" a="1"/>
  <c r="AA1720" i="14"/>
  <c r="Y1720" i="14"/>
  <c r="AC1719" i="14"/>
  <c r="AB1719" i="14" a="1"/>
  <c r="AB1719" i="14" s="1"/>
  <c r="X1719" i="14" s="1"/>
  <c r="AA1719" i="14"/>
  <c r="Y1719" i="14"/>
  <c r="AC1718" i="14"/>
  <c r="AB1718" i="14" a="1"/>
  <c r="AB1718" i="14" s="1"/>
  <c r="AA1718" i="14"/>
  <c r="Y1718" i="14"/>
  <c r="AC1717" i="14"/>
  <c r="AB1717" i="14" a="1"/>
  <c r="AB1717" i="14" s="1"/>
  <c r="AA1717" i="14"/>
  <c r="Y1717" i="14"/>
  <c r="AC1716" i="14"/>
  <c r="AB1716" i="14"/>
  <c r="AB1716" i="14" a="1"/>
  <c r="AA1716" i="14"/>
  <c r="Y1716" i="14"/>
  <c r="AC1715" i="14"/>
  <c r="AB1715" i="14" a="1"/>
  <c r="AB1715" i="14" s="1"/>
  <c r="AA1715" i="14"/>
  <c r="Y1715" i="14"/>
  <c r="AC1714" i="14"/>
  <c r="AB1714" i="14"/>
  <c r="X1714" i="14" s="1"/>
  <c r="AB1714" i="14" a="1"/>
  <c r="AA1714" i="14"/>
  <c r="Y1714" i="14"/>
  <c r="AC1713" i="14"/>
  <c r="AB1713" i="14" a="1"/>
  <c r="AB1713" i="14" s="1"/>
  <c r="X1713" i="14" s="1"/>
  <c r="AA1713" i="14"/>
  <c r="Y1713" i="14"/>
  <c r="AC1712" i="14"/>
  <c r="AB1712" i="14"/>
  <c r="X1712" i="14" s="1"/>
  <c r="AB1712" i="14" a="1"/>
  <c r="AA1712" i="14"/>
  <c r="Y1712" i="14"/>
  <c r="AC1711" i="14"/>
  <c r="AB1711" i="14" a="1"/>
  <c r="AB1711" i="14" s="1"/>
  <c r="X1711" i="14" s="1"/>
  <c r="AA1711" i="14"/>
  <c r="Y1711" i="14"/>
  <c r="AC1710" i="14"/>
  <c r="AB1710" i="14" a="1"/>
  <c r="AB1710" i="14" s="1"/>
  <c r="AA1710" i="14"/>
  <c r="Y1710" i="14"/>
  <c r="AC1709" i="14"/>
  <c r="AB1709" i="14" a="1"/>
  <c r="AB1709" i="14" s="1"/>
  <c r="AA1709" i="14"/>
  <c r="Y1709" i="14"/>
  <c r="AC1708" i="14"/>
  <c r="AB1708" i="14"/>
  <c r="AB1708" i="14" a="1"/>
  <c r="AA1708" i="14"/>
  <c r="Y1708" i="14"/>
  <c r="AC1707" i="14"/>
  <c r="AB1707" i="14" a="1"/>
  <c r="AB1707" i="14" s="1"/>
  <c r="AA1707" i="14"/>
  <c r="Y1707" i="14"/>
  <c r="AC1706" i="14"/>
  <c r="AB1706" i="14"/>
  <c r="X1706" i="14" s="1"/>
  <c r="AB1706" i="14" a="1"/>
  <c r="AA1706" i="14"/>
  <c r="Y1706" i="14"/>
  <c r="AC1705" i="14"/>
  <c r="AB1705" i="14" a="1"/>
  <c r="AB1705" i="14" s="1"/>
  <c r="X1705" i="14" s="1"/>
  <c r="AA1705" i="14"/>
  <c r="Y1705" i="14"/>
  <c r="AC1704" i="14"/>
  <c r="AB1704" i="14"/>
  <c r="X1704" i="14" s="1"/>
  <c r="AB1704" i="14" a="1"/>
  <c r="AA1704" i="14"/>
  <c r="Y1704" i="14"/>
  <c r="AC1703" i="14"/>
  <c r="AB1703" i="14" a="1"/>
  <c r="AB1703" i="14" s="1"/>
  <c r="X1703" i="14" s="1"/>
  <c r="AA1703" i="14"/>
  <c r="Y1703" i="14"/>
  <c r="AC1702" i="14"/>
  <c r="AB1702" i="14" a="1"/>
  <c r="AB1702" i="14" s="1"/>
  <c r="AA1702" i="14"/>
  <c r="Y1702" i="14"/>
  <c r="AC1701" i="14"/>
  <c r="AB1701" i="14" a="1"/>
  <c r="AB1701" i="14" s="1"/>
  <c r="AA1701" i="14"/>
  <c r="Y1701" i="14"/>
  <c r="AC1700" i="14"/>
  <c r="AB1700" i="14"/>
  <c r="AB1700" i="14" a="1"/>
  <c r="AA1700" i="14"/>
  <c r="Y1700" i="14"/>
  <c r="AC1699" i="14"/>
  <c r="AB1699" i="14" a="1"/>
  <c r="AB1699" i="14" s="1"/>
  <c r="AA1699" i="14"/>
  <c r="Y1699" i="14"/>
  <c r="AC1698" i="14"/>
  <c r="AB1698" i="14"/>
  <c r="X1698" i="14" s="1"/>
  <c r="AB1698" i="14" a="1"/>
  <c r="AA1698" i="14"/>
  <c r="Y1698" i="14"/>
  <c r="AC1697" i="14"/>
  <c r="AB1697" i="14" a="1"/>
  <c r="AB1697" i="14" s="1"/>
  <c r="X1697" i="14" s="1"/>
  <c r="AA1697" i="14"/>
  <c r="Y1697" i="14"/>
  <c r="AC1696" i="14"/>
  <c r="AB1696" i="14"/>
  <c r="X1696" i="14" s="1"/>
  <c r="AB1696" i="14" a="1"/>
  <c r="AA1696" i="14"/>
  <c r="Y1696" i="14"/>
  <c r="AC1695" i="14"/>
  <c r="AB1695" i="14" a="1"/>
  <c r="AB1695" i="14" s="1"/>
  <c r="X1695" i="14" s="1"/>
  <c r="AA1695" i="14"/>
  <c r="Y1695" i="14"/>
  <c r="AC1694" i="14"/>
  <c r="AB1694" i="14" a="1"/>
  <c r="AB1694" i="14" s="1"/>
  <c r="AA1694" i="14"/>
  <c r="Y1694" i="14"/>
  <c r="AC1693" i="14"/>
  <c r="AB1693" i="14" a="1"/>
  <c r="AB1693" i="14" s="1"/>
  <c r="AA1693" i="14"/>
  <c r="Y1693" i="14"/>
  <c r="AC1692" i="14"/>
  <c r="AB1692" i="14"/>
  <c r="AB1692" i="14" a="1"/>
  <c r="AA1692" i="14"/>
  <c r="Y1692" i="14"/>
  <c r="AC1691" i="14"/>
  <c r="AB1691" i="14" a="1"/>
  <c r="AB1691" i="14" s="1"/>
  <c r="AA1691" i="14"/>
  <c r="Y1691" i="14"/>
  <c r="AC1690" i="14"/>
  <c r="AB1690" i="14"/>
  <c r="X1690" i="14" s="1"/>
  <c r="AB1690" i="14" a="1"/>
  <c r="AA1690" i="14"/>
  <c r="Y1690" i="14"/>
  <c r="AC1689" i="14"/>
  <c r="AB1689" i="14" a="1"/>
  <c r="AB1689" i="14" s="1"/>
  <c r="X1689" i="14" s="1"/>
  <c r="AA1689" i="14"/>
  <c r="Y1689" i="14"/>
  <c r="AC1688" i="14"/>
  <c r="AB1688" i="14"/>
  <c r="X1688" i="14" s="1"/>
  <c r="AB1688" i="14" a="1"/>
  <c r="AA1688" i="14"/>
  <c r="Y1688" i="14"/>
  <c r="AC1687" i="14"/>
  <c r="AB1687" i="14" a="1"/>
  <c r="AB1687" i="14" s="1"/>
  <c r="X1687" i="14" s="1"/>
  <c r="AA1687" i="14"/>
  <c r="Y1687" i="14"/>
  <c r="AC1686" i="14"/>
  <c r="AB1686" i="14" a="1"/>
  <c r="AB1686" i="14" s="1"/>
  <c r="AA1686" i="14"/>
  <c r="Y1686" i="14"/>
  <c r="AC1685" i="14"/>
  <c r="AB1685" i="14" a="1"/>
  <c r="AB1685" i="14" s="1"/>
  <c r="AA1685" i="14"/>
  <c r="Y1685" i="14"/>
  <c r="AC1684" i="14"/>
  <c r="AB1684" i="14"/>
  <c r="AB1684" i="14" a="1"/>
  <c r="AA1684" i="14"/>
  <c r="Y1684" i="14"/>
  <c r="AC1683" i="14"/>
  <c r="AB1683" i="14" a="1"/>
  <c r="AB1683" i="14" s="1"/>
  <c r="AA1683" i="14"/>
  <c r="Y1683" i="14"/>
  <c r="AC1682" i="14"/>
  <c r="AB1682" i="14"/>
  <c r="X1682" i="14" s="1"/>
  <c r="AB1682" i="14" a="1"/>
  <c r="AA1682" i="14"/>
  <c r="Y1682" i="14"/>
  <c r="AC1681" i="14"/>
  <c r="AB1681" i="14" a="1"/>
  <c r="AB1681" i="14" s="1"/>
  <c r="X1681" i="14" s="1"/>
  <c r="AA1681" i="14"/>
  <c r="Y1681" i="14"/>
  <c r="AC1680" i="14"/>
  <c r="AB1680" i="14"/>
  <c r="X1680" i="14" s="1"/>
  <c r="AB1680" i="14" a="1"/>
  <c r="AA1680" i="14"/>
  <c r="Y1680" i="14"/>
  <c r="AC1679" i="14"/>
  <c r="AB1679" i="14" a="1"/>
  <c r="AB1679" i="14" s="1"/>
  <c r="X1679" i="14" s="1"/>
  <c r="AA1679" i="14"/>
  <c r="Y1679" i="14"/>
  <c r="AC1678" i="14"/>
  <c r="AB1678" i="14" a="1"/>
  <c r="AB1678" i="14" s="1"/>
  <c r="AA1678" i="14"/>
  <c r="Y1678" i="14"/>
  <c r="AC1677" i="14"/>
  <c r="AB1677" i="14" a="1"/>
  <c r="AB1677" i="14" s="1"/>
  <c r="AA1677" i="14"/>
  <c r="Y1677" i="14"/>
  <c r="AC1676" i="14"/>
  <c r="AB1676" i="14"/>
  <c r="AB1676" i="14" a="1"/>
  <c r="AA1676" i="14"/>
  <c r="Y1676" i="14"/>
  <c r="AC1675" i="14"/>
  <c r="AB1675" i="14" a="1"/>
  <c r="AB1675" i="14" s="1"/>
  <c r="AA1675" i="14"/>
  <c r="Y1675" i="14"/>
  <c r="AC1674" i="14"/>
  <c r="AB1674" i="14"/>
  <c r="X1674" i="14" s="1"/>
  <c r="AB1674" i="14" a="1"/>
  <c r="AA1674" i="14"/>
  <c r="Y1674" i="14"/>
  <c r="AC1673" i="14"/>
  <c r="AB1673" i="14" a="1"/>
  <c r="AB1673" i="14" s="1"/>
  <c r="X1673" i="14" s="1"/>
  <c r="AA1673" i="14"/>
  <c r="Y1673" i="14"/>
  <c r="AC1672" i="14"/>
  <c r="AB1672" i="14"/>
  <c r="X1672" i="14" s="1"/>
  <c r="AB1672" i="14" a="1"/>
  <c r="AA1672" i="14"/>
  <c r="Y1672" i="14"/>
  <c r="AC1671" i="14"/>
  <c r="AB1671" i="14" a="1"/>
  <c r="AB1671" i="14" s="1"/>
  <c r="X1671" i="14" s="1"/>
  <c r="AA1671" i="14"/>
  <c r="Y1671" i="14"/>
  <c r="AC1670" i="14"/>
  <c r="AB1670" i="14" a="1"/>
  <c r="AB1670" i="14" s="1"/>
  <c r="AA1670" i="14"/>
  <c r="Y1670" i="14"/>
  <c r="AC1669" i="14"/>
  <c r="AB1669" i="14" a="1"/>
  <c r="AB1669" i="14" s="1"/>
  <c r="AA1669" i="14"/>
  <c r="Y1669" i="14"/>
  <c r="AC1668" i="14"/>
  <c r="AB1668" i="14"/>
  <c r="AB1668" i="14" a="1"/>
  <c r="AA1668" i="14"/>
  <c r="Y1668" i="14"/>
  <c r="AC1667" i="14"/>
  <c r="AB1667" i="14" a="1"/>
  <c r="AB1667" i="14" s="1"/>
  <c r="AA1667" i="14"/>
  <c r="Y1667" i="14"/>
  <c r="AC1666" i="14"/>
  <c r="AB1666" i="14"/>
  <c r="X1666" i="14" s="1"/>
  <c r="AB1666" i="14" a="1"/>
  <c r="AA1666" i="14"/>
  <c r="Y1666" i="14"/>
  <c r="AC1665" i="14"/>
  <c r="AB1665" i="14" a="1"/>
  <c r="AB1665" i="14" s="1"/>
  <c r="X1665" i="14" s="1"/>
  <c r="AA1665" i="14"/>
  <c r="Y1665" i="14"/>
  <c r="AC1664" i="14"/>
  <c r="AB1664" i="14"/>
  <c r="X1664" i="14" s="1"/>
  <c r="AB1664" i="14" a="1"/>
  <c r="AA1664" i="14"/>
  <c r="Y1664" i="14"/>
  <c r="AC1663" i="14"/>
  <c r="AB1663" i="14" a="1"/>
  <c r="AB1663" i="14" s="1"/>
  <c r="X1663" i="14" s="1"/>
  <c r="AA1663" i="14"/>
  <c r="Y1663" i="14"/>
  <c r="AC1662" i="14"/>
  <c r="AB1662" i="14" a="1"/>
  <c r="AB1662" i="14" s="1"/>
  <c r="AA1662" i="14"/>
  <c r="Y1662" i="14"/>
  <c r="AC1661" i="14"/>
  <c r="AB1661" i="14" a="1"/>
  <c r="AB1661" i="14" s="1"/>
  <c r="AA1661" i="14"/>
  <c r="Y1661" i="14"/>
  <c r="AC1660" i="14"/>
  <c r="AB1660" i="14"/>
  <c r="AB1660" i="14" a="1"/>
  <c r="AA1660" i="14"/>
  <c r="Y1660" i="14"/>
  <c r="AC1659" i="14"/>
  <c r="AB1659" i="14" a="1"/>
  <c r="AB1659" i="14" s="1"/>
  <c r="AA1659" i="14"/>
  <c r="Y1659" i="14"/>
  <c r="AC1658" i="14"/>
  <c r="AB1658" i="14"/>
  <c r="X1658" i="14" s="1"/>
  <c r="AB1658" i="14" a="1"/>
  <c r="AA1658" i="14"/>
  <c r="Y1658" i="14"/>
  <c r="AC1657" i="14"/>
  <c r="AB1657" i="14" a="1"/>
  <c r="AB1657" i="14" s="1"/>
  <c r="X1657" i="14" s="1"/>
  <c r="AA1657" i="14"/>
  <c r="Y1657" i="14"/>
  <c r="AC1656" i="14"/>
  <c r="AB1656" i="14"/>
  <c r="X1656" i="14" s="1"/>
  <c r="AB1656" i="14" a="1"/>
  <c r="AA1656" i="14"/>
  <c r="Y1656" i="14"/>
  <c r="AC1655" i="14"/>
  <c r="AB1655" i="14" a="1"/>
  <c r="AB1655" i="14" s="1"/>
  <c r="X1655" i="14" s="1"/>
  <c r="AA1655" i="14"/>
  <c r="Y1655" i="14"/>
  <c r="AC1654" i="14"/>
  <c r="AB1654" i="14" a="1"/>
  <c r="AB1654" i="14" s="1"/>
  <c r="AA1654" i="14"/>
  <c r="Y1654" i="14"/>
  <c r="AC1653" i="14"/>
  <c r="AB1653" i="14" a="1"/>
  <c r="AB1653" i="14" s="1"/>
  <c r="AA1653" i="14"/>
  <c r="Y1653" i="14"/>
  <c r="AC1652" i="14"/>
  <c r="AB1652" i="14"/>
  <c r="AB1652" i="14" a="1"/>
  <c r="AA1652" i="14"/>
  <c r="Y1652" i="14"/>
  <c r="AC1651" i="14"/>
  <c r="AB1651" i="14" a="1"/>
  <c r="AB1651" i="14" s="1"/>
  <c r="AA1651" i="14"/>
  <c r="Y1651" i="14"/>
  <c r="AC1650" i="14"/>
  <c r="AB1650" i="14"/>
  <c r="X1650" i="14" s="1"/>
  <c r="AB1650" i="14" a="1"/>
  <c r="AA1650" i="14"/>
  <c r="Y1650" i="14"/>
  <c r="AC1649" i="14"/>
  <c r="AB1649" i="14" a="1"/>
  <c r="AB1649" i="14" s="1"/>
  <c r="X1649" i="14" s="1"/>
  <c r="AA1649" i="14"/>
  <c r="Y1649" i="14"/>
  <c r="AC1648" i="14"/>
  <c r="AB1648" i="14"/>
  <c r="X1648" i="14" s="1"/>
  <c r="AB1648" i="14" a="1"/>
  <c r="AA1648" i="14"/>
  <c r="Y1648" i="14"/>
  <c r="AC1647" i="14"/>
  <c r="AB1647" i="14" a="1"/>
  <c r="AB1647" i="14" s="1"/>
  <c r="X1647" i="14" s="1"/>
  <c r="AA1647" i="14"/>
  <c r="Y1647" i="14"/>
  <c r="AC1646" i="14"/>
  <c r="AB1646" i="14" a="1"/>
  <c r="AB1646" i="14" s="1"/>
  <c r="AA1646" i="14"/>
  <c r="Y1646" i="14"/>
  <c r="AC1645" i="14"/>
  <c r="AB1645" i="14" a="1"/>
  <c r="AB1645" i="14" s="1"/>
  <c r="AA1645" i="14"/>
  <c r="Y1645" i="14"/>
  <c r="AC1644" i="14"/>
  <c r="AB1644" i="14"/>
  <c r="AB1644" i="14" a="1"/>
  <c r="AA1644" i="14"/>
  <c r="Y1644" i="14"/>
  <c r="AC1643" i="14"/>
  <c r="AB1643" i="14" a="1"/>
  <c r="AB1643" i="14" s="1"/>
  <c r="AA1643" i="14"/>
  <c r="Y1643" i="14"/>
  <c r="AC1642" i="14"/>
  <c r="AB1642" i="14"/>
  <c r="X1642" i="14" s="1"/>
  <c r="AB1642" i="14" a="1"/>
  <c r="AA1642" i="14"/>
  <c r="Y1642" i="14"/>
  <c r="AC1641" i="14"/>
  <c r="AB1641" i="14" a="1"/>
  <c r="AB1641" i="14" s="1"/>
  <c r="X1641" i="14" s="1"/>
  <c r="AA1641" i="14"/>
  <c r="Y1641" i="14"/>
  <c r="AC1640" i="14"/>
  <c r="AB1640" i="14"/>
  <c r="X1640" i="14" s="1"/>
  <c r="AB1640" i="14" a="1"/>
  <c r="AA1640" i="14"/>
  <c r="Y1640" i="14"/>
  <c r="AC1639" i="14"/>
  <c r="AB1639" i="14" a="1"/>
  <c r="AB1639" i="14" s="1"/>
  <c r="X1639" i="14" s="1"/>
  <c r="AA1639" i="14"/>
  <c r="Y1639" i="14"/>
  <c r="AC1638" i="14"/>
  <c r="AB1638" i="14" a="1"/>
  <c r="AB1638" i="14" s="1"/>
  <c r="AA1638" i="14"/>
  <c r="Y1638" i="14"/>
  <c r="AC1637" i="14"/>
  <c r="AB1637" i="14" a="1"/>
  <c r="AB1637" i="14" s="1"/>
  <c r="AA1637" i="14"/>
  <c r="Y1637" i="14"/>
  <c r="AC1636" i="14"/>
  <c r="AB1636" i="14"/>
  <c r="AB1636" i="14" a="1"/>
  <c r="AA1636" i="14"/>
  <c r="Y1636" i="14"/>
  <c r="AC1635" i="14"/>
  <c r="AB1635" i="14" a="1"/>
  <c r="AB1635" i="14" s="1"/>
  <c r="AA1635" i="14"/>
  <c r="Y1635" i="14"/>
  <c r="AC1634" i="14"/>
  <c r="AB1634" i="14"/>
  <c r="X1634" i="14" s="1"/>
  <c r="AB1634" i="14" a="1"/>
  <c r="AA1634" i="14"/>
  <c r="Y1634" i="14"/>
  <c r="AC1633" i="14"/>
  <c r="AB1633" i="14" a="1"/>
  <c r="AB1633" i="14" s="1"/>
  <c r="X1633" i="14" s="1"/>
  <c r="AA1633" i="14"/>
  <c r="Y1633" i="14"/>
  <c r="AC1632" i="14"/>
  <c r="AB1632" i="14"/>
  <c r="X1632" i="14" s="1"/>
  <c r="AB1632" i="14" a="1"/>
  <c r="AA1632" i="14"/>
  <c r="Y1632" i="14"/>
  <c r="AC1631" i="14"/>
  <c r="AB1631" i="14" a="1"/>
  <c r="AB1631" i="14" s="1"/>
  <c r="X1631" i="14" s="1"/>
  <c r="AA1631" i="14"/>
  <c r="Y1631" i="14"/>
  <c r="AC1630" i="14"/>
  <c r="AB1630" i="14" a="1"/>
  <c r="AB1630" i="14" s="1"/>
  <c r="AA1630" i="14"/>
  <c r="Y1630" i="14"/>
  <c r="AC1629" i="14"/>
  <c r="AB1629" i="14" a="1"/>
  <c r="AB1629" i="14" s="1"/>
  <c r="AA1629" i="14"/>
  <c r="Y1629" i="14"/>
  <c r="AC1628" i="14"/>
  <c r="AB1628" i="14"/>
  <c r="AB1628" i="14" a="1"/>
  <c r="AA1628" i="14"/>
  <c r="Y1628" i="14"/>
  <c r="AC1627" i="14"/>
  <c r="AB1627" i="14" a="1"/>
  <c r="AB1627" i="14" s="1"/>
  <c r="AA1627" i="14"/>
  <c r="Y1627" i="14"/>
  <c r="AC1626" i="14"/>
  <c r="AB1626" i="14"/>
  <c r="X1626" i="14" s="1"/>
  <c r="AB1626" i="14" a="1"/>
  <c r="AA1626" i="14"/>
  <c r="Y1626" i="14"/>
  <c r="AC1625" i="14"/>
  <c r="AB1625" i="14" a="1"/>
  <c r="AB1625" i="14" s="1"/>
  <c r="X1625" i="14" s="1"/>
  <c r="AA1625" i="14"/>
  <c r="Y1625" i="14"/>
  <c r="AC1624" i="14"/>
  <c r="AB1624" i="14"/>
  <c r="X1624" i="14" s="1"/>
  <c r="AB1624" i="14" a="1"/>
  <c r="AA1624" i="14"/>
  <c r="Y1624" i="14"/>
  <c r="AC1623" i="14"/>
  <c r="AB1623" i="14" a="1"/>
  <c r="AB1623" i="14" s="1"/>
  <c r="X1623" i="14" s="1"/>
  <c r="AA1623" i="14"/>
  <c r="Y1623" i="14"/>
  <c r="AC1622" i="14"/>
  <c r="AB1622" i="14" a="1"/>
  <c r="AB1622" i="14" s="1"/>
  <c r="AA1622" i="14"/>
  <c r="Y1622" i="14"/>
  <c r="AC1621" i="14"/>
  <c r="AB1621" i="14" a="1"/>
  <c r="AB1621" i="14" s="1"/>
  <c r="AA1621" i="14"/>
  <c r="Y1621" i="14"/>
  <c r="AC1620" i="14"/>
  <c r="AB1620" i="14"/>
  <c r="AB1620" i="14" a="1"/>
  <c r="AA1620" i="14"/>
  <c r="Y1620" i="14"/>
  <c r="AC1619" i="14"/>
  <c r="AB1619" i="14" a="1"/>
  <c r="AB1619" i="14" s="1"/>
  <c r="AA1619" i="14"/>
  <c r="Y1619" i="14"/>
  <c r="AC1618" i="14"/>
  <c r="AB1618" i="14"/>
  <c r="X1618" i="14" s="1"/>
  <c r="AB1618" i="14" a="1"/>
  <c r="AA1618" i="14"/>
  <c r="Y1618" i="14"/>
  <c r="AC1617" i="14"/>
  <c r="AB1617" i="14" a="1"/>
  <c r="AB1617" i="14" s="1"/>
  <c r="X1617" i="14" s="1"/>
  <c r="AA1617" i="14"/>
  <c r="Y1617" i="14"/>
  <c r="AC1616" i="14"/>
  <c r="AB1616" i="14"/>
  <c r="X1616" i="14" s="1"/>
  <c r="AB1616" i="14" a="1"/>
  <c r="AA1616" i="14"/>
  <c r="Y1616" i="14"/>
  <c r="AC1615" i="14"/>
  <c r="AB1615" i="14" a="1"/>
  <c r="AB1615" i="14" s="1"/>
  <c r="X1615" i="14" s="1"/>
  <c r="AA1615" i="14"/>
  <c r="Y1615" i="14"/>
  <c r="AC1614" i="14"/>
  <c r="AB1614" i="14" a="1"/>
  <c r="AB1614" i="14" s="1"/>
  <c r="AA1614" i="14"/>
  <c r="Y1614" i="14"/>
  <c r="AC1613" i="14"/>
  <c r="AB1613" i="14" a="1"/>
  <c r="AB1613" i="14" s="1"/>
  <c r="AA1613" i="14"/>
  <c r="Y1613" i="14"/>
  <c r="AC1612" i="14"/>
  <c r="AB1612" i="14"/>
  <c r="AB1612" i="14" a="1"/>
  <c r="AA1612" i="14"/>
  <c r="Y1612" i="14"/>
  <c r="AC1611" i="14"/>
  <c r="AB1611" i="14" a="1"/>
  <c r="AB1611" i="14" s="1"/>
  <c r="AA1611" i="14"/>
  <c r="Y1611" i="14"/>
  <c r="AC1610" i="14"/>
  <c r="AB1610" i="14"/>
  <c r="X1610" i="14" s="1"/>
  <c r="AB1610" i="14" a="1"/>
  <c r="AA1610" i="14"/>
  <c r="Y1610" i="14"/>
  <c r="AC1609" i="14"/>
  <c r="AB1609" i="14" a="1"/>
  <c r="AB1609" i="14" s="1"/>
  <c r="X1609" i="14" s="1"/>
  <c r="AA1609" i="14"/>
  <c r="Y1609" i="14"/>
  <c r="AC1608" i="14"/>
  <c r="AB1608" i="14"/>
  <c r="X1608" i="14" s="1"/>
  <c r="AB1608" i="14" a="1"/>
  <c r="AA1608" i="14"/>
  <c r="Y1608" i="14"/>
  <c r="AC1607" i="14"/>
  <c r="AB1607" i="14" a="1"/>
  <c r="AB1607" i="14" s="1"/>
  <c r="X1607" i="14" s="1"/>
  <c r="AA1607" i="14"/>
  <c r="Y1607" i="14"/>
  <c r="AC1606" i="14"/>
  <c r="AB1606" i="14" a="1"/>
  <c r="AB1606" i="14" s="1"/>
  <c r="AA1606" i="14"/>
  <c r="Y1606" i="14"/>
  <c r="AC1605" i="14"/>
  <c r="AB1605" i="14" a="1"/>
  <c r="AB1605" i="14" s="1"/>
  <c r="AA1605" i="14"/>
  <c r="Y1605" i="14"/>
  <c r="AC1604" i="14"/>
  <c r="AB1604" i="14"/>
  <c r="AB1604" i="14" a="1"/>
  <c r="AA1604" i="14"/>
  <c r="Y1604" i="14"/>
  <c r="AC1603" i="14"/>
  <c r="AB1603" i="14" a="1"/>
  <c r="AB1603" i="14" s="1"/>
  <c r="AA1603" i="14"/>
  <c r="Y1603" i="14"/>
  <c r="AC1602" i="14"/>
  <c r="AB1602" i="14"/>
  <c r="X1602" i="14" s="1"/>
  <c r="AB1602" i="14" a="1"/>
  <c r="AA1602" i="14"/>
  <c r="Y1602" i="14"/>
  <c r="AC1601" i="14"/>
  <c r="AB1601" i="14" a="1"/>
  <c r="AB1601" i="14" s="1"/>
  <c r="X1601" i="14" s="1"/>
  <c r="AA1601" i="14"/>
  <c r="Y1601" i="14"/>
  <c r="AC1600" i="14"/>
  <c r="AB1600" i="14"/>
  <c r="X1600" i="14" s="1"/>
  <c r="AB1600" i="14" a="1"/>
  <c r="AA1600" i="14"/>
  <c r="Y1600" i="14"/>
  <c r="AC1599" i="14"/>
  <c r="AB1599" i="14" a="1"/>
  <c r="AB1599" i="14" s="1"/>
  <c r="X1599" i="14" s="1"/>
  <c r="AA1599" i="14"/>
  <c r="Y1599" i="14"/>
  <c r="AC1598" i="14"/>
  <c r="AB1598" i="14" a="1"/>
  <c r="AB1598" i="14" s="1"/>
  <c r="AA1598" i="14"/>
  <c r="Y1598" i="14"/>
  <c r="AC1597" i="14"/>
  <c r="AB1597" i="14" a="1"/>
  <c r="AB1597" i="14" s="1"/>
  <c r="AA1597" i="14"/>
  <c r="Y1597" i="14"/>
  <c r="AC1596" i="14"/>
  <c r="AB1596" i="14"/>
  <c r="AB1596" i="14" a="1"/>
  <c r="AA1596" i="14"/>
  <c r="Y1596" i="14"/>
  <c r="AC1595" i="14"/>
  <c r="AB1595" i="14" a="1"/>
  <c r="AB1595" i="14" s="1"/>
  <c r="AA1595" i="14"/>
  <c r="Y1595" i="14"/>
  <c r="AC1594" i="14"/>
  <c r="AB1594" i="14"/>
  <c r="X1594" i="14" s="1"/>
  <c r="AB1594" i="14" a="1"/>
  <c r="AA1594" i="14"/>
  <c r="Y1594" i="14"/>
  <c r="AC1593" i="14"/>
  <c r="AB1593" i="14" a="1"/>
  <c r="AB1593" i="14" s="1"/>
  <c r="X1593" i="14" s="1"/>
  <c r="AA1593" i="14"/>
  <c r="Y1593" i="14"/>
  <c r="AC1592" i="14"/>
  <c r="AB1592" i="14"/>
  <c r="X1592" i="14" s="1"/>
  <c r="AB1592" i="14" a="1"/>
  <c r="AA1592" i="14"/>
  <c r="Y1592" i="14"/>
  <c r="AC1591" i="14"/>
  <c r="AB1591" i="14" a="1"/>
  <c r="AB1591" i="14" s="1"/>
  <c r="X1591" i="14" s="1"/>
  <c r="AA1591" i="14"/>
  <c r="Y1591" i="14"/>
  <c r="AC1590" i="14"/>
  <c r="AB1590" i="14" a="1"/>
  <c r="AB1590" i="14" s="1"/>
  <c r="AA1590" i="14"/>
  <c r="Y1590" i="14"/>
  <c r="AC1589" i="14"/>
  <c r="AB1589" i="14" a="1"/>
  <c r="AB1589" i="14" s="1"/>
  <c r="AA1589" i="14"/>
  <c r="Y1589" i="14"/>
  <c r="AC1588" i="14"/>
  <c r="AB1588" i="14"/>
  <c r="X1588" i="14" s="1"/>
  <c r="AB1588" i="14" a="1"/>
  <c r="AA1588" i="14"/>
  <c r="Y1588" i="14"/>
  <c r="AC1587" i="14"/>
  <c r="AB1587" i="14" a="1"/>
  <c r="AB1587" i="14" s="1"/>
  <c r="AA1587" i="14"/>
  <c r="Y1587" i="14"/>
  <c r="AC1586" i="14"/>
  <c r="AB1586" i="14"/>
  <c r="X1586" i="14" s="1"/>
  <c r="AB1586" i="14" a="1"/>
  <c r="AA1586" i="14"/>
  <c r="Y1586" i="14"/>
  <c r="AC1585" i="14"/>
  <c r="AB1585" i="14" a="1"/>
  <c r="AB1585" i="14" s="1"/>
  <c r="AA1585" i="14"/>
  <c r="Y1585" i="14"/>
  <c r="AC1584" i="14"/>
  <c r="AB1584" i="14" a="1"/>
  <c r="AB1584" i="14" s="1"/>
  <c r="X1584" i="14" s="1"/>
  <c r="AA1584" i="14"/>
  <c r="Y1584" i="14"/>
  <c r="AC1583" i="14"/>
  <c r="AB1583" i="14" a="1"/>
  <c r="AB1583" i="14" s="1"/>
  <c r="AA1583" i="14"/>
  <c r="Y1583" i="14"/>
  <c r="AC1582" i="14"/>
  <c r="AB1582" i="14"/>
  <c r="AB1582" i="14" a="1"/>
  <c r="AA1582" i="14"/>
  <c r="Y1582" i="14"/>
  <c r="AC1581" i="14"/>
  <c r="AB1581" i="14" a="1"/>
  <c r="AB1581" i="14" s="1"/>
  <c r="AA1581" i="14"/>
  <c r="Y1581" i="14"/>
  <c r="AC1580" i="14"/>
  <c r="AB1580" i="14"/>
  <c r="X1580" i="14" s="1"/>
  <c r="AB1580" i="14" a="1"/>
  <c r="AA1580" i="14"/>
  <c r="Y1580" i="14"/>
  <c r="AC1579" i="14"/>
  <c r="AB1579" i="14" a="1"/>
  <c r="AB1579" i="14" s="1"/>
  <c r="X1579" i="14" s="1"/>
  <c r="AA1579" i="14"/>
  <c r="Y1579" i="14"/>
  <c r="AC1578" i="14"/>
  <c r="AB1578" i="14" a="1"/>
  <c r="AB1578" i="14" s="1"/>
  <c r="AA1578" i="14"/>
  <c r="Y1578" i="14"/>
  <c r="AC1577" i="14"/>
  <c r="AB1577" i="14" a="1"/>
  <c r="AB1577" i="14" s="1"/>
  <c r="AA1577" i="14"/>
  <c r="Y1577" i="14"/>
  <c r="AC1576" i="14"/>
  <c r="AB1576" i="14"/>
  <c r="X1576" i="14" s="1"/>
  <c r="AB1576" i="14" a="1"/>
  <c r="AA1576" i="14"/>
  <c r="Y1576" i="14"/>
  <c r="AC1575" i="14"/>
  <c r="AB1575" i="14" a="1"/>
  <c r="AB1575" i="14" s="1"/>
  <c r="X1575" i="14" s="1"/>
  <c r="AA1575" i="14"/>
  <c r="Y1575" i="14"/>
  <c r="AC1574" i="14"/>
  <c r="AB1574" i="14"/>
  <c r="X1574" i="14" s="1"/>
  <c r="AB1574" i="14" a="1"/>
  <c r="AA1574" i="14"/>
  <c r="Y1574" i="14"/>
  <c r="AC1573" i="14"/>
  <c r="AB1573" i="14" a="1"/>
  <c r="AB1573" i="14" s="1"/>
  <c r="X1573" i="14" s="1"/>
  <c r="Z1573" i="14" s="1"/>
  <c r="AA1573" i="14"/>
  <c r="Y1573" i="14"/>
  <c r="AC1572" i="14"/>
  <c r="AB1572" i="14"/>
  <c r="X1572" i="14" s="1"/>
  <c r="AB1572" i="14" a="1"/>
  <c r="AA1572" i="14"/>
  <c r="Y1572" i="14"/>
  <c r="AC1571" i="14"/>
  <c r="AB1571" i="14" a="1"/>
  <c r="AB1571" i="14" s="1"/>
  <c r="AA1571" i="14"/>
  <c r="Y1571" i="14"/>
  <c r="AC1570" i="14"/>
  <c r="AB1570" i="14" a="1"/>
  <c r="AB1570" i="14" s="1"/>
  <c r="AA1570" i="14"/>
  <c r="Y1570" i="14"/>
  <c r="AC1569" i="14"/>
  <c r="AB1569" i="14" a="1"/>
  <c r="AB1569" i="14" s="1"/>
  <c r="AA1569" i="14"/>
  <c r="Y1569" i="14"/>
  <c r="AC1568" i="14"/>
  <c r="AB1568" i="14"/>
  <c r="X1568" i="14" s="1"/>
  <c r="AB1568" i="14" a="1"/>
  <c r="AA1568" i="14"/>
  <c r="Y1568" i="14"/>
  <c r="AC1567" i="14"/>
  <c r="AB1567" i="14" a="1"/>
  <c r="AB1567" i="14" s="1"/>
  <c r="X1567" i="14" s="1"/>
  <c r="AA1567" i="14"/>
  <c r="Y1567" i="14"/>
  <c r="Z1567" i="14"/>
  <c r="AC1566" i="14"/>
  <c r="AB1566" i="14" a="1"/>
  <c r="AB1566" i="14" s="1"/>
  <c r="AA1566" i="14"/>
  <c r="Y1566" i="14"/>
  <c r="AC1565" i="14"/>
  <c r="AB1565" i="14" a="1"/>
  <c r="AB1565" i="14" s="1"/>
  <c r="X1565" i="14" s="1"/>
  <c r="Z1565" i="14" s="1"/>
  <c r="AA1565" i="14"/>
  <c r="Y1565" i="14"/>
  <c r="AC1564" i="14"/>
  <c r="AB1564" i="14" a="1"/>
  <c r="AB1564" i="14" s="1"/>
  <c r="X1564" i="14" s="1"/>
  <c r="AA1564" i="14"/>
  <c r="Y1564" i="14"/>
  <c r="AC1563" i="14"/>
  <c r="AB1563" i="14" a="1"/>
  <c r="AB1563" i="14" s="1"/>
  <c r="AA1563" i="14"/>
  <c r="Y1563" i="14"/>
  <c r="AC1562" i="14"/>
  <c r="AB1562" i="14"/>
  <c r="AB1562" i="14" a="1"/>
  <c r="AA1562" i="14"/>
  <c r="Y1562" i="14"/>
  <c r="AC1561" i="14"/>
  <c r="AB1561" i="14" a="1"/>
  <c r="AB1561" i="14" s="1"/>
  <c r="AA1561" i="14"/>
  <c r="Y1561" i="14"/>
  <c r="AC1560" i="14"/>
  <c r="AB1560" i="14" a="1"/>
  <c r="AB1560" i="14" s="1"/>
  <c r="X1560" i="14" s="1"/>
  <c r="AA1560" i="14"/>
  <c r="Y1560" i="14"/>
  <c r="AC1559" i="14"/>
  <c r="AB1559" i="14" a="1"/>
  <c r="AB1559" i="14" s="1"/>
  <c r="X1559" i="14" s="1"/>
  <c r="AA1559" i="14"/>
  <c r="Z1559" i="14"/>
  <c r="Y1559" i="14"/>
  <c r="AC1558" i="14"/>
  <c r="AB1558" i="14"/>
  <c r="X1558" i="14" s="1"/>
  <c r="AB1558" i="14" a="1"/>
  <c r="AA1558" i="14"/>
  <c r="Y1558" i="14"/>
  <c r="AC1557" i="14"/>
  <c r="AB1557" i="14" a="1"/>
  <c r="AB1557" i="14" s="1"/>
  <c r="AA1557" i="14"/>
  <c r="Y1557" i="14"/>
  <c r="AC1556" i="14"/>
  <c r="AB1556" i="14"/>
  <c r="X1556" i="14" s="1"/>
  <c r="AB1556" i="14" a="1"/>
  <c r="AA1556" i="14"/>
  <c r="Y1556" i="14"/>
  <c r="AC1555" i="14"/>
  <c r="AB1555" i="14" a="1"/>
  <c r="AB1555" i="14" s="1"/>
  <c r="AA1555" i="14"/>
  <c r="Y1555" i="14"/>
  <c r="AC1554" i="14"/>
  <c r="AB1554" i="14" a="1"/>
  <c r="AB1554" i="14" s="1"/>
  <c r="AA1554" i="14"/>
  <c r="Y1554" i="14"/>
  <c r="AC1553" i="14"/>
  <c r="AB1553" i="14" a="1"/>
  <c r="AB1553" i="14" s="1"/>
  <c r="AA1553" i="14"/>
  <c r="Y1553" i="14"/>
  <c r="AC1552" i="14"/>
  <c r="AB1552" i="14"/>
  <c r="X1552" i="14" s="1"/>
  <c r="AB1552" i="14" a="1"/>
  <c r="AA1552" i="14"/>
  <c r="Y1552" i="14"/>
  <c r="AC1551" i="14"/>
  <c r="AB1551" i="14" a="1"/>
  <c r="AB1551" i="14" s="1"/>
  <c r="AA1551" i="14"/>
  <c r="Y1551" i="14"/>
  <c r="AC1550" i="14"/>
  <c r="AB1550" i="14" a="1"/>
  <c r="AB1550" i="14" s="1"/>
  <c r="X1550" i="14" s="1"/>
  <c r="AA1550" i="14"/>
  <c r="Y1550" i="14"/>
  <c r="AC1549" i="14"/>
  <c r="AB1549" i="14" a="1"/>
  <c r="AB1549" i="14" s="1"/>
  <c r="AA1549" i="14"/>
  <c r="Y1549" i="14"/>
  <c r="AC1548" i="14"/>
  <c r="AB1548" i="14"/>
  <c r="X1548" i="14" s="1"/>
  <c r="AB1548" i="14" a="1"/>
  <c r="AA1548" i="14"/>
  <c r="Y1548" i="14"/>
  <c r="Z1548" i="14"/>
  <c r="AC1547" i="14"/>
  <c r="AB1547" i="14" a="1"/>
  <c r="AB1547" i="14" s="1"/>
  <c r="X1547" i="14" s="1"/>
  <c r="AA1547" i="14"/>
  <c r="Y1547" i="14"/>
  <c r="AC1546" i="14"/>
  <c r="AB1546" i="14" a="1"/>
  <c r="AB1546" i="14" s="1"/>
  <c r="AA1546" i="14"/>
  <c r="Y1546" i="14"/>
  <c r="AC1545" i="14"/>
  <c r="AB1545" i="14" a="1"/>
  <c r="AB1545" i="14" s="1"/>
  <c r="AA1545" i="14"/>
  <c r="Y1545" i="14"/>
  <c r="AC1544" i="14"/>
  <c r="AB1544" i="14" a="1"/>
  <c r="AB1544" i="14" s="1"/>
  <c r="AA1544" i="14"/>
  <c r="Y1544" i="14"/>
  <c r="AC1543" i="14"/>
  <c r="AB1543" i="14" a="1"/>
  <c r="AB1543" i="14" s="1"/>
  <c r="AA1543" i="14"/>
  <c r="Y1543" i="14"/>
  <c r="AC1542" i="14"/>
  <c r="AB1542" i="14"/>
  <c r="AB1542" i="14" a="1"/>
  <c r="AA1542" i="14"/>
  <c r="Y1542" i="14"/>
  <c r="AC1541" i="14"/>
  <c r="AB1541" i="14"/>
  <c r="X1541" i="14" s="1"/>
  <c r="AB1541" i="14" a="1"/>
  <c r="AA1541" i="14"/>
  <c r="Y1541" i="14"/>
  <c r="AC1540" i="14"/>
  <c r="AB1540" i="14" a="1"/>
  <c r="AB1540" i="14" s="1"/>
  <c r="X1540" i="14" s="1"/>
  <c r="AA1540" i="14"/>
  <c r="Y1540" i="14"/>
  <c r="AC1539" i="14"/>
  <c r="AB1539" i="14" a="1"/>
  <c r="AB1539" i="14" s="1"/>
  <c r="X1539" i="14" s="1"/>
  <c r="AA1539" i="14"/>
  <c r="Y1539" i="14"/>
  <c r="AC1538" i="14"/>
  <c r="AB1538" i="14" a="1"/>
  <c r="AB1538" i="14" s="1"/>
  <c r="AA1538" i="14"/>
  <c r="Y1538" i="14"/>
  <c r="AC1537" i="14"/>
  <c r="AB1537" i="14" a="1"/>
  <c r="AB1537" i="14" s="1"/>
  <c r="AA1537" i="14"/>
  <c r="Y1537" i="14"/>
  <c r="AC1536" i="14"/>
  <c r="AB1536" i="14" a="1"/>
  <c r="AB1536" i="14" s="1"/>
  <c r="AA1536" i="14"/>
  <c r="Y1536" i="14"/>
  <c r="AC1535" i="14"/>
  <c r="AB1535" i="14" a="1"/>
  <c r="AB1535" i="14" s="1"/>
  <c r="AA1535" i="14"/>
  <c r="Y1535" i="14"/>
  <c r="AC1534" i="14"/>
  <c r="AB1534" i="14"/>
  <c r="AB1534" i="14" a="1"/>
  <c r="AA1534" i="14"/>
  <c r="Y1534" i="14"/>
  <c r="AC1533" i="14"/>
  <c r="AB1533" i="14"/>
  <c r="X1533" i="14" s="1"/>
  <c r="AB1533" i="14" a="1"/>
  <c r="AA1533" i="14"/>
  <c r="Y1533" i="14"/>
  <c r="AC1532" i="14"/>
  <c r="AB1532" i="14" a="1"/>
  <c r="AB1532" i="14" s="1"/>
  <c r="X1532" i="14" s="1"/>
  <c r="AA1532" i="14"/>
  <c r="Y1532" i="14"/>
  <c r="AC1531" i="14"/>
  <c r="AB1531" i="14" a="1"/>
  <c r="AB1531" i="14" s="1"/>
  <c r="X1531" i="14" s="1"/>
  <c r="AA1531" i="14"/>
  <c r="Y1531" i="14"/>
  <c r="AC1530" i="14"/>
  <c r="AB1530" i="14" a="1"/>
  <c r="AB1530" i="14" s="1"/>
  <c r="AA1530" i="14"/>
  <c r="Y1530" i="14"/>
  <c r="AC1529" i="14"/>
  <c r="AB1529" i="14" a="1"/>
  <c r="AB1529" i="14" s="1"/>
  <c r="AA1529" i="14"/>
  <c r="Y1529" i="14"/>
  <c r="AC1528" i="14"/>
  <c r="AB1528" i="14" a="1"/>
  <c r="AB1528" i="14" s="1"/>
  <c r="AA1528" i="14"/>
  <c r="Y1528" i="14"/>
  <c r="AC1527" i="14"/>
  <c r="AB1527" i="14" a="1"/>
  <c r="AB1527" i="14" s="1"/>
  <c r="AA1527" i="14"/>
  <c r="Y1527" i="14"/>
  <c r="AC1526" i="14"/>
  <c r="AB1526" i="14"/>
  <c r="AB1526" i="14" a="1"/>
  <c r="AA1526" i="14"/>
  <c r="Y1526" i="14"/>
  <c r="AC1525" i="14"/>
  <c r="AB1525" i="14"/>
  <c r="X1525" i="14" s="1"/>
  <c r="AB1525" i="14" a="1"/>
  <c r="AA1525" i="14"/>
  <c r="Y1525" i="14"/>
  <c r="AC1524" i="14"/>
  <c r="AB1524" i="14" a="1"/>
  <c r="AB1524" i="14" s="1"/>
  <c r="X1524" i="14" s="1"/>
  <c r="AA1524" i="14"/>
  <c r="Y1524" i="14"/>
  <c r="AC1523" i="14"/>
  <c r="AB1523" i="14" a="1"/>
  <c r="AB1523" i="14" s="1"/>
  <c r="X1523" i="14" s="1"/>
  <c r="AA1523" i="14"/>
  <c r="Y1523" i="14"/>
  <c r="AC1522" i="14"/>
  <c r="AB1522" i="14" a="1"/>
  <c r="AB1522" i="14" s="1"/>
  <c r="AA1522" i="14"/>
  <c r="Y1522" i="14"/>
  <c r="AC1521" i="14"/>
  <c r="AB1521" i="14" a="1"/>
  <c r="AB1521" i="14" s="1"/>
  <c r="AA1521" i="14"/>
  <c r="Y1521" i="14"/>
  <c r="AC1520" i="14"/>
  <c r="AB1520" i="14" a="1"/>
  <c r="AB1520" i="14" s="1"/>
  <c r="AA1520" i="14"/>
  <c r="Y1520" i="14"/>
  <c r="AC1519" i="14"/>
  <c r="AB1519" i="14" a="1"/>
  <c r="AB1519" i="14" s="1"/>
  <c r="AA1519" i="14"/>
  <c r="Y1519" i="14"/>
  <c r="AC1518" i="14"/>
  <c r="AB1518" i="14"/>
  <c r="AB1518" i="14" a="1"/>
  <c r="AA1518" i="14"/>
  <c r="Y1518" i="14"/>
  <c r="AC1517" i="14"/>
  <c r="AB1517" i="14"/>
  <c r="X1517" i="14" s="1"/>
  <c r="AB1517" i="14" a="1"/>
  <c r="AA1517" i="14"/>
  <c r="Y1517" i="14"/>
  <c r="AC1516" i="14"/>
  <c r="AB1516" i="14" a="1"/>
  <c r="AB1516" i="14" s="1"/>
  <c r="X1516" i="14" s="1"/>
  <c r="AA1516" i="14"/>
  <c r="Y1516" i="14"/>
  <c r="AC1515" i="14"/>
  <c r="AB1515" i="14" a="1"/>
  <c r="AB1515" i="14" s="1"/>
  <c r="X1515" i="14" s="1"/>
  <c r="AA1515" i="14"/>
  <c r="Y1515" i="14"/>
  <c r="AC1514" i="14"/>
  <c r="AB1514" i="14"/>
  <c r="X1514" i="14" s="1"/>
  <c r="AB1514" i="14" a="1"/>
  <c r="AA1514" i="14"/>
  <c r="Y1514" i="14"/>
  <c r="AC1513" i="14"/>
  <c r="AB1513" i="14" a="1"/>
  <c r="AB1513" i="14" s="1"/>
  <c r="AA1513" i="14"/>
  <c r="Y1513" i="14"/>
  <c r="AC1512" i="14"/>
  <c r="AB1512" i="14" a="1"/>
  <c r="AB1512" i="14" s="1"/>
  <c r="AA1512" i="14"/>
  <c r="Y1512" i="14"/>
  <c r="AC1511" i="14"/>
  <c r="AB1511" i="14" a="1"/>
  <c r="AB1511" i="14" s="1"/>
  <c r="AA1511" i="14"/>
  <c r="Y1511" i="14"/>
  <c r="AC1510" i="14"/>
  <c r="AB1510" i="14"/>
  <c r="AB1510" i="14" a="1"/>
  <c r="AA1510" i="14"/>
  <c r="Y1510" i="14"/>
  <c r="AC1509" i="14"/>
  <c r="AB1509" i="14"/>
  <c r="X1509" i="14" s="1"/>
  <c r="AB1509" i="14" a="1"/>
  <c r="AA1509" i="14"/>
  <c r="Y1509" i="14"/>
  <c r="AC1508" i="14"/>
  <c r="AB1508" i="14" a="1"/>
  <c r="AB1508" i="14" s="1"/>
  <c r="X1508" i="14" s="1"/>
  <c r="AA1508" i="14"/>
  <c r="Y1508" i="14"/>
  <c r="AC1507" i="14"/>
  <c r="AB1507" i="14" a="1"/>
  <c r="AB1507" i="14" s="1"/>
  <c r="X1507" i="14" s="1"/>
  <c r="AA1507" i="14"/>
  <c r="Y1507" i="14"/>
  <c r="AC1506" i="14"/>
  <c r="AB1506" i="14"/>
  <c r="X1506" i="14" s="1"/>
  <c r="AB1506" i="14" a="1"/>
  <c r="AA1506" i="14"/>
  <c r="Y1506" i="14"/>
  <c r="AC1505" i="14"/>
  <c r="AB1505" i="14" a="1"/>
  <c r="AB1505" i="14" s="1"/>
  <c r="AA1505" i="14"/>
  <c r="Y1505" i="14"/>
  <c r="AC1504" i="14"/>
  <c r="AB1504" i="14" a="1"/>
  <c r="AB1504" i="14" s="1"/>
  <c r="AA1504" i="14"/>
  <c r="Y1504" i="14"/>
  <c r="AC1503" i="14"/>
  <c r="AB1503" i="14" a="1"/>
  <c r="AB1503" i="14" s="1"/>
  <c r="AA1503" i="14"/>
  <c r="Y1503" i="14"/>
  <c r="AC1502" i="14"/>
  <c r="AB1502" i="14"/>
  <c r="AB1502" i="14" a="1"/>
  <c r="AA1502" i="14"/>
  <c r="Y1502" i="14"/>
  <c r="AC1501" i="14"/>
  <c r="AB1501" i="14"/>
  <c r="X1501" i="14" s="1"/>
  <c r="AB1501" i="14" a="1"/>
  <c r="AA1501" i="14"/>
  <c r="Y1501" i="14"/>
  <c r="AC1500" i="14"/>
  <c r="AB1500" i="14" a="1"/>
  <c r="AB1500" i="14" s="1"/>
  <c r="X1500" i="14" s="1"/>
  <c r="AA1500" i="14"/>
  <c r="Y1500" i="14"/>
  <c r="AC1499" i="14"/>
  <c r="AB1499" i="14" a="1"/>
  <c r="AB1499" i="14" s="1"/>
  <c r="X1499" i="14" s="1"/>
  <c r="AA1499" i="14"/>
  <c r="Y1499" i="14"/>
  <c r="AC1498" i="14"/>
  <c r="AB1498" i="14"/>
  <c r="AB1498" i="14" a="1"/>
  <c r="AA1498" i="14"/>
  <c r="Y1498" i="14"/>
  <c r="AC1497" i="14"/>
  <c r="AB1497" i="14" a="1"/>
  <c r="AB1497" i="14" s="1"/>
  <c r="AA1497" i="14"/>
  <c r="Y1497" i="14"/>
  <c r="AC1496" i="14"/>
  <c r="AB1496" i="14" a="1"/>
  <c r="AB1496" i="14" s="1"/>
  <c r="AA1496" i="14"/>
  <c r="Y1496" i="14"/>
  <c r="AC1495" i="14"/>
  <c r="AB1495" i="14" a="1"/>
  <c r="AB1495" i="14" s="1"/>
  <c r="AA1495" i="14"/>
  <c r="Y1495" i="14"/>
  <c r="AC1494" i="14"/>
  <c r="AB1494" i="14"/>
  <c r="AB1494" i="14" a="1"/>
  <c r="AA1494" i="14"/>
  <c r="Y1494" i="14"/>
  <c r="AC1493" i="14"/>
  <c r="AB1493" i="14" a="1"/>
  <c r="AB1493" i="14" s="1"/>
  <c r="AA1493" i="14"/>
  <c r="Y1493" i="14"/>
  <c r="AC1492" i="14"/>
  <c r="AB1492" i="14" a="1"/>
  <c r="AB1492" i="14" s="1"/>
  <c r="X1492" i="14" s="1"/>
  <c r="AA1492" i="14"/>
  <c r="Y1492" i="14"/>
  <c r="AC1491" i="14"/>
  <c r="AB1491" i="14" a="1"/>
  <c r="AB1491" i="14" s="1"/>
  <c r="X1491" i="14" s="1"/>
  <c r="AA1491" i="14"/>
  <c r="Y1491" i="14"/>
  <c r="AC1490" i="14"/>
  <c r="AB1490" i="14"/>
  <c r="AB1490" i="14" a="1"/>
  <c r="AA1490" i="14"/>
  <c r="Y1490" i="14"/>
  <c r="AC1489" i="14"/>
  <c r="AB1489" i="14" a="1"/>
  <c r="AB1489" i="14" s="1"/>
  <c r="AA1489" i="14"/>
  <c r="Y1489" i="14"/>
  <c r="AC1488" i="14"/>
  <c r="AB1488" i="14" a="1"/>
  <c r="AB1488" i="14" s="1"/>
  <c r="AA1488" i="14"/>
  <c r="Y1488" i="14"/>
  <c r="AC1487" i="14"/>
  <c r="AB1487" i="14" a="1"/>
  <c r="AB1487" i="14" s="1"/>
  <c r="AA1487" i="14"/>
  <c r="Y1487" i="14"/>
  <c r="AC1486" i="14"/>
  <c r="AB1486" i="14"/>
  <c r="AB1486" i="14" a="1"/>
  <c r="AA1486" i="14"/>
  <c r="Y1486" i="14"/>
  <c r="AC1485" i="14"/>
  <c r="AB1485" i="14" a="1"/>
  <c r="AB1485" i="14" s="1"/>
  <c r="AA1485" i="14"/>
  <c r="Y1485" i="14"/>
  <c r="AC1484" i="14"/>
  <c r="AB1484" i="14" a="1"/>
  <c r="AB1484" i="14" s="1"/>
  <c r="X1484" i="14" s="1"/>
  <c r="AA1484" i="14"/>
  <c r="Y1484" i="14"/>
  <c r="AC1483" i="14"/>
  <c r="AB1483" i="14" a="1"/>
  <c r="AB1483" i="14" s="1"/>
  <c r="X1483" i="14" s="1"/>
  <c r="AA1483" i="14"/>
  <c r="Y1483" i="14"/>
  <c r="AC1482" i="14"/>
  <c r="AB1482" i="14"/>
  <c r="AB1482" i="14" a="1"/>
  <c r="AA1482" i="14"/>
  <c r="Y1482" i="14"/>
  <c r="AC1481" i="14"/>
  <c r="AB1481" i="14" a="1"/>
  <c r="AB1481" i="14" s="1"/>
  <c r="AA1481" i="14"/>
  <c r="Y1481" i="14"/>
  <c r="AC1480" i="14"/>
  <c r="AB1480" i="14" a="1"/>
  <c r="AB1480" i="14" s="1"/>
  <c r="AA1480" i="14"/>
  <c r="Y1480" i="14"/>
  <c r="AC1479" i="14"/>
  <c r="AB1479" i="14" a="1"/>
  <c r="AB1479" i="14" s="1"/>
  <c r="AA1479" i="14"/>
  <c r="Y1479" i="14"/>
  <c r="AC1478" i="14"/>
  <c r="AB1478" i="14"/>
  <c r="AB1478" i="14" a="1"/>
  <c r="AA1478" i="14"/>
  <c r="Y1478" i="14"/>
  <c r="AC1477" i="14"/>
  <c r="AB1477" i="14" a="1"/>
  <c r="AB1477" i="14" s="1"/>
  <c r="AA1477" i="14"/>
  <c r="Y1477" i="14"/>
  <c r="AC1476" i="14"/>
  <c r="AB1476" i="14" a="1"/>
  <c r="AB1476" i="14" s="1"/>
  <c r="X1476" i="14" s="1"/>
  <c r="AA1476" i="14"/>
  <c r="Y1476" i="14"/>
  <c r="AC1475" i="14"/>
  <c r="AB1475" i="14" a="1"/>
  <c r="AB1475" i="14" s="1"/>
  <c r="X1475" i="14" s="1"/>
  <c r="AA1475" i="14"/>
  <c r="Y1475" i="14"/>
  <c r="AC1474" i="14"/>
  <c r="AB1474" i="14"/>
  <c r="AB1474" i="14" a="1"/>
  <c r="AA1474" i="14"/>
  <c r="Y1474" i="14"/>
  <c r="AC1473" i="14"/>
  <c r="AB1473" i="14" a="1"/>
  <c r="AB1473" i="14" s="1"/>
  <c r="AA1473" i="14"/>
  <c r="Y1473" i="14"/>
  <c r="AC1472" i="14"/>
  <c r="AB1472" i="14" a="1"/>
  <c r="AB1472" i="14" s="1"/>
  <c r="AA1472" i="14"/>
  <c r="Y1472" i="14"/>
  <c r="AC1471" i="14"/>
  <c r="AB1471" i="14" a="1"/>
  <c r="AB1471" i="14" s="1"/>
  <c r="AA1471" i="14"/>
  <c r="Y1471" i="14"/>
  <c r="AC1470" i="14"/>
  <c r="AB1470" i="14"/>
  <c r="AB1470" i="14" a="1"/>
  <c r="AA1470" i="14"/>
  <c r="Y1470" i="14"/>
  <c r="AC1469" i="14"/>
  <c r="AB1469" i="14" a="1"/>
  <c r="AB1469" i="14" s="1"/>
  <c r="AA1469" i="14"/>
  <c r="Y1469" i="14"/>
  <c r="AC1468" i="14"/>
  <c r="AB1468" i="14" a="1"/>
  <c r="AB1468" i="14" s="1"/>
  <c r="X1468" i="14" s="1"/>
  <c r="AA1468" i="14"/>
  <c r="Y1468" i="14"/>
  <c r="AC1467" i="14"/>
  <c r="AB1467" i="14" a="1"/>
  <c r="AB1467" i="14" s="1"/>
  <c r="X1467" i="14" s="1"/>
  <c r="AA1467" i="14"/>
  <c r="Y1467" i="14"/>
  <c r="AC1466" i="14"/>
  <c r="AB1466" i="14"/>
  <c r="AB1466" i="14" a="1"/>
  <c r="AA1466" i="14"/>
  <c r="Y1466" i="14"/>
  <c r="AC1465" i="14"/>
  <c r="AB1465" i="14" a="1"/>
  <c r="AB1465" i="14" s="1"/>
  <c r="AA1465" i="14"/>
  <c r="Y1465" i="14"/>
  <c r="AC1464" i="14"/>
  <c r="AB1464" i="14" a="1"/>
  <c r="AB1464" i="14" s="1"/>
  <c r="AA1464" i="14"/>
  <c r="Y1464" i="14"/>
  <c r="AC1463" i="14"/>
  <c r="AB1463" i="14" a="1"/>
  <c r="AB1463" i="14" s="1"/>
  <c r="AA1463" i="14"/>
  <c r="Y1463" i="14"/>
  <c r="AC1462" i="14"/>
  <c r="AB1462" i="14"/>
  <c r="AB1462" i="14" a="1"/>
  <c r="AA1462" i="14"/>
  <c r="Y1462" i="14"/>
  <c r="AC1461" i="14"/>
  <c r="AB1461" i="14" a="1"/>
  <c r="AB1461" i="14" s="1"/>
  <c r="AA1461" i="14"/>
  <c r="Y1461" i="14"/>
  <c r="AC1460" i="14"/>
  <c r="AB1460" i="14" a="1"/>
  <c r="AB1460" i="14" s="1"/>
  <c r="X1460" i="14" s="1"/>
  <c r="AA1460" i="14"/>
  <c r="Y1460" i="14"/>
  <c r="AC1459" i="14"/>
  <c r="AB1459" i="14" a="1"/>
  <c r="AB1459" i="14" s="1"/>
  <c r="X1459" i="14" s="1"/>
  <c r="AA1459" i="14"/>
  <c r="Y1459" i="14"/>
  <c r="AC1458" i="14"/>
  <c r="AB1458" i="14"/>
  <c r="AB1458" i="14" a="1"/>
  <c r="AA1458" i="14"/>
  <c r="Y1458" i="14"/>
  <c r="AC1457" i="14"/>
  <c r="AB1457" i="14" a="1"/>
  <c r="AB1457" i="14" s="1"/>
  <c r="AA1457" i="14"/>
  <c r="Y1457" i="14"/>
  <c r="AC1456" i="14"/>
  <c r="AB1456" i="14" a="1"/>
  <c r="AB1456" i="14" s="1"/>
  <c r="AA1456" i="14"/>
  <c r="Y1456" i="14"/>
  <c r="AC1455" i="14"/>
  <c r="AB1455" i="14" a="1"/>
  <c r="AB1455" i="14" s="1"/>
  <c r="AA1455" i="14"/>
  <c r="Y1455" i="14"/>
  <c r="AC1454" i="14"/>
  <c r="AB1454" i="14"/>
  <c r="AB1454" i="14" a="1"/>
  <c r="AA1454" i="14"/>
  <c r="Y1454" i="14"/>
  <c r="AC1453" i="14"/>
  <c r="AB1453" i="14" a="1"/>
  <c r="AB1453" i="14" s="1"/>
  <c r="AA1453" i="14"/>
  <c r="Y1453" i="14"/>
  <c r="AC1452" i="14"/>
  <c r="AB1452" i="14" a="1"/>
  <c r="AB1452" i="14" s="1"/>
  <c r="X1452" i="14" s="1"/>
  <c r="AA1452" i="14"/>
  <c r="Y1452" i="14"/>
  <c r="AC1451" i="14"/>
  <c r="AB1451" i="14" a="1"/>
  <c r="AB1451" i="14" s="1"/>
  <c r="X1451" i="14" s="1"/>
  <c r="AA1451" i="14"/>
  <c r="Y1451" i="14"/>
  <c r="AC1450" i="14"/>
  <c r="AB1450" i="14"/>
  <c r="AB1450" i="14" a="1"/>
  <c r="AA1450" i="14"/>
  <c r="Y1450" i="14"/>
  <c r="AC1449" i="14"/>
  <c r="AB1449" i="14" a="1"/>
  <c r="AB1449" i="14" s="1"/>
  <c r="AA1449" i="14"/>
  <c r="Y1449" i="14"/>
  <c r="AC1448" i="14"/>
  <c r="AB1448" i="14" a="1"/>
  <c r="AB1448" i="14" s="1"/>
  <c r="AA1448" i="14"/>
  <c r="Y1448" i="14"/>
  <c r="AC1447" i="14"/>
  <c r="AB1447" i="14" a="1"/>
  <c r="AB1447" i="14" s="1"/>
  <c r="AA1447" i="14"/>
  <c r="Y1447" i="14"/>
  <c r="AC1446" i="14"/>
  <c r="AB1446" i="14"/>
  <c r="AB1446" i="14" a="1"/>
  <c r="AA1446" i="14"/>
  <c r="Y1446" i="14"/>
  <c r="AC1445" i="14"/>
  <c r="AB1445" i="14" a="1"/>
  <c r="AB1445" i="14" s="1"/>
  <c r="AA1445" i="14"/>
  <c r="Y1445" i="14"/>
  <c r="AC1444" i="14"/>
  <c r="AB1444" i="14" a="1"/>
  <c r="AB1444" i="14" s="1"/>
  <c r="X1444" i="14" s="1"/>
  <c r="AA1444" i="14"/>
  <c r="Y1444" i="14"/>
  <c r="AC1443" i="14"/>
  <c r="AB1443" i="14" a="1"/>
  <c r="AB1443" i="14" s="1"/>
  <c r="X1443" i="14" s="1"/>
  <c r="AA1443" i="14"/>
  <c r="Y1443" i="14"/>
  <c r="AC1442" i="14"/>
  <c r="AB1442" i="14"/>
  <c r="AB1442" i="14" a="1"/>
  <c r="AA1442" i="14"/>
  <c r="Y1442" i="14"/>
  <c r="AC1441" i="14"/>
  <c r="AB1441" i="14" a="1"/>
  <c r="AB1441" i="14" s="1"/>
  <c r="AA1441" i="14"/>
  <c r="Y1441" i="14"/>
  <c r="AC1440" i="14"/>
  <c r="AB1440" i="14" a="1"/>
  <c r="AB1440" i="14" s="1"/>
  <c r="AA1440" i="14"/>
  <c r="Y1440" i="14"/>
  <c r="AC1439" i="14"/>
  <c r="AB1439" i="14" a="1"/>
  <c r="AB1439" i="14" s="1"/>
  <c r="AA1439" i="14"/>
  <c r="Y1439" i="14"/>
  <c r="AC1438" i="14"/>
  <c r="AB1438" i="14"/>
  <c r="AB1438" i="14" a="1"/>
  <c r="AA1438" i="14"/>
  <c r="Y1438" i="14"/>
  <c r="AC1437" i="14"/>
  <c r="AB1437" i="14" a="1"/>
  <c r="AB1437" i="14" s="1"/>
  <c r="AA1437" i="14"/>
  <c r="Y1437" i="14"/>
  <c r="AC1436" i="14"/>
  <c r="AB1436" i="14" a="1"/>
  <c r="AB1436" i="14" s="1"/>
  <c r="X1436" i="14" s="1"/>
  <c r="AA1436" i="14"/>
  <c r="Y1436" i="14"/>
  <c r="AC1435" i="14"/>
  <c r="AB1435" i="14" a="1"/>
  <c r="AB1435" i="14" s="1"/>
  <c r="X1435" i="14" s="1"/>
  <c r="AA1435" i="14"/>
  <c r="Y1435" i="14"/>
  <c r="AC1434" i="14"/>
  <c r="AB1434" i="14"/>
  <c r="AB1434" i="14" a="1"/>
  <c r="AA1434" i="14"/>
  <c r="Y1434" i="14"/>
  <c r="AC1433" i="14"/>
  <c r="AB1433" i="14" a="1"/>
  <c r="AB1433" i="14" s="1"/>
  <c r="AA1433" i="14"/>
  <c r="Y1433" i="14"/>
  <c r="AC1432" i="14"/>
  <c r="AB1432" i="14" a="1"/>
  <c r="AB1432" i="14" s="1"/>
  <c r="AA1432" i="14"/>
  <c r="Y1432" i="14"/>
  <c r="AC1431" i="14"/>
  <c r="AB1431" i="14" a="1"/>
  <c r="AB1431" i="14" s="1"/>
  <c r="AA1431" i="14"/>
  <c r="Y1431" i="14"/>
  <c r="AC1430" i="14"/>
  <c r="AB1430" i="14"/>
  <c r="AB1430" i="14" a="1"/>
  <c r="AA1430" i="14"/>
  <c r="Y1430" i="14"/>
  <c r="AC1429" i="14"/>
  <c r="AB1429" i="14" a="1"/>
  <c r="AB1429" i="14" s="1"/>
  <c r="AA1429" i="14"/>
  <c r="Y1429" i="14"/>
  <c r="AC1428" i="14"/>
  <c r="AB1428" i="14" a="1"/>
  <c r="AB1428" i="14" s="1"/>
  <c r="X1428" i="14" s="1"/>
  <c r="AA1428" i="14"/>
  <c r="Y1428" i="14"/>
  <c r="AC1427" i="14"/>
  <c r="AB1427" i="14" a="1"/>
  <c r="AB1427" i="14" s="1"/>
  <c r="X1427" i="14" s="1"/>
  <c r="AA1427" i="14"/>
  <c r="Y1427" i="14"/>
  <c r="AC1426" i="14"/>
  <c r="AB1426" i="14"/>
  <c r="AB1426" i="14" a="1"/>
  <c r="AA1426" i="14"/>
  <c r="Y1426" i="14"/>
  <c r="AC1425" i="14"/>
  <c r="AB1425" i="14" a="1"/>
  <c r="AB1425" i="14" s="1"/>
  <c r="AA1425" i="14"/>
  <c r="Y1425" i="14"/>
  <c r="AC1424" i="14"/>
  <c r="AB1424" i="14" a="1"/>
  <c r="AB1424" i="14" s="1"/>
  <c r="AA1424" i="14"/>
  <c r="Y1424" i="14"/>
  <c r="AC1423" i="14"/>
  <c r="AB1423" i="14" a="1"/>
  <c r="AB1423" i="14" s="1"/>
  <c r="AA1423" i="14"/>
  <c r="Y1423" i="14"/>
  <c r="AC1422" i="14"/>
  <c r="AB1422" i="14"/>
  <c r="AB1422" i="14" a="1"/>
  <c r="AA1422" i="14"/>
  <c r="Y1422" i="14"/>
  <c r="AC1421" i="14"/>
  <c r="AB1421" i="14" a="1"/>
  <c r="AB1421" i="14" s="1"/>
  <c r="AA1421" i="14"/>
  <c r="Y1421" i="14"/>
  <c r="AC1420" i="14"/>
  <c r="AB1420" i="14" a="1"/>
  <c r="AB1420" i="14" s="1"/>
  <c r="X1420" i="14" s="1"/>
  <c r="AA1420" i="14"/>
  <c r="Y1420" i="14"/>
  <c r="AC1419" i="14"/>
  <c r="AB1419" i="14" a="1"/>
  <c r="AB1419" i="14" s="1"/>
  <c r="X1419" i="14" s="1"/>
  <c r="AA1419" i="14"/>
  <c r="Y1419" i="14"/>
  <c r="AC1418" i="14"/>
  <c r="AB1418" i="14"/>
  <c r="AB1418" i="14" a="1"/>
  <c r="AA1418" i="14"/>
  <c r="Y1418" i="14"/>
  <c r="AC1417" i="14"/>
  <c r="AB1417" i="14" a="1"/>
  <c r="AB1417" i="14" s="1"/>
  <c r="AA1417" i="14"/>
  <c r="Y1417" i="14"/>
  <c r="AC1416" i="14"/>
  <c r="AB1416" i="14" a="1"/>
  <c r="AB1416" i="14" s="1"/>
  <c r="AA1416" i="14"/>
  <c r="Y1416" i="14"/>
  <c r="AC1415" i="14"/>
  <c r="AB1415" i="14" a="1"/>
  <c r="AB1415" i="14" s="1"/>
  <c r="AA1415" i="14"/>
  <c r="Y1415" i="14"/>
  <c r="AC1414" i="14"/>
  <c r="AB1414" i="14"/>
  <c r="AB1414" i="14" a="1"/>
  <c r="AA1414" i="14"/>
  <c r="Y1414" i="14"/>
  <c r="AC1413" i="14"/>
  <c r="AB1413" i="14" a="1"/>
  <c r="AB1413" i="14" s="1"/>
  <c r="AA1413" i="14"/>
  <c r="Y1413" i="14"/>
  <c r="AC1412" i="14"/>
  <c r="AB1412" i="14" a="1"/>
  <c r="AB1412" i="14" s="1"/>
  <c r="X1412" i="14" s="1"/>
  <c r="AA1412" i="14"/>
  <c r="Y1412" i="14"/>
  <c r="AC1411" i="14"/>
  <c r="AB1411" i="14" a="1"/>
  <c r="AB1411" i="14" s="1"/>
  <c r="X1411" i="14" s="1"/>
  <c r="AA1411" i="14"/>
  <c r="Y1411" i="14"/>
  <c r="AC1410" i="14"/>
  <c r="AB1410" i="14"/>
  <c r="AB1410" i="14" a="1"/>
  <c r="AA1410" i="14"/>
  <c r="Y1410" i="14"/>
  <c r="AC1409" i="14"/>
  <c r="AB1409" i="14" a="1"/>
  <c r="AB1409" i="14" s="1"/>
  <c r="AA1409" i="14"/>
  <c r="Y1409" i="14"/>
  <c r="AC1408" i="14"/>
  <c r="AB1408" i="14" a="1"/>
  <c r="AB1408" i="14" s="1"/>
  <c r="AA1408" i="14"/>
  <c r="Y1408" i="14"/>
  <c r="AC1407" i="14"/>
  <c r="AB1407" i="14" a="1"/>
  <c r="AB1407" i="14" s="1"/>
  <c r="AA1407" i="14"/>
  <c r="Y1407" i="14"/>
  <c r="AC1406" i="14"/>
  <c r="AB1406" i="14"/>
  <c r="AB1406" i="14" a="1"/>
  <c r="AA1406" i="14"/>
  <c r="Y1406" i="14"/>
  <c r="AC1405" i="14"/>
  <c r="AB1405" i="14" a="1"/>
  <c r="AB1405" i="14" s="1"/>
  <c r="AA1405" i="14"/>
  <c r="Y1405" i="14"/>
  <c r="AC1404" i="14"/>
  <c r="AB1404" i="14" a="1"/>
  <c r="AB1404" i="14" s="1"/>
  <c r="X1404" i="14" s="1"/>
  <c r="AA1404" i="14"/>
  <c r="Y1404" i="14"/>
  <c r="AC1403" i="14"/>
  <c r="AB1403" i="14" a="1"/>
  <c r="AB1403" i="14" s="1"/>
  <c r="X1403" i="14" s="1"/>
  <c r="AA1403" i="14"/>
  <c r="Y1403" i="14"/>
  <c r="AC1402" i="14"/>
  <c r="AB1402" i="14"/>
  <c r="AB1402" i="14" a="1"/>
  <c r="AA1402" i="14"/>
  <c r="Y1402" i="14"/>
  <c r="AC1401" i="14"/>
  <c r="AB1401" i="14" a="1"/>
  <c r="AB1401" i="14" s="1"/>
  <c r="AA1401" i="14"/>
  <c r="Y1401" i="14"/>
  <c r="AC1400" i="14"/>
  <c r="AB1400" i="14" a="1"/>
  <c r="AB1400" i="14" s="1"/>
  <c r="AA1400" i="14"/>
  <c r="Y1400" i="14"/>
  <c r="AC1399" i="14"/>
  <c r="AB1399" i="14" a="1"/>
  <c r="AB1399" i="14" s="1"/>
  <c r="AA1399" i="14"/>
  <c r="Y1399" i="14"/>
  <c r="AC1398" i="14"/>
  <c r="AB1398" i="14"/>
  <c r="AB1398" i="14" a="1"/>
  <c r="AA1398" i="14"/>
  <c r="Y1398" i="14"/>
  <c r="AC1397" i="14"/>
  <c r="AB1397" i="14" a="1"/>
  <c r="AB1397" i="14" s="1"/>
  <c r="AA1397" i="14"/>
  <c r="Y1397" i="14"/>
  <c r="AC1396" i="14"/>
  <c r="AB1396" i="14" a="1"/>
  <c r="AB1396" i="14" s="1"/>
  <c r="X1396" i="14" s="1"/>
  <c r="AA1396" i="14"/>
  <c r="Y1396" i="14"/>
  <c r="AC1395" i="14"/>
  <c r="AB1395" i="14" a="1"/>
  <c r="AB1395" i="14" s="1"/>
  <c r="X1395" i="14" s="1"/>
  <c r="AA1395" i="14"/>
  <c r="Y1395" i="14"/>
  <c r="AC1394" i="14"/>
  <c r="AB1394" i="14"/>
  <c r="AB1394" i="14" a="1"/>
  <c r="AA1394" i="14"/>
  <c r="Y1394" i="14"/>
  <c r="AC1393" i="14"/>
  <c r="AB1393" i="14" a="1"/>
  <c r="AB1393" i="14" s="1"/>
  <c r="AA1393" i="14"/>
  <c r="Y1393" i="14"/>
  <c r="AC1392" i="14"/>
  <c r="AB1392" i="14" a="1"/>
  <c r="AB1392" i="14" s="1"/>
  <c r="AA1392" i="14"/>
  <c r="Y1392" i="14"/>
  <c r="AC1391" i="14"/>
  <c r="AB1391" i="14" a="1"/>
  <c r="AB1391" i="14" s="1"/>
  <c r="AA1391" i="14"/>
  <c r="Y1391" i="14"/>
  <c r="AC1390" i="14"/>
  <c r="AB1390" i="14"/>
  <c r="AB1390" i="14" a="1"/>
  <c r="AA1390" i="14"/>
  <c r="Y1390" i="14"/>
  <c r="AC1389" i="14"/>
  <c r="AB1389" i="14" a="1"/>
  <c r="AB1389" i="14" s="1"/>
  <c r="AA1389" i="14"/>
  <c r="Y1389" i="14"/>
  <c r="AC1388" i="14"/>
  <c r="AB1388" i="14" a="1"/>
  <c r="AB1388" i="14" s="1"/>
  <c r="X1388" i="14" s="1"/>
  <c r="AA1388" i="14"/>
  <c r="Y1388" i="14"/>
  <c r="AC1387" i="14"/>
  <c r="AB1387" i="14" a="1"/>
  <c r="AB1387" i="14" s="1"/>
  <c r="X1387" i="14" s="1"/>
  <c r="AA1387" i="14"/>
  <c r="Y1387" i="14"/>
  <c r="AC1386" i="14"/>
  <c r="AB1386" i="14"/>
  <c r="AB1386" i="14" a="1"/>
  <c r="AA1386" i="14"/>
  <c r="Y1386" i="14"/>
  <c r="AC1385" i="14"/>
  <c r="AB1385" i="14" a="1"/>
  <c r="AB1385" i="14" s="1"/>
  <c r="AA1385" i="14"/>
  <c r="Y1385" i="14"/>
  <c r="AC1384" i="14"/>
  <c r="AB1384" i="14" a="1"/>
  <c r="AB1384" i="14" s="1"/>
  <c r="AA1384" i="14"/>
  <c r="Y1384" i="14"/>
  <c r="AC1383" i="14"/>
  <c r="AB1383" i="14" a="1"/>
  <c r="AB1383" i="14" s="1"/>
  <c r="AA1383" i="14"/>
  <c r="Y1383" i="14"/>
  <c r="AC1382" i="14"/>
  <c r="AB1382" i="14"/>
  <c r="AB1382" i="14" a="1"/>
  <c r="AA1382" i="14"/>
  <c r="Y1382" i="14"/>
  <c r="AC1381" i="14"/>
  <c r="AB1381" i="14" a="1"/>
  <c r="AB1381" i="14" s="1"/>
  <c r="AA1381" i="14"/>
  <c r="Y1381" i="14"/>
  <c r="AC1380" i="14"/>
  <c r="AB1380" i="14" a="1"/>
  <c r="AB1380" i="14" s="1"/>
  <c r="X1380" i="14" s="1"/>
  <c r="AA1380" i="14"/>
  <c r="Y1380" i="14"/>
  <c r="AC1379" i="14"/>
  <c r="AB1379" i="14" a="1"/>
  <c r="AB1379" i="14" s="1"/>
  <c r="X1379" i="14" s="1"/>
  <c r="AA1379" i="14"/>
  <c r="Y1379" i="14"/>
  <c r="AC1378" i="14"/>
  <c r="AB1378" i="14"/>
  <c r="AB1378" i="14" a="1"/>
  <c r="AA1378" i="14"/>
  <c r="Y1378" i="14"/>
  <c r="AC1377" i="14"/>
  <c r="AB1377" i="14" a="1"/>
  <c r="AB1377" i="14" s="1"/>
  <c r="AA1377" i="14"/>
  <c r="Y1377" i="14"/>
  <c r="AC1376" i="14"/>
  <c r="AB1376" i="14" a="1"/>
  <c r="AB1376" i="14" s="1"/>
  <c r="AA1376" i="14"/>
  <c r="Y1376" i="14"/>
  <c r="AC1375" i="14"/>
  <c r="AB1375" i="14" a="1"/>
  <c r="AB1375" i="14" s="1"/>
  <c r="AA1375" i="14"/>
  <c r="Y1375" i="14"/>
  <c r="AC1374" i="14"/>
  <c r="AB1374" i="14"/>
  <c r="AB1374" i="14" a="1"/>
  <c r="AA1374" i="14"/>
  <c r="Y1374" i="14"/>
  <c r="AC1373" i="14"/>
  <c r="AB1373" i="14" a="1"/>
  <c r="AB1373" i="14" s="1"/>
  <c r="AA1373" i="14"/>
  <c r="Y1373" i="14"/>
  <c r="AC1372" i="14"/>
  <c r="AB1372" i="14" a="1"/>
  <c r="AB1372" i="14" s="1"/>
  <c r="X1372" i="14" s="1"/>
  <c r="AA1372" i="14"/>
  <c r="Y1372" i="14"/>
  <c r="AC1371" i="14"/>
  <c r="AB1371" i="14" a="1"/>
  <c r="AB1371" i="14" s="1"/>
  <c r="X1371" i="14" s="1"/>
  <c r="AA1371" i="14"/>
  <c r="Y1371" i="14"/>
  <c r="AC1370" i="14"/>
  <c r="AB1370" i="14"/>
  <c r="AB1370" i="14" a="1"/>
  <c r="AA1370" i="14"/>
  <c r="Y1370" i="14"/>
  <c r="AC1369" i="14"/>
  <c r="AB1369" i="14" a="1"/>
  <c r="AB1369" i="14" s="1"/>
  <c r="AA1369" i="14"/>
  <c r="Y1369" i="14"/>
  <c r="AC1368" i="14"/>
  <c r="AB1368" i="14" a="1"/>
  <c r="AB1368" i="14" s="1"/>
  <c r="AA1368" i="14"/>
  <c r="Y1368" i="14"/>
  <c r="AC1367" i="14"/>
  <c r="AB1367" i="14" a="1"/>
  <c r="AB1367" i="14" s="1"/>
  <c r="AA1367" i="14"/>
  <c r="Y1367" i="14"/>
  <c r="AC1366" i="14"/>
  <c r="AB1366" i="14"/>
  <c r="AB1366" i="14" a="1"/>
  <c r="AA1366" i="14"/>
  <c r="Y1366" i="14"/>
  <c r="AC1365" i="14"/>
  <c r="AB1365" i="14" a="1"/>
  <c r="AB1365" i="14" s="1"/>
  <c r="AA1365" i="14"/>
  <c r="Y1365" i="14"/>
  <c r="AC1364" i="14"/>
  <c r="AB1364" i="14" a="1"/>
  <c r="AB1364" i="14" s="1"/>
  <c r="X1364" i="14" s="1"/>
  <c r="AA1364" i="14"/>
  <c r="Y1364" i="14"/>
  <c r="AC1363" i="14"/>
  <c r="AB1363" i="14" a="1"/>
  <c r="AB1363" i="14" s="1"/>
  <c r="X1363" i="14" s="1"/>
  <c r="AA1363" i="14"/>
  <c r="Y1363" i="14"/>
  <c r="AC1362" i="14"/>
  <c r="AB1362" i="14"/>
  <c r="AB1362" i="14" a="1"/>
  <c r="AA1362" i="14"/>
  <c r="Y1362" i="14"/>
  <c r="AC1361" i="14"/>
  <c r="AB1361" i="14" a="1"/>
  <c r="AB1361" i="14" s="1"/>
  <c r="AA1361" i="14"/>
  <c r="Y1361" i="14"/>
  <c r="AC1360" i="14"/>
  <c r="AB1360" i="14" a="1"/>
  <c r="AB1360" i="14" s="1"/>
  <c r="AA1360" i="14"/>
  <c r="Y1360" i="14"/>
  <c r="AC1359" i="14"/>
  <c r="AB1359" i="14" a="1"/>
  <c r="AB1359" i="14" s="1"/>
  <c r="AA1359" i="14"/>
  <c r="Y1359" i="14"/>
  <c r="AC1358" i="14"/>
  <c r="AB1358" i="14"/>
  <c r="AB1358" i="14" a="1"/>
  <c r="AA1358" i="14"/>
  <c r="Y1358" i="14"/>
  <c r="AC1357" i="14"/>
  <c r="AB1357" i="14" a="1"/>
  <c r="AB1357" i="14" s="1"/>
  <c r="AA1357" i="14"/>
  <c r="Y1357" i="14"/>
  <c r="AC1356" i="14"/>
  <c r="AB1356" i="14" a="1"/>
  <c r="AB1356" i="14" s="1"/>
  <c r="X1356" i="14" s="1"/>
  <c r="AA1356" i="14"/>
  <c r="Y1356" i="14"/>
  <c r="AC1355" i="14"/>
  <c r="AB1355" i="14" a="1"/>
  <c r="AB1355" i="14" s="1"/>
  <c r="X1355" i="14" s="1"/>
  <c r="AA1355" i="14"/>
  <c r="Y1355" i="14"/>
  <c r="AC1354" i="14"/>
  <c r="AB1354" i="14"/>
  <c r="AB1354" i="14" a="1"/>
  <c r="AA1354" i="14"/>
  <c r="Y1354" i="14"/>
  <c r="AC1353" i="14"/>
  <c r="AB1353" i="14" a="1"/>
  <c r="AB1353" i="14" s="1"/>
  <c r="AA1353" i="14"/>
  <c r="Y1353" i="14"/>
  <c r="AC1352" i="14"/>
  <c r="AB1352" i="14" a="1"/>
  <c r="AB1352" i="14" s="1"/>
  <c r="AA1352" i="14"/>
  <c r="Y1352" i="14"/>
  <c r="AC1351" i="14"/>
  <c r="AB1351" i="14" a="1"/>
  <c r="AB1351" i="14" s="1"/>
  <c r="AA1351" i="14"/>
  <c r="Y1351" i="14"/>
  <c r="AC1350" i="14"/>
  <c r="AB1350" i="14"/>
  <c r="AB1350" i="14" a="1"/>
  <c r="AA1350" i="14"/>
  <c r="Y1350" i="14"/>
  <c r="AC1349" i="14"/>
  <c r="AB1349" i="14" a="1"/>
  <c r="AB1349" i="14" s="1"/>
  <c r="AA1349" i="14"/>
  <c r="Y1349" i="14"/>
  <c r="AC1348" i="14"/>
  <c r="AB1348" i="14" a="1"/>
  <c r="AB1348" i="14" s="1"/>
  <c r="X1348" i="14" s="1"/>
  <c r="AA1348" i="14"/>
  <c r="Y1348" i="14"/>
  <c r="AC1347" i="14"/>
  <c r="AB1347" i="14" a="1"/>
  <c r="AB1347" i="14" s="1"/>
  <c r="X1347" i="14" s="1"/>
  <c r="AA1347" i="14"/>
  <c r="Y1347" i="14"/>
  <c r="AC1346" i="14"/>
  <c r="AB1346" i="14"/>
  <c r="AB1346" i="14" a="1"/>
  <c r="AA1346" i="14"/>
  <c r="Y1346" i="14"/>
  <c r="AC1345" i="14"/>
  <c r="AB1345" i="14" a="1"/>
  <c r="AB1345" i="14" s="1"/>
  <c r="AA1345" i="14"/>
  <c r="Y1345" i="14"/>
  <c r="AC1344" i="14"/>
  <c r="AB1344" i="14" a="1"/>
  <c r="AB1344" i="14" s="1"/>
  <c r="AA1344" i="14"/>
  <c r="Y1344" i="14"/>
  <c r="AC1343" i="14"/>
  <c r="AB1343" i="14" a="1"/>
  <c r="AB1343" i="14" s="1"/>
  <c r="AA1343" i="14"/>
  <c r="Y1343" i="14"/>
  <c r="AC1342" i="14"/>
  <c r="AB1342" i="14"/>
  <c r="AB1342" i="14" a="1"/>
  <c r="AA1342" i="14"/>
  <c r="Y1342" i="14"/>
  <c r="AC1341" i="14"/>
  <c r="AB1341" i="14" a="1"/>
  <c r="AB1341" i="14" s="1"/>
  <c r="AA1341" i="14"/>
  <c r="Y1341" i="14"/>
  <c r="AC1340" i="14"/>
  <c r="AB1340" i="14" a="1"/>
  <c r="AB1340" i="14" s="1"/>
  <c r="X1340" i="14" s="1"/>
  <c r="AA1340" i="14"/>
  <c r="Y1340" i="14"/>
  <c r="AC1339" i="14"/>
  <c r="AB1339" i="14" a="1"/>
  <c r="AB1339" i="14" s="1"/>
  <c r="X1339" i="14" s="1"/>
  <c r="AA1339" i="14"/>
  <c r="Y1339" i="14"/>
  <c r="AC1338" i="14"/>
  <c r="AB1338" i="14"/>
  <c r="AB1338" i="14" a="1"/>
  <c r="AA1338" i="14"/>
  <c r="Y1338" i="14"/>
  <c r="AC1337" i="14"/>
  <c r="AB1337" i="14" a="1"/>
  <c r="AB1337" i="14" s="1"/>
  <c r="AA1337" i="14"/>
  <c r="Y1337" i="14"/>
  <c r="AC1336" i="14"/>
  <c r="AB1336" i="14" a="1"/>
  <c r="AB1336" i="14" s="1"/>
  <c r="AA1336" i="14"/>
  <c r="Y1336" i="14"/>
  <c r="AC1335" i="14"/>
  <c r="AB1335" i="14" a="1"/>
  <c r="AB1335" i="14" s="1"/>
  <c r="AA1335" i="14"/>
  <c r="Y1335" i="14"/>
  <c r="AC1334" i="14"/>
  <c r="AB1334" i="14"/>
  <c r="AB1334" i="14" a="1"/>
  <c r="AA1334" i="14"/>
  <c r="Y1334" i="14"/>
  <c r="AC1333" i="14"/>
  <c r="AB1333" i="14" a="1"/>
  <c r="AB1333" i="14" s="1"/>
  <c r="AA1333" i="14"/>
  <c r="Y1333" i="14"/>
  <c r="AC1332" i="14"/>
  <c r="AB1332" i="14" a="1"/>
  <c r="AB1332" i="14" s="1"/>
  <c r="X1332" i="14" s="1"/>
  <c r="AA1332" i="14"/>
  <c r="Y1332" i="14"/>
  <c r="AC1331" i="14"/>
  <c r="AB1331" i="14" a="1"/>
  <c r="AB1331" i="14" s="1"/>
  <c r="X1331" i="14" s="1"/>
  <c r="AA1331" i="14"/>
  <c r="Y1331" i="14"/>
  <c r="AC1330" i="14"/>
  <c r="AB1330" i="14"/>
  <c r="AB1330" i="14" a="1"/>
  <c r="AA1330" i="14"/>
  <c r="Y1330" i="14"/>
  <c r="AC1329" i="14"/>
  <c r="AB1329" i="14" a="1"/>
  <c r="AB1329" i="14" s="1"/>
  <c r="AA1329" i="14"/>
  <c r="Y1329" i="14"/>
  <c r="AC1328" i="14"/>
  <c r="AB1328" i="14" a="1"/>
  <c r="AB1328" i="14" s="1"/>
  <c r="AA1328" i="14"/>
  <c r="Y1328" i="14"/>
  <c r="AC1327" i="14"/>
  <c r="AB1327" i="14" a="1"/>
  <c r="AB1327" i="14" s="1"/>
  <c r="AA1327" i="14"/>
  <c r="Y1327" i="14"/>
  <c r="AC1326" i="14"/>
  <c r="AB1326" i="14"/>
  <c r="AB1326" i="14" a="1"/>
  <c r="AA1326" i="14"/>
  <c r="Y1326" i="14"/>
  <c r="AC1325" i="14"/>
  <c r="AB1325" i="14" a="1"/>
  <c r="AB1325" i="14" s="1"/>
  <c r="AA1325" i="14"/>
  <c r="Y1325" i="14"/>
  <c r="AC1324" i="14"/>
  <c r="AB1324" i="14" a="1"/>
  <c r="AB1324" i="14" s="1"/>
  <c r="X1324" i="14" s="1"/>
  <c r="AA1324" i="14"/>
  <c r="Y1324" i="14"/>
  <c r="AC1323" i="14"/>
  <c r="AB1323" i="14" a="1"/>
  <c r="AB1323" i="14" s="1"/>
  <c r="X1323" i="14" s="1"/>
  <c r="AA1323" i="14"/>
  <c r="Y1323" i="14"/>
  <c r="AC1322" i="14"/>
  <c r="AB1322" i="14"/>
  <c r="AB1322" i="14" a="1"/>
  <c r="AA1322" i="14"/>
  <c r="Y1322" i="14"/>
  <c r="AC1321" i="14"/>
  <c r="AB1321" i="14" a="1"/>
  <c r="AB1321" i="14" s="1"/>
  <c r="AA1321" i="14"/>
  <c r="Y1321" i="14"/>
  <c r="AC1320" i="14"/>
  <c r="AB1320" i="14" a="1"/>
  <c r="AB1320" i="14" s="1"/>
  <c r="AA1320" i="14"/>
  <c r="Y1320" i="14"/>
  <c r="AC1319" i="14"/>
  <c r="AB1319" i="14" a="1"/>
  <c r="AB1319" i="14" s="1"/>
  <c r="AA1319" i="14"/>
  <c r="Y1319" i="14"/>
  <c r="AC1318" i="14"/>
  <c r="AB1318" i="14"/>
  <c r="AB1318" i="14" a="1"/>
  <c r="AA1318" i="14"/>
  <c r="Y1318" i="14"/>
  <c r="AC1317" i="14"/>
  <c r="AB1317" i="14" a="1"/>
  <c r="AB1317" i="14" s="1"/>
  <c r="AA1317" i="14"/>
  <c r="Y1317" i="14"/>
  <c r="AC1316" i="14"/>
  <c r="AB1316" i="14" a="1"/>
  <c r="AB1316" i="14" s="1"/>
  <c r="X1316" i="14" s="1"/>
  <c r="AA1316" i="14"/>
  <c r="Y1316" i="14"/>
  <c r="AC1315" i="14"/>
  <c r="AB1315" i="14" a="1"/>
  <c r="AB1315" i="14" s="1"/>
  <c r="X1315" i="14" s="1"/>
  <c r="AA1315" i="14"/>
  <c r="Y1315" i="14"/>
  <c r="AC1314" i="14"/>
  <c r="AB1314" i="14"/>
  <c r="AB1314" i="14" a="1"/>
  <c r="AA1314" i="14"/>
  <c r="Y1314" i="14"/>
  <c r="AC1313" i="14"/>
  <c r="AB1313" i="14" a="1"/>
  <c r="AB1313" i="14" s="1"/>
  <c r="AA1313" i="14"/>
  <c r="Y1313" i="14"/>
  <c r="AC1312" i="14"/>
  <c r="AB1312" i="14" a="1"/>
  <c r="AB1312" i="14" s="1"/>
  <c r="AA1312" i="14"/>
  <c r="Y1312" i="14"/>
  <c r="AC1311" i="14"/>
  <c r="AB1311" i="14" a="1"/>
  <c r="AB1311" i="14" s="1"/>
  <c r="AA1311" i="14"/>
  <c r="Y1311" i="14"/>
  <c r="AC1310" i="14"/>
  <c r="AB1310" i="14"/>
  <c r="AB1310" i="14" a="1"/>
  <c r="AA1310" i="14"/>
  <c r="Y1310" i="14"/>
  <c r="AC1309" i="14"/>
  <c r="AB1309" i="14" a="1"/>
  <c r="AB1309" i="14" s="1"/>
  <c r="AA1309" i="14"/>
  <c r="Y1309" i="14"/>
  <c r="AC1308" i="14"/>
  <c r="AB1308" i="14" a="1"/>
  <c r="AB1308" i="14" s="1"/>
  <c r="X1308" i="14" s="1"/>
  <c r="AA1308" i="14"/>
  <c r="Y1308" i="14"/>
  <c r="AC1307" i="14"/>
  <c r="AB1307" i="14" a="1"/>
  <c r="AB1307" i="14" s="1"/>
  <c r="X1307" i="14" s="1"/>
  <c r="AA1307" i="14"/>
  <c r="Y1307" i="14"/>
  <c r="AC1306" i="14"/>
  <c r="AB1306" i="14"/>
  <c r="AB1306" i="14" a="1"/>
  <c r="AA1306" i="14"/>
  <c r="Y1306" i="14"/>
  <c r="AC1305" i="14"/>
  <c r="AB1305" i="14" a="1"/>
  <c r="AB1305" i="14" s="1"/>
  <c r="AA1305" i="14"/>
  <c r="Y1305" i="14"/>
  <c r="AC1304" i="14"/>
  <c r="AB1304" i="14" a="1"/>
  <c r="AB1304" i="14" s="1"/>
  <c r="AA1304" i="14"/>
  <c r="Y1304" i="14"/>
  <c r="AC1303" i="14"/>
  <c r="AB1303" i="14" a="1"/>
  <c r="AB1303" i="14" s="1"/>
  <c r="AA1303" i="14"/>
  <c r="Y1303" i="14"/>
  <c r="AC1302" i="14"/>
  <c r="AB1302" i="14"/>
  <c r="AB1302" i="14" a="1"/>
  <c r="AA1302" i="14"/>
  <c r="Y1302" i="14"/>
  <c r="AC1301" i="14"/>
  <c r="AB1301" i="14" a="1"/>
  <c r="AB1301" i="14" s="1"/>
  <c r="AA1301" i="14"/>
  <c r="Y1301" i="14"/>
  <c r="AC1300" i="14"/>
  <c r="AB1300" i="14" a="1"/>
  <c r="AB1300" i="14" s="1"/>
  <c r="X1300" i="14" s="1"/>
  <c r="AA1300" i="14"/>
  <c r="Y1300" i="14"/>
  <c r="AC1299" i="14"/>
  <c r="AB1299" i="14" a="1"/>
  <c r="AB1299" i="14" s="1"/>
  <c r="X1299" i="14" s="1"/>
  <c r="AA1299" i="14"/>
  <c r="Y1299" i="14"/>
  <c r="AC1298" i="14"/>
  <c r="AB1298" i="14"/>
  <c r="AB1298" i="14" a="1"/>
  <c r="AA1298" i="14"/>
  <c r="Y1298" i="14"/>
  <c r="AC1297" i="14"/>
  <c r="AB1297" i="14" a="1"/>
  <c r="AB1297" i="14" s="1"/>
  <c r="AA1297" i="14"/>
  <c r="Y1297" i="14"/>
  <c r="AC1296" i="14"/>
  <c r="AB1296" i="14" a="1"/>
  <c r="AB1296" i="14" s="1"/>
  <c r="AA1296" i="14"/>
  <c r="Y1296" i="14"/>
  <c r="AC1295" i="14"/>
  <c r="AB1295" i="14" a="1"/>
  <c r="AB1295" i="14" s="1"/>
  <c r="AA1295" i="14"/>
  <c r="Y1295" i="14"/>
  <c r="AC1294" i="14"/>
  <c r="AB1294" i="14"/>
  <c r="AB1294" i="14" a="1"/>
  <c r="AA1294" i="14"/>
  <c r="Y1294" i="14"/>
  <c r="AC1293" i="14"/>
  <c r="AB1293" i="14" a="1"/>
  <c r="AB1293" i="14" s="1"/>
  <c r="AA1293" i="14"/>
  <c r="Y1293" i="14"/>
  <c r="AC1292" i="14"/>
  <c r="AB1292" i="14" a="1"/>
  <c r="AB1292" i="14" s="1"/>
  <c r="X1292" i="14" s="1"/>
  <c r="AA1292" i="14"/>
  <c r="Y1292" i="14"/>
  <c r="AC1291" i="14"/>
  <c r="AB1291" i="14" a="1"/>
  <c r="AB1291" i="14" s="1"/>
  <c r="X1291" i="14" s="1"/>
  <c r="AA1291" i="14"/>
  <c r="Y1291" i="14"/>
  <c r="AC1290" i="14"/>
  <c r="AB1290" i="14"/>
  <c r="AB1290" i="14" a="1"/>
  <c r="AA1290" i="14"/>
  <c r="Y1290" i="14"/>
  <c r="AC1289" i="14"/>
  <c r="AB1289" i="14" a="1"/>
  <c r="AB1289" i="14" s="1"/>
  <c r="AA1289" i="14"/>
  <c r="Y1289" i="14"/>
  <c r="AC1288" i="14"/>
  <c r="AB1288" i="14" a="1"/>
  <c r="AB1288" i="14" s="1"/>
  <c r="AA1288" i="14"/>
  <c r="Y1288" i="14"/>
  <c r="AC1287" i="14"/>
  <c r="AB1287" i="14" a="1"/>
  <c r="AB1287" i="14" s="1"/>
  <c r="AA1287" i="14"/>
  <c r="Y1287" i="14"/>
  <c r="AC1286" i="14"/>
  <c r="AB1286" i="14"/>
  <c r="AB1286" i="14" a="1"/>
  <c r="AA1286" i="14"/>
  <c r="Y1286" i="14"/>
  <c r="AC1285" i="14"/>
  <c r="AB1285" i="14" a="1"/>
  <c r="AB1285" i="14" s="1"/>
  <c r="AA1285" i="14"/>
  <c r="Y1285" i="14"/>
  <c r="AC1284" i="14"/>
  <c r="AB1284" i="14" a="1"/>
  <c r="AB1284" i="14" s="1"/>
  <c r="X1284" i="14" s="1"/>
  <c r="AA1284" i="14"/>
  <c r="Y1284" i="14"/>
  <c r="AC1283" i="14"/>
  <c r="AB1283" i="14" a="1"/>
  <c r="AB1283" i="14" s="1"/>
  <c r="X1283" i="14" s="1"/>
  <c r="AA1283" i="14"/>
  <c r="Y1283" i="14"/>
  <c r="AC1282" i="14"/>
  <c r="AB1282" i="14"/>
  <c r="AB1282" i="14" a="1"/>
  <c r="AA1282" i="14"/>
  <c r="Y1282" i="14"/>
  <c r="AC1281" i="14"/>
  <c r="AB1281" i="14" a="1"/>
  <c r="AB1281" i="14" s="1"/>
  <c r="X1281" i="14" s="1"/>
  <c r="AA1281" i="14"/>
  <c r="Y1281" i="14"/>
  <c r="AC1280" i="14"/>
  <c r="AB1280" i="14" a="1"/>
  <c r="AB1280" i="14" s="1"/>
  <c r="X1280" i="14" s="1"/>
  <c r="AA1280" i="14"/>
  <c r="Y1280" i="14"/>
  <c r="AC1279" i="14"/>
  <c r="AB1279" i="14" a="1"/>
  <c r="AB1279" i="14" s="1"/>
  <c r="AA1279" i="14"/>
  <c r="Y1279" i="14"/>
  <c r="AC1278" i="14"/>
  <c r="AB1278" i="14" a="1"/>
  <c r="AB1278" i="14" s="1"/>
  <c r="AA1278" i="14"/>
  <c r="Y1278" i="14"/>
  <c r="AC1277" i="14"/>
  <c r="AB1277" i="14" a="1"/>
  <c r="AB1277" i="14" s="1"/>
  <c r="AA1277" i="14"/>
  <c r="Y1277" i="14"/>
  <c r="AC1276" i="14"/>
  <c r="AB1276" i="14" a="1"/>
  <c r="AB1276" i="14" s="1"/>
  <c r="AA1276" i="14"/>
  <c r="Y1276" i="14"/>
  <c r="AC1275" i="14"/>
  <c r="AB1275" i="14" a="1"/>
  <c r="AB1275" i="14" s="1"/>
  <c r="AA1275" i="14"/>
  <c r="Y1275" i="14"/>
  <c r="AC1274" i="14"/>
  <c r="AB1274" i="14"/>
  <c r="AB1274" i="14" a="1"/>
  <c r="AA1274" i="14"/>
  <c r="Y1274" i="14"/>
  <c r="AC1273" i="14"/>
  <c r="AB1273" i="14" a="1"/>
  <c r="AB1273" i="14" s="1"/>
  <c r="AA1273" i="14"/>
  <c r="Y1273" i="14"/>
  <c r="AC1272" i="14"/>
  <c r="AB1272" i="14" a="1"/>
  <c r="AB1272" i="14" s="1"/>
  <c r="AA1272" i="14"/>
  <c r="Y1272" i="14"/>
  <c r="AC1271" i="14"/>
  <c r="AB1271" i="14" a="1"/>
  <c r="AB1271" i="14" s="1"/>
  <c r="AA1271" i="14"/>
  <c r="Y1271" i="14"/>
  <c r="AC1270" i="14"/>
  <c r="AB1270" i="14" a="1"/>
  <c r="AB1270" i="14" s="1"/>
  <c r="AA1270" i="14"/>
  <c r="Y1270" i="14"/>
  <c r="AC1269" i="14"/>
  <c r="AB1269" i="14" a="1"/>
  <c r="AB1269" i="14" s="1"/>
  <c r="X1269" i="14" s="1"/>
  <c r="AA1269" i="14"/>
  <c r="Y1269" i="14"/>
  <c r="AC1268" i="14"/>
  <c r="AB1268" i="14" a="1"/>
  <c r="AB1268" i="14" s="1"/>
  <c r="X1268" i="14" s="1"/>
  <c r="AA1268" i="14"/>
  <c r="Y1268" i="14"/>
  <c r="AC1267" i="14"/>
  <c r="AB1267" i="14" a="1"/>
  <c r="AB1267" i="14" s="1"/>
  <c r="X1267" i="14" s="1"/>
  <c r="AA1267" i="14"/>
  <c r="Y1267" i="14"/>
  <c r="AC1266" i="14"/>
  <c r="AB1266" i="14"/>
  <c r="AB1266" i="14" a="1"/>
  <c r="AA1266" i="14"/>
  <c r="Y1266" i="14"/>
  <c r="AC1265" i="14"/>
  <c r="AB1265" i="14" a="1"/>
  <c r="AB1265" i="14" s="1"/>
  <c r="X1265" i="14" s="1"/>
  <c r="AA1265" i="14"/>
  <c r="Y1265" i="14"/>
  <c r="AC1264" i="14"/>
  <c r="AB1264" i="14" a="1"/>
  <c r="AB1264" i="14" s="1"/>
  <c r="X1264" i="14" s="1"/>
  <c r="AA1264" i="14"/>
  <c r="Y1264" i="14"/>
  <c r="AC1263" i="14"/>
  <c r="AB1263" i="14" a="1"/>
  <c r="AB1263" i="14" s="1"/>
  <c r="AA1263" i="14"/>
  <c r="Y1263" i="14"/>
  <c r="AC1262" i="14"/>
  <c r="AB1262" i="14" a="1"/>
  <c r="AB1262" i="14" s="1"/>
  <c r="AA1262" i="14"/>
  <c r="Y1262" i="14"/>
  <c r="AC1261" i="14"/>
  <c r="AB1261" i="14" a="1"/>
  <c r="AB1261" i="14" s="1"/>
  <c r="AA1261" i="14"/>
  <c r="Y1261" i="14"/>
  <c r="AC1260" i="14"/>
  <c r="AB1260" i="14" a="1"/>
  <c r="AB1260" i="14" s="1"/>
  <c r="AA1260" i="14"/>
  <c r="Y1260" i="14"/>
  <c r="AC1259" i="14"/>
  <c r="AB1259" i="14" a="1"/>
  <c r="AB1259" i="14" s="1"/>
  <c r="AA1259" i="14"/>
  <c r="Y1259" i="14"/>
  <c r="AC1258" i="14"/>
  <c r="AB1258" i="14"/>
  <c r="AB1258" i="14" a="1"/>
  <c r="AA1258" i="14"/>
  <c r="Y1258" i="14"/>
  <c r="AC1257" i="14"/>
  <c r="AB1257" i="14" a="1"/>
  <c r="AB1257" i="14" s="1"/>
  <c r="AA1257" i="14"/>
  <c r="Y1257" i="14"/>
  <c r="AC1256" i="14"/>
  <c r="AB1256" i="14" a="1"/>
  <c r="AB1256" i="14" s="1"/>
  <c r="AA1256" i="14"/>
  <c r="Y1256" i="14"/>
  <c r="AC1255" i="14"/>
  <c r="AB1255" i="14" a="1"/>
  <c r="AB1255" i="14" s="1"/>
  <c r="AA1255" i="14"/>
  <c r="Y1255" i="14"/>
  <c r="AC1254" i="14"/>
  <c r="AB1254" i="14" a="1"/>
  <c r="AB1254" i="14" s="1"/>
  <c r="AA1254" i="14"/>
  <c r="Y1254" i="14"/>
  <c r="AC1253" i="14"/>
  <c r="AB1253" i="14" a="1"/>
  <c r="AB1253" i="14" s="1"/>
  <c r="X1253" i="14" s="1"/>
  <c r="AA1253" i="14"/>
  <c r="Y1253" i="14"/>
  <c r="AC1252" i="14"/>
  <c r="AB1252" i="14" a="1"/>
  <c r="AB1252" i="14" s="1"/>
  <c r="X1252" i="14" s="1"/>
  <c r="AA1252" i="14"/>
  <c r="Y1252" i="14"/>
  <c r="AC1251" i="14"/>
  <c r="AB1251" i="14" a="1"/>
  <c r="AB1251" i="14" s="1"/>
  <c r="X1251" i="14" s="1"/>
  <c r="AA1251" i="14"/>
  <c r="Y1251" i="14"/>
  <c r="AC1250" i="14"/>
  <c r="AB1250" i="14"/>
  <c r="AB1250" i="14" a="1"/>
  <c r="AA1250" i="14"/>
  <c r="Y1250" i="14"/>
  <c r="AC1249" i="14"/>
  <c r="AB1249" i="14" a="1"/>
  <c r="AB1249" i="14" s="1"/>
  <c r="X1249" i="14" s="1"/>
  <c r="AA1249" i="14"/>
  <c r="Y1249" i="14"/>
  <c r="AC1248" i="14"/>
  <c r="AB1248" i="14" a="1"/>
  <c r="AB1248" i="14" s="1"/>
  <c r="X1248" i="14" s="1"/>
  <c r="AA1248" i="14"/>
  <c r="Y1248" i="14"/>
  <c r="AC1247" i="14"/>
  <c r="AB1247" i="14" a="1"/>
  <c r="AB1247" i="14" s="1"/>
  <c r="AA1247" i="14"/>
  <c r="Y1247" i="14"/>
  <c r="AC1246" i="14"/>
  <c r="AB1246" i="14" a="1"/>
  <c r="AB1246" i="14" s="1"/>
  <c r="AA1246" i="14"/>
  <c r="Y1246" i="14"/>
  <c r="AC1245" i="14"/>
  <c r="AB1245" i="14" a="1"/>
  <c r="AB1245" i="14" s="1"/>
  <c r="AA1245" i="14"/>
  <c r="Y1245" i="14"/>
  <c r="AC1244" i="14"/>
  <c r="AB1244" i="14" a="1"/>
  <c r="AB1244" i="14" s="1"/>
  <c r="AA1244" i="14"/>
  <c r="Y1244" i="14"/>
  <c r="AC1243" i="14"/>
  <c r="AB1243" i="14" a="1"/>
  <c r="AB1243" i="14" s="1"/>
  <c r="AA1243" i="14"/>
  <c r="Y1243" i="14"/>
  <c r="AC1242" i="14"/>
  <c r="AB1242" i="14"/>
  <c r="AB1242" i="14" a="1"/>
  <c r="AA1242" i="14"/>
  <c r="Y1242" i="14"/>
  <c r="AC1241" i="14"/>
  <c r="AB1241" i="14" a="1"/>
  <c r="AB1241" i="14" s="1"/>
  <c r="AA1241" i="14"/>
  <c r="Y1241" i="14"/>
  <c r="AC1240" i="14"/>
  <c r="AB1240" i="14" a="1"/>
  <c r="AB1240" i="14" s="1"/>
  <c r="AA1240" i="14"/>
  <c r="Y1240" i="14"/>
  <c r="AC1239" i="14"/>
  <c r="AB1239" i="14" a="1"/>
  <c r="AB1239" i="14" s="1"/>
  <c r="AA1239" i="14"/>
  <c r="Y1239" i="14"/>
  <c r="AC1238" i="14"/>
  <c r="AB1238" i="14" a="1"/>
  <c r="AB1238" i="14" s="1"/>
  <c r="AA1238" i="14"/>
  <c r="Y1238" i="14"/>
  <c r="AC1237" i="14"/>
  <c r="AB1237" i="14" a="1"/>
  <c r="AB1237" i="14" s="1"/>
  <c r="X1237" i="14" s="1"/>
  <c r="AA1237" i="14"/>
  <c r="Y1237" i="14"/>
  <c r="AC1236" i="14"/>
  <c r="AB1236" i="14" a="1"/>
  <c r="AB1236" i="14" s="1"/>
  <c r="X1236" i="14" s="1"/>
  <c r="AA1236" i="14"/>
  <c r="Y1236" i="14"/>
  <c r="AC1235" i="14"/>
  <c r="AB1235" i="14" a="1"/>
  <c r="AB1235" i="14" s="1"/>
  <c r="X1235" i="14" s="1"/>
  <c r="AA1235" i="14"/>
  <c r="Y1235" i="14"/>
  <c r="AC1234" i="14"/>
  <c r="AB1234" i="14"/>
  <c r="AB1234" i="14" a="1"/>
  <c r="AA1234" i="14"/>
  <c r="Y1234" i="14"/>
  <c r="AC1233" i="14"/>
  <c r="AB1233" i="14" a="1"/>
  <c r="AB1233" i="14" s="1"/>
  <c r="X1233" i="14" s="1"/>
  <c r="AA1233" i="14"/>
  <c r="Y1233" i="14"/>
  <c r="AC1232" i="14"/>
  <c r="AB1232" i="14" a="1"/>
  <c r="AB1232" i="14" s="1"/>
  <c r="X1232" i="14" s="1"/>
  <c r="AA1232" i="14"/>
  <c r="Y1232" i="14"/>
  <c r="AC1231" i="14"/>
  <c r="AB1231" i="14" a="1"/>
  <c r="AB1231" i="14" s="1"/>
  <c r="AA1231" i="14"/>
  <c r="Y1231" i="14"/>
  <c r="AC1230" i="14"/>
  <c r="AB1230" i="14" a="1"/>
  <c r="AB1230" i="14" s="1"/>
  <c r="AA1230" i="14"/>
  <c r="Y1230" i="14"/>
  <c r="AC1229" i="14"/>
  <c r="AB1229" i="14" a="1"/>
  <c r="AB1229" i="14" s="1"/>
  <c r="AA1229" i="14"/>
  <c r="Y1229" i="14"/>
  <c r="AC1228" i="14"/>
  <c r="AB1228" i="14" a="1"/>
  <c r="AB1228" i="14" s="1"/>
  <c r="AA1228" i="14"/>
  <c r="Y1228" i="14"/>
  <c r="AC1227" i="14"/>
  <c r="AB1227" i="14" a="1"/>
  <c r="AB1227" i="14" s="1"/>
  <c r="AA1227" i="14"/>
  <c r="Y1227" i="14"/>
  <c r="AC1226" i="14"/>
  <c r="AB1226" i="14"/>
  <c r="AB1226" i="14" a="1"/>
  <c r="AA1226" i="14"/>
  <c r="Y1226" i="14"/>
  <c r="AC1225" i="14"/>
  <c r="AB1225" i="14" a="1"/>
  <c r="AB1225" i="14" s="1"/>
  <c r="AA1225" i="14"/>
  <c r="Y1225" i="14"/>
  <c r="AC1224" i="14"/>
  <c r="AB1224" i="14" a="1"/>
  <c r="AB1224" i="14" s="1"/>
  <c r="AA1224" i="14"/>
  <c r="Y1224" i="14"/>
  <c r="AC1223" i="14"/>
  <c r="AB1223" i="14" a="1"/>
  <c r="AB1223" i="14" s="1"/>
  <c r="AA1223" i="14"/>
  <c r="Y1223" i="14"/>
  <c r="AC1222" i="14"/>
  <c r="AB1222" i="14" a="1"/>
  <c r="AB1222" i="14" s="1"/>
  <c r="AA1222" i="14"/>
  <c r="Y1222" i="14"/>
  <c r="AC1221" i="14"/>
  <c r="AB1221" i="14" a="1"/>
  <c r="AB1221" i="14" s="1"/>
  <c r="X1221" i="14" s="1"/>
  <c r="AA1221" i="14"/>
  <c r="Y1221" i="14"/>
  <c r="AC1220" i="14"/>
  <c r="AB1220" i="14" a="1"/>
  <c r="AB1220" i="14" s="1"/>
  <c r="X1220" i="14" s="1"/>
  <c r="AA1220" i="14"/>
  <c r="Y1220" i="14"/>
  <c r="AC1219" i="14"/>
  <c r="AB1219" i="14" a="1"/>
  <c r="AB1219" i="14" s="1"/>
  <c r="X1219" i="14" s="1"/>
  <c r="AA1219" i="14"/>
  <c r="Y1219" i="14"/>
  <c r="AC1218" i="14"/>
  <c r="AB1218" i="14"/>
  <c r="AB1218" i="14" a="1"/>
  <c r="AA1218" i="14"/>
  <c r="Y1218" i="14"/>
  <c r="AC1217" i="14"/>
  <c r="AB1217" i="14" a="1"/>
  <c r="AB1217" i="14" s="1"/>
  <c r="X1217" i="14" s="1"/>
  <c r="AA1217" i="14"/>
  <c r="Y1217" i="14"/>
  <c r="AC1216" i="14"/>
  <c r="AB1216" i="14" a="1"/>
  <c r="AB1216" i="14" s="1"/>
  <c r="X1216" i="14" s="1"/>
  <c r="AA1216" i="14"/>
  <c r="Y1216" i="14"/>
  <c r="AC1215" i="14"/>
  <c r="AB1215" i="14" a="1"/>
  <c r="AB1215" i="14" s="1"/>
  <c r="X1215" i="14" s="1"/>
  <c r="AA1215" i="14"/>
  <c r="Y1215" i="14"/>
  <c r="AC1214" i="14"/>
  <c r="AB1214" i="14" a="1"/>
  <c r="AB1214" i="14" s="1"/>
  <c r="AA1214" i="14"/>
  <c r="Y1214" i="14"/>
  <c r="AC1213" i="14"/>
  <c r="AB1213" i="14" a="1"/>
  <c r="AB1213" i="14" s="1"/>
  <c r="AA1213" i="14"/>
  <c r="Y1213" i="14"/>
  <c r="AC1212" i="14"/>
  <c r="AB1212" i="14" a="1"/>
  <c r="AB1212" i="14" s="1"/>
  <c r="AA1212" i="14"/>
  <c r="Y1212" i="14"/>
  <c r="AC1211" i="14"/>
  <c r="AB1211" i="14" a="1"/>
  <c r="AB1211" i="14" s="1"/>
  <c r="AA1211" i="14"/>
  <c r="Y1211" i="14"/>
  <c r="AC1210" i="14"/>
  <c r="AB1210" i="14"/>
  <c r="AB1210" i="14" a="1"/>
  <c r="AA1210" i="14"/>
  <c r="Y1210" i="14"/>
  <c r="AC1209" i="14"/>
  <c r="AB1209" i="14" a="1"/>
  <c r="AB1209" i="14" s="1"/>
  <c r="AA1209" i="14"/>
  <c r="Y1209" i="14"/>
  <c r="AC1208" i="14"/>
  <c r="AB1208" i="14" a="1"/>
  <c r="AB1208" i="14" s="1"/>
  <c r="AA1208" i="14"/>
  <c r="Y1208" i="14"/>
  <c r="AC1207" i="14"/>
  <c r="AB1207" i="14" a="1"/>
  <c r="AB1207" i="14" s="1"/>
  <c r="AA1207" i="14"/>
  <c r="Y1207" i="14"/>
  <c r="AC1206" i="14"/>
  <c r="AB1206" i="14" a="1"/>
  <c r="AB1206" i="14" s="1"/>
  <c r="AA1206" i="14"/>
  <c r="Y1206" i="14"/>
  <c r="AC1205" i="14"/>
  <c r="AB1205" i="14" a="1"/>
  <c r="AB1205" i="14" s="1"/>
  <c r="X1205" i="14" s="1"/>
  <c r="AA1205" i="14"/>
  <c r="Y1205" i="14"/>
  <c r="AC1204" i="14"/>
  <c r="AB1204" i="14" a="1"/>
  <c r="AB1204" i="14" s="1"/>
  <c r="X1204" i="14" s="1"/>
  <c r="AA1204" i="14"/>
  <c r="Y1204" i="14"/>
  <c r="AC1203" i="14"/>
  <c r="AB1203" i="14" a="1"/>
  <c r="AB1203" i="14" s="1"/>
  <c r="X1203" i="14" s="1"/>
  <c r="AA1203" i="14"/>
  <c r="Y1203" i="14"/>
  <c r="AC1202" i="14"/>
  <c r="AB1202" i="14"/>
  <c r="AB1202" i="14" a="1"/>
  <c r="AA1202" i="14"/>
  <c r="Y1202" i="14"/>
  <c r="AC1201" i="14"/>
  <c r="AB1201" i="14" a="1"/>
  <c r="AB1201" i="14" s="1"/>
  <c r="X1201" i="14" s="1"/>
  <c r="AA1201" i="14"/>
  <c r="Y1201" i="14"/>
  <c r="AC1200" i="14"/>
  <c r="AB1200" i="14" a="1"/>
  <c r="AB1200" i="14" s="1"/>
  <c r="X1200" i="14" s="1"/>
  <c r="AA1200" i="14"/>
  <c r="Y1200" i="14"/>
  <c r="AC1199" i="14"/>
  <c r="AB1199" i="14" a="1"/>
  <c r="AB1199" i="14" s="1"/>
  <c r="X1199" i="14" s="1"/>
  <c r="AA1199" i="14"/>
  <c r="Y1199" i="14"/>
  <c r="AC1198" i="14"/>
  <c r="AB1198" i="14" a="1"/>
  <c r="AB1198" i="14" s="1"/>
  <c r="AA1198" i="14"/>
  <c r="Y1198" i="14"/>
  <c r="AC1197" i="14"/>
  <c r="AB1197" i="14" a="1"/>
  <c r="AB1197" i="14" s="1"/>
  <c r="AA1197" i="14"/>
  <c r="Y1197" i="14"/>
  <c r="AC1196" i="14"/>
  <c r="AB1196" i="14" a="1"/>
  <c r="AB1196" i="14" s="1"/>
  <c r="AA1196" i="14"/>
  <c r="Y1196" i="14"/>
  <c r="AC1195" i="14"/>
  <c r="AB1195" i="14" a="1"/>
  <c r="AB1195" i="14" s="1"/>
  <c r="AA1195" i="14"/>
  <c r="Y1195" i="14"/>
  <c r="AC1194" i="14"/>
  <c r="AB1194" i="14"/>
  <c r="AB1194" i="14" a="1"/>
  <c r="AA1194" i="14"/>
  <c r="Y1194" i="14"/>
  <c r="AC1193" i="14"/>
  <c r="AB1193" i="14" a="1"/>
  <c r="AB1193" i="14" s="1"/>
  <c r="AA1193" i="14"/>
  <c r="Y1193" i="14"/>
  <c r="AC1192" i="14"/>
  <c r="AB1192" i="14" a="1"/>
  <c r="AB1192" i="14" s="1"/>
  <c r="AA1192" i="14"/>
  <c r="Y1192" i="14"/>
  <c r="AC1191" i="14"/>
  <c r="AB1191" i="14" a="1"/>
  <c r="AB1191" i="14" s="1"/>
  <c r="AA1191" i="14"/>
  <c r="Y1191" i="14"/>
  <c r="AC1190" i="14"/>
  <c r="AB1190" i="14" a="1"/>
  <c r="AB1190" i="14" s="1"/>
  <c r="AA1190" i="14"/>
  <c r="Y1190" i="14"/>
  <c r="AC1189" i="14"/>
  <c r="AB1189" i="14" a="1"/>
  <c r="AB1189" i="14" s="1"/>
  <c r="X1189" i="14" s="1"/>
  <c r="AA1189" i="14"/>
  <c r="Y1189" i="14"/>
  <c r="AC1188" i="14"/>
  <c r="AB1188" i="14" a="1"/>
  <c r="AB1188" i="14" s="1"/>
  <c r="X1188" i="14" s="1"/>
  <c r="AA1188" i="14"/>
  <c r="Y1188" i="14"/>
  <c r="AC1187" i="14"/>
  <c r="AB1187" i="14" a="1"/>
  <c r="AB1187" i="14" s="1"/>
  <c r="X1187" i="14" s="1"/>
  <c r="AA1187" i="14"/>
  <c r="Y1187" i="14"/>
  <c r="AC1186" i="14"/>
  <c r="AB1186" i="14"/>
  <c r="AB1186" i="14" a="1"/>
  <c r="AA1186" i="14"/>
  <c r="Y1186" i="14"/>
  <c r="AC1185" i="14"/>
  <c r="AB1185" i="14" a="1"/>
  <c r="AB1185" i="14" s="1"/>
  <c r="X1185" i="14" s="1"/>
  <c r="AA1185" i="14"/>
  <c r="Y1185" i="14"/>
  <c r="AC1184" i="14"/>
  <c r="AB1184" i="14" a="1"/>
  <c r="AB1184" i="14" s="1"/>
  <c r="X1184" i="14" s="1"/>
  <c r="AA1184" i="14"/>
  <c r="Y1184" i="14"/>
  <c r="AC1183" i="14"/>
  <c r="AB1183" i="14" a="1"/>
  <c r="AB1183" i="14" s="1"/>
  <c r="X1183" i="14" s="1"/>
  <c r="AA1183" i="14"/>
  <c r="Y1183" i="14"/>
  <c r="AC1182" i="14"/>
  <c r="AB1182" i="14" a="1"/>
  <c r="AB1182" i="14" s="1"/>
  <c r="AA1182" i="14"/>
  <c r="Y1182" i="14"/>
  <c r="AC1181" i="14"/>
  <c r="AB1181" i="14" a="1"/>
  <c r="AB1181" i="14" s="1"/>
  <c r="AA1181" i="14"/>
  <c r="Y1181" i="14"/>
  <c r="AC1180" i="14"/>
  <c r="AB1180" i="14" a="1"/>
  <c r="AB1180" i="14" s="1"/>
  <c r="AA1180" i="14"/>
  <c r="Y1180" i="14"/>
  <c r="AC1179" i="14"/>
  <c r="AB1179" i="14" a="1"/>
  <c r="AB1179" i="14" s="1"/>
  <c r="AA1179" i="14"/>
  <c r="Y1179" i="14"/>
  <c r="AC1178" i="14"/>
  <c r="AB1178" i="14"/>
  <c r="AB1178" i="14" a="1"/>
  <c r="AA1178" i="14"/>
  <c r="Y1178" i="14"/>
  <c r="AC1177" i="14"/>
  <c r="AB1177" i="14" a="1"/>
  <c r="AB1177" i="14" s="1"/>
  <c r="AA1177" i="14"/>
  <c r="Y1177" i="14"/>
  <c r="AC1176" i="14"/>
  <c r="AB1176" i="14" a="1"/>
  <c r="AB1176" i="14" s="1"/>
  <c r="AA1176" i="14"/>
  <c r="Y1176" i="14"/>
  <c r="AC1175" i="14"/>
  <c r="AB1175" i="14" a="1"/>
  <c r="AB1175" i="14" s="1"/>
  <c r="AA1175" i="14"/>
  <c r="Y1175" i="14"/>
  <c r="AC1174" i="14"/>
  <c r="AB1174" i="14" a="1"/>
  <c r="AB1174" i="14" s="1"/>
  <c r="AA1174" i="14"/>
  <c r="Y1174" i="14"/>
  <c r="AC1173" i="14"/>
  <c r="AB1173" i="14" a="1"/>
  <c r="AB1173" i="14" s="1"/>
  <c r="X1173" i="14" s="1"/>
  <c r="AA1173" i="14"/>
  <c r="Y1173" i="14"/>
  <c r="AC1172" i="14"/>
  <c r="AB1172" i="14" a="1"/>
  <c r="AB1172" i="14" s="1"/>
  <c r="X1172" i="14" s="1"/>
  <c r="AA1172" i="14"/>
  <c r="Y1172" i="14"/>
  <c r="AC1171" i="14"/>
  <c r="AB1171" i="14" a="1"/>
  <c r="AB1171" i="14" s="1"/>
  <c r="X1171" i="14" s="1"/>
  <c r="AA1171" i="14"/>
  <c r="Y1171" i="14"/>
  <c r="AC1170" i="14"/>
  <c r="AB1170" i="14"/>
  <c r="AB1170" i="14" a="1"/>
  <c r="AA1170" i="14"/>
  <c r="Y1170" i="14"/>
  <c r="AC1169" i="14"/>
  <c r="AB1169" i="14" a="1"/>
  <c r="AB1169" i="14" s="1"/>
  <c r="X1169" i="14" s="1"/>
  <c r="AA1169" i="14"/>
  <c r="Y1169" i="14"/>
  <c r="AC1168" i="14"/>
  <c r="AB1168" i="14" a="1"/>
  <c r="AB1168" i="14" s="1"/>
  <c r="X1168" i="14" s="1"/>
  <c r="AA1168" i="14"/>
  <c r="Y1168" i="14"/>
  <c r="AC1167" i="14"/>
  <c r="AB1167" i="14" a="1"/>
  <c r="AB1167" i="14" s="1"/>
  <c r="X1167" i="14" s="1"/>
  <c r="AA1167" i="14"/>
  <c r="Y1167" i="14"/>
  <c r="AC1166" i="14"/>
  <c r="AB1166" i="14" a="1"/>
  <c r="AB1166" i="14" s="1"/>
  <c r="AA1166" i="14"/>
  <c r="Y1166" i="14"/>
  <c r="AC1165" i="14"/>
  <c r="AB1165" i="14" a="1"/>
  <c r="AB1165" i="14" s="1"/>
  <c r="AA1165" i="14"/>
  <c r="Y1165" i="14"/>
  <c r="AC1164" i="14"/>
  <c r="AB1164" i="14" a="1"/>
  <c r="AB1164" i="14" s="1"/>
  <c r="AA1164" i="14"/>
  <c r="Y1164" i="14"/>
  <c r="AC1163" i="14"/>
  <c r="AB1163" i="14" a="1"/>
  <c r="AB1163" i="14" s="1"/>
  <c r="AA1163" i="14"/>
  <c r="Y1163" i="14"/>
  <c r="AC1162" i="14"/>
  <c r="AB1162" i="14"/>
  <c r="AB1162" i="14" a="1"/>
  <c r="AA1162" i="14"/>
  <c r="Y1162" i="14"/>
  <c r="AC1161" i="14"/>
  <c r="AB1161" i="14" a="1"/>
  <c r="AB1161" i="14" s="1"/>
  <c r="AA1161" i="14"/>
  <c r="Y1161" i="14"/>
  <c r="AC1160" i="14"/>
  <c r="AB1160" i="14" a="1"/>
  <c r="AB1160" i="14" s="1"/>
  <c r="AA1160" i="14"/>
  <c r="Y1160" i="14"/>
  <c r="AC1159" i="14"/>
  <c r="AB1159" i="14" a="1"/>
  <c r="AB1159" i="14" s="1"/>
  <c r="AA1159" i="14"/>
  <c r="Y1159" i="14"/>
  <c r="AC1158" i="14"/>
  <c r="AB1158" i="14" a="1"/>
  <c r="AB1158" i="14" s="1"/>
  <c r="AA1158" i="14"/>
  <c r="Y1158" i="14"/>
  <c r="AC1157" i="14"/>
  <c r="AB1157" i="14" a="1"/>
  <c r="AB1157" i="14" s="1"/>
  <c r="X1157" i="14" s="1"/>
  <c r="AA1157" i="14"/>
  <c r="Y1157" i="14"/>
  <c r="AC1156" i="14"/>
  <c r="AB1156" i="14" a="1"/>
  <c r="AB1156" i="14" s="1"/>
  <c r="X1156" i="14" s="1"/>
  <c r="AA1156" i="14"/>
  <c r="Y1156" i="14"/>
  <c r="AC1155" i="14"/>
  <c r="AB1155" i="14" a="1"/>
  <c r="AB1155" i="14" s="1"/>
  <c r="X1155" i="14" s="1"/>
  <c r="AA1155" i="14"/>
  <c r="Y1155" i="14"/>
  <c r="AC1154" i="14"/>
  <c r="AB1154" i="14"/>
  <c r="AB1154" i="14" a="1"/>
  <c r="AA1154" i="14"/>
  <c r="Y1154" i="14"/>
  <c r="AC1153" i="14"/>
  <c r="AB1153" i="14" a="1"/>
  <c r="AB1153" i="14" s="1"/>
  <c r="X1153" i="14" s="1"/>
  <c r="AA1153" i="14"/>
  <c r="Y1153" i="14"/>
  <c r="AC1152" i="14"/>
  <c r="AB1152" i="14" a="1"/>
  <c r="AB1152" i="14" s="1"/>
  <c r="X1152" i="14" s="1"/>
  <c r="AA1152" i="14"/>
  <c r="Y1152" i="14"/>
  <c r="AC1151" i="14"/>
  <c r="AB1151" i="14" a="1"/>
  <c r="AB1151" i="14" s="1"/>
  <c r="X1151" i="14" s="1"/>
  <c r="AA1151" i="14"/>
  <c r="Y1151" i="14"/>
  <c r="AC1150" i="14"/>
  <c r="AB1150" i="14" a="1"/>
  <c r="AB1150" i="14" s="1"/>
  <c r="AA1150" i="14"/>
  <c r="Y1150" i="14"/>
  <c r="AC1149" i="14"/>
  <c r="AB1149" i="14" a="1"/>
  <c r="AB1149" i="14" s="1"/>
  <c r="AA1149" i="14"/>
  <c r="Y1149" i="14"/>
  <c r="AC1148" i="14"/>
  <c r="AB1148" i="14" a="1"/>
  <c r="AB1148" i="14" s="1"/>
  <c r="AA1148" i="14"/>
  <c r="Y1148" i="14"/>
  <c r="AC1147" i="14"/>
  <c r="AB1147" i="14" a="1"/>
  <c r="AB1147" i="14" s="1"/>
  <c r="AA1147" i="14"/>
  <c r="Y1147" i="14"/>
  <c r="AC1146" i="14"/>
  <c r="AB1146" i="14"/>
  <c r="AB1146" i="14" a="1"/>
  <c r="AA1146" i="14"/>
  <c r="Y1146" i="14"/>
  <c r="AC1145" i="14"/>
  <c r="AB1145" i="14" a="1"/>
  <c r="AB1145" i="14" s="1"/>
  <c r="AA1145" i="14"/>
  <c r="Y1145" i="14"/>
  <c r="AC1144" i="14"/>
  <c r="AB1144" i="14" a="1"/>
  <c r="AB1144" i="14" s="1"/>
  <c r="AA1144" i="14"/>
  <c r="Y1144" i="14"/>
  <c r="AC1143" i="14"/>
  <c r="AB1143" i="14" a="1"/>
  <c r="AB1143" i="14" s="1"/>
  <c r="AA1143" i="14"/>
  <c r="Y1143" i="14"/>
  <c r="AC1142" i="14"/>
  <c r="AB1142" i="14" a="1"/>
  <c r="AB1142" i="14" s="1"/>
  <c r="AA1142" i="14"/>
  <c r="Y1142" i="14"/>
  <c r="AC1141" i="14"/>
  <c r="AB1141" i="14" a="1"/>
  <c r="AB1141" i="14" s="1"/>
  <c r="X1141" i="14" s="1"/>
  <c r="AA1141" i="14"/>
  <c r="Y1141" i="14"/>
  <c r="AC1140" i="14"/>
  <c r="AB1140" i="14" a="1"/>
  <c r="AB1140" i="14" s="1"/>
  <c r="X1140" i="14" s="1"/>
  <c r="AA1140" i="14"/>
  <c r="Y1140" i="14"/>
  <c r="AC1139" i="14"/>
  <c r="AB1139" i="14" a="1"/>
  <c r="AB1139" i="14" s="1"/>
  <c r="X1139" i="14" s="1"/>
  <c r="AA1139" i="14"/>
  <c r="Y1139" i="14"/>
  <c r="AC1138" i="14"/>
  <c r="AB1138" i="14"/>
  <c r="AB1138" i="14" a="1"/>
  <c r="AA1138" i="14"/>
  <c r="Y1138" i="14"/>
  <c r="AC1137" i="14"/>
  <c r="AB1137" i="14" a="1"/>
  <c r="AB1137" i="14" s="1"/>
  <c r="X1137" i="14" s="1"/>
  <c r="AA1137" i="14"/>
  <c r="Y1137" i="14"/>
  <c r="AC1136" i="14"/>
  <c r="AB1136" i="14" a="1"/>
  <c r="AB1136" i="14" s="1"/>
  <c r="X1136" i="14" s="1"/>
  <c r="AA1136" i="14"/>
  <c r="Y1136" i="14"/>
  <c r="AC1135" i="14"/>
  <c r="AB1135" i="14" a="1"/>
  <c r="AB1135" i="14" s="1"/>
  <c r="X1135" i="14" s="1"/>
  <c r="AA1135" i="14"/>
  <c r="Y1135" i="14"/>
  <c r="AC1134" i="14"/>
  <c r="AB1134" i="14" a="1"/>
  <c r="AB1134" i="14" s="1"/>
  <c r="AA1134" i="14"/>
  <c r="Y1134" i="14"/>
  <c r="AC1133" i="14"/>
  <c r="AB1133" i="14" a="1"/>
  <c r="AB1133" i="14" s="1"/>
  <c r="AA1133" i="14"/>
  <c r="Y1133" i="14"/>
  <c r="AC1132" i="14"/>
  <c r="AB1132" i="14" a="1"/>
  <c r="AB1132" i="14" s="1"/>
  <c r="AA1132" i="14"/>
  <c r="Y1132" i="14"/>
  <c r="AC1131" i="14"/>
  <c r="AB1131" i="14" a="1"/>
  <c r="AB1131" i="14" s="1"/>
  <c r="AA1131" i="14"/>
  <c r="Y1131" i="14"/>
  <c r="AC1130" i="14"/>
  <c r="AB1130" i="14"/>
  <c r="AB1130" i="14" a="1"/>
  <c r="AA1130" i="14"/>
  <c r="Y1130" i="14"/>
  <c r="AC1129" i="14"/>
  <c r="AB1129" i="14" a="1"/>
  <c r="AB1129" i="14" s="1"/>
  <c r="AA1129" i="14"/>
  <c r="Y1129" i="14"/>
  <c r="AC1128" i="14"/>
  <c r="AB1128" i="14" a="1"/>
  <c r="AB1128" i="14" s="1"/>
  <c r="AA1128" i="14"/>
  <c r="Y1128" i="14"/>
  <c r="AC1127" i="14"/>
  <c r="AB1127" i="14" a="1"/>
  <c r="AB1127" i="14" s="1"/>
  <c r="AA1127" i="14"/>
  <c r="Y1127" i="14"/>
  <c r="AC1126" i="14"/>
  <c r="AB1126" i="14" a="1"/>
  <c r="AB1126" i="14" s="1"/>
  <c r="AA1126" i="14"/>
  <c r="Y1126" i="14"/>
  <c r="AC1125" i="14"/>
  <c r="AB1125" i="14" a="1"/>
  <c r="AB1125" i="14" s="1"/>
  <c r="X1125" i="14" s="1"/>
  <c r="AA1125" i="14"/>
  <c r="Y1125" i="14"/>
  <c r="AC1124" i="14"/>
  <c r="AB1124" i="14" a="1"/>
  <c r="AB1124" i="14" s="1"/>
  <c r="X1124" i="14" s="1"/>
  <c r="AA1124" i="14"/>
  <c r="Y1124" i="14"/>
  <c r="AC1123" i="14"/>
  <c r="AB1123" i="14" a="1"/>
  <c r="AB1123" i="14" s="1"/>
  <c r="X1123" i="14" s="1"/>
  <c r="AA1123" i="14"/>
  <c r="Y1123" i="14"/>
  <c r="AC1122" i="14"/>
  <c r="AB1122" i="14"/>
  <c r="AB1122" i="14" a="1"/>
  <c r="AA1122" i="14"/>
  <c r="Y1122" i="14"/>
  <c r="AC1121" i="14"/>
  <c r="AB1121" i="14" a="1"/>
  <c r="AB1121" i="14" s="1"/>
  <c r="X1121" i="14" s="1"/>
  <c r="AA1121" i="14"/>
  <c r="Y1121" i="14"/>
  <c r="AC1120" i="14"/>
  <c r="AB1120" i="14" a="1"/>
  <c r="AB1120" i="14" s="1"/>
  <c r="X1120" i="14" s="1"/>
  <c r="AA1120" i="14"/>
  <c r="Y1120" i="14"/>
  <c r="AC1119" i="14"/>
  <c r="AB1119" i="14" a="1"/>
  <c r="AB1119" i="14" s="1"/>
  <c r="X1119" i="14" s="1"/>
  <c r="AA1119" i="14"/>
  <c r="Y1119" i="14"/>
  <c r="AC1118" i="14"/>
  <c r="AB1118" i="14" a="1"/>
  <c r="AB1118" i="14" s="1"/>
  <c r="AA1118" i="14"/>
  <c r="Y1118" i="14"/>
  <c r="AC1117" i="14"/>
  <c r="AB1117" i="14" a="1"/>
  <c r="AB1117" i="14" s="1"/>
  <c r="AA1117" i="14"/>
  <c r="Y1117" i="14"/>
  <c r="AC1116" i="14"/>
  <c r="AB1116" i="14" a="1"/>
  <c r="AB1116" i="14" s="1"/>
  <c r="AA1116" i="14"/>
  <c r="Y1116" i="14"/>
  <c r="AC1115" i="14"/>
  <c r="AB1115" i="14" a="1"/>
  <c r="AB1115" i="14" s="1"/>
  <c r="AA1115" i="14"/>
  <c r="Y1115" i="14"/>
  <c r="AC1114" i="14"/>
  <c r="AB1114" i="14"/>
  <c r="AB1114" i="14" a="1"/>
  <c r="AA1114" i="14"/>
  <c r="Y1114" i="14"/>
  <c r="AC1113" i="14"/>
  <c r="AB1113" i="14" a="1"/>
  <c r="AB1113" i="14" s="1"/>
  <c r="AA1113" i="14"/>
  <c r="Y1113" i="14"/>
  <c r="AC1112" i="14"/>
  <c r="AB1112" i="14" a="1"/>
  <c r="AB1112" i="14" s="1"/>
  <c r="AA1112" i="14"/>
  <c r="Y1112" i="14"/>
  <c r="AC1111" i="14"/>
  <c r="AB1111" i="14" a="1"/>
  <c r="AB1111" i="14" s="1"/>
  <c r="AA1111" i="14"/>
  <c r="Y1111" i="14"/>
  <c r="AC1110" i="14"/>
  <c r="AB1110" i="14" a="1"/>
  <c r="AB1110" i="14" s="1"/>
  <c r="AA1110" i="14"/>
  <c r="Y1110" i="14"/>
  <c r="AC1109" i="14"/>
  <c r="AB1109" i="14" a="1"/>
  <c r="AB1109" i="14" s="1"/>
  <c r="X1109" i="14" s="1"/>
  <c r="AA1109" i="14"/>
  <c r="Y1109" i="14"/>
  <c r="AC1108" i="14"/>
  <c r="AB1108" i="14" a="1"/>
  <c r="AB1108" i="14" s="1"/>
  <c r="X1108" i="14" s="1"/>
  <c r="AA1108" i="14"/>
  <c r="Y1108" i="14"/>
  <c r="AC1107" i="14"/>
  <c r="AB1107" i="14" a="1"/>
  <c r="AB1107" i="14" s="1"/>
  <c r="X1107" i="14" s="1"/>
  <c r="AA1107" i="14"/>
  <c r="Y1107" i="14"/>
  <c r="AC1106" i="14"/>
  <c r="AB1106" i="14"/>
  <c r="AB1106" i="14" a="1"/>
  <c r="AA1106" i="14"/>
  <c r="Y1106" i="14"/>
  <c r="AC1105" i="14"/>
  <c r="AB1105" i="14" a="1"/>
  <c r="AB1105" i="14" s="1"/>
  <c r="X1105" i="14" s="1"/>
  <c r="AA1105" i="14"/>
  <c r="Y1105" i="14"/>
  <c r="AC1104" i="14"/>
  <c r="AB1104" i="14" a="1"/>
  <c r="AB1104" i="14" s="1"/>
  <c r="X1104" i="14" s="1"/>
  <c r="AA1104" i="14"/>
  <c r="Y1104" i="14"/>
  <c r="AC1103" i="14"/>
  <c r="AB1103" i="14" a="1"/>
  <c r="AB1103" i="14" s="1"/>
  <c r="X1103" i="14" s="1"/>
  <c r="AA1103" i="14"/>
  <c r="Y1103" i="14"/>
  <c r="AC1102" i="14"/>
  <c r="AB1102" i="14" a="1"/>
  <c r="AB1102" i="14" s="1"/>
  <c r="AA1102" i="14"/>
  <c r="Y1102" i="14"/>
  <c r="AC1101" i="14"/>
  <c r="AB1101" i="14" a="1"/>
  <c r="AB1101" i="14" s="1"/>
  <c r="AA1101" i="14"/>
  <c r="Y1101" i="14"/>
  <c r="AC1100" i="14"/>
  <c r="AB1100" i="14" a="1"/>
  <c r="AB1100" i="14" s="1"/>
  <c r="AA1100" i="14"/>
  <c r="Y1100" i="14"/>
  <c r="AC1099" i="14"/>
  <c r="AB1099" i="14" a="1"/>
  <c r="AB1099" i="14" s="1"/>
  <c r="AA1099" i="14"/>
  <c r="Y1099" i="14"/>
  <c r="AC1098" i="14"/>
  <c r="AB1098" i="14"/>
  <c r="AB1098" i="14" a="1"/>
  <c r="AA1098" i="14"/>
  <c r="Y1098" i="14"/>
  <c r="AC1097" i="14"/>
  <c r="AB1097" i="14" a="1"/>
  <c r="AB1097" i="14" s="1"/>
  <c r="AA1097" i="14"/>
  <c r="Y1097" i="14"/>
  <c r="AC1096" i="14"/>
  <c r="AB1096" i="14" a="1"/>
  <c r="AB1096" i="14" s="1"/>
  <c r="AA1096" i="14"/>
  <c r="Y1096" i="14"/>
  <c r="AC1095" i="14"/>
  <c r="AB1095" i="14" a="1"/>
  <c r="AB1095" i="14" s="1"/>
  <c r="AA1095" i="14"/>
  <c r="Y1095" i="14"/>
  <c r="AC1094" i="14"/>
  <c r="AB1094" i="14" a="1"/>
  <c r="AB1094" i="14" s="1"/>
  <c r="X1094" i="14" s="1"/>
  <c r="AA1094" i="14"/>
  <c r="Y1094" i="14"/>
  <c r="AC1093" i="14"/>
  <c r="AB1093" i="14" a="1"/>
  <c r="AB1093" i="14" s="1"/>
  <c r="X1093" i="14" s="1"/>
  <c r="AA1093" i="14"/>
  <c r="Y1093" i="14"/>
  <c r="AC1092" i="14"/>
  <c r="AB1092" i="14" a="1"/>
  <c r="AB1092" i="14" s="1"/>
  <c r="X1092" i="14" s="1"/>
  <c r="AA1092" i="14"/>
  <c r="Y1092" i="14"/>
  <c r="AC1091" i="14"/>
  <c r="AB1091" i="14" a="1"/>
  <c r="AB1091" i="14" s="1"/>
  <c r="X1091" i="14" s="1"/>
  <c r="AA1091" i="14"/>
  <c r="Y1091" i="14"/>
  <c r="AC1090" i="14"/>
  <c r="AB1090" i="14"/>
  <c r="AB1090" i="14" a="1"/>
  <c r="AA1090" i="14"/>
  <c r="Y1090" i="14"/>
  <c r="AC1089" i="14"/>
  <c r="AB1089" i="14" a="1"/>
  <c r="AB1089" i="14" s="1"/>
  <c r="X1089" i="14" s="1"/>
  <c r="AA1089" i="14"/>
  <c r="Y1089" i="14"/>
  <c r="AC1088" i="14"/>
  <c r="AB1088" i="14" a="1"/>
  <c r="AB1088" i="14" s="1"/>
  <c r="X1088" i="14" s="1"/>
  <c r="AA1088" i="14"/>
  <c r="Y1088" i="14"/>
  <c r="AC1087" i="14"/>
  <c r="AB1087" i="14" a="1"/>
  <c r="AB1087" i="14" s="1"/>
  <c r="X1087" i="14" s="1"/>
  <c r="AA1087" i="14"/>
  <c r="Y1087" i="14"/>
  <c r="AC1086" i="14"/>
  <c r="AB1086" i="14" a="1"/>
  <c r="AB1086" i="14" s="1"/>
  <c r="AA1086" i="14"/>
  <c r="Y1086" i="14"/>
  <c r="AC1085" i="14"/>
  <c r="AB1085" i="14" a="1"/>
  <c r="AB1085" i="14" s="1"/>
  <c r="AA1085" i="14"/>
  <c r="Y1085" i="14"/>
  <c r="AC1084" i="14"/>
  <c r="AB1084" i="14" a="1"/>
  <c r="AB1084" i="14" s="1"/>
  <c r="AA1084" i="14"/>
  <c r="Y1084" i="14"/>
  <c r="AC1083" i="14"/>
  <c r="AB1083" i="14" a="1"/>
  <c r="AB1083" i="14" s="1"/>
  <c r="AA1083" i="14"/>
  <c r="Y1083" i="14"/>
  <c r="AC1082" i="14"/>
  <c r="AB1082" i="14"/>
  <c r="AB1082" i="14" a="1"/>
  <c r="AA1082" i="14"/>
  <c r="Y1082" i="14"/>
  <c r="AC1081" i="14"/>
  <c r="AB1081" i="14" a="1"/>
  <c r="AB1081" i="14" s="1"/>
  <c r="AA1081" i="14"/>
  <c r="Y1081" i="14"/>
  <c r="AC1080" i="14"/>
  <c r="AB1080" i="14" a="1"/>
  <c r="AB1080" i="14" s="1"/>
  <c r="AA1080" i="14"/>
  <c r="Y1080" i="14"/>
  <c r="AC1079" i="14"/>
  <c r="AB1079" i="14" a="1"/>
  <c r="AB1079" i="14" s="1"/>
  <c r="AA1079" i="14"/>
  <c r="Y1079" i="14"/>
  <c r="AC1078" i="14"/>
  <c r="AB1078" i="14" a="1"/>
  <c r="AB1078" i="14" s="1"/>
  <c r="AA1078" i="14"/>
  <c r="Y1078" i="14"/>
  <c r="AC1077" i="14"/>
  <c r="AB1077" i="14" a="1"/>
  <c r="AB1077" i="14" s="1"/>
  <c r="X1077" i="14" s="1"/>
  <c r="AA1077" i="14"/>
  <c r="Y1077" i="14"/>
  <c r="AC1076" i="14"/>
  <c r="AB1076" i="14" a="1"/>
  <c r="AB1076" i="14" s="1"/>
  <c r="X1076" i="14" s="1"/>
  <c r="AA1076" i="14"/>
  <c r="Y1076" i="14"/>
  <c r="AC1075" i="14"/>
  <c r="AB1075" i="14" a="1"/>
  <c r="AB1075" i="14" s="1"/>
  <c r="X1075" i="14" s="1"/>
  <c r="AA1075" i="14"/>
  <c r="Y1075" i="14"/>
  <c r="AC1074" i="14"/>
  <c r="AB1074" i="14"/>
  <c r="AB1074" i="14" a="1"/>
  <c r="AA1074" i="14"/>
  <c r="Y1074" i="14"/>
  <c r="AC1073" i="14"/>
  <c r="AB1073" i="14" a="1"/>
  <c r="AB1073" i="14" s="1"/>
  <c r="X1073" i="14" s="1"/>
  <c r="AA1073" i="14"/>
  <c r="Y1073" i="14"/>
  <c r="AC1072" i="14"/>
  <c r="AB1072" i="14" a="1"/>
  <c r="AB1072" i="14" s="1"/>
  <c r="X1072" i="14" s="1"/>
  <c r="AA1072" i="14"/>
  <c r="Y1072" i="14"/>
  <c r="AC1071" i="14"/>
  <c r="AB1071" i="14" a="1"/>
  <c r="AB1071" i="14" s="1"/>
  <c r="X1071" i="14" s="1"/>
  <c r="AA1071" i="14"/>
  <c r="Y1071" i="14"/>
  <c r="AC1070" i="14"/>
  <c r="AB1070" i="14" a="1"/>
  <c r="AB1070" i="14" s="1"/>
  <c r="AA1070" i="14"/>
  <c r="Y1070" i="14"/>
  <c r="AC1069" i="14"/>
  <c r="AB1069" i="14" a="1"/>
  <c r="AB1069" i="14" s="1"/>
  <c r="AA1069" i="14"/>
  <c r="Y1069" i="14"/>
  <c r="AC1068" i="14"/>
  <c r="AB1068" i="14" a="1"/>
  <c r="AB1068" i="14" s="1"/>
  <c r="AA1068" i="14"/>
  <c r="Y1068" i="14"/>
  <c r="AC1067" i="14"/>
  <c r="AB1067" i="14" a="1"/>
  <c r="AB1067" i="14" s="1"/>
  <c r="AA1067" i="14"/>
  <c r="Y1067" i="14"/>
  <c r="AC1066" i="14"/>
  <c r="AB1066" i="14"/>
  <c r="AB1066" i="14" a="1"/>
  <c r="AA1066" i="14"/>
  <c r="Y1066" i="14"/>
  <c r="AC1065" i="14"/>
  <c r="AB1065" i="14" a="1"/>
  <c r="AB1065" i="14" s="1"/>
  <c r="AA1065" i="14"/>
  <c r="Y1065" i="14"/>
  <c r="AC1064" i="14"/>
  <c r="AB1064" i="14" a="1"/>
  <c r="AB1064" i="14" s="1"/>
  <c r="AA1064" i="14"/>
  <c r="Y1064" i="14"/>
  <c r="AC1063" i="14"/>
  <c r="AB1063" i="14" a="1"/>
  <c r="AB1063" i="14" s="1"/>
  <c r="AA1063" i="14"/>
  <c r="Y1063" i="14"/>
  <c r="AC1062" i="14"/>
  <c r="AB1062" i="14" a="1"/>
  <c r="AB1062" i="14" s="1"/>
  <c r="X1062" i="14" s="1"/>
  <c r="AA1062" i="14"/>
  <c r="Y1062" i="14"/>
  <c r="AC1061" i="14"/>
  <c r="AB1061" i="14" a="1"/>
  <c r="AB1061" i="14" s="1"/>
  <c r="X1061" i="14" s="1"/>
  <c r="AA1061" i="14"/>
  <c r="Y1061" i="14"/>
  <c r="AC1060" i="14"/>
  <c r="AB1060" i="14" a="1"/>
  <c r="AB1060" i="14" s="1"/>
  <c r="X1060" i="14" s="1"/>
  <c r="AA1060" i="14"/>
  <c r="Y1060" i="14"/>
  <c r="AC1059" i="14"/>
  <c r="AB1059" i="14" a="1"/>
  <c r="AB1059" i="14" s="1"/>
  <c r="X1059" i="14" s="1"/>
  <c r="AA1059" i="14"/>
  <c r="Y1059" i="14"/>
  <c r="AC1058" i="14"/>
  <c r="AB1058" i="14"/>
  <c r="AB1058" i="14" a="1"/>
  <c r="AA1058" i="14"/>
  <c r="Y1058" i="14"/>
  <c r="AC1057" i="14"/>
  <c r="AB1057" i="14" a="1"/>
  <c r="AB1057" i="14" s="1"/>
  <c r="X1057" i="14" s="1"/>
  <c r="AA1057" i="14"/>
  <c r="Y1057" i="14"/>
  <c r="AC1056" i="14"/>
  <c r="AB1056" i="14" a="1"/>
  <c r="AB1056" i="14" s="1"/>
  <c r="X1056" i="14" s="1"/>
  <c r="AA1056" i="14"/>
  <c r="Y1056" i="14"/>
  <c r="AC1055" i="14"/>
  <c r="AB1055" i="14" a="1"/>
  <c r="AB1055" i="14" s="1"/>
  <c r="X1055" i="14" s="1"/>
  <c r="AA1055" i="14"/>
  <c r="Y1055" i="14"/>
  <c r="AC1054" i="14"/>
  <c r="AB1054" i="14" a="1"/>
  <c r="AB1054" i="14" s="1"/>
  <c r="AA1054" i="14"/>
  <c r="Y1054" i="14"/>
  <c r="AC1053" i="14"/>
  <c r="AB1053" i="14" a="1"/>
  <c r="AB1053" i="14" s="1"/>
  <c r="AA1053" i="14"/>
  <c r="Y1053" i="14"/>
  <c r="AC1052" i="14"/>
  <c r="AB1052" i="14" a="1"/>
  <c r="AB1052" i="14" s="1"/>
  <c r="AA1052" i="14"/>
  <c r="Y1052" i="14"/>
  <c r="AC1051" i="14"/>
  <c r="AB1051" i="14" a="1"/>
  <c r="AB1051" i="14" s="1"/>
  <c r="AA1051" i="14"/>
  <c r="Y1051" i="14"/>
  <c r="AC1050" i="14"/>
  <c r="AB1050" i="14"/>
  <c r="AB1050" i="14" a="1"/>
  <c r="AA1050" i="14"/>
  <c r="Y1050" i="14"/>
  <c r="AC1049" i="14"/>
  <c r="AB1049" i="14" a="1"/>
  <c r="AB1049" i="14" s="1"/>
  <c r="AA1049" i="14"/>
  <c r="Y1049" i="14"/>
  <c r="AC1048" i="14"/>
  <c r="AB1048" i="14" a="1"/>
  <c r="AB1048" i="14" s="1"/>
  <c r="AA1048" i="14"/>
  <c r="Y1048" i="14"/>
  <c r="AC1047" i="14"/>
  <c r="AB1047" i="14" a="1"/>
  <c r="AB1047" i="14" s="1"/>
  <c r="AA1047" i="14"/>
  <c r="Y1047" i="14"/>
  <c r="AC1046" i="14"/>
  <c r="AB1046" i="14" a="1"/>
  <c r="AB1046" i="14" s="1"/>
  <c r="AA1046" i="14"/>
  <c r="Y1046" i="14"/>
  <c r="AC1045" i="14"/>
  <c r="AB1045" i="14" a="1"/>
  <c r="AB1045" i="14" s="1"/>
  <c r="X1045" i="14" s="1"/>
  <c r="AA1045" i="14"/>
  <c r="Y1045" i="14"/>
  <c r="AC1044" i="14"/>
  <c r="AB1044" i="14" a="1"/>
  <c r="AB1044" i="14" s="1"/>
  <c r="X1044" i="14" s="1"/>
  <c r="AA1044" i="14"/>
  <c r="Y1044" i="14"/>
  <c r="AC1043" i="14"/>
  <c r="AB1043" i="14" a="1"/>
  <c r="AB1043" i="14" s="1"/>
  <c r="X1043" i="14" s="1"/>
  <c r="AA1043" i="14"/>
  <c r="Y1043" i="14"/>
  <c r="AC1042" i="14"/>
  <c r="AB1042" i="14"/>
  <c r="AB1042" i="14" a="1"/>
  <c r="AA1042" i="14"/>
  <c r="Y1042" i="14"/>
  <c r="AC1041" i="14"/>
  <c r="AB1041" i="14" a="1"/>
  <c r="AB1041" i="14" s="1"/>
  <c r="X1041" i="14" s="1"/>
  <c r="AA1041" i="14"/>
  <c r="Y1041" i="14"/>
  <c r="AC1040" i="14"/>
  <c r="AB1040" i="14" a="1"/>
  <c r="AB1040" i="14" s="1"/>
  <c r="X1040" i="14" s="1"/>
  <c r="AA1040" i="14"/>
  <c r="Y1040" i="14"/>
  <c r="AC1039" i="14"/>
  <c r="AB1039" i="14" a="1"/>
  <c r="AB1039" i="14" s="1"/>
  <c r="X1039" i="14" s="1"/>
  <c r="AA1039" i="14"/>
  <c r="Y1039" i="14"/>
  <c r="AC1038" i="14"/>
  <c r="AB1038" i="14" a="1"/>
  <c r="AB1038" i="14" s="1"/>
  <c r="AA1038" i="14"/>
  <c r="Y1038" i="14"/>
  <c r="AC1037" i="14"/>
  <c r="AB1037" i="14" a="1"/>
  <c r="AB1037" i="14" s="1"/>
  <c r="AA1037" i="14"/>
  <c r="Y1037" i="14"/>
  <c r="AC1036" i="14"/>
  <c r="AB1036" i="14" a="1"/>
  <c r="AB1036" i="14" s="1"/>
  <c r="AA1036" i="14"/>
  <c r="Y1036" i="14"/>
  <c r="AC1035" i="14"/>
  <c r="AB1035" i="14" a="1"/>
  <c r="AB1035" i="14" s="1"/>
  <c r="AA1035" i="14"/>
  <c r="Y1035" i="14"/>
  <c r="AC1034" i="14"/>
  <c r="AB1034" i="14"/>
  <c r="AB1034" i="14" a="1"/>
  <c r="AA1034" i="14"/>
  <c r="Y1034" i="14"/>
  <c r="AC1033" i="14"/>
  <c r="AB1033" i="14" a="1"/>
  <c r="AB1033" i="14" s="1"/>
  <c r="AA1033" i="14"/>
  <c r="Y1033" i="14"/>
  <c r="AC1032" i="14"/>
  <c r="AB1032" i="14" a="1"/>
  <c r="AB1032" i="14" s="1"/>
  <c r="AA1032" i="14"/>
  <c r="Y1032" i="14"/>
  <c r="AC1031" i="14"/>
  <c r="AB1031" i="14" a="1"/>
  <c r="AB1031" i="14" s="1"/>
  <c r="AA1031" i="14"/>
  <c r="Y1031" i="14"/>
  <c r="AC1030" i="14"/>
  <c r="AB1030" i="14" a="1"/>
  <c r="AB1030" i="14" s="1"/>
  <c r="X1030" i="14" s="1"/>
  <c r="AA1030" i="14"/>
  <c r="Y1030" i="14"/>
  <c r="AC1029" i="14"/>
  <c r="AB1029" i="14" a="1"/>
  <c r="AB1029" i="14" s="1"/>
  <c r="X1029" i="14" s="1"/>
  <c r="AA1029" i="14"/>
  <c r="Y1029" i="14"/>
  <c r="AC1028" i="14"/>
  <c r="AB1028" i="14" a="1"/>
  <c r="AB1028" i="14" s="1"/>
  <c r="X1028" i="14" s="1"/>
  <c r="AA1028" i="14"/>
  <c r="Y1028" i="14"/>
  <c r="AC1027" i="14"/>
  <c r="AB1027" i="14" a="1"/>
  <c r="AB1027" i="14" s="1"/>
  <c r="X1027" i="14" s="1"/>
  <c r="AA1027" i="14"/>
  <c r="Y1027" i="14"/>
  <c r="AC1026" i="14"/>
  <c r="AB1026" i="14"/>
  <c r="AB1026" i="14" a="1"/>
  <c r="AA1026" i="14"/>
  <c r="Y1026" i="14"/>
  <c r="AC1025" i="14"/>
  <c r="AB1025" i="14" a="1"/>
  <c r="AB1025" i="14" s="1"/>
  <c r="X1025" i="14" s="1"/>
  <c r="AA1025" i="14"/>
  <c r="Y1025" i="14"/>
  <c r="AC1024" i="14"/>
  <c r="AB1024" i="14" a="1"/>
  <c r="AB1024" i="14" s="1"/>
  <c r="X1024" i="14" s="1"/>
  <c r="AA1024" i="14"/>
  <c r="Y1024" i="14"/>
  <c r="AC1023" i="14"/>
  <c r="AB1023" i="14" a="1"/>
  <c r="AB1023" i="14" s="1"/>
  <c r="X1023" i="14" s="1"/>
  <c r="AA1023" i="14"/>
  <c r="Y1023" i="14"/>
  <c r="AC1022" i="14"/>
  <c r="AB1022" i="14" a="1"/>
  <c r="AB1022" i="14" s="1"/>
  <c r="AA1022" i="14"/>
  <c r="Y1022" i="14"/>
  <c r="AC1021" i="14"/>
  <c r="AB1021" i="14" a="1"/>
  <c r="AB1021" i="14" s="1"/>
  <c r="AA1021" i="14"/>
  <c r="Y1021" i="14"/>
  <c r="AC1020" i="14"/>
  <c r="AB1020" i="14" a="1"/>
  <c r="AB1020" i="14" s="1"/>
  <c r="AA1020" i="14"/>
  <c r="Y1020" i="14"/>
  <c r="AC1019" i="14"/>
  <c r="AB1019" i="14" a="1"/>
  <c r="AB1019" i="14" s="1"/>
  <c r="AA1019" i="14"/>
  <c r="Y1019" i="14"/>
  <c r="AC1018" i="14"/>
  <c r="AB1018" i="14"/>
  <c r="AB1018" i="14" a="1"/>
  <c r="AA1018" i="14"/>
  <c r="Y1018" i="14"/>
  <c r="AC1017" i="14"/>
  <c r="AB1017" i="14" a="1"/>
  <c r="AB1017" i="14" s="1"/>
  <c r="AA1017" i="14"/>
  <c r="Y1017" i="14"/>
  <c r="AC1016" i="14"/>
  <c r="AB1016" i="14" a="1"/>
  <c r="AB1016" i="14" s="1"/>
  <c r="AA1016" i="14"/>
  <c r="Y1016" i="14"/>
  <c r="AC1015" i="14"/>
  <c r="AB1015" i="14" a="1"/>
  <c r="AB1015" i="14" s="1"/>
  <c r="AA1015" i="14"/>
  <c r="Y1015" i="14"/>
  <c r="AC1014" i="14"/>
  <c r="AB1014" i="14" a="1"/>
  <c r="AB1014" i="14" s="1"/>
  <c r="AA1014" i="14"/>
  <c r="Y1014" i="14"/>
  <c r="AC1013" i="14"/>
  <c r="AB1013" i="14" a="1"/>
  <c r="AB1013" i="14" s="1"/>
  <c r="X1013" i="14" s="1"/>
  <c r="AA1013" i="14"/>
  <c r="Y1013" i="14"/>
  <c r="AC1012" i="14"/>
  <c r="AB1012" i="14" a="1"/>
  <c r="AB1012" i="14" s="1"/>
  <c r="X1012" i="14" s="1"/>
  <c r="AA1012" i="14"/>
  <c r="Y1012" i="14"/>
  <c r="AC1011" i="14"/>
  <c r="AB1011" i="14" a="1"/>
  <c r="AB1011" i="14" s="1"/>
  <c r="X1011" i="14" s="1"/>
  <c r="AA1011" i="14"/>
  <c r="Y1011" i="14"/>
  <c r="AC1010" i="14"/>
  <c r="AB1010" i="14"/>
  <c r="AB1010" i="14" a="1"/>
  <c r="AA1010" i="14"/>
  <c r="Y1010" i="14"/>
  <c r="AC1009" i="14"/>
  <c r="AB1009" i="14" a="1"/>
  <c r="AB1009" i="14" s="1"/>
  <c r="X1009" i="14" s="1"/>
  <c r="AA1009" i="14"/>
  <c r="Y1009" i="14"/>
  <c r="AC1008" i="14"/>
  <c r="AB1008" i="14" a="1"/>
  <c r="AB1008" i="14" s="1"/>
  <c r="X1008" i="14" s="1"/>
  <c r="AA1008" i="14"/>
  <c r="Y1008" i="14"/>
  <c r="AC1007" i="14"/>
  <c r="AB1007" i="14" a="1"/>
  <c r="AB1007" i="14" s="1"/>
  <c r="X1007" i="14" s="1"/>
  <c r="AA1007" i="14"/>
  <c r="Y1007" i="14"/>
  <c r="AC1006" i="14"/>
  <c r="AB1006" i="14" a="1"/>
  <c r="AB1006" i="14" s="1"/>
  <c r="AA1006" i="14"/>
  <c r="Y1006" i="14"/>
  <c r="AC1005" i="14"/>
  <c r="AB1005" i="14" a="1"/>
  <c r="AB1005" i="14" s="1"/>
  <c r="AA1005" i="14"/>
  <c r="Y1005" i="14"/>
  <c r="AC1004" i="14"/>
  <c r="AB1004" i="14" a="1"/>
  <c r="AB1004" i="14" s="1"/>
  <c r="AA1004" i="14"/>
  <c r="Y1004" i="14"/>
  <c r="AC1003" i="14"/>
  <c r="AB1003" i="14" a="1"/>
  <c r="AB1003" i="14" s="1"/>
  <c r="AA1003" i="14"/>
  <c r="Y1003" i="14"/>
  <c r="AC1002" i="14"/>
  <c r="AB1002" i="14"/>
  <c r="AB1002" i="14" a="1"/>
  <c r="AA1002" i="14"/>
  <c r="Y1002" i="14"/>
  <c r="AC1001" i="14"/>
  <c r="AB1001" i="14" a="1"/>
  <c r="AB1001" i="14" s="1"/>
  <c r="AA1001" i="14"/>
  <c r="Y1001" i="14"/>
  <c r="AC1000" i="14"/>
  <c r="AB1000" i="14" a="1"/>
  <c r="AB1000" i="14" s="1"/>
  <c r="AA1000" i="14"/>
  <c r="Y1000" i="14"/>
  <c r="AC999" i="14"/>
  <c r="AB999" i="14" a="1"/>
  <c r="AB999" i="14" s="1"/>
  <c r="AA999" i="14"/>
  <c r="Y999" i="14"/>
  <c r="AC998" i="14"/>
  <c r="AB998" i="14" a="1"/>
  <c r="AB998" i="14" s="1"/>
  <c r="X998" i="14" s="1"/>
  <c r="AA998" i="14"/>
  <c r="Y998" i="14"/>
  <c r="AC997" i="14"/>
  <c r="AB997" i="14" a="1"/>
  <c r="AB997" i="14" s="1"/>
  <c r="X997" i="14" s="1"/>
  <c r="AA997" i="14"/>
  <c r="Y997" i="14"/>
  <c r="AC996" i="14"/>
  <c r="AB996" i="14" a="1"/>
  <c r="AB996" i="14" s="1"/>
  <c r="X996" i="14" s="1"/>
  <c r="AA996" i="14"/>
  <c r="Y996" i="14"/>
  <c r="AC995" i="14"/>
  <c r="AB995" i="14" a="1"/>
  <c r="AB995" i="14" s="1"/>
  <c r="X995" i="14" s="1"/>
  <c r="AA995" i="14"/>
  <c r="Y995" i="14"/>
  <c r="AC994" i="14"/>
  <c r="AB994" i="14"/>
  <c r="AB994" i="14" a="1"/>
  <c r="AA994" i="14"/>
  <c r="Y994" i="14"/>
  <c r="AC993" i="14"/>
  <c r="AB993" i="14" a="1"/>
  <c r="AB993" i="14" s="1"/>
  <c r="X993" i="14" s="1"/>
  <c r="AA993" i="14"/>
  <c r="Y993" i="14"/>
  <c r="AC992" i="14"/>
  <c r="AB992" i="14" a="1"/>
  <c r="AB992" i="14" s="1"/>
  <c r="X992" i="14" s="1"/>
  <c r="AA992" i="14"/>
  <c r="Y992" i="14"/>
  <c r="AC991" i="14"/>
  <c r="AB991" i="14" a="1"/>
  <c r="AB991" i="14" s="1"/>
  <c r="X991" i="14" s="1"/>
  <c r="AA991" i="14"/>
  <c r="Y991" i="14"/>
  <c r="AC990" i="14"/>
  <c r="AB990" i="14" a="1"/>
  <c r="AB990" i="14" s="1"/>
  <c r="AA990" i="14"/>
  <c r="Y990" i="14"/>
  <c r="AC989" i="14"/>
  <c r="AB989" i="14" a="1"/>
  <c r="AB989" i="14" s="1"/>
  <c r="AA989" i="14"/>
  <c r="Y989" i="14"/>
  <c r="AC988" i="14"/>
  <c r="AB988" i="14" a="1"/>
  <c r="AB988" i="14" s="1"/>
  <c r="AA988" i="14"/>
  <c r="Y988" i="14"/>
  <c r="AC987" i="14"/>
  <c r="AB987" i="14" a="1"/>
  <c r="AB987" i="14" s="1"/>
  <c r="AA987" i="14"/>
  <c r="Y987" i="14"/>
  <c r="AC986" i="14"/>
  <c r="AB986" i="14"/>
  <c r="AB986" i="14" a="1"/>
  <c r="AA986" i="14"/>
  <c r="Y986" i="14"/>
  <c r="AC985" i="14"/>
  <c r="AB985" i="14" a="1"/>
  <c r="AB985" i="14" s="1"/>
  <c r="AA985" i="14"/>
  <c r="Y985" i="14"/>
  <c r="AC984" i="14"/>
  <c r="AB984" i="14" a="1"/>
  <c r="AB984" i="14" s="1"/>
  <c r="AA984" i="14"/>
  <c r="Y984" i="14"/>
  <c r="AC983" i="14"/>
  <c r="AB983" i="14" a="1"/>
  <c r="AB983" i="14" s="1"/>
  <c r="AA983" i="14"/>
  <c r="Y983" i="14"/>
  <c r="AC982" i="14"/>
  <c r="AB982" i="14" a="1"/>
  <c r="AB982" i="14" s="1"/>
  <c r="AA982" i="14"/>
  <c r="Y982" i="14"/>
  <c r="AC981" i="14"/>
  <c r="AB981" i="14" a="1"/>
  <c r="AB981" i="14" s="1"/>
  <c r="X981" i="14" s="1"/>
  <c r="AA981" i="14"/>
  <c r="Y981" i="14"/>
  <c r="AC980" i="14"/>
  <c r="AB980" i="14" a="1"/>
  <c r="AB980" i="14" s="1"/>
  <c r="X980" i="14" s="1"/>
  <c r="AA980" i="14"/>
  <c r="Y980" i="14"/>
  <c r="AC979" i="14"/>
  <c r="AB979" i="14" a="1"/>
  <c r="AB979" i="14" s="1"/>
  <c r="X979" i="14" s="1"/>
  <c r="AA979" i="14"/>
  <c r="Y979" i="14"/>
  <c r="AC978" i="14"/>
  <c r="AB978" i="14"/>
  <c r="AB978" i="14" a="1"/>
  <c r="AA978" i="14"/>
  <c r="Y978" i="14"/>
  <c r="AC977" i="14"/>
  <c r="AB977" i="14" a="1"/>
  <c r="AB977" i="14" s="1"/>
  <c r="X977" i="14" s="1"/>
  <c r="AA977" i="14"/>
  <c r="Y977" i="14"/>
  <c r="AC976" i="14"/>
  <c r="AB976" i="14" a="1"/>
  <c r="AB976" i="14" s="1"/>
  <c r="X976" i="14" s="1"/>
  <c r="AA976" i="14"/>
  <c r="Y976" i="14"/>
  <c r="AC975" i="14"/>
  <c r="AB975" i="14" a="1"/>
  <c r="AB975" i="14" s="1"/>
  <c r="X975" i="14" s="1"/>
  <c r="AA975" i="14"/>
  <c r="Y975" i="14"/>
  <c r="AC974" i="14"/>
  <c r="AB974" i="14" a="1"/>
  <c r="AB974" i="14" s="1"/>
  <c r="AA974" i="14"/>
  <c r="Y974" i="14"/>
  <c r="AC973" i="14"/>
  <c r="AB973" i="14" a="1"/>
  <c r="AB973" i="14" s="1"/>
  <c r="AA973" i="14"/>
  <c r="Y973" i="14"/>
  <c r="AC972" i="14"/>
  <c r="AB972" i="14" a="1"/>
  <c r="AB972" i="14" s="1"/>
  <c r="AA972" i="14"/>
  <c r="Y972" i="14"/>
  <c r="AC971" i="14"/>
  <c r="AB971" i="14" a="1"/>
  <c r="AB971" i="14" s="1"/>
  <c r="AA971" i="14"/>
  <c r="Y971" i="14"/>
  <c r="AC970" i="14"/>
  <c r="AB970" i="14"/>
  <c r="AB970" i="14" a="1"/>
  <c r="AA970" i="14"/>
  <c r="Y970" i="14"/>
  <c r="AC969" i="14"/>
  <c r="AB969" i="14" a="1"/>
  <c r="AB969" i="14" s="1"/>
  <c r="AA969" i="14"/>
  <c r="Y969" i="14"/>
  <c r="AC968" i="14"/>
  <c r="AB968" i="14" a="1"/>
  <c r="AB968" i="14" s="1"/>
  <c r="AA968" i="14"/>
  <c r="Y968" i="14"/>
  <c r="AC967" i="14"/>
  <c r="AB967" i="14" a="1"/>
  <c r="AB967" i="14" s="1"/>
  <c r="AA967" i="14"/>
  <c r="Y967" i="14"/>
  <c r="AC966" i="14"/>
  <c r="AB966" i="14" a="1"/>
  <c r="AB966" i="14" s="1"/>
  <c r="X966" i="14" s="1"/>
  <c r="AA966" i="14"/>
  <c r="Y966" i="14"/>
  <c r="AC965" i="14"/>
  <c r="AB965" i="14" a="1"/>
  <c r="AB965" i="14" s="1"/>
  <c r="X965" i="14" s="1"/>
  <c r="AA965" i="14"/>
  <c r="Y965" i="14"/>
  <c r="AC964" i="14"/>
  <c r="AB964" i="14" a="1"/>
  <c r="AB964" i="14" s="1"/>
  <c r="X964" i="14" s="1"/>
  <c r="AA964" i="14"/>
  <c r="Y964" i="14"/>
  <c r="AC963" i="14"/>
  <c r="AB963" i="14" a="1"/>
  <c r="AB963" i="14" s="1"/>
  <c r="X963" i="14" s="1"/>
  <c r="AA963" i="14"/>
  <c r="Y963" i="14"/>
  <c r="AC962" i="14"/>
  <c r="AB962" i="14"/>
  <c r="AB962" i="14" a="1"/>
  <c r="AA962" i="14"/>
  <c r="Y962" i="14"/>
  <c r="AC961" i="14"/>
  <c r="AB961" i="14" a="1"/>
  <c r="AB961" i="14" s="1"/>
  <c r="X961" i="14" s="1"/>
  <c r="AA961" i="14"/>
  <c r="Y961" i="14"/>
  <c r="AC960" i="14"/>
  <c r="AB960" i="14" a="1"/>
  <c r="AB960" i="14" s="1"/>
  <c r="X960" i="14" s="1"/>
  <c r="AA960" i="14"/>
  <c r="Y960" i="14"/>
  <c r="AC959" i="14"/>
  <c r="AB959" i="14" a="1"/>
  <c r="AB959" i="14" s="1"/>
  <c r="X959" i="14" s="1"/>
  <c r="AA959" i="14"/>
  <c r="Y959" i="14"/>
  <c r="AC958" i="14"/>
  <c r="AB958" i="14" a="1"/>
  <c r="AB958" i="14" s="1"/>
  <c r="AA958" i="14"/>
  <c r="Y958" i="14"/>
  <c r="AC957" i="14"/>
  <c r="AB957" i="14" a="1"/>
  <c r="AB957" i="14" s="1"/>
  <c r="AA957" i="14"/>
  <c r="Y957" i="14"/>
  <c r="AC956" i="14"/>
  <c r="AB956" i="14" a="1"/>
  <c r="AB956" i="14" s="1"/>
  <c r="AA956" i="14"/>
  <c r="Y956" i="14"/>
  <c r="AC955" i="14"/>
  <c r="AB955" i="14" a="1"/>
  <c r="AB955" i="14" s="1"/>
  <c r="AA955" i="14"/>
  <c r="Y955" i="14"/>
  <c r="AC954" i="14"/>
  <c r="AB954" i="14"/>
  <c r="AB954" i="14" a="1"/>
  <c r="AA954" i="14"/>
  <c r="Y954" i="14"/>
  <c r="AC953" i="14"/>
  <c r="AB953" i="14" a="1"/>
  <c r="AB953" i="14" s="1"/>
  <c r="AA953" i="14"/>
  <c r="Y953" i="14"/>
  <c r="AC952" i="14"/>
  <c r="AB952" i="14" a="1"/>
  <c r="AB952" i="14" s="1"/>
  <c r="AA952" i="14"/>
  <c r="Y952" i="14"/>
  <c r="AC951" i="14"/>
  <c r="AB951" i="14" a="1"/>
  <c r="AB951" i="14" s="1"/>
  <c r="AA951" i="14"/>
  <c r="Y951" i="14"/>
  <c r="AC950" i="14"/>
  <c r="AB950" i="14" a="1"/>
  <c r="AB950" i="14" s="1"/>
  <c r="AA950" i="14"/>
  <c r="Y950" i="14"/>
  <c r="AC949" i="14"/>
  <c r="AB949" i="14" a="1"/>
  <c r="AB949" i="14" s="1"/>
  <c r="X949" i="14" s="1"/>
  <c r="AA949" i="14"/>
  <c r="Y949" i="14"/>
  <c r="AC948" i="14"/>
  <c r="AB948" i="14" a="1"/>
  <c r="AB948" i="14" s="1"/>
  <c r="X948" i="14" s="1"/>
  <c r="AA948" i="14"/>
  <c r="Y948" i="14"/>
  <c r="AC947" i="14"/>
  <c r="AB947" i="14" a="1"/>
  <c r="AB947" i="14" s="1"/>
  <c r="X947" i="14" s="1"/>
  <c r="AA947" i="14"/>
  <c r="Y947" i="14"/>
  <c r="AC946" i="14"/>
  <c r="AB946" i="14"/>
  <c r="AB946" i="14" a="1"/>
  <c r="AA946" i="14"/>
  <c r="Y946" i="14"/>
  <c r="AC945" i="14"/>
  <c r="AB945" i="14" a="1"/>
  <c r="AB945" i="14" s="1"/>
  <c r="X945" i="14" s="1"/>
  <c r="AA945" i="14"/>
  <c r="Y945" i="14"/>
  <c r="AC944" i="14"/>
  <c r="AB944" i="14" a="1"/>
  <c r="AB944" i="14" s="1"/>
  <c r="X944" i="14" s="1"/>
  <c r="AA944" i="14"/>
  <c r="Y944" i="14"/>
  <c r="AC943" i="14"/>
  <c r="AB943" i="14" a="1"/>
  <c r="AB943" i="14" s="1"/>
  <c r="X943" i="14" s="1"/>
  <c r="AA943" i="14"/>
  <c r="Y943" i="14"/>
  <c r="AC942" i="14"/>
  <c r="AB942" i="14" a="1"/>
  <c r="AB942" i="14" s="1"/>
  <c r="AA942" i="14"/>
  <c r="Y942" i="14"/>
  <c r="AC941" i="14"/>
  <c r="AB941" i="14" a="1"/>
  <c r="AB941" i="14" s="1"/>
  <c r="AA941" i="14"/>
  <c r="Y941" i="14"/>
  <c r="AC940" i="14"/>
  <c r="AB940" i="14" a="1"/>
  <c r="AB940" i="14" s="1"/>
  <c r="AA940" i="14"/>
  <c r="Y940" i="14"/>
  <c r="AC939" i="14"/>
  <c r="AB939" i="14" a="1"/>
  <c r="AB939" i="14" s="1"/>
  <c r="AA939" i="14"/>
  <c r="Y939" i="14"/>
  <c r="AC938" i="14"/>
  <c r="AB938" i="14"/>
  <c r="AB938" i="14" a="1"/>
  <c r="AA938" i="14"/>
  <c r="Y938" i="14"/>
  <c r="AC937" i="14"/>
  <c r="AB937" i="14" a="1"/>
  <c r="AB937" i="14" s="1"/>
  <c r="AA937" i="14"/>
  <c r="Y937" i="14"/>
  <c r="AC936" i="14"/>
  <c r="AB936" i="14" a="1"/>
  <c r="AB936" i="14" s="1"/>
  <c r="AA936" i="14"/>
  <c r="Y936" i="14"/>
  <c r="AC935" i="14"/>
  <c r="AB935" i="14" a="1"/>
  <c r="AB935" i="14" s="1"/>
  <c r="AA935" i="14"/>
  <c r="Y935" i="14"/>
  <c r="AC934" i="14"/>
  <c r="AB934" i="14" a="1"/>
  <c r="AB934" i="14" s="1"/>
  <c r="X934" i="14" s="1"/>
  <c r="AA934" i="14"/>
  <c r="Y934" i="14"/>
  <c r="AC933" i="14"/>
  <c r="AB933" i="14" a="1"/>
  <c r="AB933" i="14" s="1"/>
  <c r="X933" i="14" s="1"/>
  <c r="AA933" i="14"/>
  <c r="Y933" i="14"/>
  <c r="AC932" i="14"/>
  <c r="AB932" i="14" a="1"/>
  <c r="AB932" i="14" s="1"/>
  <c r="X932" i="14" s="1"/>
  <c r="AA932" i="14"/>
  <c r="Y932" i="14"/>
  <c r="AC931" i="14"/>
  <c r="AB931" i="14" a="1"/>
  <c r="AB931" i="14" s="1"/>
  <c r="X931" i="14" s="1"/>
  <c r="AA931" i="14"/>
  <c r="Y931" i="14"/>
  <c r="AC930" i="14"/>
  <c r="AB930" i="14"/>
  <c r="AB930" i="14" a="1"/>
  <c r="AA930" i="14"/>
  <c r="Y930" i="14"/>
  <c r="AC929" i="14"/>
  <c r="AB929" i="14" a="1"/>
  <c r="AB929" i="14" s="1"/>
  <c r="X929" i="14" s="1"/>
  <c r="AA929" i="14"/>
  <c r="Y929" i="14"/>
  <c r="AC928" i="14"/>
  <c r="AB928" i="14" a="1"/>
  <c r="AB928" i="14" s="1"/>
  <c r="X928" i="14" s="1"/>
  <c r="AA928" i="14"/>
  <c r="Y928" i="14"/>
  <c r="AC927" i="14"/>
  <c r="AB927" i="14" a="1"/>
  <c r="AB927" i="14" s="1"/>
  <c r="X927" i="14" s="1"/>
  <c r="AA927" i="14"/>
  <c r="Y927" i="14"/>
  <c r="AC926" i="14"/>
  <c r="AB926" i="14" a="1"/>
  <c r="AB926" i="14" s="1"/>
  <c r="AA926" i="14"/>
  <c r="Y926" i="14"/>
  <c r="AC925" i="14"/>
  <c r="AB925" i="14" a="1"/>
  <c r="AB925" i="14" s="1"/>
  <c r="AA925" i="14"/>
  <c r="Y925" i="14"/>
  <c r="AC924" i="14"/>
  <c r="AB924" i="14" a="1"/>
  <c r="AB924" i="14" s="1"/>
  <c r="AA924" i="14"/>
  <c r="Y924" i="14"/>
  <c r="AC923" i="14"/>
  <c r="AB923" i="14" a="1"/>
  <c r="AB923" i="14" s="1"/>
  <c r="AA923" i="14"/>
  <c r="Y923" i="14"/>
  <c r="AC922" i="14"/>
  <c r="AB922" i="14"/>
  <c r="AB922" i="14" a="1"/>
  <c r="AA922" i="14"/>
  <c r="Y922" i="14"/>
  <c r="AC921" i="14"/>
  <c r="AB921" i="14" a="1"/>
  <c r="AB921" i="14" s="1"/>
  <c r="AA921" i="14"/>
  <c r="Y921" i="14"/>
  <c r="AC920" i="14"/>
  <c r="AB920" i="14" a="1"/>
  <c r="AB920" i="14" s="1"/>
  <c r="AA920" i="14"/>
  <c r="Y920" i="14"/>
  <c r="AC919" i="14"/>
  <c r="AB919" i="14" a="1"/>
  <c r="AB919" i="14" s="1"/>
  <c r="AA919" i="14"/>
  <c r="Y919" i="14"/>
  <c r="AC918" i="14"/>
  <c r="AB918" i="14" a="1"/>
  <c r="AB918" i="14" s="1"/>
  <c r="AA918" i="14"/>
  <c r="Y918" i="14"/>
  <c r="AC917" i="14"/>
  <c r="AB917" i="14" a="1"/>
  <c r="AB917" i="14" s="1"/>
  <c r="AA917" i="14"/>
  <c r="Y917" i="14"/>
  <c r="AC916" i="14"/>
  <c r="AB916" i="14" a="1"/>
  <c r="AB916" i="14" s="1"/>
  <c r="AA916" i="14"/>
  <c r="Y916" i="14"/>
  <c r="AC915" i="14"/>
  <c r="AB915" i="14" a="1"/>
  <c r="AB915" i="14" s="1"/>
  <c r="AA915" i="14"/>
  <c r="Y915" i="14"/>
  <c r="AC914" i="14"/>
  <c r="AB914" i="14"/>
  <c r="AB914" i="14" a="1"/>
  <c r="AA914" i="14"/>
  <c r="Y914" i="14"/>
  <c r="AC913" i="14"/>
  <c r="AB913" i="14" a="1"/>
  <c r="AB913" i="14" s="1"/>
  <c r="X913" i="14" s="1"/>
  <c r="AA913" i="14"/>
  <c r="Y913" i="14"/>
  <c r="AC912" i="14"/>
  <c r="AB912" i="14" a="1"/>
  <c r="AB912" i="14" s="1"/>
  <c r="X912" i="14" s="1"/>
  <c r="AA912" i="14"/>
  <c r="Y912" i="14"/>
  <c r="AC911" i="14"/>
  <c r="AB911" i="14" a="1"/>
  <c r="AB911" i="14" s="1"/>
  <c r="X911" i="14" s="1"/>
  <c r="AA911" i="14"/>
  <c r="Y911" i="14"/>
  <c r="AC910" i="14"/>
  <c r="AB910" i="14" a="1"/>
  <c r="AB910" i="14" s="1"/>
  <c r="AA910" i="14"/>
  <c r="Y910" i="14"/>
  <c r="AC909" i="14"/>
  <c r="AB909" i="14" a="1"/>
  <c r="AB909" i="14" s="1"/>
  <c r="AA909" i="14"/>
  <c r="Y909" i="14"/>
  <c r="AC908" i="14"/>
  <c r="AB908" i="14" a="1"/>
  <c r="AB908" i="14" s="1"/>
  <c r="AA908" i="14"/>
  <c r="Y908" i="14"/>
  <c r="AC907" i="14"/>
  <c r="AB907" i="14" a="1"/>
  <c r="AB907" i="14" s="1"/>
  <c r="AA907" i="14"/>
  <c r="Y907" i="14"/>
  <c r="AC906" i="14"/>
  <c r="AB906" i="14"/>
  <c r="AB906" i="14" a="1"/>
  <c r="AA906" i="14"/>
  <c r="Y906" i="14"/>
  <c r="AC905" i="14"/>
  <c r="AB905" i="14" a="1"/>
  <c r="AB905" i="14" s="1"/>
  <c r="AA905" i="14"/>
  <c r="Y905" i="14"/>
  <c r="AC904" i="14"/>
  <c r="AB904" i="14" a="1"/>
  <c r="AB904" i="14" s="1"/>
  <c r="AA904" i="14"/>
  <c r="Y904" i="14"/>
  <c r="AC903" i="14"/>
  <c r="AB903" i="14" a="1"/>
  <c r="AB903" i="14" s="1"/>
  <c r="AA903" i="14"/>
  <c r="Y903" i="14"/>
  <c r="AC902" i="14"/>
  <c r="AB902" i="14" a="1"/>
  <c r="AB902" i="14" s="1"/>
  <c r="X902" i="14" s="1"/>
  <c r="AA902" i="14"/>
  <c r="Y902" i="14"/>
  <c r="AC901" i="14"/>
  <c r="AB901" i="14" a="1"/>
  <c r="AB901" i="14" s="1"/>
  <c r="X901" i="14" s="1"/>
  <c r="AA901" i="14"/>
  <c r="Y901" i="14"/>
  <c r="AC900" i="14"/>
  <c r="AB900" i="14" a="1"/>
  <c r="AB900" i="14" s="1"/>
  <c r="X900" i="14" s="1"/>
  <c r="AA900" i="14"/>
  <c r="Y900" i="14"/>
  <c r="AC899" i="14"/>
  <c r="AB899" i="14" a="1"/>
  <c r="AB899" i="14" s="1"/>
  <c r="AA899" i="14"/>
  <c r="Y899" i="14"/>
  <c r="AC898" i="14"/>
  <c r="AB898" i="14"/>
  <c r="AB898" i="14" a="1"/>
  <c r="AA898" i="14"/>
  <c r="Y898" i="14"/>
  <c r="AC897" i="14"/>
  <c r="AB897" i="14" a="1"/>
  <c r="AB897" i="14" s="1"/>
  <c r="X897" i="14" s="1"/>
  <c r="AA897" i="14"/>
  <c r="Y897" i="14"/>
  <c r="AC896" i="14"/>
  <c r="AB896" i="14" a="1"/>
  <c r="AB896" i="14" s="1"/>
  <c r="X896" i="14" s="1"/>
  <c r="AA896" i="14"/>
  <c r="Y896" i="14"/>
  <c r="AC895" i="14"/>
  <c r="AB895" i="14" a="1"/>
  <c r="AB895" i="14" s="1"/>
  <c r="X895" i="14" s="1"/>
  <c r="AA895" i="14"/>
  <c r="Y895" i="14"/>
  <c r="AC894" i="14"/>
  <c r="AB894" i="14" a="1"/>
  <c r="AB894" i="14" s="1"/>
  <c r="X894" i="14" s="1"/>
  <c r="AA894" i="14"/>
  <c r="Y894" i="14"/>
  <c r="AC893" i="14"/>
  <c r="AB893" i="14" a="1"/>
  <c r="AB893" i="14" s="1"/>
  <c r="X893" i="14" s="1"/>
  <c r="AA893" i="14"/>
  <c r="Y893" i="14"/>
  <c r="AC892" i="14"/>
  <c r="AB892" i="14" a="1"/>
  <c r="AB892" i="14" s="1"/>
  <c r="X892" i="14" s="1"/>
  <c r="AA892" i="14"/>
  <c r="Y892" i="14"/>
  <c r="AC891" i="14"/>
  <c r="AB891" i="14" a="1"/>
  <c r="AB891" i="14" s="1"/>
  <c r="X891" i="14" s="1"/>
  <c r="AA891" i="14"/>
  <c r="Y891" i="14"/>
  <c r="AC890" i="14"/>
  <c r="AB890" i="14"/>
  <c r="AB890" i="14" a="1"/>
  <c r="AA890" i="14"/>
  <c r="Y890" i="14"/>
  <c r="AC889" i="14"/>
  <c r="AB889" i="14" a="1"/>
  <c r="AB889" i="14" s="1"/>
  <c r="AA889" i="14"/>
  <c r="Y889" i="14"/>
  <c r="AC888" i="14"/>
  <c r="AB888" i="14" a="1"/>
  <c r="AB888" i="14" s="1"/>
  <c r="AA888" i="14"/>
  <c r="Y888" i="14"/>
  <c r="AC887" i="14"/>
  <c r="AB887" i="14" a="1"/>
  <c r="AB887" i="14" s="1"/>
  <c r="AA887" i="14"/>
  <c r="Y887" i="14"/>
  <c r="AC886" i="14"/>
  <c r="AB886" i="14" a="1"/>
  <c r="AB886" i="14" s="1"/>
  <c r="AA886" i="14"/>
  <c r="Y886" i="14"/>
  <c r="AC885" i="14"/>
  <c r="AB885" i="14" a="1"/>
  <c r="AB885" i="14" s="1"/>
  <c r="AA885" i="14"/>
  <c r="Y885" i="14"/>
  <c r="AC884" i="14"/>
  <c r="AB884" i="14" a="1"/>
  <c r="AB884" i="14" s="1"/>
  <c r="AA884" i="14"/>
  <c r="Y884" i="14"/>
  <c r="AC883" i="14"/>
  <c r="AB883" i="14" a="1"/>
  <c r="AB883" i="14" s="1"/>
  <c r="AA883" i="14"/>
  <c r="Y883" i="14"/>
  <c r="AC882" i="14"/>
  <c r="AB882" i="14"/>
  <c r="AB882" i="14" a="1"/>
  <c r="AA882" i="14"/>
  <c r="Y882" i="14"/>
  <c r="AC881" i="14"/>
  <c r="AB881" i="14" a="1"/>
  <c r="AB881" i="14" s="1"/>
  <c r="X881" i="14" s="1"/>
  <c r="AA881" i="14"/>
  <c r="Y881" i="14"/>
  <c r="AC880" i="14"/>
  <c r="AB880" i="14" a="1"/>
  <c r="AB880" i="14" s="1"/>
  <c r="X880" i="14" s="1"/>
  <c r="AA880" i="14"/>
  <c r="Y880" i="14"/>
  <c r="AC879" i="14"/>
  <c r="AB879" i="14" a="1"/>
  <c r="AB879" i="14" s="1"/>
  <c r="X879" i="14" s="1"/>
  <c r="AA879" i="14"/>
  <c r="Y879" i="14"/>
  <c r="AC878" i="14"/>
  <c r="AB878" i="14" a="1"/>
  <c r="AB878" i="14" s="1"/>
  <c r="AA878" i="14"/>
  <c r="Y878" i="14"/>
  <c r="AC877" i="14"/>
  <c r="AB877" i="14" a="1"/>
  <c r="AB877" i="14" s="1"/>
  <c r="AA877" i="14"/>
  <c r="Y877" i="14"/>
  <c r="AC876" i="14"/>
  <c r="AB876" i="14" a="1"/>
  <c r="AB876" i="14" s="1"/>
  <c r="AA876" i="14"/>
  <c r="Y876" i="14"/>
  <c r="AC875" i="14"/>
  <c r="AB875" i="14" a="1"/>
  <c r="AB875" i="14" s="1"/>
  <c r="AA875" i="14"/>
  <c r="Y875" i="14"/>
  <c r="AC874" i="14"/>
  <c r="AB874" i="14"/>
  <c r="AB874" i="14" a="1"/>
  <c r="AA874" i="14"/>
  <c r="Y874" i="14"/>
  <c r="AC873" i="14"/>
  <c r="AB873" i="14" a="1"/>
  <c r="AB873" i="14" s="1"/>
  <c r="AA873" i="14"/>
  <c r="Y873" i="14"/>
  <c r="AC872" i="14"/>
  <c r="AB872" i="14" a="1"/>
  <c r="AB872" i="14" s="1"/>
  <c r="AA872" i="14"/>
  <c r="Y872" i="14"/>
  <c r="AC871" i="14"/>
  <c r="AB871" i="14" a="1"/>
  <c r="AB871" i="14" s="1"/>
  <c r="AA871" i="14"/>
  <c r="Y871" i="14"/>
  <c r="AC870" i="14"/>
  <c r="AB870" i="14" a="1"/>
  <c r="AB870" i="14" s="1"/>
  <c r="X870" i="14" s="1"/>
  <c r="AA870" i="14"/>
  <c r="Y870" i="14"/>
  <c r="AC869" i="14"/>
  <c r="AB869" i="14" a="1"/>
  <c r="AB869" i="14" s="1"/>
  <c r="X869" i="14" s="1"/>
  <c r="AA869" i="14"/>
  <c r="Y869" i="14"/>
  <c r="AC868" i="14"/>
  <c r="AB868" i="14" a="1"/>
  <c r="AB868" i="14" s="1"/>
  <c r="X868" i="14" s="1"/>
  <c r="AA868" i="14"/>
  <c r="Y868" i="14"/>
  <c r="AC867" i="14"/>
  <c r="AB867" i="14" a="1"/>
  <c r="AB867" i="14" s="1"/>
  <c r="AA867" i="14"/>
  <c r="Y867" i="14"/>
  <c r="AC866" i="14"/>
  <c r="AB866" i="14"/>
  <c r="AB866" i="14" a="1"/>
  <c r="AA866" i="14"/>
  <c r="Y866" i="14"/>
  <c r="AC865" i="14"/>
  <c r="AB865" i="14" a="1"/>
  <c r="AB865" i="14" s="1"/>
  <c r="X865" i="14" s="1"/>
  <c r="AA865" i="14"/>
  <c r="Y865" i="14"/>
  <c r="AC864" i="14"/>
  <c r="AB864" i="14" a="1"/>
  <c r="AB864" i="14" s="1"/>
  <c r="X864" i="14" s="1"/>
  <c r="AA864" i="14"/>
  <c r="Y864" i="14"/>
  <c r="AC863" i="14"/>
  <c r="AB863" i="14" a="1"/>
  <c r="AB863" i="14" s="1"/>
  <c r="X863" i="14" s="1"/>
  <c r="AA863" i="14"/>
  <c r="Y863" i="14"/>
  <c r="AC862" i="14"/>
  <c r="AB862" i="14" a="1"/>
  <c r="AB862" i="14" s="1"/>
  <c r="X862" i="14" s="1"/>
  <c r="AA862" i="14"/>
  <c r="Y862" i="14"/>
  <c r="AC861" i="14"/>
  <c r="AB861" i="14" a="1"/>
  <c r="AB861" i="14" s="1"/>
  <c r="X861" i="14" s="1"/>
  <c r="AA861" i="14"/>
  <c r="Y861" i="14"/>
  <c r="AC860" i="14"/>
  <c r="AB860" i="14" a="1"/>
  <c r="AB860" i="14" s="1"/>
  <c r="X860" i="14" s="1"/>
  <c r="AA860" i="14"/>
  <c r="Y860" i="14"/>
  <c r="AC859" i="14"/>
  <c r="AB859" i="14" a="1"/>
  <c r="AB859" i="14" s="1"/>
  <c r="X859" i="14" s="1"/>
  <c r="AA859" i="14"/>
  <c r="Y859" i="14"/>
  <c r="AC858" i="14"/>
  <c r="AB858" i="14"/>
  <c r="AB858" i="14" a="1"/>
  <c r="AA858" i="14"/>
  <c r="Y858" i="14"/>
  <c r="AC857" i="14"/>
  <c r="AB857" i="14" a="1"/>
  <c r="AB857" i="14" s="1"/>
  <c r="AA857" i="14"/>
  <c r="Y857" i="14"/>
  <c r="AC856" i="14"/>
  <c r="AB856" i="14" a="1"/>
  <c r="AB856" i="14" s="1"/>
  <c r="AA856" i="14"/>
  <c r="Y856" i="14"/>
  <c r="AC855" i="14"/>
  <c r="AB855" i="14" a="1"/>
  <c r="AB855" i="14" s="1"/>
  <c r="AA855" i="14"/>
  <c r="Y855" i="14"/>
  <c r="AC854" i="14"/>
  <c r="AB854" i="14" a="1"/>
  <c r="AB854" i="14" s="1"/>
  <c r="AA854" i="14"/>
  <c r="Y854" i="14"/>
  <c r="AC853" i="14"/>
  <c r="AB853" i="14" a="1"/>
  <c r="AB853" i="14" s="1"/>
  <c r="AA853" i="14"/>
  <c r="Y853" i="14"/>
  <c r="AC852" i="14"/>
  <c r="AB852" i="14" a="1"/>
  <c r="AB852" i="14" s="1"/>
  <c r="AA852" i="14"/>
  <c r="Y852" i="14"/>
  <c r="AC851" i="14"/>
  <c r="AB851" i="14" a="1"/>
  <c r="AB851" i="14" s="1"/>
  <c r="AA851" i="14"/>
  <c r="Y851" i="14"/>
  <c r="AC850" i="14"/>
  <c r="AB850" i="14"/>
  <c r="AB850" i="14" a="1"/>
  <c r="AA850" i="14"/>
  <c r="Y850" i="14"/>
  <c r="AC849" i="14"/>
  <c r="AB849" i="14" a="1"/>
  <c r="AB849" i="14" s="1"/>
  <c r="X849" i="14" s="1"/>
  <c r="AA849" i="14"/>
  <c r="Y849" i="14"/>
  <c r="AC848" i="14"/>
  <c r="AB848" i="14" a="1"/>
  <c r="AB848" i="14" s="1"/>
  <c r="X848" i="14" s="1"/>
  <c r="AA848" i="14"/>
  <c r="Y848" i="14"/>
  <c r="AC847" i="14"/>
  <c r="AB847" i="14" a="1"/>
  <c r="AB847" i="14" s="1"/>
  <c r="X847" i="14" s="1"/>
  <c r="AA847" i="14"/>
  <c r="Y847" i="14"/>
  <c r="AC846" i="14"/>
  <c r="AB846" i="14" a="1"/>
  <c r="AB846" i="14" s="1"/>
  <c r="AA846" i="14"/>
  <c r="Y846" i="14"/>
  <c r="AC845" i="14"/>
  <c r="AB845" i="14" a="1"/>
  <c r="AB845" i="14" s="1"/>
  <c r="AA845" i="14"/>
  <c r="Y845" i="14"/>
  <c r="AC844" i="14"/>
  <c r="AB844" i="14" a="1"/>
  <c r="AB844" i="14" s="1"/>
  <c r="AA844" i="14"/>
  <c r="Y844" i="14"/>
  <c r="AC843" i="14"/>
  <c r="AB843" i="14" a="1"/>
  <c r="AB843" i="14" s="1"/>
  <c r="AA843" i="14"/>
  <c r="Y843" i="14"/>
  <c r="AC842" i="14"/>
  <c r="AB842" i="14"/>
  <c r="AB842" i="14" a="1"/>
  <c r="AA842" i="14"/>
  <c r="Y842" i="14"/>
  <c r="AC841" i="14"/>
  <c r="AB841" i="14" a="1"/>
  <c r="AB841" i="14" s="1"/>
  <c r="AA841" i="14"/>
  <c r="Y841" i="14"/>
  <c r="AC840" i="14"/>
  <c r="AB840" i="14" a="1"/>
  <c r="AB840" i="14" s="1"/>
  <c r="AA840" i="14"/>
  <c r="Y840" i="14"/>
  <c r="AC839" i="14"/>
  <c r="AB839" i="14" a="1"/>
  <c r="AB839" i="14" s="1"/>
  <c r="AA839" i="14"/>
  <c r="Y839" i="14"/>
  <c r="AC838" i="14"/>
  <c r="AB838" i="14" a="1"/>
  <c r="AB838" i="14" s="1"/>
  <c r="X838" i="14" s="1"/>
  <c r="AA838" i="14"/>
  <c r="Y838" i="14"/>
  <c r="AC837" i="14"/>
  <c r="AB837" i="14" a="1"/>
  <c r="AB837" i="14" s="1"/>
  <c r="X837" i="14" s="1"/>
  <c r="AA837" i="14"/>
  <c r="Y837" i="14"/>
  <c r="AC836" i="14"/>
  <c r="AB836" i="14" a="1"/>
  <c r="AB836" i="14" s="1"/>
  <c r="X836" i="14" s="1"/>
  <c r="AA836" i="14"/>
  <c r="Y836" i="14"/>
  <c r="AC835" i="14"/>
  <c r="AB835" i="14" a="1"/>
  <c r="AB835" i="14" s="1"/>
  <c r="AA835" i="14"/>
  <c r="Y835" i="14"/>
  <c r="AC834" i="14"/>
  <c r="AB834" i="14"/>
  <c r="AB834" i="14" a="1"/>
  <c r="AA834" i="14"/>
  <c r="Y834" i="14"/>
  <c r="AC833" i="14"/>
  <c r="AB833" i="14" a="1"/>
  <c r="AB833" i="14" s="1"/>
  <c r="X833" i="14" s="1"/>
  <c r="AA833" i="14"/>
  <c r="Y833" i="14"/>
  <c r="AC832" i="14"/>
  <c r="AB832" i="14" a="1"/>
  <c r="AB832" i="14" s="1"/>
  <c r="X832" i="14" s="1"/>
  <c r="AA832" i="14"/>
  <c r="Y832" i="14"/>
  <c r="AC831" i="14"/>
  <c r="AB831" i="14" a="1"/>
  <c r="AB831" i="14" s="1"/>
  <c r="X831" i="14" s="1"/>
  <c r="AA831" i="14"/>
  <c r="Y831" i="14"/>
  <c r="AC830" i="14"/>
  <c r="AB830" i="14" a="1"/>
  <c r="AB830" i="14" s="1"/>
  <c r="X830" i="14" s="1"/>
  <c r="AA830" i="14"/>
  <c r="Y830" i="14"/>
  <c r="AC829" i="14"/>
  <c r="AB829" i="14" a="1"/>
  <c r="AB829" i="14" s="1"/>
  <c r="X829" i="14" s="1"/>
  <c r="AA829" i="14"/>
  <c r="Y829" i="14"/>
  <c r="AC828" i="14"/>
  <c r="AB828" i="14" a="1"/>
  <c r="AB828" i="14" s="1"/>
  <c r="X828" i="14" s="1"/>
  <c r="AA828" i="14"/>
  <c r="Y828" i="14"/>
  <c r="AC827" i="14"/>
  <c r="AB827" i="14" a="1"/>
  <c r="AB827" i="14" s="1"/>
  <c r="X827" i="14" s="1"/>
  <c r="AA827" i="14"/>
  <c r="Y827" i="14"/>
  <c r="AC826" i="14"/>
  <c r="AB826" i="14"/>
  <c r="AB826" i="14" a="1"/>
  <c r="AA826" i="14"/>
  <c r="Y826" i="14"/>
  <c r="AC825" i="14"/>
  <c r="AB825" i="14" a="1"/>
  <c r="AB825" i="14" s="1"/>
  <c r="AA825" i="14"/>
  <c r="Y825" i="14"/>
  <c r="AC824" i="14"/>
  <c r="AB824" i="14" a="1"/>
  <c r="AB824" i="14" s="1"/>
  <c r="AA824" i="14"/>
  <c r="Y824" i="14"/>
  <c r="AC823" i="14"/>
  <c r="AB823" i="14" a="1"/>
  <c r="AB823" i="14" s="1"/>
  <c r="AA823" i="14"/>
  <c r="Y823" i="14"/>
  <c r="AC822" i="14"/>
  <c r="AB822" i="14" a="1"/>
  <c r="AB822" i="14" s="1"/>
  <c r="AA822" i="14"/>
  <c r="Y822" i="14"/>
  <c r="AC821" i="14"/>
  <c r="AB821" i="14" a="1"/>
  <c r="AB821" i="14" s="1"/>
  <c r="AA821" i="14"/>
  <c r="Y821" i="14"/>
  <c r="AC820" i="14"/>
  <c r="AB820" i="14" a="1"/>
  <c r="AB820" i="14" s="1"/>
  <c r="AA820" i="14"/>
  <c r="Y820" i="14"/>
  <c r="AC819" i="14"/>
  <c r="AB819" i="14" a="1"/>
  <c r="AB819" i="14" s="1"/>
  <c r="AA819" i="14"/>
  <c r="Y819" i="14"/>
  <c r="AC818" i="14"/>
  <c r="AB818" i="14"/>
  <c r="AB818" i="14" a="1"/>
  <c r="AA818" i="14"/>
  <c r="Y818" i="14"/>
  <c r="AC817" i="14"/>
  <c r="AB817" i="14" a="1"/>
  <c r="AB817" i="14" s="1"/>
  <c r="X817" i="14" s="1"/>
  <c r="AA817" i="14"/>
  <c r="Y817" i="14"/>
  <c r="AC816" i="14"/>
  <c r="AB816" i="14" a="1"/>
  <c r="AB816" i="14" s="1"/>
  <c r="X816" i="14" s="1"/>
  <c r="AA816" i="14"/>
  <c r="Y816" i="14"/>
  <c r="AC815" i="14"/>
  <c r="AB815" i="14" a="1"/>
  <c r="AB815" i="14" s="1"/>
  <c r="X815" i="14" s="1"/>
  <c r="AA815" i="14"/>
  <c r="Y815" i="14"/>
  <c r="AC814" i="14"/>
  <c r="AB814" i="14" a="1"/>
  <c r="AB814" i="14" s="1"/>
  <c r="AA814" i="14"/>
  <c r="Y814" i="14"/>
  <c r="AC813" i="14"/>
  <c r="AB813" i="14" a="1"/>
  <c r="AB813" i="14" s="1"/>
  <c r="AA813" i="14"/>
  <c r="Y813" i="14"/>
  <c r="AC812" i="14"/>
  <c r="AB812" i="14" a="1"/>
  <c r="AB812" i="14" s="1"/>
  <c r="AA812" i="14"/>
  <c r="Y812" i="14"/>
  <c r="AC811" i="14"/>
  <c r="AB811" i="14" a="1"/>
  <c r="AB811" i="14" s="1"/>
  <c r="AA811" i="14"/>
  <c r="Y811" i="14"/>
  <c r="AC810" i="14"/>
  <c r="AB810" i="14"/>
  <c r="AB810" i="14" a="1"/>
  <c r="AA810" i="14"/>
  <c r="Y810" i="14"/>
  <c r="AC809" i="14"/>
  <c r="AB809" i="14" a="1"/>
  <c r="AB809" i="14" s="1"/>
  <c r="AA809" i="14"/>
  <c r="Y809" i="14"/>
  <c r="AC808" i="14"/>
  <c r="AB808" i="14" a="1"/>
  <c r="AB808" i="14" s="1"/>
  <c r="AA808" i="14"/>
  <c r="Y808" i="14"/>
  <c r="AC807" i="14"/>
  <c r="AB807" i="14" a="1"/>
  <c r="AB807" i="14" s="1"/>
  <c r="AA807" i="14"/>
  <c r="Y807" i="14"/>
  <c r="AC806" i="14"/>
  <c r="AB806" i="14" a="1"/>
  <c r="AB806" i="14" s="1"/>
  <c r="X806" i="14" s="1"/>
  <c r="AA806" i="14"/>
  <c r="Y806" i="14"/>
  <c r="AC805" i="14"/>
  <c r="AB805" i="14" a="1"/>
  <c r="AB805" i="14" s="1"/>
  <c r="X805" i="14" s="1"/>
  <c r="AA805" i="14"/>
  <c r="Y805" i="14"/>
  <c r="AC804" i="14"/>
  <c r="AB804" i="14" a="1"/>
  <c r="AB804" i="14" s="1"/>
  <c r="X804" i="14" s="1"/>
  <c r="AA804" i="14"/>
  <c r="Y804" i="14"/>
  <c r="AC803" i="14"/>
  <c r="AB803" i="14" a="1"/>
  <c r="AB803" i="14" s="1"/>
  <c r="AA803" i="14"/>
  <c r="Y803" i="14"/>
  <c r="AC802" i="14"/>
  <c r="AB802" i="14"/>
  <c r="AB802" i="14" a="1"/>
  <c r="AA802" i="14"/>
  <c r="Y802" i="14"/>
  <c r="AC801" i="14"/>
  <c r="AB801" i="14" a="1"/>
  <c r="AB801" i="14" s="1"/>
  <c r="X801" i="14" s="1"/>
  <c r="AA801" i="14"/>
  <c r="Y801" i="14"/>
  <c r="AC800" i="14"/>
  <c r="AB800" i="14" a="1"/>
  <c r="AB800" i="14" s="1"/>
  <c r="X800" i="14" s="1"/>
  <c r="AA800" i="14"/>
  <c r="Y800" i="14"/>
  <c r="AC799" i="14"/>
  <c r="AB799" i="14" a="1"/>
  <c r="AB799" i="14" s="1"/>
  <c r="X799" i="14" s="1"/>
  <c r="AA799" i="14"/>
  <c r="Y799" i="14"/>
  <c r="AC798" i="14"/>
  <c r="AB798" i="14" a="1"/>
  <c r="AB798" i="14" s="1"/>
  <c r="X798" i="14" s="1"/>
  <c r="AA798" i="14"/>
  <c r="Y798" i="14"/>
  <c r="AC797" i="14"/>
  <c r="AB797" i="14" a="1"/>
  <c r="AB797" i="14" s="1"/>
  <c r="X797" i="14" s="1"/>
  <c r="AA797" i="14"/>
  <c r="Y797" i="14"/>
  <c r="AC796" i="14"/>
  <c r="AB796" i="14" a="1"/>
  <c r="AB796" i="14" s="1"/>
  <c r="X796" i="14" s="1"/>
  <c r="AA796" i="14"/>
  <c r="Y796" i="14"/>
  <c r="AC795" i="14"/>
  <c r="AB795" i="14" a="1"/>
  <c r="AB795" i="14" s="1"/>
  <c r="X795" i="14" s="1"/>
  <c r="AA795" i="14"/>
  <c r="Y795" i="14"/>
  <c r="AC794" i="14"/>
  <c r="AB794" i="14"/>
  <c r="AB794" i="14" a="1"/>
  <c r="AA794" i="14"/>
  <c r="Y794" i="14"/>
  <c r="AC793" i="14"/>
  <c r="AB793" i="14" a="1"/>
  <c r="AB793" i="14" s="1"/>
  <c r="AA793" i="14"/>
  <c r="Y793" i="14"/>
  <c r="AC792" i="14"/>
  <c r="AB792" i="14" a="1"/>
  <c r="AB792" i="14" s="1"/>
  <c r="AA792" i="14"/>
  <c r="Y792" i="14"/>
  <c r="AC791" i="14"/>
  <c r="AB791" i="14" a="1"/>
  <c r="AB791" i="14" s="1"/>
  <c r="AA791" i="14"/>
  <c r="Y791" i="14"/>
  <c r="AC790" i="14"/>
  <c r="AB790" i="14" a="1"/>
  <c r="AB790" i="14" s="1"/>
  <c r="AA790" i="14"/>
  <c r="Y790" i="14"/>
  <c r="AC789" i="14"/>
  <c r="AB789" i="14" a="1"/>
  <c r="AB789" i="14" s="1"/>
  <c r="AA789" i="14"/>
  <c r="Y789" i="14"/>
  <c r="AC788" i="14"/>
  <c r="AB788" i="14" a="1"/>
  <c r="AB788" i="14" s="1"/>
  <c r="AA788" i="14"/>
  <c r="Y788" i="14"/>
  <c r="AC787" i="14"/>
  <c r="AB787" i="14" a="1"/>
  <c r="AB787" i="14" s="1"/>
  <c r="AA787" i="14"/>
  <c r="Y787" i="14"/>
  <c r="AC786" i="14"/>
  <c r="AB786" i="14"/>
  <c r="AB786" i="14" a="1"/>
  <c r="AA786" i="14"/>
  <c r="Y786" i="14"/>
  <c r="AC785" i="14"/>
  <c r="AB785" i="14" a="1"/>
  <c r="AB785" i="14" s="1"/>
  <c r="X785" i="14" s="1"/>
  <c r="AA785" i="14"/>
  <c r="Y785" i="14"/>
  <c r="AC784" i="14"/>
  <c r="AB784" i="14" a="1"/>
  <c r="AB784" i="14" s="1"/>
  <c r="X784" i="14" s="1"/>
  <c r="AA784" i="14"/>
  <c r="Y784" i="14"/>
  <c r="AC783" i="14"/>
  <c r="AB783" i="14" a="1"/>
  <c r="AB783" i="14" s="1"/>
  <c r="X783" i="14" s="1"/>
  <c r="AA783" i="14"/>
  <c r="Y783" i="14"/>
  <c r="AC782" i="14"/>
  <c r="AB782" i="14" a="1"/>
  <c r="AB782" i="14" s="1"/>
  <c r="AA782" i="14"/>
  <c r="Y782" i="14"/>
  <c r="AC781" i="14"/>
  <c r="AB781" i="14" a="1"/>
  <c r="AB781" i="14" s="1"/>
  <c r="AA781" i="14"/>
  <c r="Y781" i="14"/>
  <c r="AC780" i="14"/>
  <c r="AB780" i="14" a="1"/>
  <c r="AB780" i="14" s="1"/>
  <c r="AA780" i="14"/>
  <c r="Y780" i="14"/>
  <c r="AC779" i="14"/>
  <c r="AB779" i="14" a="1"/>
  <c r="AB779" i="14" s="1"/>
  <c r="AA779" i="14"/>
  <c r="Y779" i="14"/>
  <c r="AC778" i="14"/>
  <c r="AB778" i="14"/>
  <c r="AB778" i="14" a="1"/>
  <c r="AA778" i="14"/>
  <c r="Y778" i="14"/>
  <c r="AC777" i="14"/>
  <c r="AB777" i="14" a="1"/>
  <c r="AB777" i="14" s="1"/>
  <c r="AA777" i="14"/>
  <c r="Y777" i="14"/>
  <c r="AC776" i="14"/>
  <c r="AB776" i="14" a="1"/>
  <c r="AB776" i="14" s="1"/>
  <c r="AA776" i="14"/>
  <c r="Y776" i="14"/>
  <c r="AC775" i="14"/>
  <c r="AB775" i="14" a="1"/>
  <c r="AB775" i="14" s="1"/>
  <c r="AA775" i="14"/>
  <c r="Y775" i="14"/>
  <c r="AC774" i="14"/>
  <c r="AB774" i="14" a="1"/>
  <c r="AB774" i="14" s="1"/>
  <c r="X774" i="14" s="1"/>
  <c r="AA774" i="14"/>
  <c r="Y774" i="14"/>
  <c r="AC773" i="14"/>
  <c r="AB773" i="14" a="1"/>
  <c r="AB773" i="14" s="1"/>
  <c r="X773" i="14" s="1"/>
  <c r="AA773" i="14"/>
  <c r="Y773" i="14"/>
  <c r="AC772" i="14"/>
  <c r="AB772" i="14" a="1"/>
  <c r="AB772" i="14" s="1"/>
  <c r="X772" i="14" s="1"/>
  <c r="AA772" i="14"/>
  <c r="Y772" i="14"/>
  <c r="AC771" i="14"/>
  <c r="AB771" i="14" a="1"/>
  <c r="AB771" i="14" s="1"/>
  <c r="AA771" i="14"/>
  <c r="Y771" i="14"/>
  <c r="AC770" i="14"/>
  <c r="AB770" i="14"/>
  <c r="AB770" i="14" a="1"/>
  <c r="AA770" i="14"/>
  <c r="Y770" i="14"/>
  <c r="AC769" i="14"/>
  <c r="AB769" i="14" a="1"/>
  <c r="AB769" i="14" s="1"/>
  <c r="X769" i="14" s="1"/>
  <c r="AA769" i="14"/>
  <c r="Y769" i="14"/>
  <c r="AC768" i="14"/>
  <c r="AB768" i="14" a="1"/>
  <c r="AB768" i="14" s="1"/>
  <c r="X768" i="14" s="1"/>
  <c r="AA768" i="14"/>
  <c r="Y768" i="14"/>
  <c r="AC767" i="14"/>
  <c r="AB767" i="14" a="1"/>
  <c r="AB767" i="14" s="1"/>
  <c r="X767" i="14" s="1"/>
  <c r="AA767" i="14"/>
  <c r="Y767" i="14"/>
  <c r="AC766" i="14"/>
  <c r="AB766" i="14" a="1"/>
  <c r="AB766" i="14" s="1"/>
  <c r="X766" i="14" s="1"/>
  <c r="AA766" i="14"/>
  <c r="Y766" i="14"/>
  <c r="AC765" i="14"/>
  <c r="AB765" i="14" a="1"/>
  <c r="AB765" i="14" s="1"/>
  <c r="X765" i="14" s="1"/>
  <c r="AA765" i="14"/>
  <c r="Y765" i="14"/>
  <c r="AC764" i="14"/>
  <c r="AB764" i="14" a="1"/>
  <c r="AB764" i="14" s="1"/>
  <c r="X764" i="14" s="1"/>
  <c r="AA764" i="14"/>
  <c r="Y764" i="14"/>
  <c r="AC763" i="14"/>
  <c r="AB763" i="14" a="1"/>
  <c r="AB763" i="14" s="1"/>
  <c r="X763" i="14" s="1"/>
  <c r="AA763" i="14"/>
  <c r="Y763" i="14"/>
  <c r="AC762" i="14"/>
  <c r="AB762" i="14"/>
  <c r="AB762" i="14" a="1"/>
  <c r="AA762" i="14"/>
  <c r="Y762" i="14"/>
  <c r="AC761" i="14"/>
  <c r="AB761" i="14" a="1"/>
  <c r="AB761" i="14" s="1"/>
  <c r="AA761" i="14"/>
  <c r="Y761" i="14"/>
  <c r="AC760" i="14"/>
  <c r="AB760" i="14" a="1"/>
  <c r="AB760" i="14" s="1"/>
  <c r="AA760" i="14"/>
  <c r="Y760" i="14"/>
  <c r="AC759" i="14"/>
  <c r="AB759" i="14" a="1"/>
  <c r="AB759" i="14" s="1"/>
  <c r="AA759" i="14"/>
  <c r="Y759" i="14"/>
  <c r="AC758" i="14"/>
  <c r="AB758" i="14" a="1"/>
  <c r="AB758" i="14" s="1"/>
  <c r="AA758" i="14"/>
  <c r="Y758" i="14"/>
  <c r="AC757" i="14"/>
  <c r="AB757" i="14" a="1"/>
  <c r="AB757" i="14" s="1"/>
  <c r="AA757" i="14"/>
  <c r="Y757" i="14"/>
  <c r="AC756" i="14"/>
  <c r="AB756" i="14" a="1"/>
  <c r="AB756" i="14" s="1"/>
  <c r="AA756" i="14"/>
  <c r="Y756" i="14"/>
  <c r="AC755" i="14"/>
  <c r="AB755" i="14" a="1"/>
  <c r="AB755" i="14" s="1"/>
  <c r="AA755" i="14"/>
  <c r="Y755" i="14"/>
  <c r="AC754" i="14"/>
  <c r="AB754" i="14"/>
  <c r="AB754" i="14" a="1"/>
  <c r="AA754" i="14"/>
  <c r="Y754" i="14"/>
  <c r="AC753" i="14"/>
  <c r="AB753" i="14" a="1"/>
  <c r="AB753" i="14" s="1"/>
  <c r="X753" i="14" s="1"/>
  <c r="AA753" i="14"/>
  <c r="Y753" i="14"/>
  <c r="AC752" i="14"/>
  <c r="AB752" i="14" a="1"/>
  <c r="AB752" i="14" s="1"/>
  <c r="X752" i="14" s="1"/>
  <c r="AA752" i="14"/>
  <c r="Y752" i="14"/>
  <c r="AC751" i="14"/>
  <c r="AB751" i="14" a="1"/>
  <c r="AB751" i="14" s="1"/>
  <c r="X751" i="14" s="1"/>
  <c r="AA751" i="14"/>
  <c r="Y751" i="14"/>
  <c r="AC750" i="14"/>
  <c r="AB750" i="14" a="1"/>
  <c r="AB750" i="14" s="1"/>
  <c r="AA750" i="14"/>
  <c r="Y750" i="14"/>
  <c r="AC749" i="14"/>
  <c r="AB749" i="14" a="1"/>
  <c r="AB749" i="14" s="1"/>
  <c r="AA749" i="14"/>
  <c r="Y749" i="14"/>
  <c r="AC748" i="14"/>
  <c r="AB748" i="14" a="1"/>
  <c r="AB748" i="14" s="1"/>
  <c r="AA748" i="14"/>
  <c r="Y748" i="14"/>
  <c r="AC747" i="14"/>
  <c r="AB747" i="14" a="1"/>
  <c r="AB747" i="14" s="1"/>
  <c r="AA747" i="14"/>
  <c r="Y747" i="14"/>
  <c r="AC746" i="14"/>
  <c r="AB746" i="14"/>
  <c r="AB746" i="14" a="1"/>
  <c r="AA746" i="14"/>
  <c r="Y746" i="14"/>
  <c r="AC745" i="14"/>
  <c r="AB745" i="14" a="1"/>
  <c r="AB745" i="14" s="1"/>
  <c r="AA745" i="14"/>
  <c r="Y745" i="14"/>
  <c r="AC744" i="14"/>
  <c r="AB744" i="14" a="1"/>
  <c r="AB744" i="14" s="1"/>
  <c r="AA744" i="14"/>
  <c r="Y744" i="14"/>
  <c r="AC743" i="14"/>
  <c r="AB743" i="14" a="1"/>
  <c r="AB743" i="14" s="1"/>
  <c r="AA743" i="14"/>
  <c r="Y743" i="14"/>
  <c r="AC742" i="14"/>
  <c r="AB742" i="14" a="1"/>
  <c r="AB742" i="14" s="1"/>
  <c r="X742" i="14" s="1"/>
  <c r="AA742" i="14"/>
  <c r="Y742" i="14"/>
  <c r="AC741" i="14"/>
  <c r="AB741" i="14" a="1"/>
  <c r="AB741" i="14" s="1"/>
  <c r="X741" i="14" s="1"/>
  <c r="AA741" i="14"/>
  <c r="Y741" i="14"/>
  <c r="AC740" i="14"/>
  <c r="AB740" i="14" a="1"/>
  <c r="AB740" i="14" s="1"/>
  <c r="X740" i="14" s="1"/>
  <c r="AA740" i="14"/>
  <c r="Y740" i="14"/>
  <c r="AC739" i="14"/>
  <c r="AB739" i="14" a="1"/>
  <c r="AB739" i="14" s="1"/>
  <c r="AA739" i="14"/>
  <c r="Y739" i="14"/>
  <c r="AC738" i="14"/>
  <c r="AB738" i="14"/>
  <c r="AB738" i="14" a="1"/>
  <c r="AA738" i="14"/>
  <c r="Y738" i="14"/>
  <c r="AC737" i="14"/>
  <c r="AB737" i="14" a="1"/>
  <c r="AB737" i="14" s="1"/>
  <c r="X737" i="14" s="1"/>
  <c r="AA737" i="14"/>
  <c r="Y737" i="14"/>
  <c r="AC736" i="14"/>
  <c r="AB736" i="14" a="1"/>
  <c r="AB736" i="14" s="1"/>
  <c r="X736" i="14" s="1"/>
  <c r="AA736" i="14"/>
  <c r="Y736" i="14"/>
  <c r="AC735" i="14"/>
  <c r="AB735" i="14" a="1"/>
  <c r="AB735" i="14" s="1"/>
  <c r="X735" i="14" s="1"/>
  <c r="AA735" i="14"/>
  <c r="Y735" i="14"/>
  <c r="AC734" i="14"/>
  <c r="AB734" i="14" a="1"/>
  <c r="AB734" i="14" s="1"/>
  <c r="X734" i="14" s="1"/>
  <c r="AA734" i="14"/>
  <c r="Y734" i="14"/>
  <c r="AC733" i="14"/>
  <c r="AB733" i="14" a="1"/>
  <c r="AB733" i="14" s="1"/>
  <c r="X733" i="14" s="1"/>
  <c r="AA733" i="14"/>
  <c r="Y733" i="14"/>
  <c r="AC732" i="14"/>
  <c r="AB732" i="14" a="1"/>
  <c r="AB732" i="14" s="1"/>
  <c r="X732" i="14" s="1"/>
  <c r="AA732" i="14"/>
  <c r="Y732" i="14"/>
  <c r="AC731" i="14"/>
  <c r="AB731" i="14" a="1"/>
  <c r="AB731" i="14" s="1"/>
  <c r="X731" i="14" s="1"/>
  <c r="AA731" i="14"/>
  <c r="Y731" i="14"/>
  <c r="AC730" i="14"/>
  <c r="AB730" i="14"/>
  <c r="AB730" i="14" a="1"/>
  <c r="AA730" i="14"/>
  <c r="Y730" i="14"/>
  <c r="AC729" i="14"/>
  <c r="AB729" i="14" a="1"/>
  <c r="AB729" i="14" s="1"/>
  <c r="AA729" i="14"/>
  <c r="Y729" i="14"/>
  <c r="AC728" i="14"/>
  <c r="AB728" i="14" a="1"/>
  <c r="AB728" i="14" s="1"/>
  <c r="AA728" i="14"/>
  <c r="Y728" i="14"/>
  <c r="AC727" i="14"/>
  <c r="AB727" i="14" a="1"/>
  <c r="AB727" i="14" s="1"/>
  <c r="AA727" i="14"/>
  <c r="Y727" i="14"/>
  <c r="AC726" i="14"/>
  <c r="AB726" i="14" a="1"/>
  <c r="AB726" i="14" s="1"/>
  <c r="AA726" i="14"/>
  <c r="Y726" i="14"/>
  <c r="AC725" i="14"/>
  <c r="AB725" i="14" a="1"/>
  <c r="AB725" i="14" s="1"/>
  <c r="AA725" i="14"/>
  <c r="Y725" i="14"/>
  <c r="AC724" i="14"/>
  <c r="AB724" i="14" a="1"/>
  <c r="AB724" i="14" s="1"/>
  <c r="AA724" i="14"/>
  <c r="Y724" i="14"/>
  <c r="AC723" i="14"/>
  <c r="AB723" i="14" a="1"/>
  <c r="AB723" i="14" s="1"/>
  <c r="AA723" i="14"/>
  <c r="Y723" i="14"/>
  <c r="AC722" i="14"/>
  <c r="AB722" i="14"/>
  <c r="AB722" i="14" a="1"/>
  <c r="AA722" i="14"/>
  <c r="Y722" i="14"/>
  <c r="AC721" i="14"/>
  <c r="AB721" i="14" a="1"/>
  <c r="AB721" i="14" s="1"/>
  <c r="X721" i="14" s="1"/>
  <c r="AA721" i="14"/>
  <c r="Y721" i="14"/>
  <c r="Z721" i="14"/>
  <c r="AC720" i="14"/>
  <c r="AB720" i="14" a="1"/>
  <c r="AB720" i="14" s="1"/>
  <c r="X720" i="14" s="1"/>
  <c r="AA720" i="14"/>
  <c r="Y720" i="14"/>
  <c r="AC719" i="14"/>
  <c r="AB719" i="14" a="1"/>
  <c r="AB719" i="14" s="1"/>
  <c r="AA719" i="14"/>
  <c r="Y719" i="14"/>
  <c r="AC718" i="14"/>
  <c r="AB718" i="14" a="1"/>
  <c r="AB718" i="14" s="1"/>
  <c r="X718" i="14" s="1"/>
  <c r="AA718" i="14"/>
  <c r="Y718" i="14"/>
  <c r="AC717" i="14"/>
  <c r="AB717" i="14" a="1"/>
  <c r="AB717" i="14" s="1"/>
  <c r="X717" i="14" s="1"/>
  <c r="AA717" i="14"/>
  <c r="Y717" i="14"/>
  <c r="AC716" i="14"/>
  <c r="AB716" i="14" a="1"/>
  <c r="AB716" i="14" s="1"/>
  <c r="X716" i="14" s="1"/>
  <c r="AA716" i="14"/>
  <c r="Y716" i="14"/>
  <c r="AC715" i="14"/>
  <c r="AB715" i="14" a="1"/>
  <c r="AB715" i="14" s="1"/>
  <c r="X715" i="14" s="1"/>
  <c r="AA715" i="14"/>
  <c r="Y715" i="14"/>
  <c r="AC714" i="14"/>
  <c r="AB714" i="14"/>
  <c r="AB714" i="14" a="1"/>
  <c r="AA714" i="14"/>
  <c r="Y714" i="14"/>
  <c r="AC713" i="14"/>
  <c r="AB713" i="14" a="1"/>
  <c r="AB713" i="14" s="1"/>
  <c r="X713" i="14" s="1"/>
  <c r="AA713" i="14"/>
  <c r="Y713" i="14"/>
  <c r="AC712" i="14"/>
  <c r="AB712" i="14" a="1"/>
  <c r="AB712" i="14" s="1"/>
  <c r="X712" i="14" s="1"/>
  <c r="AA712" i="14"/>
  <c r="Y712" i="14"/>
  <c r="AC711" i="14"/>
  <c r="AB711" i="14" a="1"/>
  <c r="AB711" i="14" s="1"/>
  <c r="X711" i="14" s="1"/>
  <c r="AA711" i="14"/>
  <c r="Y711" i="14"/>
  <c r="AC710" i="14"/>
  <c r="AB710" i="14" a="1"/>
  <c r="AB710" i="14" s="1"/>
  <c r="X710" i="14" s="1"/>
  <c r="AA710" i="14"/>
  <c r="Y710" i="14"/>
  <c r="AC709" i="14"/>
  <c r="AB709" i="14" a="1"/>
  <c r="AB709" i="14" s="1"/>
  <c r="AA709" i="14"/>
  <c r="Y709" i="14"/>
  <c r="AC708" i="14"/>
  <c r="AB708" i="14" a="1"/>
  <c r="AB708" i="14" s="1"/>
  <c r="AA708" i="14"/>
  <c r="Y708" i="14"/>
  <c r="AC707" i="14"/>
  <c r="AB707" i="14" a="1"/>
  <c r="AB707" i="14" s="1"/>
  <c r="AA707" i="14"/>
  <c r="Y707" i="14"/>
  <c r="AC706" i="14"/>
  <c r="AB706" i="14"/>
  <c r="AB706" i="14" a="1"/>
  <c r="AA706" i="14"/>
  <c r="Y706" i="14"/>
  <c r="AC705" i="14"/>
  <c r="AB705" i="14" a="1"/>
  <c r="AB705" i="14" s="1"/>
  <c r="X705" i="14" s="1"/>
  <c r="AA705" i="14"/>
  <c r="Y705" i="14"/>
  <c r="Z705" i="14"/>
  <c r="AC704" i="14"/>
  <c r="AB704" i="14" a="1"/>
  <c r="AB704" i="14" s="1"/>
  <c r="X704" i="14" s="1"/>
  <c r="AA704" i="14"/>
  <c r="Y704" i="14"/>
  <c r="AC703" i="14"/>
  <c r="AB703" i="14" a="1"/>
  <c r="AB703" i="14" s="1"/>
  <c r="AA703" i="14"/>
  <c r="Y703" i="14"/>
  <c r="AC702" i="14"/>
  <c r="AB702" i="14" a="1"/>
  <c r="AB702" i="14" s="1"/>
  <c r="X702" i="14" s="1"/>
  <c r="AA702" i="14"/>
  <c r="Y702" i="14"/>
  <c r="AC701" i="14"/>
  <c r="AB701" i="14" a="1"/>
  <c r="AB701" i="14" s="1"/>
  <c r="X701" i="14" s="1"/>
  <c r="AA701" i="14"/>
  <c r="Y701" i="14"/>
  <c r="AC700" i="14"/>
  <c r="AB700" i="14" a="1"/>
  <c r="AB700" i="14" s="1"/>
  <c r="X700" i="14" s="1"/>
  <c r="AA700" i="14"/>
  <c r="Y700" i="14"/>
  <c r="AC699" i="14"/>
  <c r="AB699" i="14" a="1"/>
  <c r="AB699" i="14" s="1"/>
  <c r="AA699" i="14"/>
  <c r="Y699" i="14"/>
  <c r="AC698" i="14"/>
  <c r="AB698" i="14" a="1"/>
  <c r="AB698" i="14" s="1"/>
  <c r="AA698" i="14"/>
  <c r="Y698" i="14"/>
  <c r="AC697" i="14"/>
  <c r="AB697" i="14" a="1"/>
  <c r="AB697" i="14" s="1"/>
  <c r="AA697" i="14"/>
  <c r="Y697" i="14"/>
  <c r="AC696" i="14"/>
  <c r="AB696" i="14" a="1"/>
  <c r="AB696" i="14" s="1"/>
  <c r="AA696" i="14"/>
  <c r="Y696" i="14"/>
  <c r="AC695" i="14"/>
  <c r="AB695" i="14" a="1"/>
  <c r="AB695" i="14" s="1"/>
  <c r="AA695" i="14"/>
  <c r="Y695" i="14"/>
  <c r="AC694" i="14"/>
  <c r="AB694" i="14"/>
  <c r="X694" i="14" s="1"/>
  <c r="AB694" i="14" a="1"/>
  <c r="AA694" i="14"/>
  <c r="Y694" i="14"/>
  <c r="AC693" i="14"/>
  <c r="AB693" i="14" a="1"/>
  <c r="AB693" i="14" s="1"/>
  <c r="X693" i="14" s="1"/>
  <c r="AA693" i="14"/>
  <c r="Y693" i="14"/>
  <c r="AC692" i="14"/>
  <c r="AB692" i="14" a="1"/>
  <c r="AB692" i="14" s="1"/>
  <c r="AA692" i="14"/>
  <c r="Y692" i="14"/>
  <c r="AC691" i="14"/>
  <c r="AB691" i="14" a="1"/>
  <c r="AB691" i="14" s="1"/>
  <c r="AA691" i="14"/>
  <c r="Y691" i="14"/>
  <c r="AC690" i="14"/>
  <c r="AB690" i="14" a="1"/>
  <c r="AB690" i="14" s="1"/>
  <c r="AA690" i="14"/>
  <c r="Y690" i="14"/>
  <c r="AC689" i="14"/>
  <c r="AB689" i="14" a="1"/>
  <c r="AB689" i="14" s="1"/>
  <c r="AA689" i="14"/>
  <c r="Y689" i="14"/>
  <c r="AC688" i="14"/>
  <c r="AB688" i="14" a="1"/>
  <c r="AB688" i="14" s="1"/>
  <c r="X688" i="14" s="1"/>
  <c r="AA688" i="14"/>
  <c r="Y688" i="14"/>
  <c r="AC687" i="14"/>
  <c r="AB687" i="14" a="1"/>
  <c r="AB687" i="14" s="1"/>
  <c r="AA687" i="14"/>
  <c r="Y687" i="14"/>
  <c r="AC686" i="14"/>
  <c r="AB686" i="14"/>
  <c r="AB686" i="14" a="1"/>
  <c r="AA686" i="14"/>
  <c r="Y686" i="14"/>
  <c r="AC685" i="14"/>
  <c r="AB685" i="14" a="1"/>
  <c r="AB685" i="14" s="1"/>
  <c r="AA685" i="14"/>
  <c r="Y685" i="14"/>
  <c r="AC684" i="14"/>
  <c r="AB684" i="14" a="1"/>
  <c r="AB684" i="14" s="1"/>
  <c r="AA684" i="14"/>
  <c r="Y684" i="14"/>
  <c r="AC683" i="14"/>
  <c r="AB683" i="14" a="1"/>
  <c r="AB683" i="14" s="1"/>
  <c r="AA683" i="14"/>
  <c r="Y683" i="14"/>
  <c r="AC682" i="14"/>
  <c r="AB682" i="14" a="1"/>
  <c r="AB682" i="14" s="1"/>
  <c r="X682" i="14" s="1"/>
  <c r="AA682" i="14"/>
  <c r="Y682" i="14"/>
  <c r="AC681" i="14"/>
  <c r="AB681" i="14" a="1"/>
  <c r="AB681" i="14" s="1"/>
  <c r="X681" i="14" s="1"/>
  <c r="AA681" i="14"/>
  <c r="Y681" i="14"/>
  <c r="AC680" i="14"/>
  <c r="AB680" i="14" a="1"/>
  <c r="AB680" i="14" s="1"/>
  <c r="X680" i="14" s="1"/>
  <c r="AA680" i="14"/>
  <c r="Y680" i="14"/>
  <c r="AC679" i="14"/>
  <c r="AB679" i="14" a="1"/>
  <c r="AB679" i="14" s="1"/>
  <c r="AA679" i="14"/>
  <c r="Y679" i="14"/>
  <c r="AC678" i="14"/>
  <c r="AB678" i="14" a="1"/>
  <c r="AB678" i="14" s="1"/>
  <c r="AA678" i="14"/>
  <c r="Y678" i="14"/>
  <c r="AC677" i="14"/>
  <c r="AB677" i="14" a="1"/>
  <c r="AB677" i="14" s="1"/>
  <c r="AA677" i="14"/>
  <c r="Y677" i="14"/>
  <c r="AC676" i="14"/>
  <c r="AB676" i="14" a="1"/>
  <c r="AB676" i="14" s="1"/>
  <c r="X676" i="14" s="1"/>
  <c r="AA676" i="14"/>
  <c r="Y676" i="14"/>
  <c r="Z676" i="14"/>
  <c r="AC675" i="14"/>
  <c r="AB675" i="14" a="1"/>
  <c r="AB675" i="14" s="1"/>
  <c r="AA675" i="14"/>
  <c r="Y675" i="14"/>
  <c r="AC674" i="14"/>
  <c r="AB674" i="14" a="1"/>
  <c r="AB674" i="14" s="1"/>
  <c r="X674" i="14" s="1"/>
  <c r="AA674" i="14"/>
  <c r="Y674" i="14"/>
  <c r="AC673" i="14"/>
  <c r="AB673" i="14" a="1"/>
  <c r="AB673" i="14" s="1"/>
  <c r="X673" i="14" s="1"/>
  <c r="AA673" i="14"/>
  <c r="Y673" i="14"/>
  <c r="AC672" i="14"/>
  <c r="AB672" i="14" a="1"/>
  <c r="AB672" i="14" s="1"/>
  <c r="X672" i="14" s="1"/>
  <c r="AA672" i="14"/>
  <c r="Y672" i="14"/>
  <c r="AC671" i="14"/>
  <c r="AB671" i="14" a="1"/>
  <c r="AB671" i="14" s="1"/>
  <c r="AA671" i="14"/>
  <c r="Y671" i="14"/>
  <c r="AC670" i="14"/>
  <c r="AB670" i="14" a="1"/>
  <c r="AB670" i="14" s="1"/>
  <c r="X670" i="14" s="1"/>
  <c r="AA670" i="14"/>
  <c r="Z670" i="14"/>
  <c r="Y670" i="14"/>
  <c r="AC669" i="14"/>
  <c r="AB669" i="14" a="1"/>
  <c r="AB669" i="14" s="1"/>
  <c r="AA669" i="14"/>
  <c r="Y669" i="14"/>
  <c r="AC668" i="14"/>
  <c r="AB668" i="14" a="1"/>
  <c r="AB668" i="14" s="1"/>
  <c r="AA668" i="14"/>
  <c r="Y668" i="14"/>
  <c r="AC667" i="14"/>
  <c r="AB667" i="14" a="1"/>
  <c r="AB667" i="14" s="1"/>
  <c r="AA667" i="14"/>
  <c r="Y667" i="14"/>
  <c r="AC666" i="14"/>
  <c r="AB666" i="14"/>
  <c r="AB666" i="14" a="1"/>
  <c r="AA666" i="14"/>
  <c r="Y666" i="14"/>
  <c r="AC665" i="14"/>
  <c r="AB665" i="14" a="1"/>
  <c r="AB665" i="14" s="1"/>
  <c r="AA665" i="14"/>
  <c r="Y665" i="14"/>
  <c r="AC664" i="14"/>
  <c r="AB664" i="14" a="1"/>
  <c r="AB664" i="14" s="1"/>
  <c r="AA664" i="14"/>
  <c r="Y664" i="14"/>
  <c r="AC663" i="14"/>
  <c r="AB663" i="14" a="1"/>
  <c r="AB663" i="14" s="1"/>
  <c r="X663" i="14" s="1"/>
  <c r="AA663" i="14"/>
  <c r="Y663" i="14"/>
  <c r="AC662" i="14"/>
  <c r="AB662" i="14"/>
  <c r="X662" i="14" s="1"/>
  <c r="AB662" i="14" a="1"/>
  <c r="AA662" i="14"/>
  <c r="Y662" i="14"/>
  <c r="AC661" i="14"/>
  <c r="AB661" i="14"/>
  <c r="X661" i="14" s="1"/>
  <c r="AB661" i="14" a="1"/>
  <c r="AA661" i="14"/>
  <c r="Y661" i="14"/>
  <c r="Z661" i="14"/>
  <c r="AC660" i="14"/>
  <c r="AB660" i="14" a="1"/>
  <c r="AB660" i="14" s="1"/>
  <c r="X660" i="14" s="1"/>
  <c r="AA660" i="14"/>
  <c r="Y660" i="14"/>
  <c r="AC659" i="14"/>
  <c r="AB659" i="14" a="1"/>
  <c r="AB659" i="14" s="1"/>
  <c r="AA659" i="14"/>
  <c r="Y659" i="14"/>
  <c r="AC658" i="14"/>
  <c r="AB658" i="14"/>
  <c r="X658" i="14" s="1"/>
  <c r="AB658" i="14" a="1"/>
  <c r="AA658" i="14"/>
  <c r="Y658" i="14"/>
  <c r="AC657" i="14"/>
  <c r="AB657" i="14" a="1"/>
  <c r="AB657" i="14" s="1"/>
  <c r="X657" i="14" s="1"/>
  <c r="AA657" i="14"/>
  <c r="Y657" i="14"/>
  <c r="AC656" i="14"/>
  <c r="AB656" i="14" a="1"/>
  <c r="AB656" i="14" s="1"/>
  <c r="AA656" i="14"/>
  <c r="Y656" i="14"/>
  <c r="AC655" i="14"/>
  <c r="AB655" i="14" a="1"/>
  <c r="AB655" i="14" s="1"/>
  <c r="AA655" i="14"/>
  <c r="Y655" i="14"/>
  <c r="AC654" i="14"/>
  <c r="AB654" i="14" a="1"/>
  <c r="AB654" i="14" s="1"/>
  <c r="AA654" i="14"/>
  <c r="Y654" i="14"/>
  <c r="AC653" i="14"/>
  <c r="AB653" i="14" a="1"/>
  <c r="AB653" i="14" s="1"/>
  <c r="AA653" i="14"/>
  <c r="Y653" i="14"/>
  <c r="AC652" i="14"/>
  <c r="AB652" i="14" a="1"/>
  <c r="AB652" i="14" s="1"/>
  <c r="AA652" i="14"/>
  <c r="Y652" i="14"/>
  <c r="AC651" i="14"/>
  <c r="AB651" i="14" a="1"/>
  <c r="AB651" i="14" s="1"/>
  <c r="X651" i="14" s="1"/>
  <c r="Z651" i="14" s="1"/>
  <c r="AA651" i="14"/>
  <c r="Y651" i="14"/>
  <c r="AC650" i="14"/>
  <c r="AB650" i="14"/>
  <c r="AB650" i="14" a="1"/>
  <c r="AA650" i="14"/>
  <c r="Y650" i="14"/>
  <c r="AC649" i="14"/>
  <c r="AB649" i="14" a="1"/>
  <c r="AB649" i="14" s="1"/>
  <c r="AA649" i="14"/>
  <c r="Y649" i="14"/>
  <c r="AC648" i="14"/>
  <c r="AB648" i="14"/>
  <c r="AB648" i="14" a="1"/>
  <c r="AA648" i="14"/>
  <c r="Y648" i="14"/>
  <c r="AC647" i="14"/>
  <c r="AB647" i="14" a="1"/>
  <c r="AB647" i="14" s="1"/>
  <c r="X647" i="14" s="1"/>
  <c r="AA647" i="14"/>
  <c r="Y647" i="14"/>
  <c r="AC646" i="14"/>
  <c r="AB646" i="14" a="1"/>
  <c r="AB646" i="14" s="1"/>
  <c r="X646" i="14" s="1"/>
  <c r="AA646" i="14"/>
  <c r="Y646" i="14"/>
  <c r="AC645" i="14"/>
  <c r="AB645" i="14" a="1"/>
  <c r="AB645" i="14" s="1"/>
  <c r="AA645" i="14"/>
  <c r="Y645" i="14"/>
  <c r="AC644" i="14"/>
  <c r="AB644" i="14"/>
  <c r="AB644" i="14" a="1"/>
  <c r="AA644" i="14"/>
  <c r="Y644" i="14"/>
  <c r="AC643" i="14"/>
  <c r="AB643" i="14" a="1"/>
  <c r="AB643" i="14" s="1"/>
  <c r="X643" i="14" s="1"/>
  <c r="AA643" i="14"/>
  <c r="Y643" i="14"/>
  <c r="AC642" i="14"/>
  <c r="AB642" i="14" a="1"/>
  <c r="AB642" i="14" s="1"/>
  <c r="X642" i="14" s="1"/>
  <c r="AA642" i="14"/>
  <c r="Y642" i="14"/>
  <c r="AC641" i="14"/>
  <c r="AB641" i="14" a="1"/>
  <c r="AB641" i="14" s="1"/>
  <c r="X641" i="14" s="1"/>
  <c r="AA641" i="14"/>
  <c r="Y641" i="14"/>
  <c r="AC640" i="14"/>
  <c r="AB640" i="14"/>
  <c r="AB640" i="14" a="1"/>
  <c r="AA640" i="14"/>
  <c r="Y640" i="14"/>
  <c r="AC639" i="14"/>
  <c r="AB639" i="14" a="1"/>
  <c r="AB639" i="14" s="1"/>
  <c r="AA639" i="14"/>
  <c r="Y639" i="14"/>
  <c r="AC638" i="14"/>
  <c r="AB638" i="14" a="1"/>
  <c r="AB638" i="14" s="1"/>
  <c r="AA638" i="14"/>
  <c r="Y638" i="14"/>
  <c r="AC637" i="14"/>
  <c r="AB637" i="14" a="1"/>
  <c r="AB637" i="14" s="1"/>
  <c r="AA637" i="14"/>
  <c r="Y637" i="14"/>
  <c r="AC636" i="14"/>
  <c r="AB636" i="14"/>
  <c r="AB636" i="14" a="1"/>
  <c r="AA636" i="14"/>
  <c r="Y636" i="14"/>
  <c r="AC635" i="14"/>
  <c r="AB635" i="14" a="1"/>
  <c r="AB635" i="14" s="1"/>
  <c r="AA635" i="14"/>
  <c r="Y635" i="14"/>
  <c r="AC634" i="14"/>
  <c r="AB634" i="14" a="1"/>
  <c r="AB634" i="14" s="1"/>
  <c r="AA634" i="14"/>
  <c r="Y634" i="14"/>
  <c r="AC633" i="14"/>
  <c r="AB633" i="14" a="1"/>
  <c r="AB633" i="14" s="1"/>
  <c r="AA633" i="14"/>
  <c r="Y633" i="14"/>
  <c r="AC632" i="14"/>
  <c r="AB632" i="14"/>
  <c r="AB632" i="14" a="1"/>
  <c r="AA632" i="14"/>
  <c r="Y632" i="14"/>
  <c r="AC631" i="14"/>
  <c r="AB631" i="14" a="1"/>
  <c r="AB631" i="14" s="1"/>
  <c r="X631" i="14" s="1"/>
  <c r="AA631" i="14"/>
  <c r="Y631" i="14"/>
  <c r="AC630" i="14"/>
  <c r="AB630" i="14" a="1"/>
  <c r="AB630" i="14" s="1"/>
  <c r="AA630" i="14"/>
  <c r="Y630" i="14"/>
  <c r="AC629" i="14"/>
  <c r="AB629" i="14" a="1"/>
  <c r="AB629" i="14" s="1"/>
  <c r="AA629" i="14"/>
  <c r="Y629" i="14"/>
  <c r="AC628" i="14"/>
  <c r="AB628" i="14"/>
  <c r="AB628" i="14" a="1"/>
  <c r="AA628" i="14"/>
  <c r="Y628" i="14"/>
  <c r="AC627" i="14"/>
  <c r="AB627" i="14" a="1"/>
  <c r="AB627" i="14" s="1"/>
  <c r="X627" i="14" s="1"/>
  <c r="AA627" i="14"/>
  <c r="Y627" i="14"/>
  <c r="AC626" i="14"/>
  <c r="AB626" i="14" a="1"/>
  <c r="AB626" i="14" s="1"/>
  <c r="X626" i="14" s="1"/>
  <c r="AA626" i="14"/>
  <c r="Y626" i="14"/>
  <c r="AC625" i="14"/>
  <c r="AB625" i="14" a="1"/>
  <c r="AB625" i="14" s="1"/>
  <c r="X625" i="14" s="1"/>
  <c r="AA625" i="14"/>
  <c r="Y625" i="14"/>
  <c r="AC624" i="14"/>
  <c r="AB624" i="14"/>
  <c r="AB624" i="14" a="1"/>
  <c r="AA624" i="14"/>
  <c r="Y624" i="14"/>
  <c r="AC623" i="14"/>
  <c r="AB623" i="14" a="1"/>
  <c r="AB623" i="14" s="1"/>
  <c r="X623" i="14" s="1"/>
  <c r="AA623" i="14"/>
  <c r="Y623" i="14"/>
  <c r="AC622" i="14"/>
  <c r="AB622" i="14" a="1"/>
  <c r="AB622" i="14" s="1"/>
  <c r="AA622" i="14"/>
  <c r="Y622" i="14"/>
  <c r="AC621" i="14"/>
  <c r="AB621" i="14" a="1"/>
  <c r="AB621" i="14" s="1"/>
  <c r="AA621" i="14"/>
  <c r="Y621" i="14"/>
  <c r="AC620" i="14"/>
  <c r="AB620" i="14"/>
  <c r="AB620" i="14" a="1"/>
  <c r="AA620" i="14"/>
  <c r="Y620" i="14"/>
  <c r="AC619" i="14"/>
  <c r="AB619" i="14" a="1"/>
  <c r="AB619" i="14" s="1"/>
  <c r="AA619" i="14"/>
  <c r="Y619" i="14"/>
  <c r="AC618" i="14"/>
  <c r="AB618" i="14" a="1"/>
  <c r="AB618" i="14" s="1"/>
  <c r="AA618" i="14"/>
  <c r="Y618" i="14"/>
  <c r="AC617" i="14"/>
  <c r="AB617" i="14" a="1"/>
  <c r="AB617" i="14" s="1"/>
  <c r="AA617" i="14"/>
  <c r="Y617" i="14"/>
  <c r="AC616" i="14"/>
  <c r="AB616" i="14"/>
  <c r="AB616" i="14" a="1"/>
  <c r="AA616" i="14"/>
  <c r="Y616" i="14"/>
  <c r="AC615" i="14"/>
  <c r="AB615" i="14" a="1"/>
  <c r="AB615" i="14" s="1"/>
  <c r="X615" i="14" s="1"/>
  <c r="AA615" i="14"/>
  <c r="Y615" i="14"/>
  <c r="AC614" i="14"/>
  <c r="AB614" i="14" a="1"/>
  <c r="AB614" i="14" s="1"/>
  <c r="AA614" i="14"/>
  <c r="Y614" i="14"/>
  <c r="AC613" i="14"/>
  <c r="AB613" i="14" a="1"/>
  <c r="AB613" i="14" s="1"/>
  <c r="AA613" i="14"/>
  <c r="Y613" i="14"/>
  <c r="AC612" i="14"/>
  <c r="AB612" i="14"/>
  <c r="AB612" i="14" a="1"/>
  <c r="AA612" i="14"/>
  <c r="Y612" i="14"/>
  <c r="AC611" i="14"/>
  <c r="AB611" i="14" a="1"/>
  <c r="AB611" i="14" s="1"/>
  <c r="X611" i="14" s="1"/>
  <c r="AA611" i="14"/>
  <c r="Y611" i="14"/>
  <c r="AC610" i="14"/>
  <c r="AB610" i="14" a="1"/>
  <c r="AB610" i="14" s="1"/>
  <c r="X610" i="14" s="1"/>
  <c r="AA610" i="14"/>
  <c r="Y610" i="14"/>
  <c r="AC609" i="14"/>
  <c r="AB609" i="14" a="1"/>
  <c r="AB609" i="14" s="1"/>
  <c r="X609" i="14" s="1"/>
  <c r="AA609" i="14"/>
  <c r="Y609" i="14"/>
  <c r="AC608" i="14"/>
  <c r="AB608" i="14"/>
  <c r="AB608" i="14" a="1"/>
  <c r="AA608" i="14"/>
  <c r="Y608" i="14"/>
  <c r="AC607" i="14"/>
  <c r="AB607" i="14" a="1"/>
  <c r="AB607" i="14" s="1"/>
  <c r="X607" i="14" s="1"/>
  <c r="AA607" i="14"/>
  <c r="Y607" i="14"/>
  <c r="AC606" i="14"/>
  <c r="AB606" i="14" a="1"/>
  <c r="AB606" i="14" s="1"/>
  <c r="AA606" i="14"/>
  <c r="Y606" i="14"/>
  <c r="AC605" i="14"/>
  <c r="AB605" i="14" a="1"/>
  <c r="AB605" i="14" s="1"/>
  <c r="AA605" i="14"/>
  <c r="Y605" i="14"/>
  <c r="AC604" i="14"/>
  <c r="AB604" i="14"/>
  <c r="AB604" i="14" a="1"/>
  <c r="AA604" i="14"/>
  <c r="Y604" i="14"/>
  <c r="AC603" i="14"/>
  <c r="AB603" i="14" a="1"/>
  <c r="AB603" i="14" s="1"/>
  <c r="AA603" i="14"/>
  <c r="Y603" i="14"/>
  <c r="AC602" i="14"/>
  <c r="AB602" i="14" a="1"/>
  <c r="AB602" i="14" s="1"/>
  <c r="AA602" i="14"/>
  <c r="Y602" i="14"/>
  <c r="AC601" i="14"/>
  <c r="AB601" i="14" a="1"/>
  <c r="AB601" i="14" s="1"/>
  <c r="AA601" i="14"/>
  <c r="Y601" i="14"/>
  <c r="AC600" i="14"/>
  <c r="AB600" i="14"/>
  <c r="AB600" i="14" a="1"/>
  <c r="AA600" i="14"/>
  <c r="Y600" i="14"/>
  <c r="AC599" i="14"/>
  <c r="AB599" i="14" a="1"/>
  <c r="AB599" i="14" s="1"/>
  <c r="X599" i="14" s="1"/>
  <c r="AA599" i="14"/>
  <c r="Y599" i="14"/>
  <c r="AC598" i="14"/>
  <c r="AB598" i="14" a="1"/>
  <c r="AB598" i="14" s="1"/>
  <c r="AA598" i="14"/>
  <c r="Y598" i="14"/>
  <c r="AC597" i="14"/>
  <c r="AB597" i="14" a="1"/>
  <c r="AB597" i="14" s="1"/>
  <c r="AA597" i="14"/>
  <c r="Y597" i="14"/>
  <c r="AC596" i="14"/>
  <c r="AB596" i="14"/>
  <c r="AB596" i="14" a="1"/>
  <c r="AA596" i="14"/>
  <c r="Y596" i="14"/>
  <c r="AC595" i="14"/>
  <c r="AB595" i="14" a="1"/>
  <c r="AB595" i="14" s="1"/>
  <c r="X595" i="14" s="1"/>
  <c r="AA595" i="14"/>
  <c r="Y595" i="14"/>
  <c r="AC594" i="14"/>
  <c r="AB594" i="14" a="1"/>
  <c r="AB594" i="14" s="1"/>
  <c r="X594" i="14" s="1"/>
  <c r="AA594" i="14"/>
  <c r="Y594" i="14"/>
  <c r="AC593" i="14"/>
  <c r="AB593" i="14" a="1"/>
  <c r="AB593" i="14" s="1"/>
  <c r="X593" i="14" s="1"/>
  <c r="AA593" i="14"/>
  <c r="Y593" i="14"/>
  <c r="AC592" i="14"/>
  <c r="AB592" i="14"/>
  <c r="AB592" i="14" a="1"/>
  <c r="AA592" i="14"/>
  <c r="Y592" i="14"/>
  <c r="AC591" i="14"/>
  <c r="AB591" i="14" a="1"/>
  <c r="AB591" i="14" s="1"/>
  <c r="X591" i="14" s="1"/>
  <c r="AA591" i="14"/>
  <c r="Y591" i="14"/>
  <c r="AC590" i="14"/>
  <c r="AB590" i="14" a="1"/>
  <c r="AB590" i="14" s="1"/>
  <c r="AA590" i="14"/>
  <c r="Y590" i="14"/>
  <c r="AC589" i="14"/>
  <c r="AB589" i="14" a="1"/>
  <c r="AB589" i="14" s="1"/>
  <c r="AA589" i="14"/>
  <c r="Y589" i="14"/>
  <c r="AC588" i="14"/>
  <c r="AB588" i="14"/>
  <c r="AB588" i="14" a="1"/>
  <c r="AA588" i="14"/>
  <c r="Y588" i="14"/>
  <c r="AC587" i="14"/>
  <c r="AB587" i="14" a="1"/>
  <c r="AB587" i="14" s="1"/>
  <c r="AA587" i="14"/>
  <c r="Y587" i="14"/>
  <c r="AC586" i="14"/>
  <c r="AB586" i="14" a="1"/>
  <c r="AB586" i="14" s="1"/>
  <c r="AA586" i="14"/>
  <c r="Y586" i="14"/>
  <c r="AC585" i="14"/>
  <c r="AB585" i="14" a="1"/>
  <c r="AB585" i="14" s="1"/>
  <c r="AA585" i="14"/>
  <c r="Y585" i="14"/>
  <c r="AC584" i="14"/>
  <c r="AB584" i="14"/>
  <c r="AB584" i="14" a="1"/>
  <c r="AA584" i="14"/>
  <c r="Y584" i="14"/>
  <c r="AC583" i="14"/>
  <c r="AB583" i="14" a="1"/>
  <c r="AB583" i="14" s="1"/>
  <c r="X583" i="14" s="1"/>
  <c r="AA583" i="14"/>
  <c r="Y583" i="14"/>
  <c r="AC582" i="14"/>
  <c r="AB582" i="14" a="1"/>
  <c r="AB582" i="14" s="1"/>
  <c r="X582" i="14" s="1"/>
  <c r="AA582" i="14"/>
  <c r="Y582" i="14"/>
  <c r="AC581" i="14"/>
  <c r="AB581" i="14" a="1"/>
  <c r="AB581" i="14" s="1"/>
  <c r="X581" i="14" s="1"/>
  <c r="AA581" i="14"/>
  <c r="Y581" i="14"/>
  <c r="AC580" i="14"/>
  <c r="AB580" i="14"/>
  <c r="AB580" i="14" a="1"/>
  <c r="AA580" i="14"/>
  <c r="Y580" i="14"/>
  <c r="AC579" i="14"/>
  <c r="AB579" i="14" a="1"/>
  <c r="AB579" i="14" s="1"/>
  <c r="X579" i="14" s="1"/>
  <c r="AA579" i="14"/>
  <c r="Y579" i="14"/>
  <c r="AC578" i="14"/>
  <c r="AB578" i="14" a="1"/>
  <c r="AB578" i="14" s="1"/>
  <c r="X578" i="14" s="1"/>
  <c r="AA578" i="14"/>
  <c r="Y578" i="14"/>
  <c r="AC577" i="14"/>
  <c r="AB577" i="14" a="1"/>
  <c r="AB577" i="14" s="1"/>
  <c r="X577" i="14" s="1"/>
  <c r="AA577" i="14"/>
  <c r="Y577" i="14"/>
  <c r="AC576" i="14"/>
  <c r="AB576" i="14"/>
  <c r="AB576" i="14" a="1"/>
  <c r="AA576" i="14"/>
  <c r="Y576" i="14"/>
  <c r="AC575" i="14"/>
  <c r="AB575" i="14" a="1"/>
  <c r="AB575" i="14" s="1"/>
  <c r="AA575" i="14"/>
  <c r="Y575" i="14"/>
  <c r="AC574" i="14"/>
  <c r="AB574" i="14" a="1"/>
  <c r="AB574" i="14" s="1"/>
  <c r="AA574" i="14"/>
  <c r="Y574" i="14"/>
  <c r="AC573" i="14"/>
  <c r="AB573" i="14" a="1"/>
  <c r="AB573" i="14" s="1"/>
  <c r="AA573" i="14"/>
  <c r="Y573" i="14"/>
  <c r="AC572" i="14"/>
  <c r="AB572" i="14"/>
  <c r="AB572" i="14" a="1"/>
  <c r="AA572" i="14"/>
  <c r="Y572" i="14"/>
  <c r="AC571" i="14"/>
  <c r="AB571" i="14" a="1"/>
  <c r="AB571" i="14" s="1"/>
  <c r="AA571" i="14"/>
  <c r="Y571" i="14"/>
  <c r="AC570" i="14"/>
  <c r="AB570" i="14" a="1"/>
  <c r="AB570" i="14" s="1"/>
  <c r="AA570" i="14"/>
  <c r="Y570" i="14"/>
  <c r="AC569" i="14"/>
  <c r="AB569" i="14" a="1"/>
  <c r="AB569" i="14" s="1"/>
  <c r="AA569" i="14"/>
  <c r="Y569" i="14"/>
  <c r="AC568" i="14"/>
  <c r="AB568" i="14"/>
  <c r="AB568" i="14" a="1"/>
  <c r="AA568" i="14"/>
  <c r="Y568" i="14"/>
  <c r="AC567" i="14"/>
  <c r="AB567" i="14" a="1"/>
  <c r="AB567" i="14" s="1"/>
  <c r="X567" i="14" s="1"/>
  <c r="AA567" i="14"/>
  <c r="Y567" i="14"/>
  <c r="AC566" i="14"/>
  <c r="AB566" i="14" a="1"/>
  <c r="AB566" i="14" s="1"/>
  <c r="X566" i="14" s="1"/>
  <c r="AA566" i="14"/>
  <c r="Y566" i="14"/>
  <c r="AC565" i="14"/>
  <c r="AB565" i="14" a="1"/>
  <c r="AB565" i="14" s="1"/>
  <c r="X565" i="14" s="1"/>
  <c r="AA565" i="14"/>
  <c r="Y565" i="14"/>
  <c r="AC564" i="14"/>
  <c r="AB564" i="14"/>
  <c r="AB564" i="14" a="1"/>
  <c r="AA564" i="14"/>
  <c r="Y564" i="14"/>
  <c r="AC563" i="14"/>
  <c r="AB563" i="14" a="1"/>
  <c r="AB563" i="14" s="1"/>
  <c r="X563" i="14" s="1"/>
  <c r="AA563" i="14"/>
  <c r="Y563" i="14"/>
  <c r="AC562" i="14"/>
  <c r="AB562" i="14" a="1"/>
  <c r="AB562" i="14" s="1"/>
  <c r="X562" i="14" s="1"/>
  <c r="AA562" i="14"/>
  <c r="Y562" i="14"/>
  <c r="AC561" i="14"/>
  <c r="AB561" i="14" a="1"/>
  <c r="AB561" i="14" s="1"/>
  <c r="X561" i="14" s="1"/>
  <c r="AA561" i="14"/>
  <c r="Y561" i="14"/>
  <c r="AC560" i="14"/>
  <c r="AB560" i="14"/>
  <c r="AB560" i="14" a="1"/>
  <c r="AA560" i="14"/>
  <c r="Y560" i="14"/>
  <c r="AC559" i="14"/>
  <c r="AB559" i="14" a="1"/>
  <c r="AB559" i="14" s="1"/>
  <c r="AA559" i="14"/>
  <c r="Y559" i="14"/>
  <c r="AC558" i="14"/>
  <c r="AB558" i="14" a="1"/>
  <c r="AB558" i="14" s="1"/>
  <c r="AA558" i="14"/>
  <c r="Y558" i="14"/>
  <c r="AC557" i="14"/>
  <c r="AB557" i="14" a="1"/>
  <c r="AB557" i="14" s="1"/>
  <c r="AA557" i="14"/>
  <c r="Y557" i="14"/>
  <c r="AC556" i="14"/>
  <c r="AB556" i="14"/>
  <c r="AB556" i="14" a="1"/>
  <c r="AA556" i="14"/>
  <c r="Y556" i="14"/>
  <c r="AC555" i="14"/>
  <c r="AB555" i="14" a="1"/>
  <c r="AB555" i="14" s="1"/>
  <c r="AA555" i="14"/>
  <c r="Y555" i="14"/>
  <c r="AC554" i="14"/>
  <c r="AB554" i="14" a="1"/>
  <c r="AB554" i="14" s="1"/>
  <c r="AA554" i="14"/>
  <c r="Y554" i="14"/>
  <c r="AC553" i="14"/>
  <c r="AB553" i="14" a="1"/>
  <c r="AB553" i="14" s="1"/>
  <c r="AA553" i="14"/>
  <c r="Y553" i="14"/>
  <c r="AC552" i="14"/>
  <c r="AB552" i="14"/>
  <c r="X552" i="14" s="1"/>
  <c r="AB552" i="14" a="1"/>
  <c r="AA552" i="14"/>
  <c r="Y552" i="14"/>
  <c r="AC551" i="14"/>
  <c r="AB551" i="14" a="1"/>
  <c r="AB551" i="14" s="1"/>
  <c r="X551" i="14" s="1"/>
  <c r="AA551" i="14"/>
  <c r="Y551" i="14"/>
  <c r="AC550" i="14"/>
  <c r="AB550" i="14" a="1"/>
  <c r="AB550" i="14" s="1"/>
  <c r="X550" i="14" s="1"/>
  <c r="AA550" i="14"/>
  <c r="Y550" i="14"/>
  <c r="AC549" i="14"/>
  <c r="AB549" i="14" a="1"/>
  <c r="AB549" i="14" s="1"/>
  <c r="X549" i="14" s="1"/>
  <c r="AA549" i="14"/>
  <c r="Y549" i="14"/>
  <c r="AC548" i="14"/>
  <c r="AB548" i="14"/>
  <c r="AB548" i="14" a="1"/>
  <c r="AA548" i="14"/>
  <c r="Y548" i="14"/>
  <c r="AC547" i="14"/>
  <c r="AB547" i="14" a="1"/>
  <c r="AB547" i="14" s="1"/>
  <c r="AA547" i="14"/>
  <c r="Y547" i="14"/>
  <c r="AC546" i="14"/>
  <c r="AB546" i="14" a="1"/>
  <c r="AB546" i="14" s="1"/>
  <c r="AA546" i="14"/>
  <c r="Y546" i="14"/>
  <c r="AC545" i="14"/>
  <c r="AB545" i="14" a="1"/>
  <c r="AB545" i="14" s="1"/>
  <c r="AA545" i="14"/>
  <c r="Y545" i="14"/>
  <c r="AC544" i="14"/>
  <c r="AB544" i="14"/>
  <c r="AB544" i="14" a="1"/>
  <c r="AA544" i="14"/>
  <c r="Y544" i="14"/>
  <c r="AC543" i="14"/>
  <c r="AB543" i="14" a="1"/>
  <c r="AB543" i="14" s="1"/>
  <c r="AA543" i="14"/>
  <c r="Y543" i="14"/>
  <c r="AC542" i="14"/>
  <c r="AB542" i="14" a="1"/>
  <c r="AB542" i="14" s="1"/>
  <c r="AA542" i="14"/>
  <c r="Y542" i="14"/>
  <c r="AC541" i="14"/>
  <c r="AB541" i="14" a="1"/>
  <c r="AB541" i="14" s="1"/>
  <c r="AA541" i="14"/>
  <c r="Y541" i="14"/>
  <c r="AC540" i="14"/>
  <c r="AB540" i="14" a="1"/>
  <c r="AB540" i="14" s="1"/>
  <c r="AA540" i="14"/>
  <c r="Y540" i="14"/>
  <c r="AC539" i="14"/>
  <c r="AB539" i="14"/>
  <c r="AB539" i="14" a="1"/>
  <c r="AA539" i="14"/>
  <c r="Y539" i="14"/>
  <c r="AC538" i="14"/>
  <c r="AB538" i="14" a="1"/>
  <c r="AB538" i="14" s="1"/>
  <c r="X538" i="14" s="1"/>
  <c r="AA538" i="14"/>
  <c r="Y538" i="14"/>
  <c r="AC537" i="14"/>
  <c r="AB537" i="14" a="1"/>
  <c r="AB537" i="14" s="1"/>
  <c r="X537" i="14" s="1"/>
  <c r="AA537" i="14"/>
  <c r="Y537" i="14"/>
  <c r="AC536" i="14"/>
  <c r="AB536" i="14"/>
  <c r="X536" i="14" s="1"/>
  <c r="AB536" i="14" a="1"/>
  <c r="AA536" i="14"/>
  <c r="Y536" i="14"/>
  <c r="AC535" i="14"/>
  <c r="AB535" i="14" a="1"/>
  <c r="AB535" i="14" s="1"/>
  <c r="AA535" i="14"/>
  <c r="Y535" i="14"/>
  <c r="AC534" i="14"/>
  <c r="AB534" i="14" a="1"/>
  <c r="AB534" i="14" s="1"/>
  <c r="AA534" i="14"/>
  <c r="Y534" i="14"/>
  <c r="AC533" i="14"/>
  <c r="AB533" i="14" a="1"/>
  <c r="AB533" i="14" s="1"/>
  <c r="AA533" i="14"/>
  <c r="Y533" i="14"/>
  <c r="AC532" i="14"/>
  <c r="AB532" i="14"/>
  <c r="AB532" i="14" a="1"/>
  <c r="AA532" i="14"/>
  <c r="Y532" i="14"/>
  <c r="AC531" i="14"/>
  <c r="AB531" i="14" a="1"/>
  <c r="AB531" i="14" s="1"/>
  <c r="AA531" i="14"/>
  <c r="Y531" i="14"/>
  <c r="AC530" i="14"/>
  <c r="AB530" i="14" a="1"/>
  <c r="AB530" i="14" s="1"/>
  <c r="X530" i="14" s="1"/>
  <c r="AA530" i="14"/>
  <c r="Y530" i="14"/>
  <c r="AC529" i="14"/>
  <c r="AB529" i="14" a="1"/>
  <c r="AB529" i="14" s="1"/>
  <c r="X529" i="14" s="1"/>
  <c r="AA529" i="14"/>
  <c r="Y529" i="14"/>
  <c r="AC528" i="14"/>
  <c r="AB528" i="14"/>
  <c r="AB528" i="14" a="1"/>
  <c r="AA528" i="14"/>
  <c r="Y528" i="14"/>
  <c r="AC527" i="14"/>
  <c r="AB527" i="14" a="1"/>
  <c r="AB527" i="14" s="1"/>
  <c r="X527" i="14" s="1"/>
  <c r="AA527" i="14"/>
  <c r="Y527" i="14"/>
  <c r="AC526" i="14"/>
  <c r="AB526" i="14" a="1"/>
  <c r="AB526" i="14" s="1"/>
  <c r="X526" i="14" s="1"/>
  <c r="AA526" i="14"/>
  <c r="Y526" i="14"/>
  <c r="AC525" i="14"/>
  <c r="AB525" i="14" a="1"/>
  <c r="AB525" i="14" s="1"/>
  <c r="X525" i="14" s="1"/>
  <c r="AA525" i="14"/>
  <c r="Y525" i="14"/>
  <c r="AC524" i="14"/>
  <c r="AB524" i="14" a="1"/>
  <c r="AB524" i="14" s="1"/>
  <c r="AA524" i="14"/>
  <c r="Y524" i="14"/>
  <c r="AC523" i="14"/>
  <c r="AB523" i="14"/>
  <c r="AB523" i="14" a="1"/>
  <c r="AA523" i="14"/>
  <c r="Y523" i="14"/>
  <c r="AC522" i="14"/>
  <c r="AB522" i="14" a="1"/>
  <c r="AB522" i="14" s="1"/>
  <c r="AA522" i="14"/>
  <c r="Y522" i="14"/>
  <c r="AC521" i="14"/>
  <c r="AB521" i="14" a="1"/>
  <c r="AB521" i="14" s="1"/>
  <c r="AA521" i="14"/>
  <c r="Y521" i="14"/>
  <c r="AC520" i="14"/>
  <c r="AB520" i="14"/>
  <c r="X520" i="14" s="1"/>
  <c r="AB520" i="14" a="1"/>
  <c r="AA520" i="14"/>
  <c r="Y520" i="14"/>
  <c r="AC519" i="14"/>
  <c r="AB519" i="14" a="1"/>
  <c r="AB519" i="14" s="1"/>
  <c r="X519" i="14" s="1"/>
  <c r="AA519" i="14"/>
  <c r="Y519" i="14"/>
  <c r="AC518" i="14"/>
  <c r="AB518" i="14" a="1"/>
  <c r="AB518" i="14" s="1"/>
  <c r="X518" i="14" s="1"/>
  <c r="AA518" i="14"/>
  <c r="Y518" i="14"/>
  <c r="AC517" i="14"/>
  <c r="AB517" i="14" a="1"/>
  <c r="AB517" i="14" s="1"/>
  <c r="AA517" i="14"/>
  <c r="Y517" i="14"/>
  <c r="AC516" i="14"/>
  <c r="AB516" i="14"/>
  <c r="AB516" i="14" a="1"/>
  <c r="AA516" i="14"/>
  <c r="Y516" i="14"/>
  <c r="AC515" i="14"/>
  <c r="AB515" i="14" a="1"/>
  <c r="AB515" i="14" s="1"/>
  <c r="AA515" i="14"/>
  <c r="Y515" i="14"/>
  <c r="AC514" i="14"/>
  <c r="AB514" i="14" a="1"/>
  <c r="AB514" i="14" s="1"/>
  <c r="AA514" i="14"/>
  <c r="Y514" i="14"/>
  <c r="AC513" i="14"/>
  <c r="AB513" i="14" a="1"/>
  <c r="AB513" i="14" s="1"/>
  <c r="AA513" i="14"/>
  <c r="Y513" i="14"/>
  <c r="AC512" i="14"/>
  <c r="AB512" i="14"/>
  <c r="AB512" i="14" a="1"/>
  <c r="AA512" i="14"/>
  <c r="Y512" i="14"/>
  <c r="AC511" i="14"/>
  <c r="AB511" i="14" a="1"/>
  <c r="AB511" i="14" s="1"/>
  <c r="AA511" i="14"/>
  <c r="Y511" i="14"/>
  <c r="AC510" i="14"/>
  <c r="AB510" i="14" a="1"/>
  <c r="AB510" i="14" s="1"/>
  <c r="AA510" i="14"/>
  <c r="Y510" i="14"/>
  <c r="AC509" i="14"/>
  <c r="AB509" i="14" a="1"/>
  <c r="AB509" i="14" s="1"/>
  <c r="AA509" i="14"/>
  <c r="Y509" i="14"/>
  <c r="AC508" i="14"/>
  <c r="AB508" i="14" a="1"/>
  <c r="AB508" i="14" s="1"/>
  <c r="AA508" i="14"/>
  <c r="Y508" i="14"/>
  <c r="AC507" i="14"/>
  <c r="AB507" i="14"/>
  <c r="AB507" i="14" a="1"/>
  <c r="AA507" i="14"/>
  <c r="Y507" i="14"/>
  <c r="AC506" i="14"/>
  <c r="AB506" i="14" a="1"/>
  <c r="AB506" i="14" s="1"/>
  <c r="X506" i="14" s="1"/>
  <c r="AA506" i="14"/>
  <c r="Y506" i="14"/>
  <c r="AC505" i="14"/>
  <c r="AB505" i="14" a="1"/>
  <c r="AB505" i="14" s="1"/>
  <c r="X505" i="14" s="1"/>
  <c r="AA505" i="14"/>
  <c r="Y505" i="14"/>
  <c r="AC504" i="14"/>
  <c r="AB504" i="14"/>
  <c r="X504" i="14" s="1"/>
  <c r="AB504" i="14" a="1"/>
  <c r="AA504" i="14"/>
  <c r="Y504" i="14"/>
  <c r="AC503" i="14"/>
  <c r="AB503" i="14"/>
  <c r="AB503" i="14" a="1"/>
  <c r="AA503" i="14"/>
  <c r="Y503" i="14"/>
  <c r="AC502" i="14"/>
  <c r="AB502" i="14" a="1"/>
  <c r="AB502" i="14" s="1"/>
  <c r="AA502" i="14"/>
  <c r="Y502" i="14"/>
  <c r="AC501" i="14"/>
  <c r="AB501" i="14" a="1"/>
  <c r="AB501" i="14" s="1"/>
  <c r="AA501" i="14"/>
  <c r="Y501" i="14"/>
  <c r="AC500" i="14"/>
  <c r="AB500" i="14" a="1"/>
  <c r="AB500" i="14" s="1"/>
  <c r="AA500" i="14"/>
  <c r="Y500" i="14"/>
  <c r="AC499" i="14"/>
  <c r="AB499" i="14"/>
  <c r="AB499" i="14" a="1"/>
  <c r="AA499" i="14"/>
  <c r="Y499" i="14"/>
  <c r="AC498" i="14"/>
  <c r="AB498" i="14" a="1"/>
  <c r="AB498" i="14" s="1"/>
  <c r="X498" i="14" s="1"/>
  <c r="AA498" i="14"/>
  <c r="Y498" i="14"/>
  <c r="AC497" i="14"/>
  <c r="AB497" i="14" a="1"/>
  <c r="AB497" i="14" s="1"/>
  <c r="X497" i="14" s="1"/>
  <c r="AA497" i="14"/>
  <c r="Y497" i="14"/>
  <c r="AC496" i="14"/>
  <c r="AB496" i="14" a="1"/>
  <c r="AB496" i="14" s="1"/>
  <c r="AA496" i="14"/>
  <c r="Y496" i="14"/>
  <c r="AC495" i="14"/>
  <c r="AB495" i="14"/>
  <c r="AB495" i="14" a="1"/>
  <c r="AA495" i="14"/>
  <c r="Y495" i="14"/>
  <c r="AC494" i="14"/>
  <c r="AB494" i="14" a="1"/>
  <c r="AB494" i="14" s="1"/>
  <c r="AA494" i="14"/>
  <c r="Y494" i="14"/>
  <c r="AC493" i="14"/>
  <c r="AB493" i="14" a="1"/>
  <c r="AB493" i="14" s="1"/>
  <c r="AA493" i="14"/>
  <c r="Y493" i="14"/>
  <c r="AC492" i="14"/>
  <c r="AB492" i="14" a="1"/>
  <c r="AB492" i="14" s="1"/>
  <c r="AA492" i="14"/>
  <c r="Y492" i="14"/>
  <c r="AC491" i="14"/>
  <c r="AB491" i="14"/>
  <c r="AB491" i="14" a="1"/>
  <c r="AA491" i="14"/>
  <c r="Y491" i="14"/>
  <c r="AC490" i="14"/>
  <c r="AB490" i="14" a="1"/>
  <c r="AB490" i="14" s="1"/>
  <c r="X490" i="14" s="1"/>
  <c r="AA490" i="14"/>
  <c r="Y490" i="14"/>
  <c r="AC489" i="14"/>
  <c r="AB489" i="14" a="1"/>
  <c r="AB489" i="14" s="1"/>
  <c r="X489" i="14" s="1"/>
  <c r="AA489" i="14"/>
  <c r="Y489" i="14"/>
  <c r="AC488" i="14"/>
  <c r="AB488" i="14" a="1"/>
  <c r="AB488" i="14" s="1"/>
  <c r="AA488" i="14"/>
  <c r="Y488" i="14"/>
  <c r="AC487" i="14"/>
  <c r="AB487" i="14"/>
  <c r="AB487" i="14" a="1"/>
  <c r="AA487" i="14"/>
  <c r="Y487" i="14"/>
  <c r="AC486" i="14"/>
  <c r="AB486" i="14" a="1"/>
  <c r="AB486" i="14" s="1"/>
  <c r="AA486" i="14"/>
  <c r="Y486" i="14"/>
  <c r="AC485" i="14"/>
  <c r="AB485" i="14" a="1"/>
  <c r="AB485" i="14" s="1"/>
  <c r="AA485" i="14"/>
  <c r="Y485" i="14"/>
  <c r="AC484" i="14"/>
  <c r="AB484" i="14" a="1"/>
  <c r="AB484" i="14" s="1"/>
  <c r="AA484" i="14"/>
  <c r="Y484" i="14"/>
  <c r="AC483" i="14"/>
  <c r="AB483" i="14"/>
  <c r="AB483" i="14" a="1"/>
  <c r="AA483" i="14"/>
  <c r="Y483" i="14"/>
  <c r="AC482" i="14"/>
  <c r="AB482" i="14" a="1"/>
  <c r="AB482" i="14" s="1"/>
  <c r="X482" i="14" s="1"/>
  <c r="AA482" i="14"/>
  <c r="Y482" i="14"/>
  <c r="AC481" i="14"/>
  <c r="AB481" i="14" a="1"/>
  <c r="AB481" i="14" s="1"/>
  <c r="X481" i="14" s="1"/>
  <c r="AA481" i="14"/>
  <c r="Y481" i="14"/>
  <c r="AC480" i="14"/>
  <c r="AB480" i="14" a="1"/>
  <c r="AB480" i="14" s="1"/>
  <c r="AA480" i="14"/>
  <c r="Y480" i="14"/>
  <c r="AC479" i="14"/>
  <c r="AB479" i="14"/>
  <c r="AB479" i="14" a="1"/>
  <c r="AA479" i="14"/>
  <c r="Y479" i="14"/>
  <c r="AC478" i="14"/>
  <c r="AB478" i="14" a="1"/>
  <c r="AB478" i="14" s="1"/>
  <c r="AA478" i="14"/>
  <c r="Y478" i="14"/>
  <c r="AC477" i="14"/>
  <c r="AB477" i="14" a="1"/>
  <c r="AB477" i="14" s="1"/>
  <c r="AA477" i="14"/>
  <c r="Y477" i="14"/>
  <c r="AC476" i="14"/>
  <c r="AB476" i="14" a="1"/>
  <c r="AB476" i="14" s="1"/>
  <c r="AA476" i="14"/>
  <c r="Y476" i="14"/>
  <c r="AC475" i="14"/>
  <c r="AB475" i="14"/>
  <c r="AB475" i="14" a="1"/>
  <c r="AA475" i="14"/>
  <c r="Y475" i="14"/>
  <c r="AC474" i="14"/>
  <c r="AB474" i="14" a="1"/>
  <c r="AB474" i="14" s="1"/>
  <c r="X474" i="14" s="1"/>
  <c r="AA474" i="14"/>
  <c r="Y474" i="14"/>
  <c r="AC473" i="14"/>
  <c r="AB473" i="14" a="1"/>
  <c r="AB473" i="14" s="1"/>
  <c r="X473" i="14" s="1"/>
  <c r="AA473" i="14"/>
  <c r="Y473" i="14"/>
  <c r="AC472" i="14"/>
  <c r="AB472" i="14" a="1"/>
  <c r="AB472" i="14" s="1"/>
  <c r="AA472" i="14"/>
  <c r="Y472" i="14"/>
  <c r="AC471" i="14"/>
  <c r="AB471" i="14"/>
  <c r="AB471" i="14" a="1"/>
  <c r="AA471" i="14"/>
  <c r="Y471" i="14"/>
  <c r="AC470" i="14"/>
  <c r="AB470" i="14" a="1"/>
  <c r="AB470" i="14" s="1"/>
  <c r="AA470" i="14"/>
  <c r="Y470" i="14"/>
  <c r="AC469" i="14"/>
  <c r="AB469" i="14" a="1"/>
  <c r="AB469" i="14" s="1"/>
  <c r="AA469" i="14"/>
  <c r="Y469" i="14"/>
  <c r="AC468" i="14"/>
  <c r="AB468" i="14" a="1"/>
  <c r="AB468" i="14" s="1"/>
  <c r="AA468" i="14"/>
  <c r="Y468" i="14"/>
  <c r="AC467" i="14"/>
  <c r="AB467" i="14"/>
  <c r="AB467" i="14" a="1"/>
  <c r="AA467" i="14"/>
  <c r="Y467" i="14"/>
  <c r="AC466" i="14"/>
  <c r="AB466" i="14" a="1"/>
  <c r="AB466" i="14" s="1"/>
  <c r="X466" i="14" s="1"/>
  <c r="AA466" i="14"/>
  <c r="Y466" i="14"/>
  <c r="AC465" i="14"/>
  <c r="AB465" i="14" a="1"/>
  <c r="AB465" i="14" s="1"/>
  <c r="X465" i="14" s="1"/>
  <c r="AA465" i="14"/>
  <c r="Y465" i="14"/>
  <c r="AC464" i="14"/>
  <c r="AB464" i="14" a="1"/>
  <c r="AB464" i="14" s="1"/>
  <c r="AA464" i="14"/>
  <c r="Y464" i="14"/>
  <c r="AC463" i="14"/>
  <c r="AB463" i="14"/>
  <c r="AB463" i="14" a="1"/>
  <c r="AA463" i="14"/>
  <c r="Y463" i="14"/>
  <c r="AC462" i="14"/>
  <c r="AB462" i="14" a="1"/>
  <c r="AB462" i="14" s="1"/>
  <c r="AA462" i="14"/>
  <c r="Y462" i="14"/>
  <c r="AC461" i="14"/>
  <c r="AB461" i="14" a="1"/>
  <c r="AB461" i="14" s="1"/>
  <c r="AA461" i="14"/>
  <c r="Y461" i="14"/>
  <c r="AC460" i="14"/>
  <c r="AB460" i="14" a="1"/>
  <c r="AB460" i="14" s="1"/>
  <c r="AA460" i="14"/>
  <c r="Y460" i="14"/>
  <c r="AC459" i="14"/>
  <c r="AB459" i="14"/>
  <c r="AB459" i="14" a="1"/>
  <c r="AA459" i="14"/>
  <c r="Y459" i="14"/>
  <c r="AC458" i="14"/>
  <c r="AB458" i="14" a="1"/>
  <c r="AB458" i="14" s="1"/>
  <c r="X458" i="14" s="1"/>
  <c r="AA458" i="14"/>
  <c r="Y458" i="14"/>
  <c r="AC457" i="14"/>
  <c r="AB457" i="14" a="1"/>
  <c r="AB457" i="14" s="1"/>
  <c r="X457" i="14" s="1"/>
  <c r="AA457" i="14"/>
  <c r="Y457" i="14"/>
  <c r="AC456" i="14"/>
  <c r="AB456" i="14" a="1"/>
  <c r="AB456" i="14" s="1"/>
  <c r="AA456" i="14"/>
  <c r="Y456" i="14"/>
  <c r="AC455" i="14"/>
  <c r="AB455" i="14"/>
  <c r="AB455" i="14" a="1"/>
  <c r="AA455" i="14"/>
  <c r="Y455" i="14"/>
  <c r="AC454" i="14"/>
  <c r="AB454" i="14" a="1"/>
  <c r="AB454" i="14" s="1"/>
  <c r="AA454" i="14"/>
  <c r="Y454" i="14"/>
  <c r="AC453" i="14"/>
  <c r="AB453" i="14" a="1"/>
  <c r="AB453" i="14" s="1"/>
  <c r="AA453" i="14"/>
  <c r="Y453" i="14"/>
  <c r="AC452" i="14"/>
  <c r="AB452" i="14" a="1"/>
  <c r="AB452" i="14" s="1"/>
  <c r="AA452" i="14"/>
  <c r="Y452" i="14"/>
  <c r="AC451" i="14"/>
  <c r="AB451" i="14"/>
  <c r="AB451" i="14" a="1"/>
  <c r="AA451" i="14"/>
  <c r="Y451" i="14"/>
  <c r="AC450" i="14"/>
  <c r="AB450" i="14" a="1"/>
  <c r="AB450" i="14" s="1"/>
  <c r="X450" i="14" s="1"/>
  <c r="AA450" i="14"/>
  <c r="Y450" i="14"/>
  <c r="AC449" i="14"/>
  <c r="AB449" i="14" a="1"/>
  <c r="AB449" i="14" s="1"/>
  <c r="X449" i="14" s="1"/>
  <c r="AA449" i="14"/>
  <c r="Y449" i="14"/>
  <c r="AC448" i="14"/>
  <c r="AB448" i="14" a="1"/>
  <c r="AB448" i="14" s="1"/>
  <c r="AA448" i="14"/>
  <c r="Y448" i="14"/>
  <c r="AC447" i="14"/>
  <c r="AB447" i="14"/>
  <c r="AB447" i="14" a="1"/>
  <c r="AA447" i="14"/>
  <c r="Y447" i="14"/>
  <c r="AC446" i="14"/>
  <c r="AB446" i="14" a="1"/>
  <c r="AB446" i="14" s="1"/>
  <c r="AA446" i="14"/>
  <c r="Y446" i="14"/>
  <c r="AC445" i="14"/>
  <c r="AB445" i="14" a="1"/>
  <c r="AB445" i="14" s="1"/>
  <c r="AA445" i="14"/>
  <c r="Y445" i="14"/>
  <c r="AC444" i="14"/>
  <c r="AB444" i="14" a="1"/>
  <c r="AB444" i="14" s="1"/>
  <c r="AA444" i="14"/>
  <c r="Y444" i="14"/>
  <c r="AC443" i="14"/>
  <c r="AB443" i="14"/>
  <c r="AB443" i="14" a="1"/>
  <c r="AA443" i="14"/>
  <c r="Y443" i="14"/>
  <c r="AC442" i="14"/>
  <c r="AB442" i="14" a="1"/>
  <c r="AB442" i="14" s="1"/>
  <c r="X442" i="14" s="1"/>
  <c r="AA442" i="14"/>
  <c r="Y442" i="14"/>
  <c r="AC441" i="14"/>
  <c r="AB441" i="14" a="1"/>
  <c r="AB441" i="14" s="1"/>
  <c r="X441" i="14" s="1"/>
  <c r="AA441" i="14"/>
  <c r="Y441" i="14"/>
  <c r="AC440" i="14"/>
  <c r="AB440" i="14" a="1"/>
  <c r="AB440" i="14" s="1"/>
  <c r="AA440" i="14"/>
  <c r="Y440" i="14"/>
  <c r="AC439" i="14"/>
  <c r="AB439" i="14"/>
  <c r="AB439" i="14" a="1"/>
  <c r="AA439" i="14"/>
  <c r="Y439" i="14"/>
  <c r="AC438" i="14"/>
  <c r="AB438" i="14" a="1"/>
  <c r="AB438" i="14" s="1"/>
  <c r="AA438" i="14"/>
  <c r="Y438" i="14"/>
  <c r="AC437" i="14"/>
  <c r="AB437" i="14" a="1"/>
  <c r="AB437" i="14" s="1"/>
  <c r="AA437" i="14"/>
  <c r="Y437" i="14"/>
  <c r="AC436" i="14"/>
  <c r="AB436" i="14" a="1"/>
  <c r="AB436" i="14" s="1"/>
  <c r="AA436" i="14"/>
  <c r="Y436" i="14"/>
  <c r="AC435" i="14"/>
  <c r="AB435" i="14"/>
  <c r="AB435" i="14" a="1"/>
  <c r="AA435" i="14"/>
  <c r="Y435" i="14"/>
  <c r="AC434" i="14"/>
  <c r="AB434" i="14" a="1"/>
  <c r="AB434" i="14" s="1"/>
  <c r="X434" i="14" s="1"/>
  <c r="AA434" i="14"/>
  <c r="Y434" i="14"/>
  <c r="AC433" i="14"/>
  <c r="AB433" i="14" a="1"/>
  <c r="AB433" i="14" s="1"/>
  <c r="X433" i="14" s="1"/>
  <c r="AA433" i="14"/>
  <c r="Y433" i="14"/>
  <c r="AC432" i="14"/>
  <c r="AB432" i="14" a="1"/>
  <c r="AB432" i="14" s="1"/>
  <c r="AA432" i="14"/>
  <c r="Y432" i="14"/>
  <c r="AC431" i="14"/>
  <c r="AB431" i="14"/>
  <c r="AB431" i="14" a="1"/>
  <c r="AA431" i="14"/>
  <c r="Y431" i="14"/>
  <c r="AC430" i="14"/>
  <c r="AB430" i="14" a="1"/>
  <c r="AB430" i="14" s="1"/>
  <c r="AA430" i="14"/>
  <c r="Y430" i="14"/>
  <c r="AC429" i="14"/>
  <c r="AB429" i="14" a="1"/>
  <c r="AB429" i="14" s="1"/>
  <c r="AA429" i="14"/>
  <c r="Y429" i="14"/>
  <c r="AC428" i="14"/>
  <c r="AB428" i="14" a="1"/>
  <c r="AB428" i="14" s="1"/>
  <c r="AA428" i="14"/>
  <c r="Y428" i="14"/>
  <c r="AC427" i="14"/>
  <c r="AB427" i="14"/>
  <c r="AB427" i="14" a="1"/>
  <c r="AA427" i="14"/>
  <c r="Y427" i="14"/>
  <c r="AC426" i="14"/>
  <c r="AB426" i="14" a="1"/>
  <c r="AB426" i="14" s="1"/>
  <c r="X426" i="14" s="1"/>
  <c r="AA426" i="14"/>
  <c r="Y426" i="14"/>
  <c r="AC425" i="14"/>
  <c r="AB425" i="14" a="1"/>
  <c r="AB425" i="14" s="1"/>
  <c r="X425" i="14" s="1"/>
  <c r="AA425" i="14"/>
  <c r="Y425" i="14"/>
  <c r="AC424" i="14"/>
  <c r="AB424" i="14" a="1"/>
  <c r="AB424" i="14" s="1"/>
  <c r="AA424" i="14"/>
  <c r="Y424" i="14"/>
  <c r="AC423" i="14"/>
  <c r="AB423" i="14"/>
  <c r="AB423" i="14" a="1"/>
  <c r="AA423" i="14"/>
  <c r="Y423" i="14"/>
  <c r="AC422" i="14"/>
  <c r="AB422" i="14" a="1"/>
  <c r="AB422" i="14" s="1"/>
  <c r="AA422" i="14"/>
  <c r="Y422" i="14"/>
  <c r="AC421" i="14"/>
  <c r="AB421" i="14" a="1"/>
  <c r="AB421" i="14" s="1"/>
  <c r="AA421" i="14"/>
  <c r="Y421" i="14"/>
  <c r="AC420" i="14"/>
  <c r="AB420" i="14" a="1"/>
  <c r="AB420" i="14" s="1"/>
  <c r="AA420" i="14"/>
  <c r="Y420" i="14"/>
  <c r="AC419" i="14"/>
  <c r="AB419" i="14"/>
  <c r="AB419" i="14" a="1"/>
  <c r="AA419" i="14"/>
  <c r="Y419" i="14"/>
  <c r="AC418" i="14"/>
  <c r="AB418" i="14" a="1"/>
  <c r="AB418" i="14" s="1"/>
  <c r="X418" i="14" s="1"/>
  <c r="AA418" i="14"/>
  <c r="Y418" i="14"/>
  <c r="AC417" i="14"/>
  <c r="AB417" i="14" a="1"/>
  <c r="AB417" i="14" s="1"/>
  <c r="X417" i="14" s="1"/>
  <c r="AA417" i="14"/>
  <c r="Y417" i="14"/>
  <c r="AC416" i="14"/>
  <c r="AB416" i="14" a="1"/>
  <c r="AB416" i="14" s="1"/>
  <c r="AA416" i="14"/>
  <c r="Y416" i="14"/>
  <c r="AC415" i="14"/>
  <c r="AB415" i="14"/>
  <c r="AB415" i="14" a="1"/>
  <c r="AA415" i="14"/>
  <c r="Y415" i="14"/>
  <c r="AC414" i="14"/>
  <c r="AB414" i="14" a="1"/>
  <c r="AB414" i="14" s="1"/>
  <c r="AA414" i="14"/>
  <c r="Y414" i="14"/>
  <c r="AC413" i="14"/>
  <c r="AB413" i="14" a="1"/>
  <c r="AB413" i="14" s="1"/>
  <c r="AA413" i="14"/>
  <c r="Y413" i="14"/>
  <c r="AC412" i="14"/>
  <c r="AB412" i="14" a="1"/>
  <c r="AB412" i="14" s="1"/>
  <c r="AA412" i="14"/>
  <c r="Y412" i="14"/>
  <c r="AC411" i="14"/>
  <c r="AB411" i="14"/>
  <c r="AB411" i="14" a="1"/>
  <c r="AA411" i="14"/>
  <c r="Y411" i="14"/>
  <c r="AC410" i="14"/>
  <c r="AB410" i="14" a="1"/>
  <c r="AB410" i="14" s="1"/>
  <c r="X410" i="14" s="1"/>
  <c r="AA410" i="14"/>
  <c r="Y410" i="14"/>
  <c r="AC409" i="14"/>
  <c r="AB409" i="14" a="1"/>
  <c r="AB409" i="14" s="1"/>
  <c r="X409" i="14" s="1"/>
  <c r="AA409" i="14"/>
  <c r="Y409" i="14"/>
  <c r="AC408" i="14"/>
  <c r="AB408" i="14" a="1"/>
  <c r="AB408" i="14" s="1"/>
  <c r="X408" i="14" s="1"/>
  <c r="AA408" i="14"/>
  <c r="Y408" i="14"/>
  <c r="AC407" i="14"/>
  <c r="AB407" i="14" a="1"/>
  <c r="AB407" i="14" s="1"/>
  <c r="AA407" i="14"/>
  <c r="Y407" i="14"/>
  <c r="AC406" i="14"/>
  <c r="AB406" i="14" a="1"/>
  <c r="AB406" i="14" s="1"/>
  <c r="AA406" i="14"/>
  <c r="Y406" i="14"/>
  <c r="AC405" i="14"/>
  <c r="AB405" i="14" a="1"/>
  <c r="AB405" i="14" s="1"/>
  <c r="AA405" i="14"/>
  <c r="Y405" i="14"/>
  <c r="AC404" i="14"/>
  <c r="AB404" i="14" a="1"/>
  <c r="AB404" i="14" s="1"/>
  <c r="AA404" i="14"/>
  <c r="Y404" i="14"/>
  <c r="AC403" i="14"/>
  <c r="AB403" i="14"/>
  <c r="AB403" i="14" a="1"/>
  <c r="AA403" i="14"/>
  <c r="Y403" i="14"/>
  <c r="AC402" i="14"/>
  <c r="AB402" i="14" a="1"/>
  <c r="AB402" i="14" s="1"/>
  <c r="AA402" i="14"/>
  <c r="Y402" i="14"/>
  <c r="AC401" i="14"/>
  <c r="AB401" i="14" a="1"/>
  <c r="AB401" i="14" s="1"/>
  <c r="AA401" i="14"/>
  <c r="Y401" i="14"/>
  <c r="AC400" i="14"/>
  <c r="AB400" i="14" a="1"/>
  <c r="AB400" i="14" s="1"/>
  <c r="AA400" i="14"/>
  <c r="Y400" i="14"/>
  <c r="AC399" i="14"/>
  <c r="AB399" i="14" a="1"/>
  <c r="AB399" i="14" s="1"/>
  <c r="AA399" i="14"/>
  <c r="Y399" i="14"/>
  <c r="AC398" i="14"/>
  <c r="AB398" i="14" a="1"/>
  <c r="AB398" i="14" s="1"/>
  <c r="X398" i="14" s="1"/>
  <c r="AA398" i="14"/>
  <c r="Y398" i="14"/>
  <c r="AC397" i="14"/>
  <c r="AB397" i="14" a="1"/>
  <c r="AB397" i="14" s="1"/>
  <c r="X397" i="14" s="1"/>
  <c r="AA397" i="14"/>
  <c r="Y397" i="14"/>
  <c r="AC396" i="14"/>
  <c r="AB396" i="14" a="1"/>
  <c r="AB396" i="14" s="1"/>
  <c r="X396" i="14" s="1"/>
  <c r="AA396" i="14"/>
  <c r="Y396" i="14"/>
  <c r="AC395" i="14"/>
  <c r="AB395" i="14"/>
  <c r="AB395" i="14" a="1"/>
  <c r="AA395" i="14"/>
  <c r="Y395" i="14"/>
  <c r="AC394" i="14"/>
  <c r="AB394" i="14" a="1"/>
  <c r="AB394" i="14" s="1"/>
  <c r="X394" i="14" s="1"/>
  <c r="AA394" i="14"/>
  <c r="Y394" i="14"/>
  <c r="AC393" i="14"/>
  <c r="AB393" i="14" a="1"/>
  <c r="AB393" i="14" s="1"/>
  <c r="X393" i="14" s="1"/>
  <c r="AA393" i="14"/>
  <c r="Y393" i="14"/>
  <c r="AC392" i="14"/>
  <c r="AB392" i="14" a="1"/>
  <c r="AB392" i="14" s="1"/>
  <c r="X392" i="14" s="1"/>
  <c r="AA392" i="14"/>
  <c r="Y392" i="14"/>
  <c r="AC391" i="14"/>
  <c r="AB391" i="14" a="1"/>
  <c r="AB391" i="14" s="1"/>
  <c r="AA391" i="14"/>
  <c r="Y391" i="14"/>
  <c r="AC390" i="14"/>
  <c r="AB390" i="14" a="1"/>
  <c r="AB390" i="14" s="1"/>
  <c r="AA390" i="14"/>
  <c r="Y390" i="14"/>
  <c r="AC389" i="14"/>
  <c r="AB389" i="14" a="1"/>
  <c r="AB389" i="14" s="1"/>
  <c r="AA389" i="14"/>
  <c r="Y389" i="14"/>
  <c r="AC388" i="14"/>
  <c r="AB388" i="14" a="1"/>
  <c r="AB388" i="14" s="1"/>
  <c r="AA388" i="14"/>
  <c r="Y388" i="14"/>
  <c r="AC387" i="14"/>
  <c r="AB387" i="14"/>
  <c r="AB387" i="14" a="1"/>
  <c r="AA387" i="14"/>
  <c r="Y387" i="14"/>
  <c r="AC386" i="14"/>
  <c r="AB386" i="14" a="1"/>
  <c r="AB386" i="14" s="1"/>
  <c r="AA386" i="14"/>
  <c r="Y386" i="14"/>
  <c r="AC385" i="14"/>
  <c r="AB385" i="14" a="1"/>
  <c r="AB385" i="14" s="1"/>
  <c r="AA385" i="14"/>
  <c r="Y385" i="14"/>
  <c r="AC384" i="14"/>
  <c r="AB384" i="14" a="1"/>
  <c r="AB384" i="14" s="1"/>
  <c r="AA384" i="14"/>
  <c r="Y384" i="14"/>
  <c r="AC383" i="14"/>
  <c r="AB383" i="14" a="1"/>
  <c r="AB383" i="14" s="1"/>
  <c r="AA383" i="14"/>
  <c r="Y383" i="14"/>
  <c r="AC382" i="14"/>
  <c r="AB382" i="14" a="1"/>
  <c r="AB382" i="14" s="1"/>
  <c r="X382" i="14" s="1"/>
  <c r="AA382" i="14"/>
  <c r="Y382" i="14"/>
  <c r="AC381" i="14"/>
  <c r="AB381" i="14" a="1"/>
  <c r="AB381" i="14" s="1"/>
  <c r="X381" i="14" s="1"/>
  <c r="AA381" i="14"/>
  <c r="Y381" i="14"/>
  <c r="AC380" i="14"/>
  <c r="AB380" i="14" a="1"/>
  <c r="AB380" i="14" s="1"/>
  <c r="X380" i="14" s="1"/>
  <c r="AA380" i="14"/>
  <c r="Y380" i="14"/>
  <c r="AC379" i="14"/>
  <c r="AB379" i="14"/>
  <c r="AB379" i="14" a="1"/>
  <c r="AA379" i="14"/>
  <c r="Y379" i="14"/>
  <c r="AC378" i="14"/>
  <c r="AB378" i="14" a="1"/>
  <c r="AB378" i="14" s="1"/>
  <c r="X378" i="14" s="1"/>
  <c r="AA378" i="14"/>
  <c r="Y378" i="14"/>
  <c r="AC377" i="14"/>
  <c r="AB377" i="14" a="1"/>
  <c r="AB377" i="14" s="1"/>
  <c r="X377" i="14" s="1"/>
  <c r="AA377" i="14"/>
  <c r="Y377" i="14"/>
  <c r="AC376" i="14"/>
  <c r="AB376" i="14" a="1"/>
  <c r="AB376" i="14" s="1"/>
  <c r="X376" i="14" s="1"/>
  <c r="AA376" i="14"/>
  <c r="Y376" i="14"/>
  <c r="AC375" i="14"/>
  <c r="AB375" i="14" a="1"/>
  <c r="AB375" i="14" s="1"/>
  <c r="AA375" i="14"/>
  <c r="Y375" i="14"/>
  <c r="AC374" i="14"/>
  <c r="AB374" i="14" a="1"/>
  <c r="AB374" i="14" s="1"/>
  <c r="AA374" i="14"/>
  <c r="Y374" i="14"/>
  <c r="AC373" i="14"/>
  <c r="AB373" i="14" a="1"/>
  <c r="AB373" i="14" s="1"/>
  <c r="AA373" i="14"/>
  <c r="Y373" i="14"/>
  <c r="AC372" i="14"/>
  <c r="AB372" i="14" a="1"/>
  <c r="AB372" i="14" s="1"/>
  <c r="AA372" i="14"/>
  <c r="Y372" i="14"/>
  <c r="AC371" i="14"/>
  <c r="AB371" i="14"/>
  <c r="AB371" i="14" a="1"/>
  <c r="AA371" i="14"/>
  <c r="Y371" i="14"/>
  <c r="AC370" i="14"/>
  <c r="AB370" i="14" a="1"/>
  <c r="AB370" i="14" s="1"/>
  <c r="AA370" i="14"/>
  <c r="Y370" i="14"/>
  <c r="AC369" i="14"/>
  <c r="AB369" i="14" a="1"/>
  <c r="AB369" i="14" s="1"/>
  <c r="AA369" i="14"/>
  <c r="Y369" i="14"/>
  <c r="AC368" i="14"/>
  <c r="AB368" i="14" a="1"/>
  <c r="AB368" i="14" s="1"/>
  <c r="AA368" i="14"/>
  <c r="Y368" i="14"/>
  <c r="AC367" i="14"/>
  <c r="AB367" i="14" a="1"/>
  <c r="AB367" i="14" s="1"/>
  <c r="AA367" i="14"/>
  <c r="Y367" i="14"/>
  <c r="AC366" i="14"/>
  <c r="AB366" i="14" a="1"/>
  <c r="AB366" i="14" s="1"/>
  <c r="X366" i="14" s="1"/>
  <c r="AA366" i="14"/>
  <c r="Y366" i="14"/>
  <c r="AC365" i="14"/>
  <c r="AB365" i="14" a="1"/>
  <c r="AB365" i="14" s="1"/>
  <c r="X365" i="14" s="1"/>
  <c r="AA365" i="14"/>
  <c r="Y365" i="14"/>
  <c r="AC364" i="14"/>
  <c r="AB364" i="14" a="1"/>
  <c r="AB364" i="14" s="1"/>
  <c r="X364" i="14" s="1"/>
  <c r="AA364" i="14"/>
  <c r="Y364" i="14"/>
  <c r="AC363" i="14"/>
  <c r="AB363" i="14"/>
  <c r="AB363" i="14" a="1"/>
  <c r="AA363" i="14"/>
  <c r="Y363" i="14"/>
  <c r="AC362" i="14"/>
  <c r="AB362" i="14" a="1"/>
  <c r="AB362" i="14" s="1"/>
  <c r="X362" i="14" s="1"/>
  <c r="AA362" i="14"/>
  <c r="Y362" i="14"/>
  <c r="AC361" i="14"/>
  <c r="AB361" i="14" a="1"/>
  <c r="AB361" i="14" s="1"/>
  <c r="X361" i="14" s="1"/>
  <c r="AA361" i="14"/>
  <c r="Y361" i="14"/>
  <c r="AC360" i="14"/>
  <c r="AB360" i="14" a="1"/>
  <c r="AB360" i="14" s="1"/>
  <c r="X360" i="14" s="1"/>
  <c r="AA360" i="14"/>
  <c r="Y360" i="14"/>
  <c r="AC359" i="14"/>
  <c r="AB359" i="14" a="1"/>
  <c r="AB359" i="14" s="1"/>
  <c r="AA359" i="14"/>
  <c r="Y359" i="14"/>
  <c r="AC358" i="14"/>
  <c r="AB358" i="14" a="1"/>
  <c r="AB358" i="14" s="1"/>
  <c r="AA358" i="14"/>
  <c r="Y358" i="14"/>
  <c r="AC357" i="14"/>
  <c r="AB357" i="14" a="1"/>
  <c r="AB357" i="14" s="1"/>
  <c r="AA357" i="14"/>
  <c r="Y357" i="14"/>
  <c r="AC356" i="14"/>
  <c r="AB356" i="14" a="1"/>
  <c r="AB356" i="14" s="1"/>
  <c r="AA356" i="14"/>
  <c r="Y356" i="14"/>
  <c r="AC355" i="14"/>
  <c r="AB355" i="14"/>
  <c r="AB355" i="14" a="1"/>
  <c r="AA355" i="14"/>
  <c r="Y355" i="14"/>
  <c r="AC354" i="14"/>
  <c r="AB354" i="14" a="1"/>
  <c r="AB354" i="14" s="1"/>
  <c r="AA354" i="14"/>
  <c r="Y354" i="14"/>
  <c r="AC353" i="14"/>
  <c r="AB353" i="14" a="1"/>
  <c r="AB353" i="14" s="1"/>
  <c r="AA353" i="14"/>
  <c r="Y353" i="14"/>
  <c r="AC352" i="14"/>
  <c r="AB352" i="14" a="1"/>
  <c r="AB352" i="14" s="1"/>
  <c r="AA352" i="14"/>
  <c r="Y352" i="14"/>
  <c r="AC351" i="14"/>
  <c r="AB351" i="14" a="1"/>
  <c r="AB351" i="14" s="1"/>
  <c r="AA351" i="14"/>
  <c r="Y351" i="14"/>
  <c r="AC350" i="14"/>
  <c r="AB350" i="14" a="1"/>
  <c r="AB350" i="14" s="1"/>
  <c r="X350" i="14" s="1"/>
  <c r="AA350" i="14"/>
  <c r="Y350" i="14"/>
  <c r="AC349" i="14"/>
  <c r="AB349" i="14" a="1"/>
  <c r="AB349" i="14" s="1"/>
  <c r="X349" i="14" s="1"/>
  <c r="AA349" i="14"/>
  <c r="Y349" i="14"/>
  <c r="AC348" i="14"/>
  <c r="AB348" i="14" a="1"/>
  <c r="AB348" i="14" s="1"/>
  <c r="AA348" i="14"/>
  <c r="Y348" i="14"/>
  <c r="AC347" i="14"/>
  <c r="AB347" i="14"/>
  <c r="AB347" i="14" a="1"/>
  <c r="AA347" i="14"/>
  <c r="Y347" i="14"/>
  <c r="AC346" i="14"/>
  <c r="AB346" i="14" a="1"/>
  <c r="AB346" i="14" s="1"/>
  <c r="X346" i="14" s="1"/>
  <c r="AA346" i="14"/>
  <c r="Y346" i="14"/>
  <c r="AC345" i="14"/>
  <c r="AB345" i="14" a="1"/>
  <c r="AB345" i="14" s="1"/>
  <c r="X345" i="14" s="1"/>
  <c r="AA345" i="14"/>
  <c r="Y345" i="14"/>
  <c r="AC344" i="14"/>
  <c r="AB344" i="14" a="1"/>
  <c r="AB344" i="14" s="1"/>
  <c r="X344" i="14" s="1"/>
  <c r="AA344" i="14"/>
  <c r="Y344" i="14"/>
  <c r="AC343" i="14"/>
  <c r="AB343" i="14" a="1"/>
  <c r="AB343" i="14" s="1"/>
  <c r="AA343" i="14"/>
  <c r="Y343" i="14"/>
  <c r="AC342" i="14"/>
  <c r="AB342" i="14" a="1"/>
  <c r="AB342" i="14" s="1"/>
  <c r="AA342" i="14"/>
  <c r="Y342" i="14"/>
  <c r="AC341" i="14"/>
  <c r="AB341" i="14" a="1"/>
  <c r="AB341" i="14" s="1"/>
  <c r="AA341" i="14"/>
  <c r="Y341" i="14"/>
  <c r="AC340" i="14"/>
  <c r="AB340" i="14" a="1"/>
  <c r="AB340" i="14" s="1"/>
  <c r="AA340" i="14"/>
  <c r="Y340" i="14"/>
  <c r="AC339" i="14"/>
  <c r="AB339" i="14"/>
  <c r="AB339" i="14" a="1"/>
  <c r="AA339" i="14"/>
  <c r="Y339" i="14"/>
  <c r="AC338" i="14"/>
  <c r="AB338" i="14" a="1"/>
  <c r="AB338" i="14" s="1"/>
  <c r="AA338" i="14"/>
  <c r="Y338" i="14"/>
  <c r="AC337" i="14"/>
  <c r="AB337" i="14" a="1"/>
  <c r="AB337" i="14" s="1"/>
  <c r="AA337" i="14"/>
  <c r="Y337" i="14"/>
  <c r="AC336" i="14"/>
  <c r="AB336" i="14" a="1"/>
  <c r="AB336" i="14" s="1"/>
  <c r="AA336" i="14"/>
  <c r="Y336" i="14"/>
  <c r="AC335" i="14"/>
  <c r="AB335" i="14" a="1"/>
  <c r="AB335" i="14" s="1"/>
  <c r="AA335" i="14"/>
  <c r="Y335" i="14"/>
  <c r="AC334" i="14"/>
  <c r="AB334" i="14" a="1"/>
  <c r="AB334" i="14" s="1"/>
  <c r="AA334" i="14"/>
  <c r="Y334" i="14"/>
  <c r="AC333" i="14"/>
  <c r="AB333" i="14" a="1"/>
  <c r="AB333" i="14" s="1"/>
  <c r="AA333" i="14"/>
  <c r="Y333" i="14"/>
  <c r="AC332" i="14"/>
  <c r="AB332" i="14" a="1"/>
  <c r="AB332" i="14" s="1"/>
  <c r="AA332" i="14"/>
  <c r="Y332" i="14"/>
  <c r="AC331" i="14"/>
  <c r="AB331" i="14" a="1"/>
  <c r="AB331" i="14" s="1"/>
  <c r="AA331" i="14"/>
  <c r="Y331" i="14"/>
  <c r="AC330" i="14"/>
  <c r="AB330" i="14" a="1"/>
  <c r="AB330" i="14" s="1"/>
  <c r="AA330" i="14"/>
  <c r="Y330" i="14"/>
  <c r="AC329" i="14"/>
  <c r="AB329" i="14" a="1"/>
  <c r="AB329" i="14" s="1"/>
  <c r="AA329" i="14"/>
  <c r="Y329" i="14"/>
  <c r="AC328" i="14"/>
  <c r="AB328" i="14" a="1"/>
  <c r="AB328" i="14" s="1"/>
  <c r="AA328" i="14"/>
  <c r="Y328" i="14"/>
  <c r="AC327" i="14"/>
  <c r="AB327" i="14" a="1"/>
  <c r="AB327" i="14" s="1"/>
  <c r="X327" i="14" s="1"/>
  <c r="AA327" i="14"/>
  <c r="Y327" i="14"/>
  <c r="AC326" i="14"/>
  <c r="AB326" i="14" a="1"/>
  <c r="AB326" i="14" s="1"/>
  <c r="X326" i="14" s="1"/>
  <c r="AA326" i="14"/>
  <c r="Y326" i="14"/>
  <c r="AC325" i="14"/>
  <c r="AB325" i="14" a="1"/>
  <c r="AB325" i="14" s="1"/>
  <c r="AA325" i="14"/>
  <c r="Y325" i="14"/>
  <c r="AC324" i="14"/>
  <c r="AB324" i="14"/>
  <c r="AB324" i="14" a="1"/>
  <c r="AA324" i="14"/>
  <c r="Y324" i="14"/>
  <c r="AC323" i="14"/>
  <c r="AB323" i="14" a="1"/>
  <c r="AB323" i="14" s="1"/>
  <c r="X323" i="14" s="1"/>
  <c r="AA323" i="14"/>
  <c r="Y323" i="14"/>
  <c r="AC322" i="14"/>
  <c r="AB322" i="14" a="1"/>
  <c r="AB322" i="14" s="1"/>
  <c r="X322" i="14" s="1"/>
  <c r="AA322" i="14"/>
  <c r="Y322" i="14"/>
  <c r="AC321" i="14"/>
  <c r="AB321" i="14" a="1"/>
  <c r="AB321" i="14" s="1"/>
  <c r="X321" i="14" s="1"/>
  <c r="AA321" i="14"/>
  <c r="Y321" i="14"/>
  <c r="AC320" i="14"/>
  <c r="AB320" i="14" a="1"/>
  <c r="AB320" i="14" s="1"/>
  <c r="X320" i="14" s="1"/>
  <c r="AA320" i="14"/>
  <c r="Y320" i="14"/>
  <c r="AC319" i="14"/>
  <c r="AB319" i="14" a="1"/>
  <c r="AB319" i="14" s="1"/>
  <c r="X319" i="14" s="1"/>
  <c r="AA319" i="14"/>
  <c r="Y319" i="14"/>
  <c r="AC318" i="14"/>
  <c r="AB318" i="14" a="1"/>
  <c r="AB318" i="14" s="1"/>
  <c r="X318" i="14" s="1"/>
  <c r="AA318" i="14"/>
  <c r="Y318" i="14"/>
  <c r="AC317" i="14"/>
  <c r="AB317" i="14" a="1"/>
  <c r="AB317" i="14" s="1"/>
  <c r="X317" i="14" s="1"/>
  <c r="AA317" i="14"/>
  <c r="Y317" i="14"/>
  <c r="AC316" i="14"/>
  <c r="AB316" i="14" a="1"/>
  <c r="AB316" i="14" s="1"/>
  <c r="X316" i="14" s="1"/>
  <c r="AA316" i="14"/>
  <c r="Y316" i="14"/>
  <c r="AC315" i="14"/>
  <c r="AB315" i="14" a="1"/>
  <c r="AB315" i="14" s="1"/>
  <c r="X315" i="14" s="1"/>
  <c r="AA315" i="14"/>
  <c r="Y315" i="14"/>
  <c r="AC314" i="14"/>
  <c r="AB314" i="14" a="1"/>
  <c r="AB314" i="14" s="1"/>
  <c r="X314" i="14" s="1"/>
  <c r="AA314" i="14"/>
  <c r="Y314" i="14"/>
  <c r="AC313" i="14"/>
  <c r="AB313" i="14" a="1"/>
  <c r="AB313" i="14" s="1"/>
  <c r="AA313" i="14"/>
  <c r="Y313" i="14"/>
  <c r="AC312" i="14"/>
  <c r="AB312" i="14" a="1"/>
  <c r="AB312" i="14" s="1"/>
  <c r="AA312" i="14"/>
  <c r="Y312" i="14"/>
  <c r="AC311" i="14"/>
  <c r="AB311" i="14" a="1"/>
  <c r="AB311" i="14" s="1"/>
  <c r="AA311" i="14"/>
  <c r="Y311" i="14"/>
  <c r="AC310" i="14"/>
  <c r="AB310" i="14" a="1"/>
  <c r="AB310" i="14" s="1"/>
  <c r="AA310" i="14"/>
  <c r="Y310" i="14"/>
  <c r="AC309" i="14"/>
  <c r="AB309" i="14" a="1"/>
  <c r="AB309" i="14" s="1"/>
  <c r="AA309" i="14"/>
  <c r="Y309" i="14"/>
  <c r="AC308" i="14"/>
  <c r="AB308" i="14" a="1"/>
  <c r="AB308" i="14" s="1"/>
  <c r="AA308" i="14"/>
  <c r="Y308" i="14"/>
  <c r="AC307" i="14"/>
  <c r="AB307" i="14" a="1"/>
  <c r="AB307" i="14" s="1"/>
  <c r="AA307" i="14"/>
  <c r="Y307" i="14"/>
  <c r="AC306" i="14"/>
  <c r="AB306" i="14" a="1"/>
  <c r="AB306" i="14" s="1"/>
  <c r="AA306" i="14"/>
  <c r="Y306" i="14"/>
  <c r="AC305" i="14"/>
  <c r="AB305" i="14" a="1"/>
  <c r="AB305" i="14" s="1"/>
  <c r="AA305" i="14"/>
  <c r="Y305" i="14"/>
  <c r="AC304" i="14"/>
  <c r="AB304" i="14" a="1"/>
  <c r="AB304" i="14" s="1"/>
  <c r="AA304" i="14"/>
  <c r="Y304" i="14"/>
  <c r="AC303" i="14"/>
  <c r="AB303" i="14" a="1"/>
  <c r="AB303" i="14" s="1"/>
  <c r="AA303" i="14"/>
  <c r="Y303" i="14"/>
  <c r="AC302" i="14"/>
  <c r="AB302" i="14" a="1"/>
  <c r="AB302" i="14" s="1"/>
  <c r="AA302" i="14"/>
  <c r="Y302" i="14"/>
  <c r="AC301" i="14"/>
  <c r="AB301" i="14" a="1"/>
  <c r="AB301" i="14" s="1"/>
  <c r="AA301" i="14"/>
  <c r="Y301" i="14"/>
  <c r="AC300" i="14"/>
  <c r="AB300" i="14" a="1"/>
  <c r="AB300" i="14" s="1"/>
  <c r="AA300" i="14"/>
  <c r="Y300" i="14"/>
  <c r="AC299" i="14"/>
  <c r="AB299" i="14" a="1"/>
  <c r="AB299" i="14" s="1"/>
  <c r="AA299" i="14"/>
  <c r="Y299" i="14"/>
  <c r="AC298" i="14"/>
  <c r="AB298" i="14" a="1"/>
  <c r="AB298" i="14" s="1"/>
  <c r="AA298" i="14"/>
  <c r="Y298" i="14"/>
  <c r="AC297" i="14"/>
  <c r="AB297" i="14" a="1"/>
  <c r="AB297" i="14" s="1"/>
  <c r="AA297" i="14"/>
  <c r="Y297" i="14"/>
  <c r="AC296" i="14"/>
  <c r="AB296" i="14" a="1"/>
  <c r="AB296" i="14" s="1"/>
  <c r="AA296" i="14"/>
  <c r="Y296" i="14"/>
  <c r="AC295" i="14"/>
  <c r="AB295" i="14" a="1"/>
  <c r="AB295" i="14" s="1"/>
  <c r="AA295" i="14"/>
  <c r="Y295" i="14"/>
  <c r="AC294" i="14"/>
  <c r="AB294" i="14"/>
  <c r="AB294" i="14" a="1"/>
  <c r="AA294" i="14"/>
  <c r="Y294" i="14"/>
  <c r="AC293" i="14"/>
  <c r="AB293" i="14" a="1"/>
  <c r="AB293" i="14" s="1"/>
  <c r="AA293" i="14"/>
  <c r="Y293" i="14"/>
  <c r="AC292" i="14"/>
  <c r="AB292" i="14" a="1"/>
  <c r="AB292" i="14" s="1"/>
  <c r="AA292" i="14"/>
  <c r="Y292" i="14"/>
  <c r="AC291" i="14"/>
  <c r="AB291" i="14" a="1"/>
  <c r="AB291" i="14" s="1"/>
  <c r="AA291" i="14"/>
  <c r="Y291" i="14"/>
  <c r="AC290" i="14"/>
  <c r="AB290" i="14"/>
  <c r="X290" i="14" s="1"/>
  <c r="AB290" i="14" a="1"/>
  <c r="AA290" i="14"/>
  <c r="Y290" i="14"/>
  <c r="AC289" i="14"/>
  <c r="AB289" i="14" a="1"/>
  <c r="AB289" i="14" s="1"/>
  <c r="X289" i="14" s="1"/>
  <c r="AA289" i="14"/>
  <c r="Y289" i="14"/>
  <c r="AC288" i="14"/>
  <c r="AB288" i="14" a="1"/>
  <c r="AB288" i="14" s="1"/>
  <c r="X288" i="14" s="1"/>
  <c r="AA288" i="14"/>
  <c r="Y288" i="14"/>
  <c r="AC287" i="14"/>
  <c r="AB287" i="14" a="1"/>
  <c r="AB287" i="14" s="1"/>
  <c r="X287" i="14" s="1"/>
  <c r="AA287" i="14"/>
  <c r="Y287" i="14"/>
  <c r="AC286" i="14"/>
  <c r="AB286" i="14" a="1"/>
  <c r="AB286" i="14" s="1"/>
  <c r="AA286" i="14"/>
  <c r="Y286" i="14"/>
  <c r="AC285" i="14"/>
  <c r="AB285" i="14" a="1"/>
  <c r="AB285" i="14" s="1"/>
  <c r="X285" i="14" s="1"/>
  <c r="AA285" i="14"/>
  <c r="Y285" i="14"/>
  <c r="AC284" i="14"/>
  <c r="AB284" i="14" a="1"/>
  <c r="AB284" i="14" s="1"/>
  <c r="X284" i="14" s="1"/>
  <c r="AA284" i="14"/>
  <c r="Y284" i="14"/>
  <c r="AC283" i="14"/>
  <c r="AB283" i="14" a="1"/>
  <c r="AB283" i="14" s="1"/>
  <c r="AA283" i="14"/>
  <c r="Y283" i="14"/>
  <c r="AC282" i="14"/>
  <c r="AB282" i="14" a="1"/>
  <c r="AB282" i="14" s="1"/>
  <c r="AA282" i="14"/>
  <c r="Y282" i="14"/>
  <c r="AC281" i="14"/>
  <c r="AB281" i="14" a="1"/>
  <c r="AB281" i="14" s="1"/>
  <c r="AA281" i="14"/>
  <c r="Y281" i="14"/>
  <c r="AC280" i="14"/>
  <c r="AB280" i="14" a="1"/>
  <c r="AB280" i="14" s="1"/>
  <c r="AA280" i="14"/>
  <c r="Y280" i="14"/>
  <c r="AC279" i="14"/>
  <c r="AB279" i="14" a="1"/>
  <c r="AB279" i="14" s="1"/>
  <c r="AA279" i="14"/>
  <c r="Y279" i="14"/>
  <c r="AC278" i="14"/>
  <c r="AB278" i="14"/>
  <c r="AB278" i="14" a="1"/>
  <c r="AA278" i="14"/>
  <c r="Y278" i="14"/>
  <c r="AC277" i="14"/>
  <c r="AB277" i="14" a="1"/>
  <c r="AB277" i="14" s="1"/>
  <c r="AA277" i="14"/>
  <c r="Y277" i="14"/>
  <c r="AC276" i="14"/>
  <c r="AB276" i="14" a="1"/>
  <c r="AB276" i="14" s="1"/>
  <c r="AA276" i="14"/>
  <c r="Y276" i="14"/>
  <c r="AC275" i="14"/>
  <c r="AB275" i="14" a="1"/>
  <c r="AB275" i="14" s="1"/>
  <c r="AA275" i="14"/>
  <c r="Y275" i="14"/>
  <c r="AC274" i="14"/>
  <c r="AB274" i="14"/>
  <c r="X274" i="14" s="1"/>
  <c r="AB274" i="14" a="1"/>
  <c r="AA274" i="14"/>
  <c r="Y274" i="14"/>
  <c r="AC273" i="14"/>
  <c r="AB273" i="14" a="1"/>
  <c r="AB273" i="14" s="1"/>
  <c r="X273" i="14" s="1"/>
  <c r="AA273" i="14"/>
  <c r="Y273" i="14"/>
  <c r="AC272" i="14"/>
  <c r="AB272" i="14" a="1"/>
  <c r="AB272" i="14" s="1"/>
  <c r="X272" i="14" s="1"/>
  <c r="AA272" i="14"/>
  <c r="Y272" i="14"/>
  <c r="AC271" i="14"/>
  <c r="AB271" i="14" a="1"/>
  <c r="AB271" i="14" s="1"/>
  <c r="X271" i="14" s="1"/>
  <c r="AA271" i="14"/>
  <c r="Y271" i="14"/>
  <c r="AC270" i="14"/>
  <c r="AB270" i="14" a="1"/>
  <c r="AB270" i="14" s="1"/>
  <c r="AA270" i="14"/>
  <c r="Y270" i="14"/>
  <c r="AC269" i="14"/>
  <c r="AB269" i="14" a="1"/>
  <c r="AB269" i="14" s="1"/>
  <c r="X269" i="14" s="1"/>
  <c r="AA269" i="14"/>
  <c r="Y269" i="14"/>
  <c r="AC268" i="14"/>
  <c r="AB268" i="14" a="1"/>
  <c r="AB268" i="14" s="1"/>
  <c r="X268" i="14" s="1"/>
  <c r="AA268" i="14"/>
  <c r="Y268" i="14"/>
  <c r="AC267" i="14"/>
  <c r="AB267" i="14" a="1"/>
  <c r="AB267" i="14" s="1"/>
  <c r="AA267" i="14"/>
  <c r="Y267" i="14"/>
  <c r="AC266" i="14"/>
  <c r="AB266" i="14" a="1"/>
  <c r="AB266" i="14" s="1"/>
  <c r="AA266" i="14"/>
  <c r="Y266" i="14"/>
  <c r="AC265" i="14"/>
  <c r="AB265" i="14" a="1"/>
  <c r="AB265" i="14" s="1"/>
  <c r="AA265" i="14"/>
  <c r="Y265" i="14"/>
  <c r="AC264" i="14"/>
  <c r="AB264" i="14" a="1"/>
  <c r="AB264" i="14" s="1"/>
  <c r="AA264" i="14"/>
  <c r="Y264" i="14"/>
  <c r="AC263" i="14"/>
  <c r="AB263" i="14" a="1"/>
  <c r="AB263" i="14" s="1"/>
  <c r="AA263" i="14"/>
  <c r="Y263" i="14"/>
  <c r="AC262" i="14"/>
  <c r="AB262" i="14"/>
  <c r="AB262" i="14" a="1"/>
  <c r="AA262" i="14"/>
  <c r="Y262" i="14"/>
  <c r="AC261" i="14"/>
  <c r="AB261" i="14" a="1"/>
  <c r="AB261" i="14" s="1"/>
  <c r="X261" i="14" s="1"/>
  <c r="AA261" i="14"/>
  <c r="Y261" i="14"/>
  <c r="AC260" i="14"/>
  <c r="AB260" i="14" a="1"/>
  <c r="AB260" i="14" s="1"/>
  <c r="AA260" i="14"/>
  <c r="Y260" i="14"/>
  <c r="AC259" i="14"/>
  <c r="AB259" i="14" a="1"/>
  <c r="AB259" i="14" s="1"/>
  <c r="AA259" i="14"/>
  <c r="Y259" i="14"/>
  <c r="AC258" i="14"/>
  <c r="AB258" i="14"/>
  <c r="X258" i="14" s="1"/>
  <c r="AB258" i="14" a="1"/>
  <c r="AA258" i="14"/>
  <c r="Y258" i="14"/>
  <c r="AC257" i="14"/>
  <c r="AB257" i="14" a="1"/>
  <c r="AB257" i="14" s="1"/>
  <c r="X257" i="14" s="1"/>
  <c r="AA257" i="14"/>
  <c r="Y257" i="14"/>
  <c r="AC256" i="14"/>
  <c r="AB256" i="14" a="1"/>
  <c r="AB256" i="14" s="1"/>
  <c r="X256" i="14" s="1"/>
  <c r="AA256" i="14"/>
  <c r="Y256" i="14"/>
  <c r="AC255" i="14"/>
  <c r="AB255" i="14" a="1"/>
  <c r="AB255" i="14" s="1"/>
  <c r="X255" i="14" s="1"/>
  <c r="AA255" i="14"/>
  <c r="Y255" i="14"/>
  <c r="AC254" i="14"/>
  <c r="AB254" i="14" a="1"/>
  <c r="AB254" i="14" s="1"/>
  <c r="AA254" i="14"/>
  <c r="Y254" i="14"/>
  <c r="AC253" i="14"/>
  <c r="AB253" i="14" a="1"/>
  <c r="AB253" i="14" s="1"/>
  <c r="AA253" i="14"/>
  <c r="Y253" i="14"/>
  <c r="AC252" i="14"/>
  <c r="AB252" i="14" a="1"/>
  <c r="AB252" i="14" s="1"/>
  <c r="AA252" i="14"/>
  <c r="Y252" i="14"/>
  <c r="AC251" i="14"/>
  <c r="AB251" i="14" a="1"/>
  <c r="AB251" i="14" s="1"/>
  <c r="AA251" i="14"/>
  <c r="Y251" i="14"/>
  <c r="AC250" i="14"/>
  <c r="AB250" i="14" a="1"/>
  <c r="AB250" i="14" s="1"/>
  <c r="AA250" i="14"/>
  <c r="Y250" i="14"/>
  <c r="AC249" i="14"/>
  <c r="AB249" i="14" a="1"/>
  <c r="AB249" i="14" s="1"/>
  <c r="AA249" i="14"/>
  <c r="Y249" i="14"/>
  <c r="AC248" i="14"/>
  <c r="AB248" i="14" a="1"/>
  <c r="AB248" i="14" s="1"/>
  <c r="AA248" i="14"/>
  <c r="Y248" i="14"/>
  <c r="AC247" i="14"/>
  <c r="AB247" i="14" a="1"/>
  <c r="AB247" i="14" s="1"/>
  <c r="AA247" i="14"/>
  <c r="Y247" i="14"/>
  <c r="AC246" i="14"/>
  <c r="AB246" i="14"/>
  <c r="AB246" i="14" a="1"/>
  <c r="AA246" i="14"/>
  <c r="Y246" i="14"/>
  <c r="AC245" i="14"/>
  <c r="AB245" i="14" a="1"/>
  <c r="AB245" i="14" s="1"/>
  <c r="X245" i="14" s="1"/>
  <c r="AA245" i="14"/>
  <c r="Y245" i="14"/>
  <c r="AC244" i="14"/>
  <c r="AB244" i="14" a="1"/>
  <c r="AB244" i="14" s="1"/>
  <c r="AA244" i="14"/>
  <c r="Y244" i="14"/>
  <c r="AC243" i="14"/>
  <c r="AB243" i="14" a="1"/>
  <c r="AB243" i="14" s="1"/>
  <c r="AA243" i="14"/>
  <c r="Y243" i="14"/>
  <c r="AC242" i="14"/>
  <c r="AB242" i="14"/>
  <c r="X242" i="14" s="1"/>
  <c r="AB242" i="14" a="1"/>
  <c r="AA242" i="14"/>
  <c r="Y242" i="14"/>
  <c r="AC241" i="14"/>
  <c r="AB241" i="14" a="1"/>
  <c r="AB241" i="14" s="1"/>
  <c r="X241" i="14" s="1"/>
  <c r="AA241" i="14"/>
  <c r="Y241" i="14"/>
  <c r="AC240" i="14"/>
  <c r="AB240" i="14" a="1"/>
  <c r="AB240" i="14" s="1"/>
  <c r="X240" i="14" s="1"/>
  <c r="AA240" i="14"/>
  <c r="Y240" i="14"/>
  <c r="AC239" i="14"/>
  <c r="AB239" i="14" a="1"/>
  <c r="AB239" i="14" s="1"/>
  <c r="X239" i="14" s="1"/>
  <c r="AA239" i="14"/>
  <c r="Y239" i="14"/>
  <c r="AC238" i="14"/>
  <c r="AB238" i="14" a="1"/>
  <c r="AB238" i="14" s="1"/>
  <c r="AA238" i="14"/>
  <c r="Y238" i="14"/>
  <c r="AC237" i="14"/>
  <c r="AB237" i="14" a="1"/>
  <c r="AB237" i="14" s="1"/>
  <c r="AA237" i="14"/>
  <c r="Y237" i="14"/>
  <c r="AC236" i="14"/>
  <c r="AB236" i="14" a="1"/>
  <c r="AB236" i="14" s="1"/>
  <c r="AA236" i="14"/>
  <c r="Y236" i="14"/>
  <c r="AC235" i="14"/>
  <c r="AB235" i="14" a="1"/>
  <c r="AB235" i="14" s="1"/>
  <c r="AA235" i="14"/>
  <c r="Y235" i="14"/>
  <c r="AC234" i="14"/>
  <c r="AB234" i="14" a="1"/>
  <c r="AB234" i="14" s="1"/>
  <c r="AA234" i="14"/>
  <c r="Y234" i="14"/>
  <c r="AC233" i="14"/>
  <c r="AB233" i="14" a="1"/>
  <c r="AB233" i="14" s="1"/>
  <c r="AA233" i="14"/>
  <c r="Y233" i="14"/>
  <c r="AC232" i="14"/>
  <c r="AB232" i="14" a="1"/>
  <c r="AB232" i="14" s="1"/>
  <c r="AA232" i="14"/>
  <c r="Y232" i="14"/>
  <c r="AC231" i="14"/>
  <c r="AB231" i="14" a="1"/>
  <c r="AB231" i="14" s="1"/>
  <c r="AA231" i="14"/>
  <c r="Y231" i="14"/>
  <c r="AC230" i="14"/>
  <c r="AB230" i="14"/>
  <c r="AB230" i="14" a="1"/>
  <c r="AA230" i="14"/>
  <c r="Y230" i="14"/>
  <c r="AC229" i="14"/>
  <c r="AB229" i="14" a="1"/>
  <c r="AB229" i="14" s="1"/>
  <c r="X229" i="14" s="1"/>
  <c r="AA229" i="14"/>
  <c r="Y229" i="14"/>
  <c r="AC228" i="14"/>
  <c r="AB228" i="14" a="1"/>
  <c r="AB228" i="14" s="1"/>
  <c r="X228" i="14" s="1"/>
  <c r="AA228" i="14"/>
  <c r="Y228" i="14"/>
  <c r="AC227" i="14"/>
  <c r="AB227" i="14" a="1"/>
  <c r="AB227" i="14" s="1"/>
  <c r="AA227" i="14"/>
  <c r="Y227" i="14"/>
  <c r="AC226" i="14"/>
  <c r="AB226" i="14"/>
  <c r="X226" i="14" s="1"/>
  <c r="AB226" i="14" a="1"/>
  <c r="AA226" i="14"/>
  <c r="Y226" i="14"/>
  <c r="AC225" i="14"/>
  <c r="AB225" i="14" a="1"/>
  <c r="AB225" i="14" s="1"/>
  <c r="X225" i="14" s="1"/>
  <c r="AA225" i="14"/>
  <c r="Y225" i="14"/>
  <c r="AC224" i="14"/>
  <c r="AB224" i="14" a="1"/>
  <c r="AB224" i="14" s="1"/>
  <c r="X224" i="14" s="1"/>
  <c r="AA224" i="14"/>
  <c r="Y224" i="14"/>
  <c r="AC223" i="14"/>
  <c r="AB223" i="14" a="1"/>
  <c r="AB223" i="14" s="1"/>
  <c r="X223" i="14" s="1"/>
  <c r="AA223" i="14"/>
  <c r="Y223" i="14"/>
  <c r="AC222" i="14"/>
  <c r="AB222" i="14" a="1"/>
  <c r="AB222" i="14" s="1"/>
  <c r="AA222" i="14"/>
  <c r="Y222" i="14"/>
  <c r="AC221" i="14"/>
  <c r="AB221" i="14" a="1"/>
  <c r="AB221" i="14" s="1"/>
  <c r="AA221" i="14"/>
  <c r="Y221" i="14"/>
  <c r="AC220" i="14"/>
  <c r="AB220" i="14" a="1"/>
  <c r="AB220" i="14" s="1"/>
  <c r="AA220" i="14"/>
  <c r="Y220" i="14"/>
  <c r="AC219" i="14"/>
  <c r="AB219" i="14" a="1"/>
  <c r="AB219" i="14" s="1"/>
  <c r="AA219" i="14"/>
  <c r="Y219" i="14"/>
  <c r="AC218" i="14"/>
  <c r="AB218" i="14" a="1"/>
  <c r="AB218" i="14" s="1"/>
  <c r="AA218" i="14"/>
  <c r="Y218" i="14"/>
  <c r="AC217" i="14"/>
  <c r="AB217" i="14" a="1"/>
  <c r="AB217" i="14" s="1"/>
  <c r="AA217" i="14"/>
  <c r="Y217" i="14"/>
  <c r="AC216" i="14"/>
  <c r="AB216" i="14" a="1"/>
  <c r="AB216" i="14" s="1"/>
  <c r="AA216" i="14"/>
  <c r="Y216" i="14"/>
  <c r="AC215" i="14"/>
  <c r="AB215" i="14" a="1"/>
  <c r="AB215" i="14" s="1"/>
  <c r="AA215" i="14"/>
  <c r="Y215" i="14"/>
  <c r="AC214" i="14"/>
  <c r="AB214" i="14"/>
  <c r="AB214" i="14" a="1"/>
  <c r="AA214" i="14"/>
  <c r="Y214" i="14"/>
  <c r="AC213" i="14"/>
  <c r="AB213" i="14" a="1"/>
  <c r="AB213" i="14" s="1"/>
  <c r="X213" i="14" s="1"/>
  <c r="AA213" i="14"/>
  <c r="Y213" i="14"/>
  <c r="AC212" i="14"/>
  <c r="AB212" i="14" a="1"/>
  <c r="AB212" i="14" s="1"/>
  <c r="X212" i="14" s="1"/>
  <c r="AA212" i="14"/>
  <c r="Y212" i="14"/>
  <c r="AC211" i="14"/>
  <c r="AB211" i="14" a="1"/>
  <c r="AB211" i="14" s="1"/>
  <c r="AA211" i="14"/>
  <c r="Y211" i="14"/>
  <c r="AC210" i="14"/>
  <c r="AB210" i="14"/>
  <c r="X210" i="14" s="1"/>
  <c r="AB210" i="14" a="1"/>
  <c r="AA210" i="14"/>
  <c r="Y210" i="14"/>
  <c r="AC209" i="14"/>
  <c r="AB209" i="14" a="1"/>
  <c r="AB209" i="14" s="1"/>
  <c r="X209" i="14" s="1"/>
  <c r="AA209" i="14"/>
  <c r="Y209" i="14"/>
  <c r="AC208" i="14"/>
  <c r="AB208" i="14" a="1"/>
  <c r="AB208" i="14" s="1"/>
  <c r="X208" i="14" s="1"/>
  <c r="AA208" i="14"/>
  <c r="Y208" i="14"/>
  <c r="AC207" i="14"/>
  <c r="AB207" i="14" a="1"/>
  <c r="AB207" i="14" s="1"/>
  <c r="X207" i="14" s="1"/>
  <c r="AA207" i="14"/>
  <c r="Y207" i="14"/>
  <c r="AC206" i="14"/>
  <c r="AB206" i="14" a="1"/>
  <c r="AB206" i="14" s="1"/>
  <c r="AA206" i="14"/>
  <c r="Y206" i="14"/>
  <c r="AC205" i="14"/>
  <c r="AB205" i="14" a="1"/>
  <c r="AB205" i="14" s="1"/>
  <c r="AA205" i="14"/>
  <c r="Y205" i="14"/>
  <c r="AC204" i="14"/>
  <c r="AB204" i="14" a="1"/>
  <c r="AB204" i="14" s="1"/>
  <c r="AA204" i="14"/>
  <c r="Y204" i="14"/>
  <c r="AC203" i="14"/>
  <c r="AB203" i="14" a="1"/>
  <c r="AB203" i="14" s="1"/>
  <c r="AA203" i="14"/>
  <c r="Y203" i="14"/>
  <c r="AC202" i="14"/>
  <c r="AB202" i="14" a="1"/>
  <c r="AB202" i="14" s="1"/>
  <c r="AA202" i="14"/>
  <c r="Y202" i="14"/>
  <c r="AC201" i="14"/>
  <c r="AB201" i="14" a="1"/>
  <c r="AB201" i="14" s="1"/>
  <c r="AA201" i="14"/>
  <c r="Y201" i="14"/>
  <c r="AC200" i="14"/>
  <c r="AB200" i="14" a="1"/>
  <c r="AB200" i="14" s="1"/>
  <c r="AA200" i="14"/>
  <c r="Y200" i="14"/>
  <c r="AC199" i="14"/>
  <c r="AB199" i="14" a="1"/>
  <c r="AB199" i="14" s="1"/>
  <c r="AA199" i="14"/>
  <c r="Y199" i="14"/>
  <c r="AC198" i="14"/>
  <c r="AB198" i="14"/>
  <c r="AB198" i="14" a="1"/>
  <c r="AA198" i="14"/>
  <c r="Y198" i="14"/>
  <c r="AC197" i="14"/>
  <c r="AB197" i="14" a="1"/>
  <c r="AB197" i="14" s="1"/>
  <c r="X197" i="14" s="1"/>
  <c r="AA197" i="14"/>
  <c r="Y197" i="14"/>
  <c r="AC196" i="14"/>
  <c r="AB196" i="14" a="1"/>
  <c r="AB196" i="14" s="1"/>
  <c r="X196" i="14" s="1"/>
  <c r="AA196" i="14"/>
  <c r="Y196" i="14"/>
  <c r="AC195" i="14"/>
  <c r="AB195" i="14" a="1"/>
  <c r="AB195" i="14" s="1"/>
  <c r="AA195" i="14"/>
  <c r="Y195" i="14"/>
  <c r="AC194" i="14"/>
  <c r="AB194" i="14"/>
  <c r="X194" i="14" s="1"/>
  <c r="AB194" i="14" a="1"/>
  <c r="AA194" i="14"/>
  <c r="Y194" i="14"/>
  <c r="AC193" i="14"/>
  <c r="AB193" i="14" a="1"/>
  <c r="AB193" i="14" s="1"/>
  <c r="X193" i="14" s="1"/>
  <c r="AA193" i="14"/>
  <c r="Y193" i="14"/>
  <c r="AC192" i="14"/>
  <c r="AB192" i="14" a="1"/>
  <c r="AB192" i="14" s="1"/>
  <c r="X192" i="14" s="1"/>
  <c r="AA192" i="14"/>
  <c r="Y192" i="14"/>
  <c r="AC191" i="14"/>
  <c r="AB191" i="14" a="1"/>
  <c r="AB191" i="14" s="1"/>
  <c r="X191" i="14" s="1"/>
  <c r="AA191" i="14"/>
  <c r="Y191" i="14"/>
  <c r="AC190" i="14"/>
  <c r="AB190" i="14" a="1"/>
  <c r="AB190" i="14" s="1"/>
  <c r="AA190" i="14"/>
  <c r="Y190" i="14"/>
  <c r="AC189" i="14"/>
  <c r="AB189" i="14" a="1"/>
  <c r="AB189" i="14" s="1"/>
  <c r="AA189" i="14"/>
  <c r="Y189" i="14"/>
  <c r="AC188" i="14"/>
  <c r="AB188" i="14" a="1"/>
  <c r="AB188" i="14" s="1"/>
  <c r="AA188" i="14"/>
  <c r="Y188" i="14"/>
  <c r="AC187" i="14"/>
  <c r="AB187" i="14" a="1"/>
  <c r="AB187" i="14" s="1"/>
  <c r="AA187" i="14"/>
  <c r="Y187" i="14"/>
  <c r="AC186" i="14"/>
  <c r="AB186" i="14" a="1"/>
  <c r="AB186" i="14" s="1"/>
  <c r="AA186" i="14"/>
  <c r="Y186" i="14"/>
  <c r="AC185" i="14"/>
  <c r="AB185" i="14" a="1"/>
  <c r="AB185" i="14" s="1"/>
  <c r="AA185" i="14"/>
  <c r="Y185" i="14"/>
  <c r="AC184" i="14"/>
  <c r="AB184" i="14" a="1"/>
  <c r="AB184" i="14" s="1"/>
  <c r="AA184" i="14"/>
  <c r="Y184" i="14"/>
  <c r="AC183" i="14"/>
  <c r="AB183" i="14" a="1"/>
  <c r="AB183" i="14" s="1"/>
  <c r="AA183" i="14"/>
  <c r="Y183" i="14"/>
  <c r="AC182" i="14"/>
  <c r="AB182" i="14"/>
  <c r="AB182" i="14" a="1"/>
  <c r="AA182" i="14"/>
  <c r="Y182" i="14"/>
  <c r="AC181" i="14"/>
  <c r="AB181" i="14" a="1"/>
  <c r="AB181" i="14" s="1"/>
  <c r="X181" i="14" s="1"/>
  <c r="AA181" i="14"/>
  <c r="Y181" i="14"/>
  <c r="AC180" i="14"/>
  <c r="AB180" i="14" a="1"/>
  <c r="AB180" i="14" s="1"/>
  <c r="X180" i="14" s="1"/>
  <c r="AA180" i="14"/>
  <c r="Y180" i="14"/>
  <c r="AC179" i="14"/>
  <c r="AB179" i="14" a="1"/>
  <c r="AB179" i="14" s="1"/>
  <c r="AA179" i="14"/>
  <c r="Y179" i="14"/>
  <c r="AC178" i="14"/>
  <c r="AB178" i="14"/>
  <c r="X178" i="14" s="1"/>
  <c r="AB178" i="14" a="1"/>
  <c r="AA178" i="14"/>
  <c r="Y178" i="14"/>
  <c r="AC177" i="14"/>
  <c r="AB177" i="14" a="1"/>
  <c r="AB177" i="14" s="1"/>
  <c r="X177" i="14" s="1"/>
  <c r="AA177" i="14"/>
  <c r="Y177" i="14"/>
  <c r="AC176" i="14"/>
  <c r="AB176" i="14" a="1"/>
  <c r="AB176" i="14" s="1"/>
  <c r="X176" i="14" s="1"/>
  <c r="AA176" i="14"/>
  <c r="Y176" i="14"/>
  <c r="AC175" i="14"/>
  <c r="AB175" i="14" a="1"/>
  <c r="AB175" i="14" s="1"/>
  <c r="X175" i="14" s="1"/>
  <c r="AA175" i="14"/>
  <c r="Y175" i="14"/>
  <c r="AC174" i="14"/>
  <c r="AB174" i="14" a="1"/>
  <c r="AB174" i="14" s="1"/>
  <c r="AA174" i="14"/>
  <c r="Y174" i="14"/>
  <c r="AC173" i="14"/>
  <c r="AB173" i="14" a="1"/>
  <c r="AB173" i="14" s="1"/>
  <c r="AA173" i="14"/>
  <c r="Y173" i="14"/>
  <c r="AC172" i="14"/>
  <c r="AB172" i="14" a="1"/>
  <c r="AB172" i="14" s="1"/>
  <c r="AA172" i="14"/>
  <c r="Y172" i="14"/>
  <c r="AC171" i="14"/>
  <c r="AB171" i="14" a="1"/>
  <c r="AB171" i="14" s="1"/>
  <c r="AA171" i="14"/>
  <c r="Y171" i="14"/>
  <c r="AC170" i="14"/>
  <c r="AB170" i="14"/>
  <c r="AB170" i="14" a="1"/>
  <c r="AA170" i="14"/>
  <c r="Y170" i="14"/>
  <c r="AC169" i="14"/>
  <c r="AB169" i="14"/>
  <c r="X169" i="14" s="1"/>
  <c r="AB169" i="14" a="1"/>
  <c r="AA169" i="14"/>
  <c r="Y169" i="14"/>
  <c r="AC168" i="14"/>
  <c r="AB168" i="14" a="1"/>
  <c r="AB168" i="14" s="1"/>
  <c r="X168" i="14" s="1"/>
  <c r="AA168" i="14"/>
  <c r="Y168" i="14"/>
  <c r="AC167" i="14"/>
  <c r="AB167" i="14" a="1"/>
  <c r="AB167" i="14" s="1"/>
  <c r="X167" i="14" s="1"/>
  <c r="AA167" i="14"/>
  <c r="Y167" i="14"/>
  <c r="AC166" i="14"/>
  <c r="AB166" i="14" a="1"/>
  <c r="AB166" i="14" s="1"/>
  <c r="AA166" i="14"/>
  <c r="Y166" i="14"/>
  <c r="AC165" i="14"/>
  <c r="AB165" i="14" a="1"/>
  <c r="AB165" i="14" s="1"/>
  <c r="AA165" i="14"/>
  <c r="Y165" i="14"/>
  <c r="AC164" i="14"/>
  <c r="AB164" i="14" a="1"/>
  <c r="AB164" i="14" s="1"/>
  <c r="AA164" i="14"/>
  <c r="Y164" i="14"/>
  <c r="AC163" i="14"/>
  <c r="AB163" i="14" a="1"/>
  <c r="AB163" i="14" s="1"/>
  <c r="AA163" i="14"/>
  <c r="Y163" i="14"/>
  <c r="AC162" i="14"/>
  <c r="AB162" i="14"/>
  <c r="AB162" i="14" a="1"/>
  <c r="AA162" i="14"/>
  <c r="Y162" i="14"/>
  <c r="AC161" i="14"/>
  <c r="AB161" i="14"/>
  <c r="X161" i="14" s="1"/>
  <c r="AB161" i="14" a="1"/>
  <c r="AA161" i="14"/>
  <c r="Y161" i="14"/>
  <c r="AC160" i="14"/>
  <c r="AB160" i="14" a="1"/>
  <c r="AB160" i="14" s="1"/>
  <c r="X160" i="14" s="1"/>
  <c r="AA160" i="14"/>
  <c r="Y160" i="14"/>
  <c r="AC159" i="14"/>
  <c r="AB159" i="14" a="1"/>
  <c r="AB159" i="14" s="1"/>
  <c r="X159" i="14" s="1"/>
  <c r="AA159" i="14"/>
  <c r="Y159" i="14"/>
  <c r="AC158" i="14"/>
  <c r="AB158" i="14" a="1"/>
  <c r="AB158" i="14" s="1"/>
  <c r="AA158" i="14"/>
  <c r="Y158" i="14"/>
  <c r="AC157" i="14"/>
  <c r="AB157" i="14" a="1"/>
  <c r="AB157" i="14" s="1"/>
  <c r="AA157" i="14"/>
  <c r="Y157" i="14"/>
  <c r="AC156" i="14"/>
  <c r="AB156" i="14" a="1"/>
  <c r="AB156" i="14" s="1"/>
  <c r="AA156" i="14"/>
  <c r="Y156" i="14"/>
  <c r="AC155" i="14"/>
  <c r="AB155" i="14" a="1"/>
  <c r="AB155" i="14" s="1"/>
  <c r="AA155" i="14"/>
  <c r="Y155" i="14"/>
  <c r="AC154" i="14"/>
  <c r="AB154" i="14"/>
  <c r="AB154" i="14" a="1"/>
  <c r="AA154" i="14"/>
  <c r="Y154" i="14"/>
  <c r="AC153" i="14"/>
  <c r="AB153" i="14"/>
  <c r="X153" i="14" s="1"/>
  <c r="AB153" i="14" a="1"/>
  <c r="AA153" i="14"/>
  <c r="Y153" i="14"/>
  <c r="AC152" i="14"/>
  <c r="AB152" i="14" a="1"/>
  <c r="AB152" i="14" s="1"/>
  <c r="X152" i="14" s="1"/>
  <c r="AA152" i="14"/>
  <c r="Y152" i="14"/>
  <c r="AC151" i="14"/>
  <c r="AB151" i="14" a="1"/>
  <c r="AB151" i="14" s="1"/>
  <c r="X151" i="14" s="1"/>
  <c r="AA151" i="14"/>
  <c r="Y151" i="14"/>
  <c r="AC150" i="14"/>
  <c r="AB150" i="14" a="1"/>
  <c r="AB150" i="14" s="1"/>
  <c r="AA150" i="14"/>
  <c r="Y150" i="14"/>
  <c r="AC149" i="14"/>
  <c r="AB149" i="14" a="1"/>
  <c r="AB149" i="14" s="1"/>
  <c r="AA149" i="14"/>
  <c r="Y149" i="14"/>
  <c r="AC148" i="14"/>
  <c r="AB148" i="14" a="1"/>
  <c r="AB148" i="14" s="1"/>
  <c r="AA148" i="14"/>
  <c r="Y148" i="14"/>
  <c r="AC147" i="14"/>
  <c r="AB147" i="14" a="1"/>
  <c r="AB147" i="14" s="1"/>
  <c r="AA147" i="14"/>
  <c r="Y147" i="14"/>
  <c r="AC146" i="14"/>
  <c r="AB146" i="14"/>
  <c r="AB146" i="14" a="1"/>
  <c r="AA146" i="14"/>
  <c r="Y146" i="14"/>
  <c r="AC145" i="14"/>
  <c r="AB145" i="14"/>
  <c r="X145" i="14" s="1"/>
  <c r="AB145" i="14" a="1"/>
  <c r="AA145" i="14"/>
  <c r="Y145" i="14"/>
  <c r="AC144" i="14"/>
  <c r="AB144" i="14" a="1"/>
  <c r="AB144" i="14" s="1"/>
  <c r="X144" i="14" s="1"/>
  <c r="AA144" i="14"/>
  <c r="Y144" i="14"/>
  <c r="AC143" i="14"/>
  <c r="AB143" i="14" a="1"/>
  <c r="AB143" i="14" s="1"/>
  <c r="X143" i="14" s="1"/>
  <c r="AA143" i="14"/>
  <c r="Y143" i="14"/>
  <c r="AC142" i="14"/>
  <c r="AB142" i="14" a="1"/>
  <c r="AB142" i="14" s="1"/>
  <c r="AA142" i="14"/>
  <c r="Y142" i="14"/>
  <c r="AC141" i="14"/>
  <c r="AB141" i="14" a="1"/>
  <c r="AB141" i="14" s="1"/>
  <c r="AA141" i="14"/>
  <c r="Y141" i="14"/>
  <c r="AC140" i="14"/>
  <c r="AB140" i="14" a="1"/>
  <c r="AB140" i="14" s="1"/>
  <c r="AA140" i="14"/>
  <c r="Y140" i="14"/>
  <c r="AC139" i="14"/>
  <c r="AB139" i="14" a="1"/>
  <c r="AB139" i="14" s="1"/>
  <c r="AA139" i="14"/>
  <c r="Y139" i="14"/>
  <c r="AC138" i="14"/>
  <c r="AB138" i="14"/>
  <c r="AB138" i="14" a="1"/>
  <c r="AA138" i="14"/>
  <c r="Y138" i="14"/>
  <c r="AC137" i="14"/>
  <c r="AB137" i="14"/>
  <c r="X137" i="14" s="1"/>
  <c r="AB137" i="14" a="1"/>
  <c r="AA137" i="14"/>
  <c r="Y137" i="14"/>
  <c r="AC136" i="14"/>
  <c r="AB136" i="14" a="1"/>
  <c r="AB136" i="14" s="1"/>
  <c r="X136" i="14" s="1"/>
  <c r="AA136" i="14"/>
  <c r="Y136" i="14"/>
  <c r="AC135" i="14"/>
  <c r="AB135" i="14" a="1"/>
  <c r="AB135" i="14" s="1"/>
  <c r="X135" i="14" s="1"/>
  <c r="AA135" i="14"/>
  <c r="Y135" i="14"/>
  <c r="AC134" i="14"/>
  <c r="AB134" i="14" a="1"/>
  <c r="AB134" i="14" s="1"/>
  <c r="AA134" i="14"/>
  <c r="Y134" i="14"/>
  <c r="AC133" i="14"/>
  <c r="AB133" i="14" a="1"/>
  <c r="AB133" i="14" s="1"/>
  <c r="AA133" i="14"/>
  <c r="Y133" i="14"/>
  <c r="AC132" i="14"/>
  <c r="AB132" i="14" a="1"/>
  <c r="AB132" i="14" s="1"/>
  <c r="AA132" i="14"/>
  <c r="Y132" i="14"/>
  <c r="AC131" i="14"/>
  <c r="AB131" i="14" a="1"/>
  <c r="AB131" i="14" s="1"/>
  <c r="AA131" i="14"/>
  <c r="Y131" i="14"/>
  <c r="AC130" i="14"/>
  <c r="AB130" i="14"/>
  <c r="AB130" i="14" a="1"/>
  <c r="AA130" i="14"/>
  <c r="Y130" i="14"/>
  <c r="AC129" i="14"/>
  <c r="AB129" i="14"/>
  <c r="X129" i="14" s="1"/>
  <c r="AB129" i="14" a="1"/>
  <c r="AA129" i="14"/>
  <c r="Y129" i="14"/>
  <c r="AC128" i="14"/>
  <c r="AB128" i="14" a="1"/>
  <c r="AB128" i="14" s="1"/>
  <c r="X128" i="14" s="1"/>
  <c r="AA128" i="14"/>
  <c r="Y128" i="14"/>
  <c r="AC127" i="14"/>
  <c r="AB127" i="14" a="1"/>
  <c r="AB127" i="14" s="1"/>
  <c r="X127" i="14" s="1"/>
  <c r="AA127" i="14"/>
  <c r="Y127" i="14"/>
  <c r="AC126" i="14"/>
  <c r="AB126" i="14"/>
  <c r="AB126" i="14" a="1"/>
  <c r="AA126" i="14"/>
  <c r="Y126" i="14"/>
  <c r="AC125" i="14"/>
  <c r="AB125" i="14" a="1"/>
  <c r="AB125" i="14" s="1"/>
  <c r="AA125" i="14"/>
  <c r="Y125" i="14"/>
  <c r="AC124" i="14"/>
  <c r="AB124" i="14" a="1"/>
  <c r="AB124" i="14" s="1"/>
  <c r="AA124" i="14"/>
  <c r="Y124" i="14"/>
  <c r="AC123" i="14"/>
  <c r="AB123" i="14" a="1"/>
  <c r="AB123" i="14" s="1"/>
  <c r="AA123" i="14"/>
  <c r="Y123" i="14"/>
  <c r="AC122" i="14"/>
  <c r="AB122" i="14"/>
  <c r="AB122" i="14" a="1"/>
  <c r="AA122" i="14"/>
  <c r="Y122" i="14"/>
  <c r="AC121" i="14"/>
  <c r="AB121" i="14" a="1"/>
  <c r="AB121" i="14" s="1"/>
  <c r="AA121" i="14"/>
  <c r="Y121" i="14"/>
  <c r="AC120" i="14"/>
  <c r="AB120" i="14" a="1"/>
  <c r="AB120" i="14" s="1"/>
  <c r="X120" i="14" s="1"/>
  <c r="AA120" i="14"/>
  <c r="Y120" i="14"/>
  <c r="AC119" i="14"/>
  <c r="AB119" i="14" a="1"/>
  <c r="AB119" i="14" s="1"/>
  <c r="X119" i="14" s="1"/>
  <c r="AA119" i="14"/>
  <c r="Y119" i="14"/>
  <c r="AC118" i="14"/>
  <c r="AB118" i="14"/>
  <c r="AB118" i="14" a="1"/>
  <c r="AA118" i="14"/>
  <c r="Y118" i="14"/>
  <c r="AC117" i="14"/>
  <c r="AB117" i="14" a="1"/>
  <c r="AB117" i="14" s="1"/>
  <c r="AA117" i="14"/>
  <c r="Y117" i="14"/>
  <c r="AC116" i="14"/>
  <c r="AB116" i="14" a="1"/>
  <c r="AB116" i="14" s="1"/>
  <c r="AA116" i="14"/>
  <c r="Y116" i="14"/>
  <c r="AC115" i="14"/>
  <c r="AB115" i="14" a="1"/>
  <c r="AB115" i="14" s="1"/>
  <c r="AA115" i="14"/>
  <c r="Y115" i="14"/>
  <c r="AC114" i="14"/>
  <c r="AB114" i="14"/>
  <c r="AB114" i="14" a="1"/>
  <c r="AA114" i="14"/>
  <c r="Y114" i="14"/>
  <c r="AC113" i="14"/>
  <c r="AB113" i="14" a="1"/>
  <c r="AB113" i="14" s="1"/>
  <c r="AA113" i="14"/>
  <c r="Y113" i="14"/>
  <c r="AC112" i="14"/>
  <c r="AB112" i="14" a="1"/>
  <c r="AB112" i="14" s="1"/>
  <c r="X112" i="14" s="1"/>
  <c r="AA112" i="14"/>
  <c r="Y112" i="14"/>
  <c r="AC111" i="14"/>
  <c r="AB111" i="14" a="1"/>
  <c r="AB111" i="14" s="1"/>
  <c r="X111" i="14" s="1"/>
  <c r="AA111" i="14"/>
  <c r="Y111" i="14"/>
  <c r="AC110" i="14"/>
  <c r="AB110" i="14"/>
  <c r="AB110" i="14" a="1"/>
  <c r="AA110" i="14"/>
  <c r="Y110" i="14"/>
  <c r="AC109" i="14"/>
  <c r="AB109" i="14" a="1"/>
  <c r="AB109" i="14" s="1"/>
  <c r="AA109" i="14"/>
  <c r="Y109" i="14"/>
  <c r="AC108" i="14"/>
  <c r="AB108" i="14" a="1"/>
  <c r="AB108" i="14" s="1"/>
  <c r="AA108" i="14"/>
  <c r="Y108" i="14"/>
  <c r="AC107" i="14"/>
  <c r="AB107" i="14" a="1"/>
  <c r="AB107" i="14" s="1"/>
  <c r="AA107" i="14"/>
  <c r="Y107" i="14"/>
  <c r="AC106" i="14"/>
  <c r="AB106" i="14"/>
  <c r="AB106" i="14" a="1"/>
  <c r="AA106" i="14"/>
  <c r="Y106" i="14"/>
  <c r="AC105" i="14"/>
  <c r="AB105" i="14" a="1"/>
  <c r="AB105" i="14" s="1"/>
  <c r="AA105" i="14"/>
  <c r="Y105" i="14"/>
  <c r="AC104" i="14"/>
  <c r="AB104" i="14" a="1"/>
  <c r="AB104" i="14" s="1"/>
  <c r="X104" i="14" s="1"/>
  <c r="AA104" i="14"/>
  <c r="Y104" i="14"/>
  <c r="AC103" i="14"/>
  <c r="AB103" i="14" a="1"/>
  <c r="AB103" i="14" s="1"/>
  <c r="X103" i="14" s="1"/>
  <c r="AA103" i="14"/>
  <c r="Y103" i="14"/>
  <c r="AC102" i="14"/>
  <c r="AB102" i="14"/>
  <c r="AB102" i="14" a="1"/>
  <c r="AA102" i="14"/>
  <c r="Y102" i="14"/>
  <c r="AC101" i="14"/>
  <c r="AB101" i="14" a="1"/>
  <c r="AB101" i="14" s="1"/>
  <c r="AA101" i="14"/>
  <c r="Y101" i="14"/>
  <c r="AC100" i="14"/>
  <c r="AB100" i="14" a="1"/>
  <c r="AB100" i="14" s="1"/>
  <c r="AA100" i="14"/>
  <c r="Y100" i="14"/>
  <c r="AC99" i="14"/>
  <c r="AB99" i="14" a="1"/>
  <c r="AB99" i="14" s="1"/>
  <c r="AA99" i="14"/>
  <c r="Y99" i="14"/>
  <c r="AC98" i="14"/>
  <c r="AB98" i="14"/>
  <c r="AB98" i="14" a="1"/>
  <c r="AA98" i="14"/>
  <c r="Y98" i="14"/>
  <c r="AC97" i="14"/>
  <c r="AB97" i="14" a="1"/>
  <c r="AB97" i="14" s="1"/>
  <c r="AA97" i="14"/>
  <c r="Y97" i="14"/>
  <c r="AC96" i="14"/>
  <c r="AB96" i="14" a="1"/>
  <c r="AB96" i="14" s="1"/>
  <c r="X96" i="14" s="1"/>
  <c r="AA96" i="14"/>
  <c r="Y96" i="14"/>
  <c r="AC95" i="14"/>
  <c r="AB95" i="14" a="1"/>
  <c r="AB95" i="14" s="1"/>
  <c r="X95" i="14" s="1"/>
  <c r="AA95" i="14"/>
  <c r="Y95" i="14"/>
  <c r="AC94" i="14"/>
  <c r="AB94" i="14"/>
  <c r="AB94" i="14" a="1"/>
  <c r="AA94" i="14"/>
  <c r="Y94" i="14"/>
  <c r="AC93" i="14"/>
  <c r="AB93" i="14" a="1"/>
  <c r="AB93" i="14" s="1"/>
  <c r="AA93" i="14"/>
  <c r="Y93" i="14"/>
  <c r="AC92" i="14"/>
  <c r="AB92" i="14" a="1"/>
  <c r="AB92" i="14" s="1"/>
  <c r="AA92" i="14"/>
  <c r="Y92" i="14"/>
  <c r="AC91" i="14"/>
  <c r="AB91" i="14" a="1"/>
  <c r="AB91" i="14" s="1"/>
  <c r="AA91" i="14"/>
  <c r="Y91" i="14"/>
  <c r="AC90" i="14"/>
  <c r="AB90" i="14"/>
  <c r="AB90" i="14" a="1"/>
  <c r="AA90" i="14"/>
  <c r="Y90" i="14"/>
  <c r="AC89" i="14"/>
  <c r="AB89" i="14" a="1"/>
  <c r="AB89" i="14" s="1"/>
  <c r="AA89" i="14"/>
  <c r="Y89" i="14"/>
  <c r="AC88" i="14"/>
  <c r="AB88" i="14" a="1"/>
  <c r="AB88" i="14" s="1"/>
  <c r="X88" i="14" s="1"/>
  <c r="AA88" i="14"/>
  <c r="Y88" i="14"/>
  <c r="AC87" i="14"/>
  <c r="AB87" i="14" a="1"/>
  <c r="AB87" i="14" s="1"/>
  <c r="X87" i="14" s="1"/>
  <c r="AA87" i="14"/>
  <c r="Y87" i="14"/>
  <c r="AC86" i="14"/>
  <c r="AB86" i="14"/>
  <c r="AB86" i="14" a="1"/>
  <c r="AA86" i="14"/>
  <c r="Y86" i="14"/>
  <c r="AC85" i="14"/>
  <c r="AB85" i="14" a="1"/>
  <c r="AB85" i="14" s="1"/>
  <c r="AA85" i="14"/>
  <c r="Y85" i="14"/>
  <c r="AC84" i="14"/>
  <c r="AB84" i="14" a="1"/>
  <c r="AB84" i="14" s="1"/>
  <c r="AA84" i="14"/>
  <c r="Y84" i="14"/>
  <c r="AC83" i="14"/>
  <c r="AB83" i="14" a="1"/>
  <c r="AB83" i="14" s="1"/>
  <c r="AA83" i="14"/>
  <c r="Y83" i="14"/>
  <c r="AC82" i="14"/>
  <c r="AB82" i="14"/>
  <c r="AB82" i="14" a="1"/>
  <c r="AA82" i="14"/>
  <c r="Y82" i="14"/>
  <c r="AC81" i="14"/>
  <c r="AB81" i="14" a="1"/>
  <c r="AB81" i="14" s="1"/>
  <c r="AA81" i="14"/>
  <c r="Y81" i="14"/>
  <c r="AC80" i="14"/>
  <c r="AB80" i="14" a="1"/>
  <c r="AB80" i="14" s="1"/>
  <c r="X80" i="14" s="1"/>
  <c r="AA80" i="14"/>
  <c r="Y80" i="14"/>
  <c r="AC79" i="14"/>
  <c r="AB79" i="14" a="1"/>
  <c r="AB79" i="14" s="1"/>
  <c r="X79" i="14" s="1"/>
  <c r="AA79" i="14"/>
  <c r="Y79" i="14"/>
  <c r="AC78" i="14"/>
  <c r="AB78" i="14"/>
  <c r="AB78" i="14" a="1"/>
  <c r="AA78" i="14"/>
  <c r="Y78" i="14"/>
  <c r="AC77" i="14"/>
  <c r="AB77" i="14" a="1"/>
  <c r="AB77" i="14" s="1"/>
  <c r="AA77" i="14"/>
  <c r="Y77" i="14"/>
  <c r="AC76" i="14"/>
  <c r="AB76" i="14" a="1"/>
  <c r="AB76" i="14" s="1"/>
  <c r="AA76" i="14"/>
  <c r="Y76" i="14"/>
  <c r="AC75" i="14"/>
  <c r="AB75" i="14" a="1"/>
  <c r="AB75" i="14" s="1"/>
  <c r="AA75" i="14"/>
  <c r="Y75" i="14"/>
  <c r="AC74" i="14"/>
  <c r="AB74" i="14"/>
  <c r="AB74" i="14" a="1"/>
  <c r="AA74" i="14"/>
  <c r="Y74" i="14"/>
  <c r="AC73" i="14"/>
  <c r="AB73" i="14" a="1"/>
  <c r="AB73" i="14" s="1"/>
  <c r="AA73" i="14"/>
  <c r="Y73" i="14"/>
  <c r="AC72" i="14"/>
  <c r="AB72" i="14" a="1"/>
  <c r="AB72" i="14" s="1"/>
  <c r="X72" i="14" s="1"/>
  <c r="AA72" i="14"/>
  <c r="Y72" i="14"/>
  <c r="AC71" i="14"/>
  <c r="AB71" i="14" a="1"/>
  <c r="AB71" i="14" s="1"/>
  <c r="X71" i="14" s="1"/>
  <c r="AA71" i="14"/>
  <c r="Y71" i="14"/>
  <c r="AC70" i="14"/>
  <c r="AB70" i="14"/>
  <c r="AB70" i="14" a="1"/>
  <c r="AA70" i="14"/>
  <c r="Y70" i="14"/>
  <c r="AC69" i="14"/>
  <c r="AB69" i="14" a="1"/>
  <c r="AB69" i="14" s="1"/>
  <c r="AA69" i="14"/>
  <c r="Y69" i="14"/>
  <c r="AC68" i="14"/>
  <c r="AB68" i="14" a="1"/>
  <c r="AB68" i="14" s="1"/>
  <c r="AA68" i="14"/>
  <c r="Y68" i="14"/>
  <c r="AC67" i="14"/>
  <c r="AB67" i="14" a="1"/>
  <c r="AB67" i="14" s="1"/>
  <c r="AA67" i="14"/>
  <c r="Y67" i="14"/>
  <c r="AC66" i="14"/>
  <c r="AB66" i="14"/>
  <c r="AB66" i="14" a="1"/>
  <c r="AA66" i="14"/>
  <c r="Y66" i="14"/>
  <c r="AC65" i="14"/>
  <c r="AB65" i="14" a="1"/>
  <c r="AB65" i="14" s="1"/>
  <c r="AA65" i="14"/>
  <c r="Y65" i="14"/>
  <c r="AC64" i="14"/>
  <c r="AB64" i="14" a="1"/>
  <c r="AB64" i="14" s="1"/>
  <c r="X64" i="14" s="1"/>
  <c r="AA64" i="14"/>
  <c r="Y64" i="14"/>
  <c r="AC63" i="14"/>
  <c r="AB63" i="14" a="1"/>
  <c r="AB63" i="14" s="1"/>
  <c r="X63" i="14" s="1"/>
  <c r="AA63" i="14"/>
  <c r="Y63" i="14"/>
  <c r="AC62" i="14"/>
  <c r="AB62" i="14"/>
  <c r="AB62" i="14" a="1"/>
  <c r="AA62" i="14"/>
  <c r="Y62" i="14"/>
  <c r="AC61" i="14"/>
  <c r="AB61" i="14" a="1"/>
  <c r="AB61" i="14" s="1"/>
  <c r="AA61" i="14"/>
  <c r="Y61" i="14"/>
  <c r="AC60" i="14"/>
  <c r="AB60" i="14" a="1"/>
  <c r="AB60" i="14" s="1"/>
  <c r="AA60" i="14"/>
  <c r="Y60" i="14"/>
  <c r="AC59" i="14"/>
  <c r="AB59" i="14" a="1"/>
  <c r="AB59" i="14" s="1"/>
  <c r="AA59" i="14"/>
  <c r="Y59" i="14"/>
  <c r="AC58" i="14"/>
  <c r="AB58" i="14"/>
  <c r="AB58" i="14" a="1"/>
  <c r="AA58" i="14"/>
  <c r="Y58" i="14"/>
  <c r="AC57" i="14"/>
  <c r="AB57" i="14" a="1"/>
  <c r="AB57" i="14" s="1"/>
  <c r="AA57" i="14"/>
  <c r="Y57" i="14"/>
  <c r="AC56" i="14"/>
  <c r="AB56" i="14" a="1"/>
  <c r="AB56" i="14" s="1"/>
  <c r="X56" i="14" s="1"/>
  <c r="AA56" i="14"/>
  <c r="Y56" i="14"/>
  <c r="AC55" i="14"/>
  <c r="AB55" i="14" a="1"/>
  <c r="AB55" i="14" s="1"/>
  <c r="X55" i="14" s="1"/>
  <c r="AA55" i="14"/>
  <c r="Y55" i="14"/>
  <c r="AC54" i="14"/>
  <c r="AB54" i="14"/>
  <c r="AB54" i="14" a="1"/>
  <c r="AA54" i="14"/>
  <c r="Y54" i="14"/>
  <c r="AC53" i="14"/>
  <c r="AB53" i="14" a="1"/>
  <c r="AB53" i="14" s="1"/>
  <c r="AA53" i="14"/>
  <c r="Y53" i="14"/>
  <c r="AC52" i="14"/>
  <c r="AB52" i="14" a="1"/>
  <c r="AB52" i="14" s="1"/>
  <c r="AA52" i="14"/>
  <c r="Y52" i="14"/>
  <c r="AC51" i="14"/>
  <c r="AB51" i="14" a="1"/>
  <c r="AB51" i="14" s="1"/>
  <c r="AA51" i="14"/>
  <c r="Y51" i="14"/>
  <c r="AC50" i="14"/>
  <c r="AB50" i="14"/>
  <c r="AB50" i="14" a="1"/>
  <c r="AA50" i="14"/>
  <c r="Y50" i="14"/>
  <c r="AC49" i="14"/>
  <c r="AB49" i="14" a="1"/>
  <c r="AB49" i="14" s="1"/>
  <c r="AA49" i="14"/>
  <c r="Y49" i="14"/>
  <c r="AC48" i="14"/>
  <c r="AB48" i="14" a="1"/>
  <c r="AB48" i="14" s="1"/>
  <c r="X48" i="14" s="1"/>
  <c r="AA48" i="14"/>
  <c r="Y48" i="14"/>
  <c r="AC47" i="14"/>
  <c r="AB47" i="14" a="1"/>
  <c r="AB47" i="14" s="1"/>
  <c r="X47" i="14" s="1"/>
  <c r="AA47" i="14"/>
  <c r="Y47" i="14"/>
  <c r="AC46" i="14"/>
  <c r="AB46" i="14"/>
  <c r="AB46" i="14" a="1"/>
  <c r="AA46" i="14"/>
  <c r="Y46" i="14"/>
  <c r="AC45" i="14"/>
  <c r="AB45" i="14" a="1"/>
  <c r="AB45" i="14" s="1"/>
  <c r="AA45" i="14"/>
  <c r="Y45" i="14"/>
  <c r="AC44" i="14"/>
  <c r="AB44" i="14" a="1"/>
  <c r="AB44" i="14" s="1"/>
  <c r="AA44" i="14"/>
  <c r="Y44" i="14"/>
  <c r="AC43" i="14"/>
  <c r="AB43" i="14" a="1"/>
  <c r="AB43" i="14" s="1"/>
  <c r="AA43" i="14"/>
  <c r="Y43" i="14"/>
  <c r="AC42" i="14"/>
  <c r="AB42" i="14" a="1"/>
  <c r="AB42" i="14" s="1"/>
  <c r="AA42" i="14"/>
  <c r="Y42" i="14"/>
  <c r="AC41" i="14"/>
  <c r="AB41" i="14"/>
  <c r="AB41" i="14" a="1"/>
  <c r="AA41" i="14"/>
  <c r="Y41" i="14"/>
  <c r="AC40" i="14"/>
  <c r="AB40" i="14" a="1"/>
  <c r="AB40" i="14" s="1"/>
  <c r="AA40" i="14"/>
  <c r="Y40" i="14"/>
  <c r="AC39" i="14"/>
  <c r="AB39" i="14" a="1"/>
  <c r="AB39" i="14" s="1"/>
  <c r="AA39" i="14"/>
  <c r="Y39" i="14"/>
  <c r="AC38" i="14"/>
  <c r="AB38" i="14" a="1"/>
  <c r="AB38" i="14" s="1"/>
  <c r="AA38" i="14"/>
  <c r="Y38" i="14"/>
  <c r="AC37" i="14"/>
  <c r="AB37" i="14" a="1"/>
  <c r="AB37" i="14" s="1"/>
  <c r="AA37" i="14"/>
  <c r="Y37" i="14"/>
  <c r="AC36" i="14"/>
  <c r="AB36" i="14" a="1"/>
  <c r="AB36" i="14" s="1"/>
  <c r="X36" i="14" s="1"/>
  <c r="AA36" i="14"/>
  <c r="Y36" i="14"/>
  <c r="AC35" i="14"/>
  <c r="AB35" i="14" a="1"/>
  <c r="AB35" i="14" s="1"/>
  <c r="X35" i="14" s="1"/>
  <c r="AA35" i="14"/>
  <c r="Y35" i="14"/>
  <c r="AC34" i="14"/>
  <c r="AB34" i="14"/>
  <c r="AB34" i="14" a="1"/>
  <c r="AA34" i="14"/>
  <c r="Y34" i="14"/>
  <c r="AC33" i="14"/>
  <c r="AB33" i="14" a="1"/>
  <c r="AB33" i="14" s="1"/>
  <c r="AA33" i="14"/>
  <c r="Y33" i="14"/>
  <c r="AC32" i="14"/>
  <c r="AB32" i="14" a="1"/>
  <c r="AB32" i="14" s="1"/>
  <c r="AA32" i="14"/>
  <c r="Y32" i="14"/>
  <c r="AC31" i="14"/>
  <c r="AB31" i="14" a="1"/>
  <c r="AB31" i="14" s="1"/>
  <c r="AA31" i="14"/>
  <c r="Y31" i="14"/>
  <c r="AC30" i="14"/>
  <c r="AB30" i="14"/>
  <c r="AB30" i="14" a="1"/>
  <c r="AA30" i="14"/>
  <c r="Y30" i="14"/>
  <c r="AC29" i="14"/>
  <c r="AB29" i="14" a="1"/>
  <c r="AB29" i="14" s="1"/>
  <c r="AA29" i="14"/>
  <c r="Y29" i="14"/>
  <c r="AC28" i="14"/>
  <c r="AB28" i="14" a="1"/>
  <c r="AB28" i="14" s="1"/>
  <c r="X28" i="14" s="1"/>
  <c r="AA28" i="14"/>
  <c r="Y28" i="14"/>
  <c r="AC27" i="14"/>
  <c r="AB27" i="14" a="1"/>
  <c r="AB27" i="14" s="1"/>
  <c r="X27" i="14" s="1"/>
  <c r="AA27" i="14"/>
  <c r="Y27" i="14"/>
  <c r="AC26" i="14"/>
  <c r="AB26" i="14"/>
  <c r="AB26" i="14" a="1"/>
  <c r="AA26" i="14"/>
  <c r="Y26" i="14"/>
  <c r="AC25" i="14"/>
  <c r="AB25" i="14" a="1"/>
  <c r="AB25" i="14" s="1"/>
  <c r="AA25" i="14"/>
  <c r="Y25" i="14"/>
  <c r="AC24" i="14"/>
  <c r="AB24" i="14" a="1"/>
  <c r="AB24" i="14" s="1"/>
  <c r="AA24" i="14"/>
  <c r="Y24" i="14"/>
  <c r="AC23" i="14"/>
  <c r="AI81" i="1" s="1"/>
  <c r="I81" i="1" s="1"/>
  <c r="AB23" i="14" a="1"/>
  <c r="AB23" i="14" s="1"/>
  <c r="AA23" i="14"/>
  <c r="Y23" i="14"/>
  <c r="AC22" i="14"/>
  <c r="AB22" i="14"/>
  <c r="AB22" i="14" a="1"/>
  <c r="AA22" i="14"/>
  <c r="Y22" i="14"/>
  <c r="AC21" i="14"/>
  <c r="AB21" i="14" a="1"/>
  <c r="AB21" i="14" s="1"/>
  <c r="AA21" i="14"/>
  <c r="Y21" i="14"/>
  <c r="AC20" i="14"/>
  <c r="AB20" i="14" a="1"/>
  <c r="AB20" i="14" s="1"/>
  <c r="X20" i="14" s="1"/>
  <c r="AA20" i="14"/>
  <c r="Y20" i="14"/>
  <c r="AC19" i="14"/>
  <c r="AB19" i="14" a="1"/>
  <c r="AB19" i="14" s="1"/>
  <c r="X19" i="14" s="1"/>
  <c r="AA19" i="14"/>
  <c r="Y19" i="14"/>
  <c r="AC18" i="14"/>
  <c r="AB18" i="14" a="1"/>
  <c r="AB18" i="14" s="1"/>
  <c r="X18" i="14" s="1"/>
  <c r="AA18" i="14"/>
  <c r="Y18" i="14"/>
  <c r="AC17" i="14"/>
  <c r="AB17" i="14"/>
  <c r="X17" i="14" s="1"/>
  <c r="AB17" i="14" a="1"/>
  <c r="AA17" i="14"/>
  <c r="Y17" i="14"/>
  <c r="AC16" i="14"/>
  <c r="AB16" i="14" a="1"/>
  <c r="AB16" i="14" s="1"/>
  <c r="X16" i="14" s="1"/>
  <c r="AA16" i="14"/>
  <c r="Y16" i="14"/>
  <c r="AC15" i="14"/>
  <c r="AB15" i="14" a="1"/>
  <c r="AB15" i="14" s="1"/>
  <c r="X15" i="14" s="1"/>
  <c r="AA15" i="14"/>
  <c r="Y15" i="14"/>
  <c r="AC14" i="14"/>
  <c r="AB14" i="14" a="1"/>
  <c r="AB14" i="14" s="1"/>
  <c r="X14" i="14" s="1"/>
  <c r="AA14" i="14"/>
  <c r="Y14" i="14"/>
  <c r="AC13" i="14"/>
  <c r="AB13" i="14" a="1"/>
  <c r="AB13" i="14" s="1"/>
  <c r="X13" i="14" s="1"/>
  <c r="AA13" i="14"/>
  <c r="Y13" i="14"/>
  <c r="AC12" i="14"/>
  <c r="AB12" i="14" a="1"/>
  <c r="AB12" i="14" s="1"/>
  <c r="X12" i="14" s="1"/>
  <c r="AA12" i="14"/>
  <c r="Y12" i="14"/>
  <c r="AC11" i="14"/>
  <c r="AB11" i="14" a="1"/>
  <c r="AB11" i="14" s="1"/>
  <c r="X11" i="14" s="1"/>
  <c r="AA11" i="14"/>
  <c r="Y11" i="14"/>
  <c r="AC10" i="14"/>
  <c r="AB10" i="14"/>
  <c r="AB10" i="14" a="1"/>
  <c r="AA10" i="14"/>
  <c r="Y10" i="14"/>
  <c r="AC9" i="14"/>
  <c r="AB9" i="14" a="1"/>
  <c r="AB9" i="14" s="1"/>
  <c r="AA9" i="14"/>
  <c r="Y9" i="14"/>
  <c r="AC8" i="14"/>
  <c r="AB8" i="14" a="1"/>
  <c r="AB8" i="14" s="1"/>
  <c r="X8" i="14" s="1"/>
  <c r="AA8" i="14"/>
  <c r="Y8" i="14"/>
  <c r="AC7" i="14"/>
  <c r="AB7" i="14" a="1"/>
  <c r="AB7" i="14" s="1"/>
  <c r="X7" i="14" s="1"/>
  <c r="AA7" i="14"/>
  <c r="Y7" i="14"/>
  <c r="AC6" i="14"/>
  <c r="AB6" i="14"/>
  <c r="AB6" i="14" a="1"/>
  <c r="AA6" i="14"/>
  <c r="Y6" i="14"/>
  <c r="AC5" i="14"/>
  <c r="AB5" i="14" a="1"/>
  <c r="AB5" i="14" s="1"/>
  <c r="AA5" i="14"/>
  <c r="Y5" i="14"/>
  <c r="AC4" i="14"/>
  <c r="AB4" i="14" a="1"/>
  <c r="AB4" i="14" s="1"/>
  <c r="AA4" i="14"/>
  <c r="Y4" i="14"/>
  <c r="AC3" i="14"/>
  <c r="AB3" i="14" a="1"/>
  <c r="AB3" i="14" s="1"/>
  <c r="AA3" i="14"/>
  <c r="Y3" i="14"/>
  <c r="AC2" i="14"/>
  <c r="AB2" i="14"/>
  <c r="X2" i="14" s="1"/>
  <c r="AB2" i="14" a="1"/>
  <c r="AA2" i="14"/>
  <c r="Y2" i="14"/>
  <c r="R107" i="1"/>
  <c r="Q107" i="1"/>
  <c r="P107" i="1"/>
  <c r="R81" i="1"/>
  <c r="Q81" i="1"/>
  <c r="P81" i="1"/>
  <c r="R55" i="1"/>
  <c r="Q55" i="1"/>
  <c r="P55" i="1"/>
  <c r="X49" i="14" l="1"/>
  <c r="Z49" i="14" s="1"/>
  <c r="X65" i="14"/>
  <c r="Z65" i="14" s="1"/>
  <c r="X110" i="14"/>
  <c r="Z110" i="14" s="1"/>
  <c r="X126" i="14"/>
  <c r="Z126" i="14" s="1"/>
  <c r="X138" i="14"/>
  <c r="Z138" i="14" s="1"/>
  <c r="X156" i="14"/>
  <c r="Z156" i="14" s="1"/>
  <c r="X174" i="14"/>
  <c r="Z174" i="14" s="1"/>
  <c r="X198" i="14"/>
  <c r="Z198" i="14" s="1"/>
  <c r="X202" i="14"/>
  <c r="Z202" i="14" s="1"/>
  <c r="X231" i="14"/>
  <c r="Z231" i="14" s="1"/>
  <c r="X235" i="14"/>
  <c r="Z235" i="14" s="1"/>
  <c r="X264" i="14"/>
  <c r="Z264" i="14" s="1"/>
  <c r="X297" i="14"/>
  <c r="Z297" i="14" s="1"/>
  <c r="X301" i="14"/>
  <c r="Z301" i="14" s="1"/>
  <c r="X305" i="14"/>
  <c r="Z305" i="14" s="1"/>
  <c r="X309" i="14"/>
  <c r="Z309" i="14" s="1"/>
  <c r="X355" i="14"/>
  <c r="Z355" i="14" s="1"/>
  <c r="X388" i="14"/>
  <c r="Z388" i="14" s="1"/>
  <c r="Z3" i="14"/>
  <c r="X3" i="14"/>
  <c r="X4" i="14"/>
  <c r="Z5" i="14"/>
  <c r="X5" i="14"/>
  <c r="AI55" i="1"/>
  <c r="X22" i="14"/>
  <c r="Z22" i="14" s="1"/>
  <c r="X23" i="14"/>
  <c r="Z23" i="14" s="1"/>
  <c r="X24" i="14"/>
  <c r="Z24" i="14" s="1"/>
  <c r="X25" i="14"/>
  <c r="Z25" i="14" s="1"/>
  <c r="X41" i="14"/>
  <c r="Z41" i="14" s="1"/>
  <c r="X42" i="14"/>
  <c r="Z42" i="14" s="1"/>
  <c r="X43" i="14"/>
  <c r="Z43" i="14" s="1"/>
  <c r="X44" i="14"/>
  <c r="Z44" i="14" s="1"/>
  <c r="X45" i="14"/>
  <c r="Z45" i="14" s="1"/>
  <c r="X58" i="14"/>
  <c r="Z58" i="14" s="1"/>
  <c r="X59" i="14"/>
  <c r="Z59" i="14" s="1"/>
  <c r="X60" i="14"/>
  <c r="Z60" i="14" s="1"/>
  <c r="X61" i="14"/>
  <c r="Z61" i="14" s="1"/>
  <c r="X74" i="14"/>
  <c r="Z74" i="14" s="1"/>
  <c r="X75" i="14"/>
  <c r="Z75" i="14" s="1"/>
  <c r="X76" i="14"/>
  <c r="Z76" i="14" s="1"/>
  <c r="X77" i="14"/>
  <c r="Z77" i="14" s="1"/>
  <c r="X90" i="14"/>
  <c r="Z90" i="14" s="1"/>
  <c r="X91" i="14"/>
  <c r="Z91" i="14" s="1"/>
  <c r="X92" i="14"/>
  <c r="Z92" i="14" s="1"/>
  <c r="X93" i="14"/>
  <c r="Z93" i="14" s="1"/>
  <c r="X106" i="14"/>
  <c r="Z106" i="14" s="1"/>
  <c r="X107" i="14"/>
  <c r="Z107" i="14" s="1"/>
  <c r="X108" i="14"/>
  <c r="Z108" i="14" s="1"/>
  <c r="X109" i="14"/>
  <c r="Z109" i="14" s="1"/>
  <c r="X122" i="14"/>
  <c r="Z122" i="14" s="1"/>
  <c r="X123" i="14"/>
  <c r="Z123" i="14" s="1"/>
  <c r="X124" i="14"/>
  <c r="Z124" i="14" s="1"/>
  <c r="X125" i="14"/>
  <c r="Z125" i="14" s="1"/>
  <c r="X195" i="14"/>
  <c r="Z195" i="14" s="1"/>
  <c r="X227" i="14"/>
  <c r="Z227" i="14" s="1"/>
  <c r="X259" i="14"/>
  <c r="Z259" i="14" s="1"/>
  <c r="X260" i="14"/>
  <c r="Z260" i="14" s="1"/>
  <c r="X291" i="14"/>
  <c r="Z291" i="14" s="1"/>
  <c r="X292" i="14"/>
  <c r="Z292" i="14" s="1"/>
  <c r="X293" i="14"/>
  <c r="Z293" i="14" s="1"/>
  <c r="X347" i="14"/>
  <c r="Z347" i="14" s="1"/>
  <c r="X348" i="14"/>
  <c r="Z348" i="14" s="1"/>
  <c r="X351" i="14"/>
  <c r="Z351" i="14" s="1"/>
  <c r="X352" i="14"/>
  <c r="Z352" i="14" s="1"/>
  <c r="X353" i="14"/>
  <c r="Z353" i="14" s="1"/>
  <c r="X354" i="14"/>
  <c r="Z354" i="14" s="1"/>
  <c r="X379" i="14"/>
  <c r="Z379" i="14" s="1"/>
  <c r="X383" i="14"/>
  <c r="Z383" i="14" s="1"/>
  <c r="X384" i="14"/>
  <c r="Z384" i="14" s="1"/>
  <c r="X385" i="14"/>
  <c r="Z385" i="14" s="1"/>
  <c r="X386" i="14"/>
  <c r="Z386" i="14" s="1"/>
  <c r="X411" i="14"/>
  <c r="Z411" i="14" s="1"/>
  <c r="X412" i="14"/>
  <c r="Z412" i="14" s="1"/>
  <c r="X413" i="14"/>
  <c r="Z413" i="14" s="1"/>
  <c r="X414" i="14"/>
  <c r="Z414" i="14" s="1"/>
  <c r="X427" i="14"/>
  <c r="Z427" i="14" s="1"/>
  <c r="X428" i="14"/>
  <c r="Z428" i="14" s="1"/>
  <c r="X429" i="14"/>
  <c r="Z429" i="14" s="1"/>
  <c r="X430" i="14"/>
  <c r="Z430" i="14" s="1"/>
  <c r="X443" i="14"/>
  <c r="Z443" i="14" s="1"/>
  <c r="X444" i="14"/>
  <c r="Z444" i="14" s="1"/>
  <c r="X445" i="14"/>
  <c r="Z445" i="14" s="1"/>
  <c r="X446" i="14"/>
  <c r="Z446" i="14" s="1"/>
  <c r="X459" i="14"/>
  <c r="Z459" i="14" s="1"/>
  <c r="X460" i="14"/>
  <c r="Z460" i="14" s="1"/>
  <c r="X461" i="14"/>
  <c r="Z461" i="14" s="1"/>
  <c r="X462" i="14"/>
  <c r="Z462" i="14" s="1"/>
  <c r="X475" i="14"/>
  <c r="Z475" i="14" s="1"/>
  <c r="X476" i="14"/>
  <c r="Z476" i="14" s="1"/>
  <c r="X477" i="14"/>
  <c r="Z477" i="14" s="1"/>
  <c r="X478" i="14"/>
  <c r="Z478" i="14" s="1"/>
  <c r="X491" i="14"/>
  <c r="Z491" i="14" s="1"/>
  <c r="X492" i="14"/>
  <c r="Z492" i="14" s="1"/>
  <c r="X677" i="14"/>
  <c r="Z677" i="14" s="1"/>
  <c r="X678" i="14"/>
  <c r="Z678" i="14" s="1"/>
  <c r="X679" i="14"/>
  <c r="Z679" i="14" s="1"/>
  <c r="X9" i="14"/>
  <c r="Z9" i="14" s="1"/>
  <c r="X29" i="14"/>
  <c r="Z29" i="14" s="1"/>
  <c r="X81" i="14"/>
  <c r="Z81" i="14" s="1"/>
  <c r="X97" i="14"/>
  <c r="Z97" i="14" s="1"/>
  <c r="X113" i="14"/>
  <c r="Z113" i="14" s="1"/>
  <c r="X139" i="14"/>
  <c r="Z139" i="14" s="1"/>
  <c r="X142" i="14"/>
  <c r="Z142" i="14" s="1"/>
  <c r="X155" i="14"/>
  <c r="Z155" i="14" s="1"/>
  <c r="X171" i="14"/>
  <c r="Z171" i="14" s="1"/>
  <c r="X199" i="14"/>
  <c r="Z199" i="14" s="1"/>
  <c r="X203" i="14"/>
  <c r="Z203" i="14" s="1"/>
  <c r="X232" i="14"/>
  <c r="Z232" i="14" s="1"/>
  <c r="X236" i="14"/>
  <c r="Z236" i="14" s="1"/>
  <c r="X263" i="14"/>
  <c r="Z263" i="14" s="1"/>
  <c r="X267" i="14"/>
  <c r="Z267" i="14" s="1"/>
  <c r="X295" i="14"/>
  <c r="Z295" i="14" s="1"/>
  <c r="X299" i="14"/>
  <c r="Z299" i="14" s="1"/>
  <c r="X302" i="14"/>
  <c r="Z302" i="14" s="1"/>
  <c r="X307" i="14"/>
  <c r="Z307" i="14" s="1"/>
  <c r="X311" i="14"/>
  <c r="Z311" i="14" s="1"/>
  <c r="X357" i="14"/>
  <c r="Z357" i="14" s="1"/>
  <c r="X389" i="14"/>
  <c r="Z389" i="14" s="1"/>
  <c r="X415" i="14"/>
  <c r="Z415" i="14" s="1"/>
  <c r="X464" i="14"/>
  <c r="Z464" i="14" s="1"/>
  <c r="X479" i="14"/>
  <c r="Z479" i="14" s="1"/>
  <c r="X508" i="14"/>
  <c r="Z508" i="14" s="1"/>
  <c r="X511" i="14"/>
  <c r="Z511" i="14" s="1"/>
  <c r="X539" i="14"/>
  <c r="Z539" i="14" s="1"/>
  <c r="X542" i="14"/>
  <c r="Z542" i="14" s="1"/>
  <c r="X558" i="14"/>
  <c r="Z558" i="14" s="1"/>
  <c r="X573" i="14"/>
  <c r="Z573" i="14" s="1"/>
  <c r="X575" i="14"/>
  <c r="Z575" i="14" s="1"/>
  <c r="X588" i="14"/>
  <c r="Z588" i="14" s="1"/>
  <c r="X589" i="14"/>
  <c r="Z589" i="14" s="1"/>
  <c r="X590" i="14"/>
  <c r="Z590" i="14" s="1"/>
  <c r="X604" i="14"/>
  <c r="Z604" i="14" s="1"/>
  <c r="X605" i="14"/>
  <c r="Z605" i="14" s="1"/>
  <c r="X606" i="14"/>
  <c r="Z606" i="14" s="1"/>
  <c r="X620" i="14"/>
  <c r="Z620" i="14" s="1"/>
  <c r="X621" i="14"/>
  <c r="Z621" i="14" s="1"/>
  <c r="X622" i="14"/>
  <c r="Z622" i="14" s="1"/>
  <c r="X636" i="14"/>
  <c r="Z636" i="14" s="1"/>
  <c r="X637" i="14"/>
  <c r="Z637" i="14" s="1"/>
  <c r="X638" i="14"/>
  <c r="Z638" i="14" s="1"/>
  <c r="X639" i="14"/>
  <c r="Z639" i="14" s="1"/>
  <c r="X650" i="14"/>
  <c r="Z650" i="14" s="1"/>
  <c r="X652" i="14"/>
  <c r="Z652" i="14" s="1"/>
  <c r="X653" i="14"/>
  <c r="Z653" i="14" s="1"/>
  <c r="X654" i="14"/>
  <c r="Z654" i="14" s="1"/>
  <c r="X655" i="14"/>
  <c r="Z655" i="14" s="1"/>
  <c r="X656" i="14"/>
  <c r="Z656" i="14" s="1"/>
  <c r="X664" i="14"/>
  <c r="Z664" i="14" s="1"/>
  <c r="X665" i="14"/>
  <c r="Z665" i="14" s="1"/>
  <c r="X686" i="14"/>
  <c r="Z686" i="14" s="1"/>
  <c r="X687" i="14"/>
  <c r="Z687" i="14" s="1"/>
  <c r="X689" i="14"/>
  <c r="Z689" i="14" s="1"/>
  <c r="X690" i="14"/>
  <c r="Z690" i="14" s="1"/>
  <c r="X691" i="14"/>
  <c r="Z691" i="14" s="1"/>
  <c r="X692" i="14"/>
  <c r="Z692" i="14" s="1"/>
  <c r="X714" i="14"/>
  <c r="Z714" i="14" s="1"/>
  <c r="X719" i="14"/>
  <c r="Z719" i="14" s="1"/>
  <c r="X738" i="14"/>
  <c r="Z738" i="14" s="1"/>
  <c r="X739" i="14"/>
  <c r="Z739" i="14" s="1"/>
  <c r="X743" i="14"/>
  <c r="Z743" i="14" s="1"/>
  <c r="X744" i="14"/>
  <c r="Z744" i="14" s="1"/>
  <c r="X745" i="14"/>
  <c r="Z745" i="14" s="1"/>
  <c r="X770" i="14"/>
  <c r="Z770" i="14" s="1"/>
  <c r="X771" i="14"/>
  <c r="Z771" i="14" s="1"/>
  <c r="X775" i="14"/>
  <c r="Z775" i="14" s="1"/>
  <c r="X776" i="14"/>
  <c r="Z776" i="14" s="1"/>
  <c r="X777" i="14"/>
  <c r="Z777" i="14" s="1"/>
  <c r="X802" i="14"/>
  <c r="Z802" i="14" s="1"/>
  <c r="X803" i="14"/>
  <c r="Z803" i="14" s="1"/>
  <c r="X807" i="14"/>
  <c r="Z807" i="14" s="1"/>
  <c r="X808" i="14"/>
  <c r="Z808" i="14" s="1"/>
  <c r="X809" i="14"/>
  <c r="Z809" i="14" s="1"/>
  <c r="X834" i="14"/>
  <c r="Z834" i="14" s="1"/>
  <c r="X835" i="14"/>
  <c r="Z835" i="14" s="1"/>
  <c r="X839" i="14"/>
  <c r="Z839" i="14" s="1"/>
  <c r="X840" i="14"/>
  <c r="Z840" i="14" s="1"/>
  <c r="X841" i="14"/>
  <c r="Z841" i="14" s="1"/>
  <c r="X866" i="14"/>
  <c r="Z866" i="14" s="1"/>
  <c r="X867" i="14"/>
  <c r="Z867" i="14" s="1"/>
  <c r="X871" i="14"/>
  <c r="Z871" i="14" s="1"/>
  <c r="X872" i="14"/>
  <c r="Z872" i="14" s="1"/>
  <c r="X873" i="14"/>
  <c r="Z873" i="14" s="1"/>
  <c r="X898" i="14"/>
  <c r="Z898" i="14" s="1"/>
  <c r="X899" i="14"/>
  <c r="Z899" i="14" s="1"/>
  <c r="X903" i="14"/>
  <c r="Z903" i="14" s="1"/>
  <c r="X46" i="14"/>
  <c r="Z46" i="14" s="1"/>
  <c r="X62" i="14"/>
  <c r="Z62" i="14" s="1"/>
  <c r="X78" i="14"/>
  <c r="Z78" i="14" s="1"/>
  <c r="X94" i="14"/>
  <c r="Z94" i="14" s="1"/>
  <c r="X140" i="14"/>
  <c r="Z140" i="14" s="1"/>
  <c r="X157" i="14"/>
  <c r="Z157" i="14" s="1"/>
  <c r="X170" i="14"/>
  <c r="Z170" i="14" s="1"/>
  <c r="X172" i="14"/>
  <c r="Z172" i="14" s="1"/>
  <c r="X200" i="14"/>
  <c r="Z200" i="14" s="1"/>
  <c r="X204" i="14"/>
  <c r="Z204" i="14" s="1"/>
  <c r="X206" i="14"/>
  <c r="Z206" i="14" s="1"/>
  <c r="X230" i="14"/>
  <c r="Z230" i="14" s="1"/>
  <c r="X234" i="14"/>
  <c r="Z234" i="14" s="1"/>
  <c r="X237" i="14"/>
  <c r="Z237" i="14" s="1"/>
  <c r="X265" i="14"/>
  <c r="Z265" i="14" s="1"/>
  <c r="X296" i="14"/>
  <c r="Z296" i="14" s="1"/>
  <c r="X300" i="14"/>
  <c r="Z300" i="14" s="1"/>
  <c r="X303" i="14"/>
  <c r="Z303" i="14" s="1"/>
  <c r="X306" i="14"/>
  <c r="Z306" i="14" s="1"/>
  <c r="X310" i="14"/>
  <c r="Z310" i="14" s="1"/>
  <c r="X313" i="14"/>
  <c r="Z313" i="14" s="1"/>
  <c r="X356" i="14"/>
  <c r="Z356" i="14" s="1"/>
  <c r="X359" i="14"/>
  <c r="Z359" i="14" s="1"/>
  <c r="X387" i="14"/>
  <c r="Z387" i="14" s="1"/>
  <c r="X391" i="14"/>
  <c r="Z391" i="14" s="1"/>
  <c r="X416" i="14"/>
  <c r="Z416" i="14" s="1"/>
  <c r="X431" i="14"/>
  <c r="Z431" i="14" s="1"/>
  <c r="X448" i="14"/>
  <c r="Z448" i="14" s="1"/>
  <c r="X480" i="14"/>
  <c r="Z480" i="14" s="1"/>
  <c r="X495" i="14"/>
  <c r="Z495" i="14" s="1"/>
  <c r="X509" i="14"/>
  <c r="Z509" i="14" s="1"/>
  <c r="X523" i="14"/>
  <c r="Z523" i="14" s="1"/>
  <c r="X540" i="14"/>
  <c r="Z540" i="14" s="1"/>
  <c r="X543" i="14"/>
  <c r="Z543" i="14" s="1"/>
  <c r="X557" i="14"/>
  <c r="Z557" i="14" s="1"/>
  <c r="X572" i="14"/>
  <c r="Z572" i="14" s="1"/>
  <c r="X10" i="14"/>
  <c r="Z10" i="14" s="1"/>
  <c r="X31" i="14"/>
  <c r="Z31" i="14" s="1"/>
  <c r="X33" i="14"/>
  <c r="Z33" i="14" s="1"/>
  <c r="X51" i="14"/>
  <c r="Z51" i="14" s="1"/>
  <c r="X53" i="14"/>
  <c r="Z53" i="14" s="1"/>
  <c r="X67" i="14"/>
  <c r="Z67" i="14" s="1"/>
  <c r="X69" i="14"/>
  <c r="Z69" i="14" s="1"/>
  <c r="X83" i="14"/>
  <c r="Z83" i="14" s="1"/>
  <c r="X85" i="14"/>
  <c r="Z85" i="14" s="1"/>
  <c r="X100" i="14"/>
  <c r="Z100" i="14" s="1"/>
  <c r="X114" i="14"/>
  <c r="Z114" i="14" s="1"/>
  <c r="X116" i="14"/>
  <c r="Z116" i="14" s="1"/>
  <c r="X179" i="14"/>
  <c r="Z179" i="14" s="1"/>
  <c r="X211" i="14"/>
  <c r="Z211" i="14" s="1"/>
  <c r="X244" i="14"/>
  <c r="Z244" i="14" s="1"/>
  <c r="X276" i="14"/>
  <c r="Z276" i="14" s="1"/>
  <c r="X324" i="14"/>
  <c r="Z324" i="14" s="1"/>
  <c r="X328" i="14"/>
  <c r="Z328" i="14" s="1"/>
  <c r="X330" i="14"/>
  <c r="Z330" i="14" s="1"/>
  <c r="X332" i="14"/>
  <c r="Z332" i="14" s="1"/>
  <c r="X334" i="14"/>
  <c r="Z334" i="14" s="1"/>
  <c r="X336" i="14"/>
  <c r="Z336" i="14" s="1"/>
  <c r="X338" i="14"/>
  <c r="Z338" i="14" s="1"/>
  <c r="X368" i="14"/>
  <c r="Z368" i="14" s="1"/>
  <c r="X370" i="14"/>
  <c r="Z370" i="14" s="1"/>
  <c r="X399" i="14"/>
  <c r="Z399" i="14" s="1"/>
  <c r="X401" i="14"/>
  <c r="Z401" i="14" s="1"/>
  <c r="X419" i="14"/>
  <c r="Z419" i="14" s="1"/>
  <c r="X421" i="14"/>
  <c r="Z421" i="14" s="1"/>
  <c r="X435" i="14"/>
  <c r="Z435" i="14" s="1"/>
  <c r="X436" i="14"/>
  <c r="Z436" i="14" s="1"/>
  <c r="X437" i="14"/>
  <c r="Z437" i="14" s="1"/>
  <c r="X438" i="14"/>
  <c r="Z438" i="14" s="1"/>
  <c r="X451" i="14"/>
  <c r="Z451" i="14" s="1"/>
  <c r="X452" i="14"/>
  <c r="Z452" i="14" s="1"/>
  <c r="X453" i="14"/>
  <c r="Z453" i="14" s="1"/>
  <c r="X454" i="14"/>
  <c r="Z454" i="14" s="1"/>
  <c r="X467" i="14"/>
  <c r="Z467" i="14" s="1"/>
  <c r="X468" i="14"/>
  <c r="Z468" i="14" s="1"/>
  <c r="X469" i="14"/>
  <c r="Z469" i="14" s="1"/>
  <c r="X470" i="14"/>
  <c r="Z470" i="14" s="1"/>
  <c r="X483" i="14"/>
  <c r="Z483" i="14" s="1"/>
  <c r="X484" i="14"/>
  <c r="Z484" i="14" s="1"/>
  <c r="X485" i="14"/>
  <c r="Z485" i="14" s="1"/>
  <c r="X486" i="14"/>
  <c r="Z486" i="14" s="1"/>
  <c r="X499" i="14"/>
  <c r="Z499" i="14" s="1"/>
  <c r="X500" i="14"/>
  <c r="Z500" i="14" s="1"/>
  <c r="X501" i="14"/>
  <c r="Z501" i="14" s="1"/>
  <c r="X502" i="14"/>
  <c r="Z502" i="14" s="1"/>
  <c r="X512" i="14"/>
  <c r="Z512" i="14" s="1"/>
  <c r="X513" i="14"/>
  <c r="Z513" i="14" s="1"/>
  <c r="X514" i="14"/>
  <c r="Z514" i="14" s="1"/>
  <c r="X515" i="14"/>
  <c r="Z515" i="14" s="1"/>
  <c r="X528" i="14"/>
  <c r="Z528" i="14" s="1"/>
  <c r="X531" i="14"/>
  <c r="Z531" i="14" s="1"/>
  <c r="X544" i="14"/>
  <c r="Z544" i="14" s="1"/>
  <c r="X545" i="14"/>
  <c r="Z545" i="14" s="1"/>
  <c r="X546" i="14"/>
  <c r="Z546" i="14" s="1"/>
  <c r="X547" i="14"/>
  <c r="Z547" i="14" s="1"/>
  <c r="X560" i="14"/>
  <c r="Z560" i="14" s="1"/>
  <c r="X576" i="14"/>
  <c r="Z576" i="14" s="1"/>
  <c r="X592" i="14"/>
  <c r="Z592" i="14" s="1"/>
  <c r="X608" i="14"/>
  <c r="Z608" i="14" s="1"/>
  <c r="X624" i="14"/>
  <c r="Z624" i="14" s="1"/>
  <c r="X640" i="14"/>
  <c r="Z640" i="14" s="1"/>
  <c r="X6" i="14"/>
  <c r="Z6" i="14" s="1"/>
  <c r="X26" i="14"/>
  <c r="Z26" i="14" s="1"/>
  <c r="X141" i="14"/>
  <c r="Z141" i="14" s="1"/>
  <c r="X154" i="14"/>
  <c r="Z154" i="14" s="1"/>
  <c r="X158" i="14"/>
  <c r="Z158" i="14" s="1"/>
  <c r="X173" i="14"/>
  <c r="Z173" i="14" s="1"/>
  <c r="X201" i="14"/>
  <c r="Z201" i="14" s="1"/>
  <c r="X205" i="14"/>
  <c r="Z205" i="14" s="1"/>
  <c r="X233" i="14"/>
  <c r="Z233" i="14" s="1"/>
  <c r="X238" i="14"/>
  <c r="Z238" i="14" s="1"/>
  <c r="X262" i="14"/>
  <c r="Z262" i="14" s="1"/>
  <c r="X266" i="14"/>
  <c r="Z266" i="14" s="1"/>
  <c r="X270" i="14"/>
  <c r="Z270" i="14" s="1"/>
  <c r="X294" i="14"/>
  <c r="Z294" i="14" s="1"/>
  <c r="X298" i="14"/>
  <c r="Z298" i="14" s="1"/>
  <c r="X304" i="14"/>
  <c r="Z304" i="14" s="1"/>
  <c r="X308" i="14"/>
  <c r="Z308" i="14" s="1"/>
  <c r="X312" i="14"/>
  <c r="Z312" i="14" s="1"/>
  <c r="X358" i="14"/>
  <c r="Z358" i="14" s="1"/>
  <c r="X390" i="14"/>
  <c r="Z390" i="14" s="1"/>
  <c r="X432" i="14"/>
  <c r="Z432" i="14" s="1"/>
  <c r="X447" i="14"/>
  <c r="Z447" i="14" s="1"/>
  <c r="X463" i="14"/>
  <c r="Z463" i="14" s="1"/>
  <c r="X496" i="14"/>
  <c r="Z496" i="14" s="1"/>
  <c r="X507" i="14"/>
  <c r="Z507" i="14" s="1"/>
  <c r="X510" i="14"/>
  <c r="Z510" i="14" s="1"/>
  <c r="X524" i="14"/>
  <c r="Z524" i="14" s="1"/>
  <c r="X541" i="14"/>
  <c r="Z541" i="14" s="1"/>
  <c r="X556" i="14"/>
  <c r="Z556" i="14" s="1"/>
  <c r="X559" i="14"/>
  <c r="Z559" i="14" s="1"/>
  <c r="X574" i="14"/>
  <c r="Z574" i="14" s="1"/>
  <c r="X30" i="14"/>
  <c r="Z30" i="14" s="1"/>
  <c r="X32" i="14"/>
  <c r="Z32" i="14" s="1"/>
  <c r="X50" i="14"/>
  <c r="Z50" i="14" s="1"/>
  <c r="X52" i="14"/>
  <c r="Z52" i="14" s="1"/>
  <c r="X66" i="14"/>
  <c r="Z66" i="14" s="1"/>
  <c r="X68" i="14"/>
  <c r="Z68" i="14" s="1"/>
  <c r="X82" i="14"/>
  <c r="Z82" i="14" s="1"/>
  <c r="X84" i="14"/>
  <c r="Z84" i="14" s="1"/>
  <c r="X98" i="14"/>
  <c r="Z98" i="14" s="1"/>
  <c r="X99" i="14"/>
  <c r="Z99" i="14" s="1"/>
  <c r="X101" i="14"/>
  <c r="Z101" i="14" s="1"/>
  <c r="X115" i="14"/>
  <c r="Z115" i="14" s="1"/>
  <c r="X117" i="14"/>
  <c r="Z117" i="14" s="1"/>
  <c r="X243" i="14"/>
  <c r="Z243" i="14" s="1"/>
  <c r="X275" i="14"/>
  <c r="Z275" i="14" s="1"/>
  <c r="X277" i="14"/>
  <c r="Z277" i="14" s="1"/>
  <c r="X325" i="14"/>
  <c r="Z325" i="14" s="1"/>
  <c r="X329" i="14"/>
  <c r="Z329" i="14" s="1"/>
  <c r="X331" i="14"/>
  <c r="Z331" i="14" s="1"/>
  <c r="X333" i="14"/>
  <c r="Z333" i="14" s="1"/>
  <c r="X335" i="14"/>
  <c r="Z335" i="14" s="1"/>
  <c r="X337" i="14"/>
  <c r="Z337" i="14" s="1"/>
  <c r="X363" i="14"/>
  <c r="Z363" i="14" s="1"/>
  <c r="X367" i="14"/>
  <c r="Z367" i="14" s="1"/>
  <c r="X369" i="14"/>
  <c r="Z369" i="14" s="1"/>
  <c r="X395" i="14"/>
  <c r="Z395" i="14" s="1"/>
  <c r="X400" i="14"/>
  <c r="Z400" i="14" s="1"/>
  <c r="X402" i="14"/>
  <c r="Z402" i="14" s="1"/>
  <c r="X420" i="14"/>
  <c r="Z420" i="14" s="1"/>
  <c r="X422" i="14"/>
  <c r="Z422" i="14" s="1"/>
  <c r="X21" i="14"/>
  <c r="Z21" i="14" s="1"/>
  <c r="X34" i="14"/>
  <c r="Z34" i="14" s="1"/>
  <c r="X37" i="14"/>
  <c r="Z37" i="14" s="1"/>
  <c r="X38" i="14"/>
  <c r="Z38" i="14" s="1"/>
  <c r="X39" i="14"/>
  <c r="Z39" i="14" s="1"/>
  <c r="X40" i="14"/>
  <c r="Z40" i="14" s="1"/>
  <c r="X54" i="14"/>
  <c r="Z54" i="14" s="1"/>
  <c r="X57" i="14"/>
  <c r="Z57" i="14" s="1"/>
  <c r="X70" i="14"/>
  <c r="Z70" i="14" s="1"/>
  <c r="Z73" i="14"/>
  <c r="AG107" i="1" s="1"/>
  <c r="AJ107" i="1" s="1"/>
  <c r="X73" i="14"/>
  <c r="Z86" i="14"/>
  <c r="X86" i="14"/>
  <c r="Z89" i="14"/>
  <c r="X89" i="14"/>
  <c r="Z102" i="14"/>
  <c r="X102" i="14"/>
  <c r="Z105" i="14"/>
  <c r="X105" i="14"/>
  <c r="Z118" i="14"/>
  <c r="X118" i="14"/>
  <c r="Z121" i="14"/>
  <c r="X121" i="14"/>
  <c r="Z130" i="14"/>
  <c r="X130" i="14"/>
  <c r="Z131" i="14"/>
  <c r="X131" i="14"/>
  <c r="Z132" i="14"/>
  <c r="X132" i="14"/>
  <c r="Z133" i="14"/>
  <c r="X133" i="14"/>
  <c r="Z134" i="14"/>
  <c r="X134" i="14"/>
  <c r="Z146" i="14"/>
  <c r="X146" i="14"/>
  <c r="Z147" i="14"/>
  <c r="X147" i="14"/>
  <c r="Z148" i="14"/>
  <c r="X148" i="14"/>
  <c r="Z149" i="14"/>
  <c r="X149" i="14"/>
  <c r="Z150" i="14"/>
  <c r="X150" i="14"/>
  <c r="Z162" i="14"/>
  <c r="X162" i="14"/>
  <c r="Z163" i="14"/>
  <c r="X163" i="14"/>
  <c r="Z164" i="14"/>
  <c r="X164" i="14"/>
  <c r="Z165" i="14"/>
  <c r="X165" i="14"/>
  <c r="Z166" i="14"/>
  <c r="X166" i="14"/>
  <c r="Z182" i="14"/>
  <c r="X182" i="14"/>
  <c r="Z904" i="14"/>
  <c r="X904" i="14"/>
  <c r="Z905" i="14"/>
  <c r="X905" i="14"/>
  <c r="Z930" i="14"/>
  <c r="X930" i="14"/>
  <c r="Z935" i="14"/>
  <c r="X935" i="14"/>
  <c r="Z936" i="14"/>
  <c r="X936" i="14"/>
  <c r="Z937" i="14"/>
  <c r="X937" i="14"/>
  <c r="Z962" i="14"/>
  <c r="X962" i="14"/>
  <c r="Z967" i="14"/>
  <c r="X967" i="14"/>
  <c r="Z968" i="14"/>
  <c r="X968" i="14"/>
  <c r="Z969" i="14"/>
  <c r="X969" i="14"/>
  <c r="Z994" i="14"/>
  <c r="X994" i="14"/>
  <c r="Z999" i="14"/>
  <c r="X999" i="14"/>
  <c r="Z1000" i="14"/>
  <c r="X1000" i="14"/>
  <c r="Z1001" i="14"/>
  <c r="X1001" i="14"/>
  <c r="Z1026" i="14"/>
  <c r="X1026" i="14"/>
  <c r="Z1031" i="14"/>
  <c r="X1031" i="14"/>
  <c r="Z1032" i="14"/>
  <c r="X1032" i="14"/>
  <c r="Z1033" i="14"/>
  <c r="X1033" i="14"/>
  <c r="Z1058" i="14"/>
  <c r="X1058" i="14"/>
  <c r="Z1063" i="14"/>
  <c r="X1063" i="14"/>
  <c r="Z1064" i="14"/>
  <c r="X1064" i="14"/>
  <c r="Z1065" i="14"/>
  <c r="X1065" i="14"/>
  <c r="Z1090" i="14"/>
  <c r="X1090" i="14"/>
  <c r="Z1095" i="14"/>
  <c r="X1095" i="14"/>
  <c r="Z1096" i="14"/>
  <c r="X1096" i="14"/>
  <c r="Z1097" i="14"/>
  <c r="X1097" i="14"/>
  <c r="Z1122" i="14"/>
  <c r="X1122" i="14"/>
  <c r="Z1126" i="14"/>
  <c r="X1126" i="14"/>
  <c r="Z1127" i="14"/>
  <c r="X1127" i="14"/>
  <c r="Z1128" i="14"/>
  <c r="X1128" i="14"/>
  <c r="Z1129" i="14"/>
  <c r="X1129" i="14"/>
  <c r="Z1154" i="14"/>
  <c r="X1154" i="14"/>
  <c r="Z1158" i="14"/>
  <c r="X1158" i="14"/>
  <c r="Z1159" i="14"/>
  <c r="X1159" i="14"/>
  <c r="Z1160" i="14"/>
  <c r="X1160" i="14"/>
  <c r="Z1161" i="14"/>
  <c r="X1161" i="14"/>
  <c r="Z1186" i="14"/>
  <c r="X1186" i="14"/>
  <c r="Z1190" i="14"/>
  <c r="X1190" i="14"/>
  <c r="Z1191" i="14"/>
  <c r="X1191" i="14"/>
  <c r="Z1192" i="14"/>
  <c r="X1192" i="14"/>
  <c r="Z1193" i="14"/>
  <c r="X1193" i="14"/>
  <c r="Z1218" i="14"/>
  <c r="X1218" i="14"/>
  <c r="Z1222" i="14"/>
  <c r="X1222" i="14"/>
  <c r="Z1223" i="14"/>
  <c r="X1223" i="14"/>
  <c r="Z1224" i="14"/>
  <c r="X1224" i="14"/>
  <c r="Z1225" i="14"/>
  <c r="X1225" i="14"/>
  <c r="Z1250" i="14"/>
  <c r="X1250" i="14"/>
  <c r="Z1254" i="14"/>
  <c r="X1254" i="14"/>
  <c r="Z1255" i="14"/>
  <c r="X1255" i="14"/>
  <c r="Z1256" i="14"/>
  <c r="X1256" i="14"/>
  <c r="Z1257" i="14"/>
  <c r="X1257" i="14"/>
  <c r="Z1282" i="14"/>
  <c r="X1282" i="14"/>
  <c r="Z1285" i="14"/>
  <c r="X1285" i="14"/>
  <c r="Z1298" i="14"/>
  <c r="X1298" i="14"/>
  <c r="Z1301" i="14"/>
  <c r="X1301" i="14"/>
  <c r="Z1314" i="14"/>
  <c r="X1314" i="14"/>
  <c r="Z1317" i="14"/>
  <c r="X1317" i="14"/>
  <c r="Z1330" i="14"/>
  <c r="X1330" i="14"/>
  <c r="Z1333" i="14"/>
  <c r="X1333" i="14"/>
  <c r="Z1346" i="14"/>
  <c r="X1346" i="14"/>
  <c r="Z1349" i="14"/>
  <c r="X1349" i="14"/>
  <c r="Z1362" i="14"/>
  <c r="X1362" i="14"/>
  <c r="Z1365" i="14"/>
  <c r="X1365" i="14"/>
  <c r="Z1378" i="14"/>
  <c r="X1378" i="14"/>
  <c r="Z1381" i="14"/>
  <c r="X1381" i="14"/>
  <c r="Z1394" i="14"/>
  <c r="X1394" i="14"/>
  <c r="Z1397" i="14"/>
  <c r="X1397" i="14"/>
  <c r="Z1410" i="14"/>
  <c r="X1410" i="14"/>
  <c r="Z1413" i="14"/>
  <c r="X1413" i="14"/>
  <c r="Z1426" i="14"/>
  <c r="X1426" i="14"/>
  <c r="Z1429" i="14"/>
  <c r="X1429" i="14"/>
  <c r="Z1442" i="14"/>
  <c r="X1442" i="14"/>
  <c r="Z1445" i="14"/>
  <c r="X1445" i="14"/>
  <c r="Z1458" i="14"/>
  <c r="X1458" i="14"/>
  <c r="Z1461" i="14"/>
  <c r="X1461" i="14"/>
  <c r="Z1474" i="14"/>
  <c r="X1474" i="14"/>
  <c r="Z1477" i="14"/>
  <c r="X1477" i="14"/>
  <c r="Z1490" i="14"/>
  <c r="X1490" i="14"/>
  <c r="Z1493" i="14"/>
  <c r="X1493" i="14"/>
  <c r="Z1502" i="14"/>
  <c r="X1502" i="14"/>
  <c r="Z1503" i="14"/>
  <c r="X1503" i="14"/>
  <c r="Z1504" i="14"/>
  <c r="X1504" i="14"/>
  <c r="Z1505" i="14"/>
  <c r="X1505" i="14"/>
  <c r="Z1526" i="14"/>
  <c r="X1526" i="14"/>
  <c r="Z1527" i="14"/>
  <c r="X1527" i="14"/>
  <c r="Z1528" i="14"/>
  <c r="X1528" i="14"/>
  <c r="Z1529" i="14"/>
  <c r="X1529" i="14"/>
  <c r="Z1530" i="14"/>
  <c r="X1530" i="14"/>
  <c r="Z1542" i="14"/>
  <c r="X1542" i="14"/>
  <c r="Z1543" i="14"/>
  <c r="X1543" i="14"/>
  <c r="Z1544" i="14"/>
  <c r="X1544" i="14"/>
  <c r="Z1545" i="14"/>
  <c r="X1545" i="14"/>
  <c r="Z1546" i="14"/>
  <c r="X1546" i="14"/>
  <c r="Z1557" i="14"/>
  <c r="X1557" i="14"/>
  <c r="Z1566" i="14"/>
  <c r="X1566" i="14"/>
  <c r="Z1582" i="14"/>
  <c r="X1582" i="14"/>
  <c r="Z1583" i="14"/>
  <c r="X1583" i="14"/>
  <c r="Z1585" i="14"/>
  <c r="X1585" i="14"/>
  <c r="Z1595" i="14"/>
  <c r="X1595" i="14"/>
  <c r="Z1604" i="14"/>
  <c r="X1604" i="14"/>
  <c r="Z1605" i="14"/>
  <c r="X1605" i="14"/>
  <c r="Z1606" i="14"/>
  <c r="X1606" i="14"/>
  <c r="Z1627" i="14"/>
  <c r="X1627" i="14"/>
  <c r="Z1636" i="14"/>
  <c r="X1636" i="14"/>
  <c r="Z1637" i="14"/>
  <c r="X1637" i="14"/>
  <c r="Z1638" i="14"/>
  <c r="X1638" i="14"/>
  <c r="Z1659" i="14"/>
  <c r="X1659" i="14"/>
  <c r="Z1668" i="14"/>
  <c r="X1668" i="14"/>
  <c r="Z1669" i="14"/>
  <c r="X1669" i="14"/>
  <c r="Z1670" i="14"/>
  <c r="X1670" i="14"/>
  <c r="Z1691" i="14"/>
  <c r="X1691" i="14"/>
  <c r="Z1700" i="14"/>
  <c r="X1700" i="14"/>
  <c r="Z1701" i="14"/>
  <c r="X1701" i="14"/>
  <c r="Z1702" i="14"/>
  <c r="X1702" i="14"/>
  <c r="Z1723" i="14"/>
  <c r="X1723" i="14"/>
  <c r="Z1732" i="14"/>
  <c r="X1732" i="14"/>
  <c r="Z1733" i="14"/>
  <c r="X1733" i="14"/>
  <c r="Z1734" i="14"/>
  <c r="X1734" i="14"/>
  <c r="Z1755" i="14"/>
  <c r="X1755" i="14"/>
  <c r="Z1764" i="14"/>
  <c r="X1764" i="14"/>
  <c r="Z1765" i="14"/>
  <c r="X1765" i="14"/>
  <c r="Z1766" i="14"/>
  <c r="X1766" i="14"/>
  <c r="Z1787" i="14"/>
  <c r="X1787" i="14"/>
  <c r="Z1796" i="14"/>
  <c r="X1796" i="14"/>
  <c r="Z1797" i="14"/>
  <c r="X1797" i="14"/>
  <c r="Z1798" i="14"/>
  <c r="X1798" i="14"/>
  <c r="Z1819" i="14"/>
  <c r="X1819" i="14"/>
  <c r="Z1828" i="14"/>
  <c r="X1828" i="14"/>
  <c r="Z1829" i="14"/>
  <c r="X1829" i="14"/>
  <c r="Z1830" i="14"/>
  <c r="X1830" i="14"/>
  <c r="Z1851" i="14"/>
  <c r="X1851" i="14"/>
  <c r="Z1860" i="14"/>
  <c r="X1860" i="14"/>
  <c r="Z1861" i="14"/>
  <c r="X1861" i="14"/>
  <c r="Z1862" i="14"/>
  <c r="X1862" i="14"/>
  <c r="Z1883" i="14"/>
  <c r="X1883" i="14"/>
  <c r="Z1892" i="14"/>
  <c r="X1892" i="14"/>
  <c r="Z1893" i="14"/>
  <c r="X1893" i="14"/>
  <c r="Z1894" i="14"/>
  <c r="X1894" i="14"/>
  <c r="Z1904" i="14"/>
  <c r="X1904" i="14"/>
  <c r="Z1915" i="14"/>
  <c r="X1915" i="14"/>
  <c r="Z1924" i="14"/>
  <c r="X1924" i="14"/>
  <c r="Z1925" i="14"/>
  <c r="X1925" i="14"/>
  <c r="Z1926" i="14"/>
  <c r="X1926" i="14"/>
  <c r="Z1936" i="14"/>
  <c r="X1936" i="14"/>
  <c r="Z1950" i="14"/>
  <c r="X1950" i="14"/>
  <c r="Z1951" i="14"/>
  <c r="X1951" i="14"/>
  <c r="Z1952" i="14"/>
  <c r="X1952" i="14"/>
  <c r="Z1966" i="14"/>
  <c r="X1966" i="14"/>
  <c r="Z1982" i="14"/>
  <c r="X1982" i="14"/>
  <c r="Z1983" i="14"/>
  <c r="X1983" i="14"/>
  <c r="Z1984" i="14"/>
  <c r="X1984" i="14"/>
  <c r="Z1998" i="14"/>
  <c r="X1998" i="14"/>
  <c r="Z2013" i="14"/>
  <c r="X2013" i="14"/>
  <c r="Z2022" i="14"/>
  <c r="X2022" i="14"/>
  <c r="Z2023" i="14"/>
  <c r="X2023" i="14"/>
  <c r="Z2024" i="14"/>
  <c r="X2024" i="14"/>
  <c r="Z2036" i="14"/>
  <c r="X2036" i="14"/>
  <c r="Z2037" i="14"/>
  <c r="X2037" i="14"/>
  <c r="Z2038" i="14"/>
  <c r="X2038" i="14"/>
  <c r="Z2052" i="14"/>
  <c r="X2052" i="14"/>
  <c r="Z2053" i="14"/>
  <c r="X2053" i="14"/>
  <c r="Z2054" i="14"/>
  <c r="X2054" i="14"/>
  <c r="Z2055" i="14"/>
  <c r="X2055" i="14"/>
  <c r="Z2056" i="14"/>
  <c r="X2056" i="14"/>
  <c r="Z2068" i="14"/>
  <c r="X2068" i="14"/>
  <c r="Z2069" i="14"/>
  <c r="X2069" i="14"/>
  <c r="Z2070" i="14"/>
  <c r="X2070" i="14"/>
  <c r="Z2084" i="14"/>
  <c r="X2084" i="14"/>
  <c r="Z2085" i="14"/>
  <c r="X2085" i="14"/>
  <c r="Z2086" i="14"/>
  <c r="X2086" i="14"/>
  <c r="Z2087" i="14"/>
  <c r="X2087" i="14"/>
  <c r="Z2088" i="14"/>
  <c r="X2088" i="14"/>
  <c r="Z2100" i="14"/>
  <c r="X2100" i="14"/>
  <c r="Z2101" i="14"/>
  <c r="X2101" i="14"/>
  <c r="Z2102" i="14"/>
  <c r="X2102" i="14"/>
  <c r="Z2116" i="14"/>
  <c r="X2116" i="14"/>
  <c r="Z2117" i="14"/>
  <c r="X2117" i="14"/>
  <c r="Z2118" i="14"/>
  <c r="X2118" i="14"/>
  <c r="Z2119" i="14"/>
  <c r="X2119" i="14"/>
  <c r="Z2120" i="14"/>
  <c r="X2120" i="14"/>
  <c r="Z2132" i="14"/>
  <c r="X2132" i="14"/>
  <c r="Z2133" i="14"/>
  <c r="X2133" i="14"/>
  <c r="Z2134" i="14"/>
  <c r="X2134" i="14"/>
  <c r="Z2148" i="14"/>
  <c r="X2148" i="14"/>
  <c r="Z2149" i="14"/>
  <c r="X2149" i="14"/>
  <c r="Z2150" i="14"/>
  <c r="X2150" i="14"/>
  <c r="Z2151" i="14"/>
  <c r="X2151" i="14"/>
  <c r="Z2152" i="14"/>
  <c r="X2152" i="14"/>
  <c r="Z2170" i="14"/>
  <c r="X2170" i="14"/>
  <c r="Z2171" i="14"/>
  <c r="X2171" i="14"/>
  <c r="Z2172" i="14"/>
  <c r="X2172" i="14"/>
  <c r="Z2173" i="14"/>
  <c r="X2173" i="14"/>
  <c r="Z2174" i="14"/>
  <c r="X2174" i="14"/>
  <c r="Z2214" i="14"/>
  <c r="X2214" i="14"/>
  <c r="Z2215" i="14"/>
  <c r="X2215" i="14"/>
  <c r="Z2216" i="14"/>
  <c r="X2216" i="14"/>
  <c r="Z2217" i="14"/>
  <c r="X2217" i="14"/>
  <c r="Z2218" i="14"/>
  <c r="X2218" i="14"/>
  <c r="Z2219" i="14"/>
  <c r="X2219" i="14"/>
  <c r="Z2220" i="14"/>
  <c r="X2220" i="14"/>
  <c r="Z2221" i="14"/>
  <c r="X2221" i="14"/>
  <c r="Z2222" i="14"/>
  <c r="X2222" i="14"/>
  <c r="Z2286" i="14"/>
  <c r="X2286" i="14"/>
  <c r="Z2287" i="14"/>
  <c r="X2287" i="14"/>
  <c r="Z2290" i="14"/>
  <c r="X2290" i="14"/>
  <c r="Z2291" i="14"/>
  <c r="X2291" i="14"/>
  <c r="Z2292" i="14"/>
  <c r="X2292" i="14"/>
  <c r="Z2293" i="14"/>
  <c r="X2293" i="14"/>
  <c r="Z2294" i="14"/>
  <c r="X2294" i="14"/>
  <c r="Z2319" i="14"/>
  <c r="X2319" i="14"/>
  <c r="Z2320" i="14"/>
  <c r="X2320" i="14"/>
  <c r="Z2321" i="14"/>
  <c r="X2321" i="14"/>
  <c r="Z2322" i="14"/>
  <c r="X2322" i="14"/>
  <c r="Z2323" i="14"/>
  <c r="X2323" i="14"/>
  <c r="Z2326" i="14"/>
  <c r="X2326" i="14"/>
  <c r="Z2351" i="14"/>
  <c r="X2351" i="14"/>
  <c r="Z2352" i="14"/>
  <c r="X2352" i="14"/>
  <c r="Z2353" i="14"/>
  <c r="X2353" i="14"/>
  <c r="Z2354" i="14"/>
  <c r="X2354" i="14"/>
  <c r="Z2355" i="14"/>
  <c r="X2355" i="14"/>
  <c r="Z2358" i="14"/>
  <c r="X2358" i="14"/>
  <c r="Z2376" i="14"/>
  <c r="X2376" i="14"/>
  <c r="Z2377" i="14"/>
  <c r="X2377" i="14"/>
  <c r="Z2392" i="14"/>
  <c r="X2392" i="14"/>
  <c r="Z2393" i="14"/>
  <c r="X2393" i="14"/>
  <c r="Z2408" i="14"/>
  <c r="X2408" i="14"/>
  <c r="Z2409" i="14"/>
  <c r="X2409" i="14"/>
  <c r="Z2424" i="14"/>
  <c r="X2424" i="14"/>
  <c r="Z2425" i="14"/>
  <c r="X2425" i="14"/>
  <c r="Z2440" i="14"/>
  <c r="X2440" i="14"/>
  <c r="Z2441" i="14"/>
  <c r="X2441" i="14"/>
  <c r="Z2456" i="14"/>
  <c r="X2456" i="14"/>
  <c r="Z2457" i="14"/>
  <c r="X2457" i="14"/>
  <c r="Z2472" i="14"/>
  <c r="X2472" i="14"/>
  <c r="Z2473" i="14"/>
  <c r="X2473" i="14"/>
  <c r="Z2488" i="14"/>
  <c r="X2488" i="14"/>
  <c r="Z2489" i="14"/>
  <c r="X2489" i="14"/>
  <c r="Z2504" i="14"/>
  <c r="X2504" i="14"/>
  <c r="Z2505" i="14"/>
  <c r="X2505" i="14"/>
  <c r="Z2514" i="14"/>
  <c r="X2514" i="14"/>
  <c r="Z2515" i="14"/>
  <c r="X2515" i="14"/>
  <c r="Z2536" i="14"/>
  <c r="X2536" i="14"/>
  <c r="Z2537" i="14"/>
  <c r="X2537" i="14"/>
  <c r="Z2546" i="14"/>
  <c r="X2546" i="14"/>
  <c r="Z2547" i="14"/>
  <c r="X2547" i="14"/>
  <c r="Z2568" i="14"/>
  <c r="X2568" i="14"/>
  <c r="Z2569" i="14"/>
  <c r="X2569" i="14"/>
  <c r="Z2578" i="14"/>
  <c r="X2578" i="14"/>
  <c r="Z2579" i="14"/>
  <c r="X2579" i="14"/>
  <c r="Z2590" i="14"/>
  <c r="X2590" i="14"/>
  <c r="Z2591" i="14"/>
  <c r="X2591" i="14"/>
  <c r="Z2592" i="14"/>
  <c r="X2592" i="14"/>
  <c r="Z2593" i="14"/>
  <c r="X2593" i="14"/>
  <c r="Z2606" i="14"/>
  <c r="X2606" i="14"/>
  <c r="Z2607" i="14"/>
  <c r="X2607" i="14"/>
  <c r="Z2608" i="14"/>
  <c r="X2608" i="14"/>
  <c r="Z2609" i="14"/>
  <c r="X2609" i="14"/>
  <c r="Z2622" i="14"/>
  <c r="X2622" i="14"/>
  <c r="Z2623" i="14"/>
  <c r="X2623" i="14"/>
  <c r="Z2624" i="14"/>
  <c r="X2624" i="14"/>
  <c r="Z2625" i="14"/>
  <c r="X2625" i="14"/>
  <c r="Z2638" i="14"/>
  <c r="X2638" i="14"/>
  <c r="Z2639" i="14"/>
  <c r="X2639" i="14"/>
  <c r="Z2640" i="14"/>
  <c r="X2640" i="14"/>
  <c r="Z2641" i="14"/>
  <c r="X2641" i="14"/>
  <c r="Z2654" i="14"/>
  <c r="X2654" i="14"/>
  <c r="Z2655" i="14"/>
  <c r="X2655" i="14"/>
  <c r="Z2656" i="14"/>
  <c r="X2656" i="14"/>
  <c r="Z2657" i="14"/>
  <c r="X2657" i="14"/>
  <c r="Z2670" i="14"/>
  <c r="X2670" i="14"/>
  <c r="Z2671" i="14"/>
  <c r="X2671" i="14"/>
  <c r="Z2672" i="14"/>
  <c r="X2672" i="14"/>
  <c r="Z2673" i="14"/>
  <c r="X2673" i="14"/>
  <c r="Z2686" i="14"/>
  <c r="X2686" i="14"/>
  <c r="Z2687" i="14"/>
  <c r="X2687" i="14"/>
  <c r="Z2689" i="14"/>
  <c r="X2689" i="14"/>
  <c r="Z2690" i="14"/>
  <c r="X2690" i="14"/>
  <c r="Z2704" i="14"/>
  <c r="X2704" i="14"/>
  <c r="Z2705" i="14"/>
  <c r="X2705" i="14"/>
  <c r="Z2716" i="14"/>
  <c r="X2716" i="14"/>
  <c r="Z2717" i="14"/>
  <c r="X2717" i="14"/>
  <c r="Z2719" i="14"/>
  <c r="X2719" i="14"/>
  <c r="Z2720" i="14"/>
  <c r="X2720" i="14"/>
  <c r="Z2721" i="14"/>
  <c r="X2721" i="14"/>
  <c r="Z2734" i="14"/>
  <c r="X2734" i="14"/>
  <c r="Z2736" i="14"/>
  <c r="X2736" i="14"/>
  <c r="Z2737" i="14"/>
  <c r="X2737" i="14"/>
  <c r="Z2750" i="14"/>
  <c r="X2750" i="14"/>
  <c r="Z2752" i="14"/>
  <c r="X2752" i="14"/>
  <c r="Z2753" i="14"/>
  <c r="X2753" i="14"/>
  <c r="Z2766" i="14"/>
  <c r="X2766" i="14"/>
  <c r="Z2768" i="14"/>
  <c r="X2768" i="14"/>
  <c r="Z2769" i="14"/>
  <c r="X2769" i="14"/>
  <c r="Z2782" i="14"/>
  <c r="X2782" i="14"/>
  <c r="Z2784" i="14"/>
  <c r="X2784" i="14"/>
  <c r="Z2785" i="14"/>
  <c r="X2785" i="14"/>
  <c r="Z2798" i="14"/>
  <c r="X2798" i="14"/>
  <c r="Z2800" i="14"/>
  <c r="X2800" i="14"/>
  <c r="Z2801" i="14"/>
  <c r="X2801" i="14"/>
  <c r="Z2814" i="14"/>
  <c r="X2814" i="14"/>
  <c r="Z2816" i="14"/>
  <c r="X2816" i="14"/>
  <c r="Z2817" i="14"/>
  <c r="X2817" i="14"/>
  <c r="Z2830" i="14"/>
  <c r="X2830" i="14"/>
  <c r="Z2832" i="14"/>
  <c r="X2832" i="14"/>
  <c r="Z2833" i="14"/>
  <c r="X2833" i="14"/>
  <c r="Z2846" i="14"/>
  <c r="X2846" i="14"/>
  <c r="Z2848" i="14"/>
  <c r="X2848" i="14"/>
  <c r="Z2849" i="14"/>
  <c r="X2849" i="14"/>
  <c r="Z2862" i="14"/>
  <c r="X2862" i="14"/>
  <c r="Z2864" i="14"/>
  <c r="X2864" i="14"/>
  <c r="Z2865" i="14"/>
  <c r="X2865" i="14"/>
  <c r="Z2878" i="14"/>
  <c r="X2878" i="14"/>
  <c r="Z2880" i="14"/>
  <c r="X2880" i="14"/>
  <c r="Z2881" i="14"/>
  <c r="X2881" i="14"/>
  <c r="Z2906" i="14"/>
  <c r="X2906" i="14"/>
  <c r="Z2910" i="14"/>
  <c r="X2910" i="14"/>
  <c r="Z2911" i="14"/>
  <c r="X2911" i="14"/>
  <c r="Z2912" i="14"/>
  <c r="X2912" i="14"/>
  <c r="Z2913" i="14"/>
  <c r="X2913" i="14"/>
  <c r="Z2938" i="14"/>
  <c r="X2938" i="14"/>
  <c r="Z2942" i="14"/>
  <c r="X2942" i="14"/>
  <c r="Z2943" i="14"/>
  <c r="X2943" i="14"/>
  <c r="Z2944" i="14"/>
  <c r="X2944" i="14"/>
  <c r="Z2945" i="14"/>
  <c r="X2945" i="14"/>
  <c r="Z2970" i="14"/>
  <c r="X2970" i="14"/>
  <c r="Z2974" i="14"/>
  <c r="X2974" i="14"/>
  <c r="Z2975" i="14"/>
  <c r="X2975" i="14"/>
  <c r="Z2976" i="14"/>
  <c r="X2976" i="14"/>
  <c r="Z2977" i="14"/>
  <c r="X2977" i="14"/>
  <c r="Z3002" i="14"/>
  <c r="X3002" i="14"/>
  <c r="Z3006" i="14"/>
  <c r="X3006" i="14"/>
  <c r="Z3007" i="14"/>
  <c r="X3007" i="14"/>
  <c r="Z3008" i="14"/>
  <c r="X3008" i="14"/>
  <c r="Z3009" i="14"/>
  <c r="X3009" i="14"/>
  <c r="Z3034" i="14"/>
  <c r="X3034" i="14"/>
  <c r="Z3038" i="14"/>
  <c r="X3038" i="14"/>
  <c r="Z3039" i="14"/>
  <c r="X3039" i="14"/>
  <c r="Z3040" i="14"/>
  <c r="X3040" i="14"/>
  <c r="Z3041" i="14"/>
  <c r="X3041" i="14"/>
  <c r="Z3066" i="14"/>
  <c r="X3066" i="14"/>
  <c r="Z3070" i="14"/>
  <c r="X3070" i="14"/>
  <c r="Z3071" i="14"/>
  <c r="X3071" i="14"/>
  <c r="Z3072" i="14"/>
  <c r="X3072" i="14"/>
  <c r="Z3073" i="14"/>
  <c r="X3073" i="14"/>
  <c r="Z3098" i="14"/>
  <c r="X3098" i="14"/>
  <c r="Z3102" i="14"/>
  <c r="X3102" i="14"/>
  <c r="Z3103" i="14"/>
  <c r="X3103" i="14"/>
  <c r="Z3104" i="14"/>
  <c r="X3104" i="14"/>
  <c r="Z3105" i="14"/>
  <c r="X3105" i="14"/>
  <c r="Z3130" i="14"/>
  <c r="X3130" i="14"/>
  <c r="Z3134" i="14"/>
  <c r="X3134" i="14"/>
  <c r="Z3135" i="14"/>
  <c r="X3135" i="14"/>
  <c r="Z3136" i="14"/>
  <c r="X3136" i="14"/>
  <c r="Z3142" i="14"/>
  <c r="X3142" i="14"/>
  <c r="Z3149" i="14"/>
  <c r="X3149" i="14"/>
  <c r="Z3150" i="14"/>
  <c r="X3150" i="14"/>
  <c r="Z3151" i="14"/>
  <c r="X3151" i="14"/>
  <c r="Z3152" i="14"/>
  <c r="X3152" i="14"/>
  <c r="Z3160" i="14"/>
  <c r="X3160" i="14"/>
  <c r="Z3162" i="14"/>
  <c r="X3162" i="14"/>
  <c r="Z3163" i="14"/>
  <c r="X3163" i="14"/>
  <c r="Z3176" i="14"/>
  <c r="X3176" i="14"/>
  <c r="Z3177" i="14"/>
  <c r="X3177" i="14"/>
  <c r="Z3178" i="14"/>
  <c r="X3178" i="14"/>
  <c r="Z3179" i="14"/>
  <c r="X3179" i="14"/>
  <c r="Z3192" i="14"/>
  <c r="X3192" i="14"/>
  <c r="Z3193" i="14"/>
  <c r="X3193" i="14"/>
  <c r="Z3194" i="14"/>
  <c r="X3194" i="14"/>
  <c r="Z3195" i="14"/>
  <c r="X3195" i="14"/>
  <c r="Z3209" i="14"/>
  <c r="X3209" i="14"/>
  <c r="Z3210" i="14"/>
  <c r="X3210" i="14"/>
  <c r="Z3211" i="14"/>
  <c r="X3211" i="14"/>
  <c r="Z3212" i="14"/>
  <c r="X3212" i="14"/>
  <c r="Z3225" i="14"/>
  <c r="X3225" i="14"/>
  <c r="Z3226" i="14"/>
  <c r="X3226" i="14"/>
  <c r="Z3227" i="14"/>
  <c r="X3227" i="14"/>
  <c r="Z3236" i="14"/>
  <c r="X3236" i="14"/>
  <c r="Z3237" i="14"/>
  <c r="X3237" i="14"/>
  <c r="Z3246" i="14"/>
  <c r="X3246" i="14"/>
  <c r="Z3247" i="14"/>
  <c r="X3247" i="14"/>
  <c r="Z3248" i="14"/>
  <c r="X3248" i="14"/>
  <c r="Z3257" i="14"/>
  <c r="X3257" i="14"/>
  <c r="Z3258" i="14"/>
  <c r="X3258" i="14"/>
  <c r="Z3269" i="14"/>
  <c r="X3269" i="14"/>
  <c r="Z3270" i="14"/>
  <c r="X3270" i="14"/>
  <c r="Z3271" i="14"/>
  <c r="X3271" i="14"/>
  <c r="Z3272" i="14"/>
  <c r="X3272" i="14"/>
  <c r="Z3285" i="14"/>
  <c r="X3285" i="14"/>
  <c r="Z3286" i="14"/>
  <c r="X3286" i="14"/>
  <c r="Z3287" i="14"/>
  <c r="X3287" i="14"/>
  <c r="Z3288" i="14"/>
  <c r="X3288" i="14"/>
  <c r="Z3301" i="14"/>
  <c r="X3301" i="14"/>
  <c r="Z3302" i="14"/>
  <c r="X3302" i="14"/>
  <c r="Z3303" i="14"/>
  <c r="X3303" i="14"/>
  <c r="Z3304" i="14"/>
  <c r="X3304" i="14"/>
  <c r="Z3317" i="14"/>
  <c r="X3317" i="14"/>
  <c r="Z3318" i="14"/>
  <c r="X3318" i="14"/>
  <c r="Z3319" i="14"/>
  <c r="X3319" i="14"/>
  <c r="Z3320" i="14"/>
  <c r="X3320" i="14"/>
  <c r="Z3333" i="14"/>
  <c r="X3333" i="14"/>
  <c r="Z3334" i="14"/>
  <c r="X3334" i="14"/>
  <c r="Z3335" i="14"/>
  <c r="X3335" i="14"/>
  <c r="Z3336" i="14"/>
  <c r="X3336" i="14"/>
  <c r="Z3349" i="14"/>
  <c r="X3349" i="14"/>
  <c r="Z3350" i="14"/>
  <c r="X3350" i="14"/>
  <c r="Z3351" i="14"/>
  <c r="X3351" i="14"/>
  <c r="Z3352" i="14"/>
  <c r="X3352" i="14"/>
  <c r="Z3365" i="14"/>
  <c r="X3365" i="14"/>
  <c r="Z3366" i="14"/>
  <c r="X3366" i="14"/>
  <c r="Z3367" i="14"/>
  <c r="X3367" i="14"/>
  <c r="Z3368" i="14"/>
  <c r="X3368" i="14"/>
  <c r="Z3392" i="14"/>
  <c r="X3392" i="14"/>
  <c r="Z3393" i="14"/>
  <c r="X3393" i="14"/>
  <c r="Z3394" i="14"/>
  <c r="X3394" i="14"/>
  <c r="Z3395" i="14"/>
  <c r="X3395" i="14"/>
  <c r="Z3396" i="14"/>
  <c r="X3396" i="14"/>
  <c r="Z3397" i="14"/>
  <c r="X3397" i="14"/>
  <c r="Z3424" i="14"/>
  <c r="X3424" i="14"/>
  <c r="Z3425" i="14"/>
  <c r="X3425" i="14"/>
  <c r="Z3426" i="14"/>
  <c r="X3426" i="14"/>
  <c r="Z3427" i="14"/>
  <c r="X3427" i="14"/>
  <c r="Z3428" i="14"/>
  <c r="X3428" i="14"/>
  <c r="Z3429" i="14"/>
  <c r="X3429" i="14"/>
  <c r="Z3430" i="14"/>
  <c r="X3430" i="14"/>
  <c r="Z3431" i="14"/>
  <c r="X3431" i="14"/>
  <c r="Z3432" i="14"/>
  <c r="X3432" i="14"/>
  <c r="Z3433" i="14"/>
  <c r="X3433" i="14"/>
  <c r="Z3434" i="14"/>
  <c r="X3434" i="14"/>
  <c r="Z3435" i="14"/>
  <c r="X3435" i="14"/>
  <c r="Z3436" i="14"/>
  <c r="X3436" i="14"/>
  <c r="Z3437" i="14"/>
  <c r="X3437" i="14"/>
  <c r="Z3438" i="14"/>
  <c r="X3438" i="14"/>
  <c r="Z3439" i="14"/>
  <c r="X3439" i="14"/>
  <c r="Z3440" i="14"/>
  <c r="X3440" i="14"/>
  <c r="Z3441" i="14"/>
  <c r="X3441" i="14"/>
  <c r="Z3442" i="14"/>
  <c r="X3442" i="14"/>
  <c r="Z3443" i="14"/>
  <c r="X3443" i="14"/>
  <c r="Z3444" i="14"/>
  <c r="X3444" i="14"/>
  <c r="Z3445" i="14"/>
  <c r="X3445" i="14"/>
  <c r="Z3446" i="14"/>
  <c r="X3446" i="14"/>
  <c r="Z3447" i="14"/>
  <c r="X3447" i="14"/>
  <c r="Z3448" i="14"/>
  <c r="X3448" i="14"/>
  <c r="Z3449" i="14"/>
  <c r="X3449" i="14"/>
  <c r="Z3450" i="14"/>
  <c r="X3450" i="14"/>
  <c r="Z3451" i="14"/>
  <c r="X3451" i="14"/>
  <c r="Z3452" i="14"/>
  <c r="X3452" i="14"/>
  <c r="Z3453" i="14"/>
  <c r="X3453" i="14"/>
  <c r="Z3454" i="14"/>
  <c r="X3454" i="14"/>
  <c r="Z3455" i="14"/>
  <c r="X3455" i="14"/>
  <c r="Z3456" i="14"/>
  <c r="X3456" i="14"/>
  <c r="Z3457" i="14"/>
  <c r="X3457" i="14"/>
  <c r="Z3458" i="14"/>
  <c r="X3458" i="14"/>
  <c r="Z3459" i="14"/>
  <c r="X3459" i="14"/>
  <c r="Z3460" i="14"/>
  <c r="X3460" i="14"/>
  <c r="Z3461" i="14"/>
  <c r="X3461" i="14"/>
  <c r="Z3462" i="14"/>
  <c r="X3462" i="14"/>
  <c r="Z3490" i="14"/>
  <c r="X3490" i="14"/>
  <c r="Z3491" i="14"/>
  <c r="X3491" i="14"/>
  <c r="Z3492" i="14"/>
  <c r="X3492" i="14"/>
  <c r="Z3493" i="14"/>
  <c r="X3493" i="14"/>
  <c r="Z3494" i="14"/>
  <c r="X3494" i="14"/>
  <c r="Z3522" i="14"/>
  <c r="X3522" i="14"/>
  <c r="Z3523" i="14"/>
  <c r="X3523" i="14"/>
  <c r="Z3524" i="14"/>
  <c r="X3524" i="14"/>
  <c r="Z3525" i="14"/>
  <c r="X3525" i="14"/>
  <c r="Z3526" i="14"/>
  <c r="X3526" i="14"/>
  <c r="Z3554" i="14"/>
  <c r="X3554" i="14"/>
  <c r="Z3555" i="14"/>
  <c r="X3555" i="14"/>
  <c r="Z3556" i="14"/>
  <c r="X3556" i="14"/>
  <c r="Z3557" i="14"/>
  <c r="X3557" i="14"/>
  <c r="Z3558" i="14"/>
  <c r="X3558" i="14"/>
  <c r="Z3586" i="14"/>
  <c r="X3586" i="14"/>
  <c r="Z3610" i="14"/>
  <c r="X3610" i="14"/>
  <c r="Z3611" i="14"/>
  <c r="X3611" i="14"/>
  <c r="Z3612" i="14"/>
  <c r="X3612" i="14"/>
  <c r="Z3613" i="14"/>
  <c r="X3613" i="14"/>
  <c r="Z3614" i="14"/>
  <c r="X3614" i="14"/>
  <c r="Z3615" i="14"/>
  <c r="X3615" i="14"/>
  <c r="Z3616" i="14"/>
  <c r="X3616" i="14"/>
  <c r="Z3617" i="14"/>
  <c r="X3617" i="14"/>
  <c r="Z3642" i="14"/>
  <c r="X3642" i="14"/>
  <c r="Z3643" i="14"/>
  <c r="X3643" i="14"/>
  <c r="Z3644" i="14"/>
  <c r="X3644" i="14"/>
  <c r="Z3645" i="14"/>
  <c r="X3645" i="14"/>
  <c r="Z3646" i="14"/>
  <c r="X3646" i="14"/>
  <c r="Z3647" i="14"/>
  <c r="X3647" i="14"/>
  <c r="Z3648" i="14"/>
  <c r="X3648" i="14"/>
  <c r="Z3649" i="14"/>
  <c r="X3649" i="14"/>
  <c r="Z3674" i="14"/>
  <c r="X3674" i="14"/>
  <c r="Z3675" i="14"/>
  <c r="X3675" i="14"/>
  <c r="Z3676" i="14"/>
  <c r="X3676" i="14"/>
  <c r="Z3677" i="14"/>
  <c r="X3677" i="14"/>
  <c r="Z3678" i="14"/>
  <c r="X3678" i="14"/>
  <c r="Z3679" i="14"/>
  <c r="X3679" i="14"/>
  <c r="Z3680" i="14"/>
  <c r="X3680" i="14"/>
  <c r="Z3681" i="14"/>
  <c r="X3681" i="14"/>
  <c r="Z3706" i="14"/>
  <c r="X3706" i="14"/>
  <c r="Z3707" i="14"/>
  <c r="X3707" i="14"/>
  <c r="Z3708" i="14"/>
  <c r="X3708" i="14"/>
  <c r="Z3709" i="14"/>
  <c r="X3709" i="14"/>
  <c r="Z3710" i="14"/>
  <c r="X3710" i="14"/>
  <c r="Z3711" i="14"/>
  <c r="X3711" i="14"/>
  <c r="Z3712" i="14"/>
  <c r="X3712" i="14"/>
  <c r="Z3738" i="14"/>
  <c r="X3738" i="14"/>
  <c r="Z3739" i="14"/>
  <c r="X3739" i="14"/>
  <c r="Z3740" i="14"/>
  <c r="X3740" i="14"/>
  <c r="Z3741" i="14"/>
  <c r="X3741" i="14"/>
  <c r="Z3742" i="14"/>
  <c r="X3742" i="14"/>
  <c r="Z3743" i="14"/>
  <c r="X3743" i="14"/>
  <c r="Z3770" i="14"/>
  <c r="X3770" i="14"/>
  <c r="Z183" i="14"/>
  <c r="X183" i="14"/>
  <c r="Z184" i="14"/>
  <c r="X184" i="14"/>
  <c r="Z185" i="14"/>
  <c r="X185" i="14"/>
  <c r="Z186" i="14"/>
  <c r="X186" i="14"/>
  <c r="Z187" i="14"/>
  <c r="X187" i="14"/>
  <c r="Z188" i="14"/>
  <c r="X188" i="14"/>
  <c r="Z189" i="14"/>
  <c r="X189" i="14"/>
  <c r="Z190" i="14"/>
  <c r="X190" i="14"/>
  <c r="Z214" i="14"/>
  <c r="X214" i="14"/>
  <c r="Z215" i="14"/>
  <c r="X215" i="14"/>
  <c r="Z216" i="14"/>
  <c r="X216" i="14"/>
  <c r="Z217" i="14"/>
  <c r="X217" i="14"/>
  <c r="Z218" i="14"/>
  <c r="X218" i="14"/>
  <c r="Z219" i="14"/>
  <c r="X219" i="14"/>
  <c r="Z220" i="14"/>
  <c r="X220" i="14"/>
  <c r="Z221" i="14"/>
  <c r="X221" i="14"/>
  <c r="Z222" i="14"/>
  <c r="X222" i="14"/>
  <c r="Z246" i="14"/>
  <c r="X246" i="14"/>
  <c r="Z247" i="14"/>
  <c r="X247" i="14"/>
  <c r="Z248" i="14"/>
  <c r="X248" i="14"/>
  <c r="Z249" i="14"/>
  <c r="X249" i="14"/>
  <c r="Z250" i="14"/>
  <c r="X250" i="14"/>
  <c r="Z251" i="14"/>
  <c r="X251" i="14"/>
  <c r="Z252" i="14"/>
  <c r="X252" i="14"/>
  <c r="Z253" i="14"/>
  <c r="X253" i="14"/>
  <c r="Z254" i="14"/>
  <c r="X254" i="14"/>
  <c r="Z278" i="14"/>
  <c r="X278" i="14"/>
  <c r="Z279" i="14"/>
  <c r="X279" i="14"/>
  <c r="Z280" i="14"/>
  <c r="X280" i="14"/>
  <c r="Z281" i="14"/>
  <c r="X281" i="14"/>
  <c r="Z282" i="14"/>
  <c r="X282" i="14"/>
  <c r="Z283" i="14"/>
  <c r="X283" i="14"/>
  <c r="Z286" i="14"/>
  <c r="X286" i="14"/>
  <c r="Z339" i="14"/>
  <c r="X339" i="14"/>
  <c r="Z340" i="14"/>
  <c r="X340" i="14"/>
  <c r="Z341" i="14"/>
  <c r="X341" i="14"/>
  <c r="Z342" i="14"/>
  <c r="X342" i="14"/>
  <c r="Z343" i="14"/>
  <c r="X343" i="14"/>
  <c r="Z371" i="14"/>
  <c r="X371" i="14"/>
  <c r="Z372" i="14"/>
  <c r="X372" i="14"/>
  <c r="Z373" i="14"/>
  <c r="X373" i="14"/>
  <c r="Z374" i="14"/>
  <c r="X374" i="14"/>
  <c r="Z375" i="14"/>
  <c r="X375" i="14"/>
  <c r="Z403" i="14"/>
  <c r="X403" i="14"/>
  <c r="Z404" i="14"/>
  <c r="X404" i="14"/>
  <c r="Z405" i="14"/>
  <c r="X405" i="14"/>
  <c r="Z406" i="14"/>
  <c r="X406" i="14"/>
  <c r="Z407" i="14"/>
  <c r="X407" i="14"/>
  <c r="Z423" i="14"/>
  <c r="X423" i="14"/>
  <c r="Z424" i="14"/>
  <c r="X424" i="14"/>
  <c r="Z439" i="14"/>
  <c r="X439" i="14"/>
  <c r="Z440" i="14"/>
  <c r="X440" i="14"/>
  <c r="Z455" i="14"/>
  <c r="X455" i="14"/>
  <c r="Z456" i="14"/>
  <c r="X456" i="14"/>
  <c r="Z471" i="14"/>
  <c r="X471" i="14"/>
  <c r="Z472" i="14"/>
  <c r="X472" i="14"/>
  <c r="Z487" i="14"/>
  <c r="X487" i="14"/>
  <c r="Z488" i="14"/>
  <c r="X488" i="14"/>
  <c r="Z503" i="14"/>
  <c r="X503" i="14"/>
  <c r="Z516" i="14"/>
  <c r="X516" i="14"/>
  <c r="Z517" i="14"/>
  <c r="X517" i="14"/>
  <c r="Z532" i="14"/>
  <c r="X532" i="14"/>
  <c r="Z533" i="14"/>
  <c r="X533" i="14"/>
  <c r="Z534" i="14"/>
  <c r="X534" i="14"/>
  <c r="Z535" i="14"/>
  <c r="X535" i="14"/>
  <c r="Z548" i="14"/>
  <c r="X548" i="14"/>
  <c r="Z564" i="14"/>
  <c r="X564" i="14"/>
  <c r="Z580" i="14"/>
  <c r="X580" i="14"/>
  <c r="Z596" i="14"/>
  <c r="X596" i="14"/>
  <c r="Z597" i="14"/>
  <c r="X597" i="14"/>
  <c r="Z598" i="14"/>
  <c r="X598" i="14"/>
  <c r="Z612" i="14"/>
  <c r="X612" i="14"/>
  <c r="Z613" i="14"/>
  <c r="X613" i="14"/>
  <c r="Z614" i="14"/>
  <c r="X614" i="14"/>
  <c r="Z628" i="14"/>
  <c r="X628" i="14"/>
  <c r="Z629" i="14"/>
  <c r="X629" i="14"/>
  <c r="Z630" i="14"/>
  <c r="X630" i="14"/>
  <c r="Z644" i="14"/>
  <c r="X644" i="14"/>
  <c r="Z645" i="14"/>
  <c r="X645" i="14"/>
  <c r="Z659" i="14"/>
  <c r="X659" i="14"/>
  <c r="Z666" i="14"/>
  <c r="X666" i="14"/>
  <c r="Z667" i="14"/>
  <c r="X667" i="14"/>
  <c r="Z668" i="14"/>
  <c r="X668" i="14"/>
  <c r="Z669" i="14"/>
  <c r="X669" i="14"/>
  <c r="Z695" i="14"/>
  <c r="X695" i="14"/>
  <c r="Z696" i="14"/>
  <c r="X696" i="14"/>
  <c r="Z697" i="14"/>
  <c r="X697" i="14"/>
  <c r="Z698" i="14"/>
  <c r="X698" i="14"/>
  <c r="Z699" i="14"/>
  <c r="X699" i="14"/>
  <c r="Z703" i="14"/>
  <c r="X703" i="14"/>
  <c r="Z746" i="14"/>
  <c r="X746" i="14"/>
  <c r="Z747" i="14"/>
  <c r="X747" i="14"/>
  <c r="Z748" i="14"/>
  <c r="X748" i="14"/>
  <c r="Z749" i="14"/>
  <c r="X749" i="14"/>
  <c r="Z750" i="14"/>
  <c r="X750" i="14"/>
  <c r="Z778" i="14"/>
  <c r="X778" i="14"/>
  <c r="Z779" i="14"/>
  <c r="X779" i="14"/>
  <c r="Z780" i="14"/>
  <c r="X780" i="14"/>
  <c r="Z781" i="14"/>
  <c r="X781" i="14"/>
  <c r="Z782" i="14"/>
  <c r="X782" i="14"/>
  <c r="Z810" i="14"/>
  <c r="X810" i="14"/>
  <c r="Z811" i="14"/>
  <c r="X811" i="14"/>
  <c r="Z812" i="14"/>
  <c r="X812" i="14"/>
  <c r="Z813" i="14"/>
  <c r="X813" i="14"/>
  <c r="Z814" i="14"/>
  <c r="X814" i="14"/>
  <c r="Z842" i="14"/>
  <c r="X842" i="14"/>
  <c r="Z843" i="14"/>
  <c r="X843" i="14"/>
  <c r="Z844" i="14"/>
  <c r="X844" i="14"/>
  <c r="Z845" i="14"/>
  <c r="X845" i="14"/>
  <c r="Z846" i="14"/>
  <c r="X846" i="14"/>
  <c r="Z874" i="14"/>
  <c r="X874" i="14"/>
  <c r="Z875" i="14"/>
  <c r="X875" i="14"/>
  <c r="Z876" i="14"/>
  <c r="X876" i="14"/>
  <c r="Z877" i="14"/>
  <c r="X877" i="14"/>
  <c r="Z878" i="14"/>
  <c r="X878" i="14"/>
  <c r="Z906" i="14"/>
  <c r="X906" i="14"/>
  <c r="Z907" i="14"/>
  <c r="X907" i="14"/>
  <c r="Z908" i="14"/>
  <c r="X908" i="14"/>
  <c r="Z909" i="14"/>
  <c r="X909" i="14"/>
  <c r="Z910" i="14"/>
  <c r="X910" i="14"/>
  <c r="Z938" i="14"/>
  <c r="X938" i="14"/>
  <c r="Z939" i="14"/>
  <c r="X939" i="14"/>
  <c r="Z940" i="14"/>
  <c r="X940" i="14"/>
  <c r="Z941" i="14"/>
  <c r="X941" i="14"/>
  <c r="Z942" i="14"/>
  <c r="X942" i="14"/>
  <c r="Z970" i="14"/>
  <c r="X970" i="14"/>
  <c r="Z971" i="14"/>
  <c r="X971" i="14"/>
  <c r="Z972" i="14"/>
  <c r="X972" i="14"/>
  <c r="Z973" i="14"/>
  <c r="X973" i="14"/>
  <c r="Z974" i="14"/>
  <c r="X974" i="14"/>
  <c r="Z1002" i="14"/>
  <c r="X1002" i="14"/>
  <c r="Z1003" i="14"/>
  <c r="X1003" i="14"/>
  <c r="Z1004" i="14"/>
  <c r="X1004" i="14"/>
  <c r="Z1005" i="14"/>
  <c r="X1005" i="14"/>
  <c r="Z1006" i="14"/>
  <c r="X1006" i="14"/>
  <c r="Z1034" i="14"/>
  <c r="X1034" i="14"/>
  <c r="Z1035" i="14"/>
  <c r="X1035" i="14"/>
  <c r="Z1036" i="14"/>
  <c r="X1036" i="14"/>
  <c r="Z1037" i="14"/>
  <c r="X1037" i="14"/>
  <c r="Z1038" i="14"/>
  <c r="X1038" i="14"/>
  <c r="Z1066" i="14"/>
  <c r="X1066" i="14"/>
  <c r="Z1067" i="14"/>
  <c r="X1067" i="14"/>
  <c r="Z1068" i="14"/>
  <c r="X1068" i="14"/>
  <c r="Z1069" i="14"/>
  <c r="X1069" i="14"/>
  <c r="Z1070" i="14"/>
  <c r="X1070" i="14"/>
  <c r="Z1098" i="14"/>
  <c r="X1098" i="14"/>
  <c r="Z1099" i="14"/>
  <c r="X1099" i="14"/>
  <c r="Z1100" i="14"/>
  <c r="X1100" i="14"/>
  <c r="Z1101" i="14"/>
  <c r="X1101" i="14"/>
  <c r="Z1102" i="14"/>
  <c r="X1102" i="14"/>
  <c r="Z1130" i="14"/>
  <c r="X1130" i="14"/>
  <c r="Z1131" i="14"/>
  <c r="X1131" i="14"/>
  <c r="Z1132" i="14"/>
  <c r="X1132" i="14"/>
  <c r="Z1133" i="14"/>
  <c r="X1133" i="14"/>
  <c r="Z1134" i="14"/>
  <c r="X1134" i="14"/>
  <c r="Z1162" i="14"/>
  <c r="X1162" i="14"/>
  <c r="Z1163" i="14"/>
  <c r="X1163" i="14"/>
  <c r="Z1164" i="14"/>
  <c r="X1164" i="14"/>
  <c r="Z1165" i="14"/>
  <c r="X1165" i="14"/>
  <c r="Z1166" i="14"/>
  <c r="X1166" i="14"/>
  <c r="Z1194" i="14"/>
  <c r="X1194" i="14"/>
  <c r="Z1195" i="14"/>
  <c r="X1195" i="14"/>
  <c r="Z1196" i="14"/>
  <c r="X1196" i="14"/>
  <c r="Z1197" i="14"/>
  <c r="X1197" i="14"/>
  <c r="Z1198" i="14"/>
  <c r="X1198" i="14"/>
  <c r="Z1226" i="14"/>
  <c r="X1226" i="14"/>
  <c r="Z1227" i="14"/>
  <c r="X1227" i="14"/>
  <c r="X1228" i="14"/>
  <c r="Z1228" i="14" s="1"/>
  <c r="Z1229" i="14"/>
  <c r="X1229" i="14"/>
  <c r="X1230" i="14"/>
  <c r="Z1230" i="14" s="1"/>
  <c r="Z1231" i="14"/>
  <c r="X1231" i="14"/>
  <c r="X1258" i="14"/>
  <c r="Z1258" i="14" s="1"/>
  <c r="Z1259" i="14"/>
  <c r="X1259" i="14"/>
  <c r="X1260" i="14"/>
  <c r="Z1260" i="14" s="1"/>
  <c r="Z1261" i="14"/>
  <c r="X1261" i="14"/>
  <c r="X1262" i="14"/>
  <c r="Z1262" i="14" s="1"/>
  <c r="Z1263" i="14"/>
  <c r="X1263" i="14"/>
  <c r="X1286" i="14"/>
  <c r="Z1286" i="14" s="1"/>
  <c r="Z1287" i="14"/>
  <c r="X1287" i="14"/>
  <c r="X1288" i="14"/>
  <c r="Z1288" i="14" s="1"/>
  <c r="Z1289" i="14"/>
  <c r="X1289" i="14"/>
  <c r="X1302" i="14"/>
  <c r="Z1302" i="14" s="1"/>
  <c r="Z1303" i="14"/>
  <c r="X1303" i="14"/>
  <c r="X1304" i="14"/>
  <c r="Z1304" i="14" s="1"/>
  <c r="Z1305" i="14"/>
  <c r="X1305" i="14"/>
  <c r="X1318" i="14"/>
  <c r="Z1318" i="14" s="1"/>
  <c r="Z1319" i="14"/>
  <c r="X1319" i="14"/>
  <c r="X1320" i="14"/>
  <c r="Z1320" i="14" s="1"/>
  <c r="Z1321" i="14"/>
  <c r="X1321" i="14"/>
  <c r="X1334" i="14"/>
  <c r="Z1334" i="14" s="1"/>
  <c r="Z1335" i="14"/>
  <c r="X1335" i="14"/>
  <c r="X1336" i="14"/>
  <c r="Z1336" i="14" s="1"/>
  <c r="Z1337" i="14"/>
  <c r="X1337" i="14"/>
  <c r="X1350" i="14"/>
  <c r="Z1350" i="14" s="1"/>
  <c r="Z1351" i="14"/>
  <c r="X1351" i="14"/>
  <c r="X1352" i="14"/>
  <c r="Z1352" i="14" s="1"/>
  <c r="Z1353" i="14"/>
  <c r="X1353" i="14"/>
  <c r="X1366" i="14"/>
  <c r="Z1366" i="14" s="1"/>
  <c r="Z1367" i="14"/>
  <c r="X1367" i="14"/>
  <c r="X1368" i="14"/>
  <c r="Z1368" i="14" s="1"/>
  <c r="Z1369" i="14"/>
  <c r="X1369" i="14"/>
  <c r="X1382" i="14"/>
  <c r="Z1382" i="14" s="1"/>
  <c r="Z1383" i="14"/>
  <c r="X1383" i="14"/>
  <c r="X1384" i="14"/>
  <c r="Z1384" i="14" s="1"/>
  <c r="Z1385" i="14"/>
  <c r="X1385" i="14"/>
  <c r="X1398" i="14"/>
  <c r="Z1398" i="14" s="1"/>
  <c r="Z1399" i="14"/>
  <c r="X1399" i="14"/>
  <c r="X1400" i="14"/>
  <c r="Z1400" i="14" s="1"/>
  <c r="Z1401" i="14"/>
  <c r="X1401" i="14"/>
  <c r="X1414" i="14"/>
  <c r="Z1414" i="14" s="1"/>
  <c r="Z1415" i="14"/>
  <c r="X1415" i="14"/>
  <c r="X1416" i="14"/>
  <c r="Z1416" i="14" s="1"/>
  <c r="Z1417" i="14"/>
  <c r="X1417" i="14"/>
  <c r="X1430" i="14"/>
  <c r="Z1430" i="14" s="1"/>
  <c r="Z1431" i="14"/>
  <c r="X1431" i="14"/>
  <c r="X1432" i="14"/>
  <c r="Z1432" i="14" s="1"/>
  <c r="Z1433" i="14"/>
  <c r="X1433" i="14"/>
  <c r="X1446" i="14"/>
  <c r="Z1446" i="14" s="1"/>
  <c r="Z1447" i="14"/>
  <c r="X1447" i="14"/>
  <c r="X1448" i="14"/>
  <c r="Z1448" i="14" s="1"/>
  <c r="Z1449" i="14"/>
  <c r="X1449" i="14"/>
  <c r="X1462" i="14"/>
  <c r="Z1462" i="14" s="1"/>
  <c r="Z1463" i="14"/>
  <c r="X1463" i="14"/>
  <c r="X1464" i="14"/>
  <c r="Z1464" i="14" s="1"/>
  <c r="Z1465" i="14"/>
  <c r="X1465" i="14"/>
  <c r="X1478" i="14"/>
  <c r="Z1478" i="14" s="1"/>
  <c r="Z1479" i="14"/>
  <c r="X1479" i="14"/>
  <c r="X1480" i="14"/>
  <c r="Z1480" i="14" s="1"/>
  <c r="Z1481" i="14"/>
  <c r="X1481" i="14"/>
  <c r="X1494" i="14"/>
  <c r="Z1494" i="14" s="1"/>
  <c r="Z1495" i="14"/>
  <c r="X1495" i="14"/>
  <c r="X1496" i="14"/>
  <c r="Z1496" i="14" s="1"/>
  <c r="Z1497" i="14"/>
  <c r="X1497" i="14"/>
  <c r="X1587" i="14"/>
  <c r="Z1587" i="14" s="1"/>
  <c r="Z1596" i="14"/>
  <c r="X1596" i="14"/>
  <c r="X1597" i="14"/>
  <c r="Z1597" i="14" s="1"/>
  <c r="Z1598" i="14"/>
  <c r="X1598" i="14"/>
  <c r="X1619" i="14"/>
  <c r="Z1619" i="14" s="1"/>
  <c r="Z1628" i="14"/>
  <c r="X1628" i="14"/>
  <c r="X1629" i="14"/>
  <c r="Z1629" i="14" s="1"/>
  <c r="Z1630" i="14"/>
  <c r="X1630" i="14"/>
  <c r="X1651" i="14"/>
  <c r="Z1651" i="14" s="1"/>
  <c r="Z1660" i="14"/>
  <c r="X1660" i="14"/>
  <c r="X1661" i="14"/>
  <c r="Z1661" i="14" s="1"/>
  <c r="Z1662" i="14"/>
  <c r="X1662" i="14"/>
  <c r="X1683" i="14"/>
  <c r="Z1683" i="14" s="1"/>
  <c r="Z1692" i="14"/>
  <c r="X1692" i="14"/>
  <c r="X1693" i="14"/>
  <c r="Z1693" i="14" s="1"/>
  <c r="Z1694" i="14"/>
  <c r="X1694" i="14"/>
  <c r="X1715" i="14"/>
  <c r="Z1715" i="14" s="1"/>
  <c r="Z1724" i="14"/>
  <c r="X1724" i="14"/>
  <c r="X1725" i="14"/>
  <c r="Z1725" i="14" s="1"/>
  <c r="Z1726" i="14"/>
  <c r="X1726" i="14"/>
  <c r="X1747" i="14"/>
  <c r="Z1747" i="14" s="1"/>
  <c r="Z1756" i="14"/>
  <c r="X1756" i="14"/>
  <c r="X1757" i="14"/>
  <c r="Z1757" i="14" s="1"/>
  <c r="Z1758" i="14"/>
  <c r="X1758" i="14"/>
  <c r="X1779" i="14"/>
  <c r="Z1779" i="14" s="1"/>
  <c r="Z1788" i="14"/>
  <c r="X1788" i="14"/>
  <c r="X1789" i="14"/>
  <c r="Z1789" i="14" s="1"/>
  <c r="Z1790" i="14"/>
  <c r="X1790" i="14"/>
  <c r="X1811" i="14"/>
  <c r="Z1811" i="14" s="1"/>
  <c r="Z1820" i="14"/>
  <c r="X1820" i="14"/>
  <c r="X1821" i="14"/>
  <c r="Z1821" i="14" s="1"/>
  <c r="Z1822" i="14"/>
  <c r="X1822" i="14"/>
  <c r="X1843" i="14"/>
  <c r="Z1843" i="14" s="1"/>
  <c r="Z1852" i="14"/>
  <c r="X1852" i="14"/>
  <c r="X1853" i="14"/>
  <c r="Z1853" i="14" s="1"/>
  <c r="Z1854" i="14"/>
  <c r="X1854" i="14"/>
  <c r="X1875" i="14"/>
  <c r="Z1875" i="14" s="1"/>
  <c r="Z1884" i="14"/>
  <c r="X1884" i="14"/>
  <c r="X1885" i="14"/>
  <c r="Z1885" i="14" s="1"/>
  <c r="Z1886" i="14"/>
  <c r="X1886" i="14"/>
  <c r="X1896" i="14"/>
  <c r="Z1896" i="14" s="1"/>
  <c r="Z1907" i="14"/>
  <c r="X1907" i="14"/>
  <c r="X1916" i="14"/>
  <c r="Z1916" i="14" s="1"/>
  <c r="Z1917" i="14"/>
  <c r="X1917" i="14"/>
  <c r="X1918" i="14"/>
  <c r="Z1918" i="14" s="1"/>
  <c r="Z1928" i="14"/>
  <c r="X1928" i="14"/>
  <c r="X1939" i="14"/>
  <c r="Z1939" i="14" s="1"/>
  <c r="Z1971" i="14"/>
  <c r="X1971" i="14"/>
  <c r="X2003" i="14"/>
  <c r="Z2003" i="14" s="1"/>
  <c r="Z2014" i="14"/>
  <c r="X2014" i="14"/>
  <c r="X2015" i="14"/>
  <c r="Z2015" i="14" s="1"/>
  <c r="Z2016" i="14"/>
  <c r="X2016" i="14"/>
  <c r="X2026" i="14"/>
  <c r="Z2026" i="14" s="1"/>
  <c r="Z2027" i="14"/>
  <c r="X2027" i="14"/>
  <c r="X2028" i="14"/>
  <c r="Z2028" i="14" s="1"/>
  <c r="Z2029" i="14"/>
  <c r="X2029" i="14"/>
  <c r="X2042" i="14"/>
  <c r="Z2042" i="14" s="1"/>
  <c r="Z2044" i="14"/>
  <c r="X2044" i="14"/>
  <c r="X2045" i="14"/>
  <c r="Z2045" i="14" s="1"/>
  <c r="Z2058" i="14"/>
  <c r="X2058" i="14"/>
  <c r="X2059" i="14"/>
  <c r="Z2059" i="14" s="1"/>
  <c r="X2060" i="14"/>
  <c r="Z2060" i="14" s="1"/>
  <c r="X2061" i="14"/>
  <c r="Z2061" i="14" s="1"/>
  <c r="X2074" i="14"/>
  <c r="Z2074" i="14" s="1"/>
  <c r="X2076" i="14"/>
  <c r="Z2076" i="14" s="1"/>
  <c r="Z2077" i="14"/>
  <c r="X2077" i="14"/>
  <c r="X2090" i="14"/>
  <c r="Z2090" i="14" s="1"/>
  <c r="Z2091" i="14"/>
  <c r="X2091" i="14"/>
  <c r="X2092" i="14"/>
  <c r="Z2092" i="14" s="1"/>
  <c r="X2093" i="14"/>
  <c r="Z2093" i="14" s="1"/>
  <c r="X2106" i="14"/>
  <c r="Z2106" i="14" s="1"/>
  <c r="X2108" i="14"/>
  <c r="Z2108" i="14" s="1"/>
  <c r="X2109" i="14"/>
  <c r="Z2109" i="14" s="1"/>
  <c r="Z2122" i="14"/>
  <c r="X2122" i="14"/>
  <c r="X2123" i="14"/>
  <c r="Z2123" i="14" s="1"/>
  <c r="Z2124" i="14"/>
  <c r="X2124" i="14"/>
  <c r="X2125" i="14"/>
  <c r="Z2125" i="14" s="1"/>
  <c r="X2138" i="14"/>
  <c r="Z2138" i="14" s="1"/>
  <c r="X2140" i="14"/>
  <c r="Z2140" i="14" s="1"/>
  <c r="X2141" i="14"/>
  <c r="Z2141" i="14" s="1"/>
  <c r="X2154" i="14"/>
  <c r="Z2154" i="14" s="1"/>
  <c r="Z2155" i="14"/>
  <c r="X2155" i="14"/>
  <c r="X2156" i="14"/>
  <c r="Z2156" i="14" s="1"/>
  <c r="Z2157" i="14"/>
  <c r="X2157" i="14"/>
  <c r="X2158" i="14"/>
  <c r="Z2158" i="14" s="1"/>
  <c r="X2183" i="14"/>
  <c r="Z2183" i="14" s="1"/>
  <c r="X2184" i="14"/>
  <c r="Z2184" i="14" s="1"/>
  <c r="X2185" i="14"/>
  <c r="Z2185" i="14" s="1"/>
  <c r="X2230" i="14"/>
  <c r="Z2230" i="14" s="1"/>
  <c r="Z2231" i="14"/>
  <c r="X2231" i="14"/>
  <c r="X2232" i="14"/>
  <c r="Z2232" i="14" s="1"/>
  <c r="Z2233" i="14"/>
  <c r="X2233" i="14"/>
  <c r="X2234" i="14"/>
  <c r="Z2234" i="14" s="1"/>
  <c r="X2235" i="14"/>
  <c r="Z2235" i="14" s="1"/>
  <c r="X2236" i="14"/>
  <c r="Z2236" i="14" s="1"/>
  <c r="X2237" i="14"/>
  <c r="Z2237" i="14" s="1"/>
  <c r="X2238" i="14"/>
  <c r="Z2238" i="14" s="1"/>
  <c r="Z2266" i="14"/>
  <c r="X2266" i="14"/>
  <c r="X2267" i="14"/>
  <c r="Z2267" i="14" s="1"/>
  <c r="Z2295" i="14"/>
  <c r="X2295" i="14"/>
  <c r="X2296" i="14"/>
  <c r="Z2296" i="14" s="1"/>
  <c r="X2297" i="14"/>
  <c r="Z2297" i="14" s="1"/>
  <c r="X2298" i="14"/>
  <c r="Z2298" i="14" s="1"/>
  <c r="X2299" i="14"/>
  <c r="Z2299" i="14" s="1"/>
  <c r="X2302" i="14"/>
  <c r="Z2302" i="14" s="1"/>
  <c r="Z2327" i="14"/>
  <c r="X2327" i="14"/>
  <c r="X2328" i="14"/>
  <c r="Z2328" i="14" s="1"/>
  <c r="Z2329" i="14"/>
  <c r="X2329" i="14"/>
  <c r="X2330" i="14"/>
  <c r="Z2330" i="14" s="1"/>
  <c r="X2331" i="14"/>
  <c r="Z2331" i="14" s="1"/>
  <c r="X2334" i="14"/>
  <c r="Z2334" i="14" s="1"/>
  <c r="X2359" i="14"/>
  <c r="Z2359" i="14" s="1"/>
  <c r="X2360" i="14"/>
  <c r="Z2360" i="14" s="1"/>
  <c r="Z2361" i="14"/>
  <c r="X2361" i="14"/>
  <c r="X2362" i="14"/>
  <c r="Z2362" i="14" s="1"/>
  <c r="Z2363" i="14"/>
  <c r="X2363" i="14"/>
  <c r="X2366" i="14"/>
  <c r="Z2366" i="14" s="1"/>
  <c r="X2378" i="14"/>
  <c r="Z2378" i="14" s="1"/>
  <c r="X2379" i="14"/>
  <c r="Z2379" i="14" s="1"/>
  <c r="X2382" i="14"/>
  <c r="Z2382" i="14" s="1"/>
  <c r="X2394" i="14"/>
  <c r="Z2394" i="14" s="1"/>
  <c r="Z2395" i="14"/>
  <c r="X2395" i="14"/>
  <c r="X2398" i="14"/>
  <c r="Z2398" i="14" s="1"/>
  <c r="Z2410" i="14"/>
  <c r="X2410" i="14"/>
  <c r="X2411" i="14"/>
  <c r="Z2411" i="14" s="1"/>
  <c r="X2414" i="14"/>
  <c r="Z2414" i="14" s="1"/>
  <c r="X2426" i="14"/>
  <c r="Z2426" i="14" s="1"/>
  <c r="X2427" i="14"/>
  <c r="Z2427" i="14" s="1"/>
  <c r="X2430" i="14"/>
  <c r="Z2430" i="14" s="1"/>
  <c r="Z2442" i="14"/>
  <c r="X2442" i="14"/>
  <c r="X2443" i="14"/>
  <c r="Z2443" i="14" s="1"/>
  <c r="Z2446" i="14"/>
  <c r="X2446" i="14"/>
  <c r="X2458" i="14"/>
  <c r="Z2458" i="14" s="1"/>
  <c r="X2459" i="14"/>
  <c r="Z2459" i="14" s="1"/>
  <c r="X2462" i="14"/>
  <c r="Z2462" i="14" s="1"/>
  <c r="X2474" i="14"/>
  <c r="Z2474" i="14" s="1"/>
  <c r="X2475" i="14"/>
  <c r="Z2475" i="14" s="1"/>
  <c r="Z2478" i="14"/>
  <c r="X2478" i="14"/>
  <c r="X2490" i="14"/>
  <c r="Z2490" i="14" s="1"/>
  <c r="Z2491" i="14"/>
  <c r="X2491" i="14"/>
  <c r="X2494" i="14"/>
  <c r="Z2494" i="14" s="1"/>
  <c r="X2506" i="14"/>
  <c r="Z2506" i="14" s="1"/>
  <c r="X2507" i="14"/>
  <c r="Z2507" i="14" s="1"/>
  <c r="X2528" i="14"/>
  <c r="Z2528" i="14" s="1"/>
  <c r="X2529" i="14"/>
  <c r="Z2529" i="14" s="1"/>
  <c r="Z2538" i="14"/>
  <c r="X2538" i="14"/>
  <c r="X2539" i="14"/>
  <c r="Z2539" i="14" s="1"/>
  <c r="Z2560" i="14"/>
  <c r="X2560" i="14"/>
  <c r="X2561" i="14"/>
  <c r="Z2561" i="14" s="1"/>
  <c r="X2570" i="14"/>
  <c r="Z2570" i="14" s="1"/>
  <c r="X2571" i="14"/>
  <c r="Z2571" i="14" s="1"/>
  <c r="X2594" i="14"/>
  <c r="Z2594" i="14" s="1"/>
  <c r="X2595" i="14"/>
  <c r="Z2595" i="14" s="1"/>
  <c r="Z2610" i="14"/>
  <c r="X2610" i="14"/>
  <c r="X2611" i="14"/>
  <c r="Z2611" i="14" s="1"/>
  <c r="Z2626" i="14"/>
  <c r="X2626" i="14"/>
  <c r="X2627" i="14"/>
  <c r="Z2627" i="14" s="1"/>
  <c r="X2642" i="14"/>
  <c r="Z2642" i="14" s="1"/>
  <c r="X2643" i="14"/>
  <c r="Z2643" i="14" s="1"/>
  <c r="X2658" i="14"/>
  <c r="Z2658" i="14" s="1"/>
  <c r="X2659" i="14"/>
  <c r="Z2659" i="14" s="1"/>
  <c r="Z2674" i="14"/>
  <c r="X2674" i="14"/>
  <c r="X2675" i="14"/>
  <c r="Z2675" i="14" s="1"/>
  <c r="Z2692" i="14"/>
  <c r="X2692" i="14"/>
  <c r="X2695" i="14"/>
  <c r="Z2695" i="14" s="1"/>
  <c r="X2696" i="14"/>
  <c r="Z2696" i="14" s="1"/>
  <c r="X2738" i="14"/>
  <c r="Z2738" i="14" s="1"/>
  <c r="X2739" i="14"/>
  <c r="Z2739" i="14" s="1"/>
  <c r="X2740" i="14"/>
  <c r="Z2740" i="14" s="1"/>
  <c r="Z2754" i="14"/>
  <c r="X2754" i="14"/>
  <c r="X2755" i="14"/>
  <c r="Z2755" i="14" s="1"/>
  <c r="Z2756" i="14"/>
  <c r="X2756" i="14"/>
  <c r="X2770" i="14"/>
  <c r="Z2770" i="14" s="1"/>
  <c r="X2771" i="14"/>
  <c r="Z2771" i="14" s="1"/>
  <c r="X2772" i="14"/>
  <c r="Z2772" i="14" s="1"/>
  <c r="X2786" i="14"/>
  <c r="Z2786" i="14" s="1"/>
  <c r="X2787" i="14"/>
  <c r="Z2787" i="14" s="1"/>
  <c r="Z2788" i="14"/>
  <c r="X2788" i="14"/>
  <c r="X2802" i="14"/>
  <c r="Z2802" i="14" s="1"/>
  <c r="Z2803" i="14"/>
  <c r="X2803" i="14"/>
  <c r="X2804" i="14"/>
  <c r="Z2804" i="14" s="1"/>
  <c r="X2818" i="14"/>
  <c r="Z2818" i="14" s="1"/>
  <c r="X2819" i="14"/>
  <c r="Z2819" i="14" s="1"/>
  <c r="X2820" i="14"/>
  <c r="Z2820" i="14" s="1"/>
  <c r="X2834" i="14"/>
  <c r="Z2834" i="14" s="1"/>
  <c r="Z2835" i="14"/>
  <c r="X2835" i="14"/>
  <c r="X2836" i="14"/>
  <c r="Z2836" i="14" s="1"/>
  <c r="Z2850" i="14"/>
  <c r="X2850" i="14"/>
  <c r="X2851" i="14"/>
  <c r="Z2851" i="14" s="1"/>
  <c r="X2852" i="14"/>
  <c r="Z2852" i="14" s="1"/>
  <c r="X2866" i="14"/>
  <c r="Z2866" i="14" s="1"/>
  <c r="X2867" i="14"/>
  <c r="Z2867" i="14" s="1"/>
  <c r="X2868" i="14"/>
  <c r="Z2868" i="14" s="1"/>
  <c r="Z2882" i="14"/>
  <c r="X2882" i="14"/>
  <c r="X2883" i="14"/>
  <c r="Z2883" i="14" s="1"/>
  <c r="Z2884" i="14"/>
  <c r="X2884" i="14"/>
  <c r="X2885" i="14"/>
  <c r="Z2885" i="14" s="1"/>
  <c r="X2886" i="14"/>
  <c r="Z2886" i="14" s="1"/>
  <c r="X2914" i="14"/>
  <c r="Z2914" i="14" s="1"/>
  <c r="X2915" i="14"/>
  <c r="Z2915" i="14" s="1"/>
  <c r="X2916" i="14"/>
  <c r="Z2916" i="14" s="1"/>
  <c r="Z2917" i="14"/>
  <c r="X2917" i="14"/>
  <c r="X2918" i="14"/>
  <c r="Z2918" i="14" s="1"/>
  <c r="Z2946" i="14"/>
  <c r="X2946" i="14"/>
  <c r="X2947" i="14"/>
  <c r="Z2947" i="14" s="1"/>
  <c r="X2948" i="14"/>
  <c r="Z2948" i="14" s="1"/>
  <c r="X2949" i="14"/>
  <c r="Z2949" i="14" s="1"/>
  <c r="X2950" i="14"/>
  <c r="Z2950" i="14" s="1"/>
  <c r="X2978" i="14"/>
  <c r="Z2978" i="14" s="1"/>
  <c r="Z2979" i="14"/>
  <c r="X2979" i="14"/>
  <c r="X2980" i="14"/>
  <c r="Z2980" i="14" s="1"/>
  <c r="Z2981" i="14"/>
  <c r="X2981" i="14"/>
  <c r="X2982" i="14"/>
  <c r="Z2982" i="14" s="1"/>
  <c r="X3010" i="14"/>
  <c r="Z3010" i="14" s="1"/>
  <c r="X3011" i="14"/>
  <c r="Z3011" i="14" s="1"/>
  <c r="X3012" i="14"/>
  <c r="Z3012" i="14" s="1"/>
  <c r="X3013" i="14"/>
  <c r="Z3013" i="14" s="1"/>
  <c r="Z3014" i="14"/>
  <c r="X3014" i="14"/>
  <c r="X3042" i="14"/>
  <c r="Z3042" i="14" s="1"/>
  <c r="Z3043" i="14"/>
  <c r="X3043" i="14"/>
  <c r="X3044" i="14"/>
  <c r="Z3044" i="14" s="1"/>
  <c r="X3045" i="14"/>
  <c r="Z3045" i="14" s="1"/>
  <c r="X3046" i="14"/>
  <c r="Z3046" i="14" s="1"/>
  <c r="X3074" i="14"/>
  <c r="Z3074" i="14" s="1"/>
  <c r="X3075" i="14"/>
  <c r="Z3075" i="14" s="1"/>
  <c r="Z3076" i="14"/>
  <c r="X3076" i="14"/>
  <c r="X3077" i="14"/>
  <c r="Z3077" i="14" s="1"/>
  <c r="Z3078" i="14"/>
  <c r="X3078" i="14"/>
  <c r="X3106" i="14"/>
  <c r="Z3106" i="14" s="1"/>
  <c r="X3107" i="14"/>
  <c r="Z3107" i="14" s="1"/>
  <c r="X3108" i="14"/>
  <c r="Z3108" i="14" s="1"/>
  <c r="X3109" i="14"/>
  <c r="Z3109" i="14" s="1"/>
  <c r="X3110" i="14"/>
  <c r="Z3110" i="14" s="1"/>
  <c r="Z3137" i="14"/>
  <c r="X3137" i="14"/>
  <c r="X3138" i="14"/>
  <c r="Z3138" i="14" s="1"/>
  <c r="Z3139" i="14"/>
  <c r="X3139" i="14"/>
  <c r="X3153" i="14"/>
  <c r="Z3153" i="14" s="1"/>
  <c r="X3154" i="14"/>
  <c r="Z3154" i="14" s="1"/>
  <c r="X3167" i="14"/>
  <c r="Z3167" i="14" s="1"/>
  <c r="X3180" i="14"/>
  <c r="Z3180" i="14" s="1"/>
  <c r="X3183" i="14"/>
  <c r="Z3183" i="14" s="1"/>
  <c r="Z3196" i="14"/>
  <c r="X3196" i="14"/>
  <c r="X3199" i="14"/>
  <c r="Z3199" i="14" s="1"/>
  <c r="Z3213" i="14"/>
  <c r="X3213" i="14"/>
  <c r="X3228" i="14"/>
  <c r="Z3228" i="14" s="1"/>
  <c r="X3238" i="14"/>
  <c r="Z3238" i="14" s="1"/>
  <c r="X3249" i="14"/>
  <c r="Z3249" i="14" s="1"/>
  <c r="X3251" i="14"/>
  <c r="Z3251" i="14" s="1"/>
  <c r="X3260" i="14"/>
  <c r="Z3260" i="14" s="1"/>
  <c r="Z3273" i="14"/>
  <c r="X3273" i="14"/>
  <c r="X3289" i="14"/>
  <c r="Z3289" i="14" s="1"/>
  <c r="Z3305" i="14"/>
  <c r="X3305" i="14"/>
  <c r="X3321" i="14"/>
  <c r="Z3321" i="14" s="1"/>
  <c r="X3337" i="14"/>
  <c r="Z3337" i="14" s="1"/>
  <c r="X3353" i="14"/>
  <c r="Z3353" i="14" s="1"/>
  <c r="X3369" i="14"/>
  <c r="Z3369" i="14" s="1"/>
  <c r="X3373" i="14"/>
  <c r="Z3373" i="14" s="1"/>
  <c r="Z3374" i="14"/>
  <c r="X3374" i="14"/>
  <c r="X3375" i="14"/>
  <c r="Z3375" i="14" s="1"/>
  <c r="Z3400" i="14"/>
  <c r="X3400" i="14"/>
  <c r="X3405" i="14"/>
  <c r="Z3405" i="14" s="1"/>
  <c r="X3406" i="14"/>
  <c r="Z3406" i="14" s="1"/>
  <c r="X3407" i="14"/>
  <c r="Z3407" i="14" s="1"/>
  <c r="X3466" i="14"/>
  <c r="Z3466" i="14" s="1"/>
  <c r="X3471" i="14"/>
  <c r="Z3471" i="14" s="1"/>
  <c r="Z3472" i="14"/>
  <c r="X3472" i="14"/>
  <c r="X3473" i="14"/>
  <c r="Z3473" i="14" s="1"/>
  <c r="Z3498" i="14"/>
  <c r="X3498" i="14"/>
  <c r="X3503" i="14"/>
  <c r="Z3503" i="14" s="1"/>
  <c r="X3504" i="14"/>
  <c r="Z3504" i="14" s="1"/>
  <c r="X3505" i="14"/>
  <c r="Z3505" i="14" s="1"/>
  <c r="X3530" i="14"/>
  <c r="Z3530" i="14" s="1"/>
  <c r="X3535" i="14"/>
  <c r="Z3535" i="14" s="1"/>
  <c r="Z3536" i="14"/>
  <c r="X3536" i="14"/>
  <c r="X3537" i="14"/>
  <c r="Z3537" i="14" s="1"/>
  <c r="Z3562" i="14"/>
  <c r="X3562" i="14"/>
  <c r="X3567" i="14"/>
  <c r="Z3567" i="14" s="1"/>
  <c r="X3568" i="14"/>
  <c r="Z3568" i="14" s="1"/>
  <c r="X3569" i="14"/>
  <c r="Z3569" i="14" s="1"/>
  <c r="X3618" i="14"/>
  <c r="Z3618" i="14" s="1"/>
  <c r="X3622" i="14"/>
  <c r="Z3622" i="14" s="1"/>
  <c r="Z3650" i="14"/>
  <c r="X3650" i="14"/>
  <c r="X3654" i="14"/>
  <c r="Z3654" i="14" s="1"/>
  <c r="Z3682" i="14"/>
  <c r="X3682" i="14"/>
  <c r="X3686" i="14"/>
  <c r="Z3686" i="14" s="1"/>
  <c r="X3687" i="14"/>
  <c r="Z3687" i="14" s="1"/>
  <c r="X3688" i="14"/>
  <c r="Z3688" i="14" s="1"/>
  <c r="X3689" i="14"/>
  <c r="Z3689" i="14" s="1"/>
  <c r="X3714" i="14"/>
  <c r="Z3714" i="14" s="1"/>
  <c r="Z3718" i="14"/>
  <c r="X3718" i="14"/>
  <c r="X3719" i="14"/>
  <c r="Z3719" i="14" s="1"/>
  <c r="Z3720" i="14"/>
  <c r="X3720" i="14"/>
  <c r="X3721" i="14"/>
  <c r="Z3721" i="14" s="1"/>
  <c r="X3746" i="14"/>
  <c r="Z3746" i="14" s="1"/>
  <c r="X3750" i="14"/>
  <c r="Z3750" i="14" s="1"/>
  <c r="X3751" i="14"/>
  <c r="Z3751" i="14" s="1"/>
  <c r="X3752" i="14"/>
  <c r="Z3752" i="14" s="1"/>
  <c r="Z3753" i="14"/>
  <c r="X3753" i="14"/>
  <c r="X3778" i="14"/>
  <c r="Z3778" i="14" s="1"/>
  <c r="Z3782" i="14"/>
  <c r="X3782" i="14"/>
  <c r="X3783" i="14"/>
  <c r="Z3783" i="14" s="1"/>
  <c r="X3784" i="14"/>
  <c r="Z3784" i="14" s="1"/>
  <c r="X3785" i="14"/>
  <c r="Z3785" i="14" s="1"/>
  <c r="X3810" i="14"/>
  <c r="Z3810" i="14" s="1"/>
  <c r="X3814" i="14"/>
  <c r="Z3814" i="14" s="1"/>
  <c r="Z3815" i="14"/>
  <c r="X3815" i="14"/>
  <c r="X3816" i="14"/>
  <c r="Z3816" i="14" s="1"/>
  <c r="Z3817" i="14"/>
  <c r="X3817" i="14"/>
  <c r="X3843" i="14"/>
  <c r="Z3843" i="14" s="1"/>
  <c r="X3844" i="14"/>
  <c r="Z3844" i="14" s="1"/>
  <c r="X3845" i="14"/>
  <c r="Z3845" i="14" s="1"/>
  <c r="X3859" i="14"/>
  <c r="Z3859" i="14" s="1"/>
  <c r="X3860" i="14"/>
  <c r="Z3860" i="14" s="1"/>
  <c r="Z3861" i="14"/>
  <c r="X3861" i="14"/>
  <c r="X493" i="14"/>
  <c r="Z493" i="14" s="1"/>
  <c r="Z494" i="14"/>
  <c r="X494" i="14"/>
  <c r="X521" i="14"/>
  <c r="Z521" i="14" s="1"/>
  <c r="X522" i="14"/>
  <c r="Z522" i="14" s="1"/>
  <c r="X553" i="14"/>
  <c r="Z553" i="14" s="1"/>
  <c r="X554" i="14"/>
  <c r="Z554" i="14" s="1"/>
  <c r="X555" i="14"/>
  <c r="Z555" i="14" s="1"/>
  <c r="Z568" i="14"/>
  <c r="X568" i="14"/>
  <c r="X569" i="14"/>
  <c r="Z569" i="14" s="1"/>
  <c r="Z570" i="14"/>
  <c r="X570" i="14"/>
  <c r="X571" i="14"/>
  <c r="Z571" i="14" s="1"/>
  <c r="X584" i="14"/>
  <c r="Z584" i="14" s="1"/>
  <c r="X585" i="14"/>
  <c r="Z585" i="14" s="1"/>
  <c r="X586" i="14"/>
  <c r="Z586" i="14" s="1"/>
  <c r="X587" i="14"/>
  <c r="Z587" i="14" s="1"/>
  <c r="Z600" i="14"/>
  <c r="X600" i="14"/>
  <c r="X601" i="14"/>
  <c r="Z601" i="14" s="1"/>
  <c r="Z602" i="14"/>
  <c r="X602" i="14"/>
  <c r="X603" i="14"/>
  <c r="Z603" i="14" s="1"/>
  <c r="X616" i="14"/>
  <c r="Z616" i="14" s="1"/>
  <c r="X617" i="14"/>
  <c r="Z617" i="14" s="1"/>
  <c r="X618" i="14"/>
  <c r="Z618" i="14" s="1"/>
  <c r="X619" i="14"/>
  <c r="Z619" i="14" s="1"/>
  <c r="Z632" i="14"/>
  <c r="X632" i="14"/>
  <c r="X633" i="14"/>
  <c r="Z633" i="14" s="1"/>
  <c r="Z634" i="14"/>
  <c r="X634" i="14"/>
  <c r="X635" i="14"/>
  <c r="Z635" i="14" s="1"/>
  <c r="X648" i="14"/>
  <c r="Z648" i="14" s="1"/>
  <c r="X649" i="14"/>
  <c r="Z649" i="14" s="1"/>
  <c r="X671" i="14"/>
  <c r="Z671" i="14" s="1"/>
  <c r="X675" i="14"/>
  <c r="Z675" i="14" s="1"/>
  <c r="Z722" i="14"/>
  <c r="X722" i="14"/>
  <c r="X723" i="14"/>
  <c r="Z723" i="14" s="1"/>
  <c r="Z724" i="14"/>
  <c r="X724" i="14"/>
  <c r="X725" i="14"/>
  <c r="Z725" i="14" s="1"/>
  <c r="X726" i="14"/>
  <c r="Z726" i="14" s="1"/>
  <c r="X727" i="14"/>
  <c r="Z727" i="14" s="1"/>
  <c r="X728" i="14"/>
  <c r="Z728" i="14" s="1"/>
  <c r="X729" i="14"/>
  <c r="Z729" i="14" s="1"/>
  <c r="Z754" i="14"/>
  <c r="X754" i="14"/>
  <c r="X755" i="14"/>
  <c r="Z755" i="14" s="1"/>
  <c r="Z756" i="14"/>
  <c r="X756" i="14"/>
  <c r="X757" i="14"/>
  <c r="Z757" i="14" s="1"/>
  <c r="X758" i="14"/>
  <c r="Z758" i="14" s="1"/>
  <c r="X759" i="14"/>
  <c r="Z759" i="14" s="1"/>
  <c r="X760" i="14"/>
  <c r="Z760" i="14" s="1"/>
  <c r="X761" i="14"/>
  <c r="Z761" i="14" s="1"/>
  <c r="Z786" i="14"/>
  <c r="X786" i="14"/>
  <c r="X787" i="14"/>
  <c r="Z787" i="14" s="1"/>
  <c r="Z788" i="14"/>
  <c r="X788" i="14"/>
  <c r="X789" i="14"/>
  <c r="Z789" i="14" s="1"/>
  <c r="X790" i="14"/>
  <c r="Z790" i="14" s="1"/>
  <c r="X791" i="14"/>
  <c r="Z791" i="14" s="1"/>
  <c r="X792" i="14"/>
  <c r="Z792" i="14" s="1"/>
  <c r="X793" i="14"/>
  <c r="Z793" i="14" s="1"/>
  <c r="Z818" i="14"/>
  <c r="X818" i="14"/>
  <c r="X819" i="14"/>
  <c r="Z819" i="14" s="1"/>
  <c r="Z820" i="14"/>
  <c r="X820" i="14"/>
  <c r="X821" i="14"/>
  <c r="Z821" i="14" s="1"/>
  <c r="X822" i="14"/>
  <c r="Z822" i="14" s="1"/>
  <c r="X823" i="14"/>
  <c r="Z823" i="14" s="1"/>
  <c r="X824" i="14"/>
  <c r="Z824" i="14" s="1"/>
  <c r="X825" i="14"/>
  <c r="Z825" i="14" s="1"/>
  <c r="Z850" i="14"/>
  <c r="X850" i="14"/>
  <c r="X851" i="14"/>
  <c r="Z851" i="14" s="1"/>
  <c r="Z852" i="14"/>
  <c r="X852" i="14"/>
  <c r="X853" i="14"/>
  <c r="Z853" i="14" s="1"/>
  <c r="X854" i="14"/>
  <c r="Z854" i="14" s="1"/>
  <c r="X855" i="14"/>
  <c r="Z855" i="14" s="1"/>
  <c r="X856" i="14"/>
  <c r="Z856" i="14" s="1"/>
  <c r="X857" i="14"/>
  <c r="Z857" i="14" s="1"/>
  <c r="Z882" i="14"/>
  <c r="X882" i="14"/>
  <c r="X883" i="14"/>
  <c r="Z883" i="14" s="1"/>
  <c r="Z884" i="14"/>
  <c r="X884" i="14"/>
  <c r="X885" i="14"/>
  <c r="Z885" i="14" s="1"/>
  <c r="X886" i="14"/>
  <c r="Z886" i="14" s="1"/>
  <c r="X887" i="14"/>
  <c r="Z887" i="14" s="1"/>
  <c r="X888" i="14"/>
  <c r="Z888" i="14" s="1"/>
  <c r="X889" i="14"/>
  <c r="Z889" i="14" s="1"/>
  <c r="Z914" i="14"/>
  <c r="X914" i="14"/>
  <c r="X915" i="14"/>
  <c r="Z915" i="14" s="1"/>
  <c r="Z916" i="14"/>
  <c r="X916" i="14"/>
  <c r="X917" i="14"/>
  <c r="Z917" i="14" s="1"/>
  <c r="X918" i="14"/>
  <c r="Z918" i="14" s="1"/>
  <c r="X919" i="14"/>
  <c r="Z919" i="14" s="1"/>
  <c r="X920" i="14"/>
  <c r="Z920" i="14" s="1"/>
  <c r="X921" i="14"/>
  <c r="Z921" i="14" s="1"/>
  <c r="Z946" i="14"/>
  <c r="X946" i="14"/>
  <c r="X950" i="14"/>
  <c r="Z950" i="14" s="1"/>
  <c r="Z951" i="14"/>
  <c r="X951" i="14"/>
  <c r="X952" i="14"/>
  <c r="Z952" i="14" s="1"/>
  <c r="X953" i="14"/>
  <c r="Z953" i="14" s="1"/>
  <c r="X978" i="14"/>
  <c r="Z978" i="14" s="1"/>
  <c r="X982" i="14"/>
  <c r="Z982" i="14" s="1"/>
  <c r="X983" i="14"/>
  <c r="Z983" i="14" s="1"/>
  <c r="Z984" i="14"/>
  <c r="X984" i="14"/>
  <c r="X985" i="14"/>
  <c r="Z985" i="14" s="1"/>
  <c r="Z1010" i="14"/>
  <c r="X1010" i="14"/>
  <c r="X1014" i="14"/>
  <c r="Z1014" i="14" s="1"/>
  <c r="X1015" i="14"/>
  <c r="Z1015" i="14" s="1"/>
  <c r="X1016" i="14"/>
  <c r="Z1016" i="14" s="1"/>
  <c r="X1017" i="14"/>
  <c r="Z1017" i="14" s="1"/>
  <c r="X1042" i="14"/>
  <c r="Z1042" i="14" s="1"/>
  <c r="Z1046" i="14"/>
  <c r="X1046" i="14"/>
  <c r="X1047" i="14"/>
  <c r="Z1047" i="14" s="1"/>
  <c r="Z1048" i="14"/>
  <c r="X1048" i="14"/>
  <c r="X1049" i="14"/>
  <c r="Z1049" i="14" s="1"/>
  <c r="X1074" i="14"/>
  <c r="Z1074" i="14" s="1"/>
  <c r="X1078" i="14"/>
  <c r="Z1078" i="14" s="1"/>
  <c r="X1079" i="14"/>
  <c r="Z1079" i="14" s="1"/>
  <c r="X1080" i="14"/>
  <c r="Z1080" i="14" s="1"/>
  <c r="Z1081" i="14"/>
  <c r="X1081" i="14"/>
  <c r="X1106" i="14"/>
  <c r="Z1106" i="14" s="1"/>
  <c r="Z1110" i="14"/>
  <c r="X1110" i="14"/>
  <c r="X1111" i="14"/>
  <c r="Z1111" i="14" s="1"/>
  <c r="X1112" i="14"/>
  <c r="Z1112" i="14" s="1"/>
  <c r="X1113" i="14"/>
  <c r="Z1113" i="14" s="1"/>
  <c r="X1138" i="14"/>
  <c r="Z1138" i="14" s="1"/>
  <c r="X1142" i="14"/>
  <c r="Z1142" i="14" s="1"/>
  <c r="Z1143" i="14"/>
  <c r="X1143" i="14"/>
  <c r="X1144" i="14"/>
  <c r="Z1144" i="14" s="1"/>
  <c r="Z1145" i="14"/>
  <c r="X1145" i="14"/>
  <c r="X1170" i="14"/>
  <c r="Z1170" i="14" s="1"/>
  <c r="X1174" i="14"/>
  <c r="Z1174" i="14" s="1"/>
  <c r="X1175" i="14"/>
  <c r="Z1175" i="14" s="1"/>
  <c r="X1176" i="14"/>
  <c r="Z1176" i="14" s="1"/>
  <c r="X1177" i="14"/>
  <c r="Z1177" i="14" s="1"/>
  <c r="Z1202" i="14"/>
  <c r="X1202" i="14"/>
  <c r="X1206" i="14"/>
  <c r="Z1206" i="14" s="1"/>
  <c r="Z1207" i="14"/>
  <c r="X1207" i="14"/>
  <c r="X1208" i="14"/>
  <c r="Z1208" i="14" s="1"/>
  <c r="X1209" i="14"/>
  <c r="Z1209" i="14" s="1"/>
  <c r="X1234" i="14"/>
  <c r="Z1234" i="14" s="1"/>
  <c r="X1238" i="14"/>
  <c r="Z1238" i="14" s="1"/>
  <c r="X1239" i="14"/>
  <c r="Z1239" i="14" s="1"/>
  <c r="Z1240" i="14"/>
  <c r="X1240" i="14"/>
  <c r="X1241" i="14"/>
  <c r="Z1241" i="14" s="1"/>
  <c r="Z1266" i="14"/>
  <c r="X1266" i="14"/>
  <c r="X1270" i="14"/>
  <c r="Z1270" i="14" s="1"/>
  <c r="X1271" i="14"/>
  <c r="Z1271" i="14" s="1"/>
  <c r="X1272" i="14"/>
  <c r="Z1272" i="14" s="1"/>
  <c r="X1273" i="14"/>
  <c r="Z1273" i="14" s="1"/>
  <c r="X1290" i="14"/>
  <c r="Z1290" i="14" s="1"/>
  <c r="Z1293" i="14"/>
  <c r="X1293" i="14"/>
  <c r="X1306" i="14"/>
  <c r="Z1306" i="14" s="1"/>
  <c r="Z1309" i="14"/>
  <c r="X1309" i="14"/>
  <c r="X1322" i="14"/>
  <c r="Z1322" i="14" s="1"/>
  <c r="X1325" i="14"/>
  <c r="Z1325" i="14" s="1"/>
  <c r="X1338" i="14"/>
  <c r="Z1338" i="14" s="1"/>
  <c r="X1341" i="14"/>
  <c r="Z1341" i="14" s="1"/>
  <c r="X1354" i="14"/>
  <c r="Z1354" i="14" s="1"/>
  <c r="Z1357" i="14"/>
  <c r="X1357" i="14"/>
  <c r="X1370" i="14"/>
  <c r="Z1370" i="14" s="1"/>
  <c r="Z1373" i="14"/>
  <c r="X1373" i="14"/>
  <c r="X1386" i="14"/>
  <c r="Z1386" i="14" s="1"/>
  <c r="X1389" i="14"/>
  <c r="Z1389" i="14" s="1"/>
  <c r="X1402" i="14"/>
  <c r="Z1402" i="14" s="1"/>
  <c r="X1405" i="14"/>
  <c r="Z1405" i="14" s="1"/>
  <c r="X1418" i="14"/>
  <c r="Z1418" i="14" s="1"/>
  <c r="Z1421" i="14"/>
  <c r="X1421" i="14"/>
  <c r="X1434" i="14"/>
  <c r="Z1434" i="14" s="1"/>
  <c r="Z1437" i="14"/>
  <c r="X1437" i="14"/>
  <c r="X1450" i="14"/>
  <c r="Z1450" i="14" s="1"/>
  <c r="X1453" i="14"/>
  <c r="Z1453" i="14" s="1"/>
  <c r="X1466" i="14"/>
  <c r="Z1466" i="14" s="1"/>
  <c r="X1469" i="14"/>
  <c r="Z1469" i="14" s="1"/>
  <c r="X1482" i="14"/>
  <c r="Z1482" i="14" s="1"/>
  <c r="Z1485" i="14"/>
  <c r="X1485" i="14"/>
  <c r="X1498" i="14"/>
  <c r="Z1498" i="14" s="1"/>
  <c r="Z1518" i="14"/>
  <c r="X1518" i="14"/>
  <c r="X1519" i="14"/>
  <c r="Z1519" i="14" s="1"/>
  <c r="X1520" i="14"/>
  <c r="Z1520" i="14" s="1"/>
  <c r="X1521" i="14"/>
  <c r="Z1521" i="14" s="1"/>
  <c r="X1522" i="14"/>
  <c r="Z1522" i="14" s="1"/>
  <c r="X1534" i="14"/>
  <c r="Z1534" i="14" s="1"/>
  <c r="Z1535" i="14"/>
  <c r="X1535" i="14"/>
  <c r="X1536" i="14"/>
  <c r="Z1536" i="14" s="1"/>
  <c r="Z1537" i="14"/>
  <c r="X1537" i="14"/>
  <c r="X1538" i="14"/>
  <c r="Z1538" i="14" s="1"/>
  <c r="X1549" i="14"/>
  <c r="Z1549" i="14" s="1"/>
  <c r="X1551" i="14"/>
  <c r="Z1551" i="14" s="1"/>
  <c r="X1561" i="14"/>
  <c r="Z1561" i="14" s="1"/>
  <c r="X1569" i="14"/>
  <c r="Z1569" i="14" s="1"/>
  <c r="Z1570" i="14"/>
  <c r="X1570" i="14"/>
  <c r="X1571" i="14"/>
  <c r="Z1571" i="14" s="1"/>
  <c r="Z1577" i="14"/>
  <c r="X1577" i="14"/>
  <c r="X1578" i="14"/>
  <c r="Z1578" i="14" s="1"/>
  <c r="X1589" i="14"/>
  <c r="Z1589" i="14" s="1"/>
  <c r="X1590" i="14"/>
  <c r="Z1590" i="14" s="1"/>
  <c r="X1611" i="14"/>
  <c r="Z1611" i="14" s="1"/>
  <c r="X1620" i="14"/>
  <c r="Z1620" i="14" s="1"/>
  <c r="Z1621" i="14"/>
  <c r="X1621" i="14"/>
  <c r="X1622" i="14"/>
  <c r="Z1622" i="14" s="1"/>
  <c r="Z1643" i="14"/>
  <c r="X1643" i="14"/>
  <c r="X1652" i="14"/>
  <c r="Z1652" i="14" s="1"/>
  <c r="X1653" i="14"/>
  <c r="Z1653" i="14" s="1"/>
  <c r="X1654" i="14"/>
  <c r="Z1654" i="14" s="1"/>
  <c r="X1675" i="14"/>
  <c r="Z1675" i="14" s="1"/>
  <c r="X1684" i="14"/>
  <c r="Z1684" i="14" s="1"/>
  <c r="Z1685" i="14"/>
  <c r="X1685" i="14"/>
  <c r="X1686" i="14"/>
  <c r="Z1686" i="14" s="1"/>
  <c r="Z1707" i="14"/>
  <c r="X1707" i="14"/>
  <c r="X1716" i="14"/>
  <c r="Z1716" i="14" s="1"/>
  <c r="X1717" i="14"/>
  <c r="Z1717" i="14" s="1"/>
  <c r="X1718" i="14"/>
  <c r="Z1718" i="14" s="1"/>
  <c r="X1739" i="14"/>
  <c r="Z1739" i="14" s="1"/>
  <c r="X1748" i="14"/>
  <c r="Z1748" i="14" s="1"/>
  <c r="Z1749" i="14"/>
  <c r="X1749" i="14"/>
  <c r="X1750" i="14"/>
  <c r="Z1750" i="14" s="1"/>
  <c r="Z1771" i="14"/>
  <c r="X1771" i="14"/>
  <c r="X1780" i="14"/>
  <c r="Z1780" i="14" s="1"/>
  <c r="X1781" i="14"/>
  <c r="Z1781" i="14" s="1"/>
  <c r="X1782" i="14"/>
  <c r="Z1782" i="14" s="1"/>
  <c r="X1803" i="14"/>
  <c r="Z1803" i="14" s="1"/>
  <c r="X1812" i="14"/>
  <c r="Z1812" i="14" s="1"/>
  <c r="Z1813" i="14"/>
  <c r="X1813" i="14"/>
  <c r="X1814" i="14"/>
  <c r="Z1814" i="14" s="1"/>
  <c r="Z1835" i="14"/>
  <c r="X1835" i="14"/>
  <c r="X1844" i="14"/>
  <c r="Z1844" i="14" s="1"/>
  <c r="X1845" i="14"/>
  <c r="Z1845" i="14" s="1"/>
  <c r="X1846" i="14"/>
  <c r="Z1846" i="14" s="1"/>
  <c r="X1867" i="14"/>
  <c r="Z1867" i="14" s="1"/>
  <c r="X1876" i="14"/>
  <c r="Z1876" i="14" s="1"/>
  <c r="Z1877" i="14"/>
  <c r="X1877" i="14"/>
  <c r="X1878" i="14"/>
  <c r="Z1878" i="14" s="1"/>
  <c r="Z1888" i="14"/>
  <c r="X1888" i="14"/>
  <c r="X1899" i="14"/>
  <c r="Z1899" i="14" s="1"/>
  <c r="X1908" i="14"/>
  <c r="Z1908" i="14" s="1"/>
  <c r="X1909" i="14"/>
  <c r="Z1909" i="14" s="1"/>
  <c r="X1910" i="14"/>
  <c r="Z1910" i="14" s="1"/>
  <c r="X1920" i="14"/>
  <c r="Z1920" i="14" s="1"/>
  <c r="Z1931" i="14"/>
  <c r="X1931" i="14"/>
  <c r="X1940" i="14"/>
  <c r="Z1940" i="14" s="1"/>
  <c r="Z1941" i="14"/>
  <c r="X1941" i="14"/>
  <c r="X1942" i="14"/>
  <c r="Z1942" i="14" s="1"/>
  <c r="X1956" i="14"/>
  <c r="Z1956" i="14" s="1"/>
  <c r="X1957" i="14"/>
  <c r="Z1957" i="14" s="1"/>
  <c r="X1958" i="14"/>
  <c r="Z1958" i="14" s="1"/>
  <c r="X1959" i="14"/>
  <c r="Z1959" i="14" s="1"/>
  <c r="Z1960" i="14"/>
  <c r="X1960" i="14"/>
  <c r="X1972" i="14"/>
  <c r="Z1972" i="14" s="1"/>
  <c r="X1973" i="14"/>
  <c r="Z1973" i="14" s="1"/>
  <c r="X1974" i="14"/>
  <c r="Z1974" i="14" s="1"/>
  <c r="Z1988" i="14"/>
  <c r="X1988" i="14"/>
  <c r="X1989" i="14"/>
  <c r="Z1989" i="14" s="1"/>
  <c r="X1990" i="14"/>
  <c r="Z1990" i="14" s="1"/>
  <c r="X1991" i="14"/>
  <c r="Z1991" i="14" s="1"/>
  <c r="Z1992" i="14"/>
  <c r="X1992" i="14"/>
  <c r="X2004" i="14"/>
  <c r="Z2004" i="14" s="1"/>
  <c r="Z2005" i="14"/>
  <c r="X2005" i="14"/>
  <c r="X2006" i="14"/>
  <c r="Z2006" i="14" s="1"/>
  <c r="X2030" i="14"/>
  <c r="Z2030" i="14" s="1"/>
  <c r="X2046" i="14"/>
  <c r="Z2046" i="14" s="1"/>
  <c r="X2047" i="14"/>
  <c r="Z2047" i="14" s="1"/>
  <c r="X2048" i="14"/>
  <c r="Z2048" i="14" s="1"/>
  <c r="Z2062" i="14"/>
  <c r="X2062" i="14"/>
  <c r="X2078" i="14"/>
  <c r="Z2078" i="14" s="1"/>
  <c r="X2079" i="14"/>
  <c r="Z2079" i="14" s="1"/>
  <c r="X2080" i="14"/>
  <c r="Z2080" i="14" s="1"/>
  <c r="Z2094" i="14"/>
  <c r="X2094" i="14"/>
  <c r="X2110" i="14"/>
  <c r="Z2110" i="14" s="1"/>
  <c r="X2111" i="14"/>
  <c r="Z2111" i="14" s="1"/>
  <c r="X2112" i="14"/>
  <c r="Z2112" i="14" s="1"/>
  <c r="Z2126" i="14"/>
  <c r="X2126" i="14"/>
  <c r="X2142" i="14"/>
  <c r="Z2142" i="14" s="1"/>
  <c r="Z2143" i="14"/>
  <c r="X2143" i="14"/>
  <c r="X2144" i="14"/>
  <c r="Z2144" i="14" s="1"/>
  <c r="X2162" i="14"/>
  <c r="Z2162" i="14" s="1"/>
  <c r="X2163" i="14"/>
  <c r="Z2163" i="14" s="1"/>
  <c r="X2164" i="14"/>
  <c r="Z2164" i="14" s="1"/>
  <c r="X2165" i="14"/>
  <c r="Z2165" i="14" s="1"/>
  <c r="Z2166" i="14"/>
  <c r="X2166" i="14"/>
  <c r="X2186" i="14"/>
  <c r="Z2186" i="14" s="1"/>
  <c r="X2187" i="14"/>
  <c r="Z2187" i="14" s="1"/>
  <c r="X2188" i="14"/>
  <c r="Z2188" i="14" s="1"/>
  <c r="Z2189" i="14"/>
  <c r="X2189" i="14"/>
  <c r="X2190" i="14"/>
  <c r="Z2190" i="14" s="1"/>
  <c r="X2194" i="14"/>
  <c r="Z2194" i="14" s="1"/>
  <c r="X2246" i="14"/>
  <c r="Z2246" i="14" s="1"/>
  <c r="Z2247" i="14"/>
  <c r="X2247" i="14"/>
  <c r="X2248" i="14"/>
  <c r="Z2248" i="14" s="1"/>
  <c r="Z2249" i="14"/>
  <c r="X2249" i="14"/>
  <c r="X2250" i="14"/>
  <c r="Z2250" i="14" s="1"/>
  <c r="X2251" i="14"/>
  <c r="Z2251" i="14" s="1"/>
  <c r="X2252" i="14"/>
  <c r="Z2252" i="14" s="1"/>
  <c r="X2253" i="14"/>
  <c r="Z2253" i="14" s="1"/>
  <c r="X2254" i="14"/>
  <c r="Z2254" i="14" s="1"/>
  <c r="Z2255" i="14"/>
  <c r="X2255" i="14"/>
  <c r="X2256" i="14"/>
  <c r="Z2256" i="14" s="1"/>
  <c r="X2270" i="14"/>
  <c r="Z2270" i="14" s="1"/>
  <c r="X2271" i="14"/>
  <c r="Z2271" i="14" s="1"/>
  <c r="Z2275" i="14"/>
  <c r="X2275" i="14"/>
  <c r="X2276" i="14"/>
  <c r="Z2276" i="14" s="1"/>
  <c r="X2277" i="14"/>
  <c r="Z2277" i="14" s="1"/>
  <c r="X2278" i="14"/>
  <c r="Z2278" i="14" s="1"/>
  <c r="Z2303" i="14"/>
  <c r="X2303" i="14"/>
  <c r="X2304" i="14"/>
  <c r="Z2304" i="14" s="1"/>
  <c r="Z2305" i="14"/>
  <c r="X2305" i="14"/>
  <c r="X2306" i="14"/>
  <c r="Z2306" i="14" s="1"/>
  <c r="X2307" i="14"/>
  <c r="Z2307" i="14" s="1"/>
  <c r="X2310" i="14"/>
  <c r="Z2310" i="14" s="1"/>
  <c r="X2335" i="14"/>
  <c r="Z2335" i="14" s="1"/>
  <c r="X2336" i="14"/>
  <c r="Z2336" i="14" s="1"/>
  <c r="X2337" i="14"/>
  <c r="Z2337" i="14" s="1"/>
  <c r="Z2338" i="14"/>
  <c r="X2338" i="14"/>
  <c r="X2339" i="14"/>
  <c r="Z2339" i="14" s="1"/>
  <c r="X2342" i="14"/>
  <c r="Z2342" i="14" s="1"/>
  <c r="X2367" i="14"/>
  <c r="Z2367" i="14" s="1"/>
  <c r="Z2368" i="14"/>
  <c r="X2368" i="14"/>
  <c r="X2369" i="14"/>
  <c r="Z2369" i="14" s="1"/>
  <c r="X2384" i="14"/>
  <c r="Z2384" i="14" s="1"/>
  <c r="X2385" i="14"/>
  <c r="Z2385" i="14" s="1"/>
  <c r="Z2400" i="14"/>
  <c r="X2400" i="14"/>
  <c r="X2401" i="14"/>
  <c r="Z2401" i="14" s="1"/>
  <c r="X2416" i="14"/>
  <c r="Z2416" i="14" s="1"/>
  <c r="X2417" i="14"/>
  <c r="Z2417" i="14" s="1"/>
  <c r="Z2432" i="14"/>
  <c r="X2432" i="14"/>
  <c r="X2433" i="14"/>
  <c r="Z2433" i="14" s="1"/>
  <c r="X2448" i="14"/>
  <c r="Z2448" i="14" s="1"/>
  <c r="X2449" i="14"/>
  <c r="Z2449" i="14" s="1"/>
  <c r="Z2464" i="14"/>
  <c r="X2464" i="14"/>
  <c r="X2465" i="14"/>
  <c r="Z2465" i="14" s="1"/>
  <c r="X2480" i="14"/>
  <c r="Z2480" i="14" s="1"/>
  <c r="X2481" i="14"/>
  <c r="Z2481" i="14" s="1"/>
  <c r="Z2496" i="14"/>
  <c r="X2496" i="14"/>
  <c r="X2497" i="14"/>
  <c r="Z2497" i="14" s="1"/>
  <c r="X2520" i="14"/>
  <c r="Z2520" i="14" s="1"/>
  <c r="X2521" i="14"/>
  <c r="Z2521" i="14" s="1"/>
  <c r="Z2530" i="14"/>
  <c r="X2530" i="14"/>
  <c r="X2531" i="14"/>
  <c r="Z2531" i="14" s="1"/>
  <c r="X2552" i="14"/>
  <c r="Z2552" i="14" s="1"/>
  <c r="X2553" i="14"/>
  <c r="Z2553" i="14" s="1"/>
  <c r="Z2562" i="14"/>
  <c r="X2562" i="14"/>
  <c r="X2563" i="14"/>
  <c r="Z2563" i="14" s="1"/>
  <c r="X2584" i="14"/>
  <c r="Z2584" i="14" s="1"/>
  <c r="X2585" i="14"/>
  <c r="Z2585" i="14" s="1"/>
  <c r="Z2598" i="14"/>
  <c r="X2598" i="14"/>
  <c r="X2599" i="14"/>
  <c r="Z2599" i="14" s="1"/>
  <c r="X2600" i="14"/>
  <c r="Z2600" i="14" s="1"/>
  <c r="X2601" i="14"/>
  <c r="Z2601" i="14" s="1"/>
  <c r="Z2614" i="14"/>
  <c r="X2614" i="14"/>
  <c r="X2615" i="14"/>
  <c r="Z2615" i="14" s="1"/>
  <c r="X2616" i="14"/>
  <c r="Z2616" i="14" s="1"/>
  <c r="X2617" i="14"/>
  <c r="Z2617" i="14" s="1"/>
  <c r="Z2630" i="14"/>
  <c r="X2630" i="14"/>
  <c r="X2631" i="14"/>
  <c r="Z2631" i="14" s="1"/>
  <c r="X2632" i="14"/>
  <c r="Z2632" i="14" s="1"/>
  <c r="X2633" i="14"/>
  <c r="Z2633" i="14" s="1"/>
  <c r="Z2646" i="14"/>
  <c r="X2646" i="14"/>
  <c r="X2647" i="14"/>
  <c r="Z2647" i="14" s="1"/>
  <c r="X2648" i="14"/>
  <c r="Z2648" i="14" s="1"/>
  <c r="X2649" i="14"/>
  <c r="Z2649" i="14" s="1"/>
  <c r="Z2662" i="14"/>
  <c r="X2662" i="14"/>
  <c r="X2663" i="14"/>
  <c r="Z2663" i="14" s="1"/>
  <c r="X2664" i="14"/>
  <c r="Z2664" i="14" s="1"/>
  <c r="X2665" i="14"/>
  <c r="Z2665" i="14" s="1"/>
  <c r="Z2678" i="14"/>
  <c r="X2678" i="14"/>
  <c r="X2679" i="14"/>
  <c r="Z2679" i="14" s="1"/>
  <c r="X2680" i="14"/>
  <c r="Z2680" i="14" s="1"/>
  <c r="X2681" i="14"/>
  <c r="Z2681" i="14" s="1"/>
  <c r="Z2699" i="14"/>
  <c r="X2699" i="14"/>
  <c r="X2708" i="14"/>
  <c r="Z2708" i="14" s="1"/>
  <c r="X2711" i="14"/>
  <c r="Z2711" i="14" s="1"/>
  <c r="X2712" i="14"/>
  <c r="Z2712" i="14" s="1"/>
  <c r="Z2724" i="14"/>
  <c r="X2724" i="14"/>
  <c r="X2726" i="14"/>
  <c r="Z2726" i="14" s="1"/>
  <c r="X2727" i="14"/>
  <c r="Z2727" i="14" s="1"/>
  <c r="X2742" i="14"/>
  <c r="Z2742" i="14" s="1"/>
  <c r="Z2744" i="14"/>
  <c r="X2744" i="14"/>
  <c r="X2745" i="14"/>
  <c r="Z2745" i="14" s="1"/>
  <c r="X2758" i="14"/>
  <c r="Z2758" i="14" s="1"/>
  <c r="X2760" i="14"/>
  <c r="Z2760" i="14" s="1"/>
  <c r="Z2761" i="14"/>
  <c r="X2761" i="14"/>
  <c r="X2774" i="14"/>
  <c r="Z2774" i="14" s="1"/>
  <c r="X2776" i="14"/>
  <c r="Z2776" i="14" s="1"/>
  <c r="X2777" i="14"/>
  <c r="Z2777" i="14" s="1"/>
  <c r="Z2790" i="14"/>
  <c r="X2790" i="14"/>
  <c r="X2792" i="14"/>
  <c r="Z2792" i="14" s="1"/>
  <c r="X2793" i="14"/>
  <c r="Z2793" i="14" s="1"/>
  <c r="X2806" i="14"/>
  <c r="Z2806" i="14" s="1"/>
  <c r="Z2808" i="14"/>
  <c r="X2808" i="14"/>
  <c r="X2809" i="14"/>
  <c r="Z2809" i="14" s="1"/>
  <c r="X2822" i="14"/>
  <c r="Z2822" i="14" s="1"/>
  <c r="X2824" i="14"/>
  <c r="Z2824" i="14" s="1"/>
  <c r="Z2825" i="14"/>
  <c r="X2825" i="14"/>
  <c r="X2838" i="14"/>
  <c r="Z2838" i="14" s="1"/>
  <c r="X2840" i="14"/>
  <c r="Z2840" i="14" s="1"/>
  <c r="X2841" i="14"/>
  <c r="Z2841" i="14" s="1"/>
  <c r="Z2854" i="14"/>
  <c r="X2854" i="14"/>
  <c r="X2856" i="14"/>
  <c r="Z2856" i="14" s="1"/>
  <c r="X2857" i="14"/>
  <c r="Z2857" i="14" s="1"/>
  <c r="X2870" i="14"/>
  <c r="Z2870" i="14" s="1"/>
  <c r="Z2872" i="14"/>
  <c r="X2872" i="14"/>
  <c r="X2873" i="14"/>
  <c r="Z2873" i="14" s="1"/>
  <c r="X2890" i="14"/>
  <c r="Z2890" i="14" s="1"/>
  <c r="X2894" i="14"/>
  <c r="Z2894" i="14" s="1"/>
  <c r="Z2895" i="14"/>
  <c r="X2895" i="14"/>
  <c r="X2896" i="14"/>
  <c r="Z2896" i="14" s="1"/>
  <c r="X2897" i="14"/>
  <c r="Z2897" i="14" s="1"/>
  <c r="X2922" i="14"/>
  <c r="Z2922" i="14" s="1"/>
  <c r="Z2926" i="14"/>
  <c r="X2926" i="14"/>
  <c r="X2927" i="14"/>
  <c r="Z2927" i="14" s="1"/>
  <c r="X2928" i="14"/>
  <c r="Z2928" i="14" s="1"/>
  <c r="X2929" i="14"/>
  <c r="Z2929" i="14" s="1"/>
  <c r="Z2954" i="14"/>
  <c r="X2954" i="14"/>
  <c r="X2958" i="14"/>
  <c r="Z2958" i="14" s="1"/>
  <c r="X2959" i="14"/>
  <c r="Z2959" i="14" s="1"/>
  <c r="X2960" i="14"/>
  <c r="Z2960" i="14" s="1"/>
  <c r="Z2961" i="14"/>
  <c r="X2961" i="14"/>
  <c r="X2986" i="14"/>
  <c r="Z2986" i="14" s="1"/>
  <c r="X2990" i="14"/>
  <c r="Z2990" i="14" s="1"/>
  <c r="X2991" i="14"/>
  <c r="Z2991" i="14" s="1"/>
  <c r="Z2992" i="14"/>
  <c r="X2992" i="14"/>
  <c r="X2993" i="14"/>
  <c r="Z2993" i="14" s="1"/>
  <c r="X3018" i="14"/>
  <c r="Z3018" i="14" s="1"/>
  <c r="X3022" i="14"/>
  <c r="Z3022" i="14" s="1"/>
  <c r="Z3023" i="14"/>
  <c r="X3023" i="14"/>
  <c r="X3024" i="14"/>
  <c r="Z3024" i="14" s="1"/>
  <c r="X3025" i="14"/>
  <c r="Z3025" i="14" s="1"/>
  <c r="X3050" i="14"/>
  <c r="Z3050" i="14" s="1"/>
  <c r="Z3054" i="14"/>
  <c r="X3054" i="14"/>
  <c r="X3055" i="14"/>
  <c r="Z3055" i="14" s="1"/>
  <c r="X3056" i="14"/>
  <c r="Z3056" i="14" s="1"/>
  <c r="X3057" i="14"/>
  <c r="Z3057" i="14" s="1"/>
  <c r="Z3082" i="14"/>
  <c r="X3082" i="14"/>
  <c r="X3086" i="14"/>
  <c r="Z3086" i="14" s="1"/>
  <c r="X3087" i="14"/>
  <c r="Z3087" i="14" s="1"/>
  <c r="X3088" i="14"/>
  <c r="Z3088" i="14" s="1"/>
  <c r="Z3089" i="14"/>
  <c r="X3089" i="14"/>
  <c r="X3114" i="14"/>
  <c r="Z3114" i="14" s="1"/>
  <c r="X3118" i="14"/>
  <c r="Z3118" i="14" s="1"/>
  <c r="X3119" i="14"/>
  <c r="Z3119" i="14" s="1"/>
  <c r="Z3120" i="14"/>
  <c r="X3120" i="14"/>
  <c r="X3121" i="14"/>
  <c r="Z3121" i="14" s="1"/>
  <c r="X3145" i="14"/>
  <c r="Z3145" i="14" s="1"/>
  <c r="X3156" i="14"/>
  <c r="Z3156" i="14" s="1"/>
  <c r="Z3168" i="14"/>
  <c r="X3168" i="14"/>
  <c r="X3171" i="14"/>
  <c r="Z3171" i="14" s="1"/>
  <c r="X3184" i="14"/>
  <c r="Z3184" i="14" s="1"/>
  <c r="X3187" i="14"/>
  <c r="Z3187" i="14" s="1"/>
  <c r="Z3200" i="14"/>
  <c r="X3200" i="14"/>
  <c r="X3217" i="14"/>
  <c r="Z3217" i="14" s="1"/>
  <c r="X3230" i="14"/>
  <c r="Z3230" i="14" s="1"/>
  <c r="X3241" i="14"/>
  <c r="Z3241" i="14" s="1"/>
  <c r="Z3243" i="14"/>
  <c r="X3243" i="14"/>
  <c r="X3252" i="14"/>
  <c r="Z3252" i="14" s="1"/>
  <c r="X3262" i="14"/>
  <c r="Z3262" i="14" s="1"/>
  <c r="X3277" i="14"/>
  <c r="Z3277" i="14" s="1"/>
  <c r="Z3293" i="14"/>
  <c r="X3293" i="14"/>
  <c r="X3309" i="14"/>
  <c r="Z3309" i="14" s="1"/>
  <c r="X3325" i="14"/>
  <c r="Z3325" i="14" s="1"/>
  <c r="X3326" i="14"/>
  <c r="Z3326" i="14" s="1"/>
  <c r="Z3327" i="14"/>
  <c r="X3327" i="14"/>
  <c r="X3328" i="14"/>
  <c r="Z3328" i="14" s="1"/>
  <c r="X3341" i="14"/>
  <c r="Z3341" i="14" s="1"/>
  <c r="X3342" i="14"/>
  <c r="Z3342" i="14" s="1"/>
  <c r="Z3343" i="14"/>
  <c r="X3343" i="14"/>
  <c r="X3344" i="14"/>
  <c r="Z3344" i="14" s="1"/>
  <c r="X3357" i="14"/>
  <c r="Z3357" i="14" s="1"/>
  <c r="X3358" i="14"/>
  <c r="Z3358" i="14" s="1"/>
  <c r="Z3359" i="14"/>
  <c r="X3359" i="14"/>
  <c r="X3360" i="14"/>
  <c r="Z3360" i="14" s="1"/>
  <c r="X3376" i="14"/>
  <c r="Z3376" i="14" s="1"/>
  <c r="X3377" i="14"/>
  <c r="Z3377" i="14" s="1"/>
  <c r="Z3378" i="14"/>
  <c r="X3378" i="14"/>
  <c r="X3379" i="14"/>
  <c r="Z3379" i="14" s="1"/>
  <c r="X3380" i="14"/>
  <c r="Z3380" i="14" s="1"/>
  <c r="X3381" i="14"/>
  <c r="Z3381" i="14" s="1"/>
  <c r="Z3408" i="14"/>
  <c r="X3408" i="14"/>
  <c r="X3409" i="14"/>
  <c r="Z3409" i="14" s="1"/>
  <c r="X3410" i="14"/>
  <c r="Z3410" i="14" s="1"/>
  <c r="X3411" i="14"/>
  <c r="Z3411" i="14" s="1"/>
  <c r="Z3412" i="14"/>
  <c r="X3412" i="14"/>
  <c r="X3413" i="14"/>
  <c r="Z3413" i="14" s="1"/>
  <c r="X3474" i="14"/>
  <c r="Z3474" i="14" s="1"/>
  <c r="X3475" i="14"/>
  <c r="Z3475" i="14" s="1"/>
  <c r="Z3476" i="14"/>
  <c r="X3476" i="14"/>
  <c r="X3477" i="14"/>
  <c r="Z3477" i="14" s="1"/>
  <c r="X3478" i="14"/>
  <c r="Z3478" i="14" s="1"/>
  <c r="X3506" i="14"/>
  <c r="Z3506" i="14" s="1"/>
  <c r="Z3507" i="14"/>
  <c r="X3507" i="14"/>
  <c r="X3508" i="14"/>
  <c r="Z3508" i="14" s="1"/>
  <c r="X3509" i="14"/>
  <c r="Z3509" i="14" s="1"/>
  <c r="X3510" i="14"/>
  <c r="Z3510" i="14" s="1"/>
  <c r="Z3538" i="14"/>
  <c r="X3538" i="14"/>
  <c r="X3539" i="14"/>
  <c r="Z3539" i="14" s="1"/>
  <c r="X3540" i="14"/>
  <c r="Z3540" i="14" s="1"/>
  <c r="X3541" i="14"/>
  <c r="Z3541" i="14" s="1"/>
  <c r="Z3542" i="14"/>
  <c r="X3542" i="14"/>
  <c r="X3570" i="14"/>
  <c r="Z3570" i="14" s="1"/>
  <c r="X3571" i="14"/>
  <c r="Z3571" i="14" s="1"/>
  <c r="X3572" i="14"/>
  <c r="Z3572" i="14" s="1"/>
  <c r="Z3573" i="14"/>
  <c r="X3573" i="14"/>
  <c r="X3574" i="14"/>
  <c r="Z3574" i="14" s="1"/>
  <c r="X3589" i="14"/>
  <c r="Z3589" i="14" s="1"/>
  <c r="X3590" i="14"/>
  <c r="Z3590" i="14" s="1"/>
  <c r="Z3591" i="14"/>
  <c r="X3591" i="14"/>
  <c r="X3592" i="14"/>
  <c r="Z3592" i="14" s="1"/>
  <c r="X3593" i="14"/>
  <c r="Z3593" i="14" s="1"/>
  <c r="X3594" i="14"/>
  <c r="Z3594" i="14" s="1"/>
  <c r="Z3595" i="14"/>
  <c r="X3595" i="14"/>
  <c r="X3596" i="14"/>
  <c r="Z3596" i="14" s="1"/>
  <c r="X3597" i="14"/>
  <c r="Z3597" i="14" s="1"/>
  <c r="X3598" i="14"/>
  <c r="Z3598" i="14" s="1"/>
  <c r="Z3599" i="14"/>
  <c r="X3599" i="14"/>
  <c r="X3626" i="14"/>
  <c r="Z3626" i="14" s="1"/>
  <c r="X683" i="14"/>
  <c r="Z683" i="14" s="1"/>
  <c r="X684" i="14"/>
  <c r="Z684" i="14" s="1"/>
  <c r="Z685" i="14"/>
  <c r="X685" i="14"/>
  <c r="X706" i="14"/>
  <c r="Z706" i="14" s="1"/>
  <c r="X707" i="14"/>
  <c r="Z707" i="14" s="1"/>
  <c r="X708" i="14"/>
  <c r="Z708" i="14" s="1"/>
  <c r="Z709" i="14"/>
  <c r="X709" i="14"/>
  <c r="X730" i="14"/>
  <c r="Z730" i="14" s="1"/>
  <c r="X762" i="14"/>
  <c r="Z762" i="14" s="1"/>
  <c r="X794" i="14"/>
  <c r="Z794" i="14" s="1"/>
  <c r="Z826" i="14"/>
  <c r="X826" i="14"/>
  <c r="X858" i="14"/>
  <c r="Z858" i="14" s="1"/>
  <c r="X890" i="14"/>
  <c r="Z890" i="14" s="1"/>
  <c r="X922" i="14"/>
  <c r="Z922" i="14" s="1"/>
  <c r="Z923" i="14"/>
  <c r="X923" i="14"/>
  <c r="X924" i="14"/>
  <c r="Z924" i="14" s="1"/>
  <c r="X925" i="14"/>
  <c r="Z925" i="14" s="1"/>
  <c r="X926" i="14"/>
  <c r="Z926" i="14" s="1"/>
  <c r="Z954" i="14"/>
  <c r="X954" i="14"/>
  <c r="X955" i="14"/>
  <c r="Z955" i="14" s="1"/>
  <c r="X956" i="14"/>
  <c r="Z956" i="14" s="1"/>
  <c r="X957" i="14"/>
  <c r="Z957" i="14" s="1"/>
  <c r="Z958" i="14"/>
  <c r="X958" i="14"/>
  <c r="X986" i="14"/>
  <c r="Z986" i="14" s="1"/>
  <c r="X987" i="14"/>
  <c r="Z987" i="14" s="1"/>
  <c r="X988" i="14"/>
  <c r="Z988" i="14" s="1"/>
  <c r="Z989" i="14"/>
  <c r="X989" i="14"/>
  <c r="X990" i="14"/>
  <c r="Z990" i="14" s="1"/>
  <c r="X1018" i="14"/>
  <c r="Z1018" i="14" s="1"/>
  <c r="X1019" i="14"/>
  <c r="Z1019" i="14" s="1"/>
  <c r="Z1020" i="14"/>
  <c r="X1020" i="14"/>
  <c r="X1021" i="14"/>
  <c r="Z1021" i="14" s="1"/>
  <c r="X1022" i="14"/>
  <c r="Z1022" i="14" s="1"/>
  <c r="X1050" i="14"/>
  <c r="Z1050" i="14" s="1"/>
  <c r="Z1051" i="14"/>
  <c r="X1051" i="14"/>
  <c r="X1052" i="14"/>
  <c r="Z1052" i="14" s="1"/>
  <c r="X1053" i="14"/>
  <c r="Z1053" i="14" s="1"/>
  <c r="X1054" i="14"/>
  <c r="Z1054" i="14" s="1"/>
  <c r="Z1082" i="14"/>
  <c r="X1082" i="14"/>
  <c r="X1083" i="14"/>
  <c r="Z1083" i="14" s="1"/>
  <c r="X1084" i="14"/>
  <c r="Z1084" i="14" s="1"/>
  <c r="X1085" i="14"/>
  <c r="Z1085" i="14" s="1"/>
  <c r="Z1086" i="14"/>
  <c r="X1086" i="14"/>
  <c r="X1114" i="14"/>
  <c r="Z1114" i="14" s="1"/>
  <c r="X1115" i="14"/>
  <c r="Z1115" i="14" s="1"/>
  <c r="X1116" i="14"/>
  <c r="Z1116" i="14" s="1"/>
  <c r="Z1117" i="14"/>
  <c r="X1117" i="14"/>
  <c r="X1118" i="14"/>
  <c r="Z1118" i="14" s="1"/>
  <c r="X1146" i="14"/>
  <c r="Z1146" i="14" s="1"/>
  <c r="X1147" i="14"/>
  <c r="Z1147" i="14" s="1"/>
  <c r="Z1148" i="14"/>
  <c r="X1148" i="14"/>
  <c r="X1149" i="14"/>
  <c r="Z1149" i="14" s="1"/>
  <c r="X1150" i="14"/>
  <c r="Z1150" i="14" s="1"/>
  <c r="X1178" i="14"/>
  <c r="Z1178" i="14" s="1"/>
  <c r="Z1179" i="14"/>
  <c r="X1179" i="14"/>
  <c r="X1180" i="14"/>
  <c r="Z1180" i="14" s="1"/>
  <c r="X1181" i="14"/>
  <c r="Z1181" i="14" s="1"/>
  <c r="X1182" i="14"/>
  <c r="Z1182" i="14" s="1"/>
  <c r="Z1210" i="14"/>
  <c r="X1210" i="14"/>
  <c r="X1211" i="14"/>
  <c r="Z1211" i="14" s="1"/>
  <c r="X1212" i="14"/>
  <c r="Z1212" i="14" s="1"/>
  <c r="X1213" i="14"/>
  <c r="Z1213" i="14" s="1"/>
  <c r="Z1214" i="14"/>
  <c r="X1214" i="14"/>
  <c r="X1242" i="14"/>
  <c r="Z1242" i="14" s="1"/>
  <c r="X1243" i="14"/>
  <c r="Z1243" i="14" s="1"/>
  <c r="X1244" i="14"/>
  <c r="Z1244" i="14" s="1"/>
  <c r="Z1245" i="14"/>
  <c r="X1245" i="14"/>
  <c r="X1246" i="14"/>
  <c r="Z1246" i="14" s="1"/>
  <c r="X1247" i="14"/>
  <c r="Z1247" i="14" s="1"/>
  <c r="X1274" i="14"/>
  <c r="Z1274" i="14" s="1"/>
  <c r="Z1275" i="14"/>
  <c r="X1275" i="14"/>
  <c r="X1276" i="14"/>
  <c r="Z1276" i="14" s="1"/>
  <c r="X1277" i="14"/>
  <c r="Z1277" i="14" s="1"/>
  <c r="X1278" i="14"/>
  <c r="Z1278" i="14" s="1"/>
  <c r="Z1279" i="14"/>
  <c r="X1279" i="14"/>
  <c r="X1294" i="14"/>
  <c r="Z1294" i="14" s="1"/>
  <c r="X1295" i="14"/>
  <c r="Z1295" i="14" s="1"/>
  <c r="X1296" i="14"/>
  <c r="Z1296" i="14" s="1"/>
  <c r="Z1297" i="14"/>
  <c r="X1297" i="14"/>
  <c r="X1310" i="14"/>
  <c r="Z1310" i="14" s="1"/>
  <c r="X1311" i="14"/>
  <c r="Z1311" i="14" s="1"/>
  <c r="X1312" i="14"/>
  <c r="Z1312" i="14" s="1"/>
  <c r="Z1313" i="14"/>
  <c r="X1313" i="14"/>
  <c r="X1326" i="14"/>
  <c r="Z1326" i="14" s="1"/>
  <c r="X1327" i="14"/>
  <c r="Z1327" i="14" s="1"/>
  <c r="X1328" i="14"/>
  <c r="Z1328" i="14" s="1"/>
  <c r="Z1329" i="14"/>
  <c r="X1329" i="14"/>
  <c r="X1342" i="14"/>
  <c r="Z1342" i="14" s="1"/>
  <c r="X1343" i="14"/>
  <c r="Z1343" i="14" s="1"/>
  <c r="X1344" i="14"/>
  <c r="Z1344" i="14" s="1"/>
  <c r="Z1345" i="14"/>
  <c r="X1345" i="14"/>
  <c r="X1358" i="14"/>
  <c r="Z1358" i="14" s="1"/>
  <c r="X1359" i="14"/>
  <c r="Z1359" i="14" s="1"/>
  <c r="X1360" i="14"/>
  <c r="Z1360" i="14" s="1"/>
  <c r="Z1361" i="14"/>
  <c r="X1361" i="14"/>
  <c r="X1374" i="14"/>
  <c r="Z1374" i="14" s="1"/>
  <c r="X1375" i="14"/>
  <c r="Z1375" i="14" s="1"/>
  <c r="X1376" i="14"/>
  <c r="Z1376" i="14" s="1"/>
  <c r="Z1377" i="14"/>
  <c r="X1377" i="14"/>
  <c r="X1390" i="14"/>
  <c r="Z1390" i="14" s="1"/>
  <c r="X1391" i="14"/>
  <c r="Z1391" i="14" s="1"/>
  <c r="X1392" i="14"/>
  <c r="Z1392" i="14" s="1"/>
  <c r="Z1393" i="14"/>
  <c r="X1393" i="14"/>
  <c r="X1406" i="14"/>
  <c r="Z1406" i="14" s="1"/>
  <c r="X1407" i="14"/>
  <c r="Z1407" i="14" s="1"/>
  <c r="X1408" i="14"/>
  <c r="Z1408" i="14" s="1"/>
  <c r="Z1409" i="14"/>
  <c r="X1409" i="14"/>
  <c r="X1422" i="14"/>
  <c r="Z1422" i="14" s="1"/>
  <c r="X1423" i="14"/>
  <c r="Z1423" i="14" s="1"/>
  <c r="X1424" i="14"/>
  <c r="Z1424" i="14" s="1"/>
  <c r="Z1425" i="14"/>
  <c r="X1425" i="14"/>
  <c r="X1438" i="14"/>
  <c r="Z1438" i="14" s="1"/>
  <c r="X1439" i="14"/>
  <c r="Z1439" i="14" s="1"/>
  <c r="X1440" i="14"/>
  <c r="Z1440" i="14" s="1"/>
  <c r="Z1441" i="14"/>
  <c r="X1441" i="14"/>
  <c r="X1454" i="14"/>
  <c r="Z1454" i="14" s="1"/>
  <c r="X1455" i="14"/>
  <c r="Z1455" i="14" s="1"/>
  <c r="X1456" i="14"/>
  <c r="Z1456" i="14" s="1"/>
  <c r="Z1457" i="14"/>
  <c r="X1457" i="14"/>
  <c r="X1470" i="14"/>
  <c r="Z1470" i="14" s="1"/>
  <c r="X1471" i="14"/>
  <c r="Z1471" i="14" s="1"/>
  <c r="X1472" i="14"/>
  <c r="Z1472" i="14" s="1"/>
  <c r="Z1473" i="14"/>
  <c r="X1473" i="14"/>
  <c r="X1486" i="14"/>
  <c r="Z1486" i="14" s="1"/>
  <c r="X1487" i="14"/>
  <c r="Z1487" i="14" s="1"/>
  <c r="X1488" i="14"/>
  <c r="Z1488" i="14" s="1"/>
  <c r="Z1489" i="14"/>
  <c r="X1489" i="14"/>
  <c r="X1510" i="14"/>
  <c r="Z1510" i="14" s="1"/>
  <c r="X1511" i="14"/>
  <c r="Z1511" i="14" s="1"/>
  <c r="X1512" i="14"/>
  <c r="Z1512" i="14" s="1"/>
  <c r="Z1513" i="14"/>
  <c r="X1513" i="14"/>
  <c r="X1553" i="14"/>
  <c r="Z1553" i="14" s="1"/>
  <c r="X1554" i="14"/>
  <c r="Z1554" i="14" s="1"/>
  <c r="X1555" i="14"/>
  <c r="Z1555" i="14" s="1"/>
  <c r="Z1562" i="14"/>
  <c r="X1562" i="14"/>
  <c r="X1563" i="14"/>
  <c r="Z1563" i="14" s="1"/>
  <c r="X1581" i="14"/>
  <c r="Z1581" i="14" s="1"/>
  <c r="X1603" i="14"/>
  <c r="Z1603" i="14" s="1"/>
  <c r="Z1612" i="14"/>
  <c r="X1612" i="14"/>
  <c r="X1613" i="14"/>
  <c r="Z1613" i="14" s="1"/>
  <c r="X1614" i="14"/>
  <c r="Z1614" i="14" s="1"/>
  <c r="X1635" i="14"/>
  <c r="Z1635" i="14" s="1"/>
  <c r="Z1644" i="14"/>
  <c r="X1644" i="14"/>
  <c r="X1645" i="14"/>
  <c r="Z1645" i="14" s="1"/>
  <c r="X1646" i="14"/>
  <c r="Z1646" i="14" s="1"/>
  <c r="X1667" i="14"/>
  <c r="Z1667" i="14" s="1"/>
  <c r="Z1676" i="14"/>
  <c r="X1676" i="14"/>
  <c r="X1677" i="14"/>
  <c r="Z1677" i="14" s="1"/>
  <c r="X1678" i="14"/>
  <c r="Z1678" i="14" s="1"/>
  <c r="X1699" i="14"/>
  <c r="Z1699" i="14" s="1"/>
  <c r="Z1708" i="14"/>
  <c r="X1708" i="14"/>
  <c r="X1709" i="14"/>
  <c r="Z1709" i="14" s="1"/>
  <c r="X1710" i="14"/>
  <c r="Z1710" i="14" s="1"/>
  <c r="X1731" i="14"/>
  <c r="Z1731" i="14" s="1"/>
  <c r="Z1740" i="14"/>
  <c r="X1740" i="14"/>
  <c r="X1741" i="14"/>
  <c r="Z1741" i="14" s="1"/>
  <c r="X1742" i="14"/>
  <c r="Z1742" i="14" s="1"/>
  <c r="X1763" i="14"/>
  <c r="Z1763" i="14" s="1"/>
  <c r="Z1772" i="14"/>
  <c r="X1772" i="14"/>
  <c r="X1773" i="14"/>
  <c r="Z1773" i="14" s="1"/>
  <c r="X1774" i="14"/>
  <c r="Z1774" i="14" s="1"/>
  <c r="X1795" i="14"/>
  <c r="Z1795" i="14" s="1"/>
  <c r="Z1804" i="14"/>
  <c r="X1804" i="14"/>
  <c r="X1805" i="14"/>
  <c r="Z1805" i="14" s="1"/>
  <c r="X1806" i="14"/>
  <c r="Z1806" i="14" s="1"/>
  <c r="X1827" i="14"/>
  <c r="Z1827" i="14" s="1"/>
  <c r="Z1836" i="14"/>
  <c r="X1836" i="14"/>
  <c r="X1837" i="14"/>
  <c r="Z1837" i="14" s="1"/>
  <c r="X1838" i="14"/>
  <c r="Z1838" i="14" s="1"/>
  <c r="X1859" i="14"/>
  <c r="Z1859" i="14" s="1"/>
  <c r="Z1868" i="14"/>
  <c r="X1868" i="14"/>
  <c r="X1869" i="14"/>
  <c r="Z1869" i="14" s="1"/>
  <c r="X1870" i="14"/>
  <c r="Z1870" i="14" s="1"/>
  <c r="X1891" i="14"/>
  <c r="Z1891" i="14" s="1"/>
  <c r="Z1900" i="14"/>
  <c r="X1900" i="14"/>
  <c r="X1901" i="14"/>
  <c r="Z1901" i="14" s="1"/>
  <c r="X1902" i="14"/>
  <c r="Z1902" i="14" s="1"/>
  <c r="X1912" i="14"/>
  <c r="Z1912" i="14" s="1"/>
  <c r="Z1923" i="14"/>
  <c r="X1923" i="14"/>
  <c r="X1932" i="14"/>
  <c r="Z1932" i="14" s="1"/>
  <c r="X1933" i="14"/>
  <c r="Z1933" i="14" s="1"/>
  <c r="X1934" i="14"/>
  <c r="Z1934" i="14" s="1"/>
  <c r="Z1946" i="14"/>
  <c r="X1946" i="14"/>
  <c r="X1948" i="14"/>
  <c r="Z1948" i="14" s="1"/>
  <c r="X1949" i="14"/>
  <c r="Z1949" i="14" s="1"/>
  <c r="X1962" i="14"/>
  <c r="Z1962" i="14" s="1"/>
  <c r="Z1963" i="14"/>
  <c r="X1963" i="14"/>
  <c r="X1964" i="14"/>
  <c r="Z1964" i="14" s="1"/>
  <c r="X1965" i="14"/>
  <c r="Z1965" i="14" s="1"/>
  <c r="X1978" i="14"/>
  <c r="Z1978" i="14" s="1"/>
  <c r="Z1980" i="14"/>
  <c r="X1980" i="14"/>
  <c r="X1981" i="14"/>
  <c r="Z1981" i="14" s="1"/>
  <c r="X1994" i="14"/>
  <c r="Z1994" i="14" s="1"/>
  <c r="X1995" i="14"/>
  <c r="Z1995" i="14" s="1"/>
  <c r="Z1996" i="14"/>
  <c r="X1996" i="14"/>
  <c r="X1997" i="14"/>
  <c r="Z1997" i="14" s="1"/>
  <c r="X2010" i="14"/>
  <c r="Z2010" i="14" s="1"/>
  <c r="X2020" i="14"/>
  <c r="Z2020" i="14" s="1"/>
  <c r="Z2021" i="14"/>
  <c r="X2021" i="14"/>
  <c r="X2035" i="14"/>
  <c r="Z2035" i="14" s="1"/>
  <c r="X2067" i="14"/>
  <c r="Z2067" i="14" s="1"/>
  <c r="X2099" i="14"/>
  <c r="Z2099" i="14" s="1"/>
  <c r="Z2131" i="14"/>
  <c r="X2131" i="14"/>
  <c r="X2169" i="14"/>
  <c r="Z2169" i="14" s="1"/>
  <c r="X2198" i="14"/>
  <c r="Z2198" i="14" s="1"/>
  <c r="X2199" i="14"/>
  <c r="Z2199" i="14" s="1"/>
  <c r="Z2200" i="14"/>
  <c r="X2200" i="14"/>
  <c r="X2201" i="14"/>
  <c r="Z2201" i="14" s="1"/>
  <c r="X2202" i="14"/>
  <c r="Z2202" i="14" s="1"/>
  <c r="X2203" i="14"/>
  <c r="Z2203" i="14" s="1"/>
  <c r="Z2204" i="14"/>
  <c r="X2204" i="14"/>
  <c r="X2205" i="14"/>
  <c r="Z2205" i="14" s="1"/>
  <c r="X2206" i="14"/>
  <c r="Z2206" i="14" s="1"/>
  <c r="X2259" i="14"/>
  <c r="Z2259" i="14" s="1"/>
  <c r="Z2260" i="14"/>
  <c r="X2260" i="14"/>
  <c r="X2261" i="14"/>
  <c r="Z2261" i="14" s="1"/>
  <c r="X2262" i="14"/>
  <c r="Z2262" i="14" s="1"/>
  <c r="X2263" i="14"/>
  <c r="Z2263" i="14" s="1"/>
  <c r="Z2280" i="14"/>
  <c r="X2280" i="14"/>
  <c r="X2281" i="14"/>
  <c r="Z2281" i="14" s="1"/>
  <c r="X2282" i="14"/>
  <c r="Z2282" i="14" s="1"/>
  <c r="X2283" i="14"/>
  <c r="Z2283" i="14" s="1"/>
  <c r="Z2311" i="14"/>
  <c r="X2311" i="14"/>
  <c r="X2312" i="14"/>
  <c r="Z2312" i="14" s="1"/>
  <c r="X2313" i="14"/>
  <c r="Z2313" i="14" s="1"/>
  <c r="X2314" i="14"/>
  <c r="Z2314" i="14" s="1"/>
  <c r="Z2315" i="14"/>
  <c r="X2315" i="14"/>
  <c r="X2318" i="14"/>
  <c r="Z2318" i="14" s="1"/>
  <c r="X2343" i="14"/>
  <c r="Z2343" i="14" s="1"/>
  <c r="X2344" i="14"/>
  <c r="Z2344" i="14" s="1"/>
  <c r="Z2345" i="14"/>
  <c r="X2345" i="14"/>
  <c r="X2346" i="14"/>
  <c r="Z2346" i="14" s="1"/>
  <c r="X2347" i="14"/>
  <c r="Z2347" i="14" s="1"/>
  <c r="X2350" i="14"/>
  <c r="Z2350" i="14" s="1"/>
  <c r="Z2370" i="14"/>
  <c r="X2370" i="14"/>
  <c r="X2371" i="14"/>
  <c r="Z2371" i="14" s="1"/>
  <c r="X2374" i="14"/>
  <c r="Z2374" i="14" s="1"/>
  <c r="X2386" i="14"/>
  <c r="Z2386" i="14" s="1"/>
  <c r="Z2387" i="14"/>
  <c r="X2387" i="14"/>
  <c r="X2390" i="14"/>
  <c r="Z2390" i="14" s="1"/>
  <c r="X2402" i="14"/>
  <c r="Z2402" i="14" s="1"/>
  <c r="X2403" i="14"/>
  <c r="Z2403" i="14" s="1"/>
  <c r="Z2406" i="14"/>
  <c r="X2406" i="14"/>
  <c r="X2418" i="14"/>
  <c r="Z2418" i="14" s="1"/>
  <c r="X2419" i="14"/>
  <c r="Z2419" i="14" s="1"/>
  <c r="X2422" i="14"/>
  <c r="Z2422" i="14" s="1"/>
  <c r="Z2434" i="14"/>
  <c r="X2434" i="14"/>
  <c r="X2435" i="14"/>
  <c r="Z2435" i="14" s="1"/>
  <c r="X2438" i="14"/>
  <c r="Z2438" i="14" s="1"/>
  <c r="X2450" i="14"/>
  <c r="Z2450" i="14" s="1"/>
  <c r="Z2451" i="14"/>
  <c r="X2451" i="14"/>
  <c r="X2454" i="14"/>
  <c r="Z2454" i="14" s="1"/>
  <c r="X2466" i="14"/>
  <c r="Z2466" i="14" s="1"/>
  <c r="X2467" i="14"/>
  <c r="Z2467" i="14" s="1"/>
  <c r="Z2470" i="14"/>
  <c r="X2470" i="14"/>
  <c r="X2482" i="14"/>
  <c r="Z2482" i="14" s="1"/>
  <c r="X2483" i="14"/>
  <c r="Z2483" i="14" s="1"/>
  <c r="X2486" i="14"/>
  <c r="Z2486" i="14" s="1"/>
  <c r="Z2498" i="14"/>
  <c r="X2498" i="14"/>
  <c r="X2499" i="14"/>
  <c r="Z2499" i="14" s="1"/>
  <c r="X2502" i="14"/>
  <c r="Z2502" i="14" s="1"/>
  <c r="X2512" i="14"/>
  <c r="Z2512" i="14" s="1"/>
  <c r="Z2513" i="14"/>
  <c r="X2513" i="14"/>
  <c r="X2522" i="14"/>
  <c r="Z2522" i="14" s="1"/>
  <c r="X2523" i="14"/>
  <c r="Z2523" i="14" s="1"/>
  <c r="X2544" i="14"/>
  <c r="Z2544" i="14" s="1"/>
  <c r="Z2545" i="14"/>
  <c r="X2545" i="14"/>
  <c r="X2554" i="14"/>
  <c r="Z2554" i="14" s="1"/>
  <c r="X2555" i="14"/>
  <c r="Z2555" i="14" s="1"/>
  <c r="X2576" i="14"/>
  <c r="Z2576" i="14" s="1"/>
  <c r="Z2577" i="14"/>
  <c r="X2577" i="14"/>
  <c r="X2586" i="14"/>
  <c r="Z2586" i="14" s="1"/>
  <c r="X2587" i="14"/>
  <c r="Z2587" i="14" s="1"/>
  <c r="X2602" i="14"/>
  <c r="Z2602" i="14" s="1"/>
  <c r="Z2603" i="14"/>
  <c r="X2603" i="14"/>
  <c r="X2618" i="14"/>
  <c r="Z2618" i="14" s="1"/>
  <c r="X2619" i="14"/>
  <c r="Z2619" i="14" s="1"/>
  <c r="X2634" i="14"/>
  <c r="Z2634" i="14" s="1"/>
  <c r="Z2635" i="14"/>
  <c r="X2635" i="14"/>
  <c r="X2650" i="14"/>
  <c r="Z2650" i="14" s="1"/>
  <c r="X2651" i="14"/>
  <c r="Z2651" i="14" s="1"/>
  <c r="X2666" i="14"/>
  <c r="Z2666" i="14" s="1"/>
  <c r="Z2667" i="14"/>
  <c r="X2667" i="14"/>
  <c r="X2682" i="14"/>
  <c r="Z2682" i="14" s="1"/>
  <c r="X2683" i="14"/>
  <c r="Z2683" i="14" s="1"/>
  <c r="X2700" i="14"/>
  <c r="Z2700" i="14" s="1"/>
  <c r="Z2701" i="14"/>
  <c r="X2701" i="14"/>
  <c r="X2715" i="14"/>
  <c r="Z2715" i="14" s="1"/>
  <c r="X2728" i="14"/>
  <c r="Z2728" i="14" s="1"/>
  <c r="X2729" i="14"/>
  <c r="Z2729" i="14" s="1"/>
  <c r="Z2730" i="14"/>
  <c r="X2730" i="14"/>
  <c r="X2746" i="14"/>
  <c r="Z2746" i="14" s="1"/>
  <c r="X2747" i="14"/>
  <c r="Z2747" i="14" s="1"/>
  <c r="X2748" i="14"/>
  <c r="Z2748" i="14" s="1"/>
  <c r="Z2762" i="14"/>
  <c r="X2762" i="14"/>
  <c r="X2763" i="14"/>
  <c r="Z2763" i="14" s="1"/>
  <c r="X2764" i="14"/>
  <c r="Z2764" i="14" s="1"/>
  <c r="X2778" i="14"/>
  <c r="Z2778" i="14" s="1"/>
  <c r="Z2779" i="14"/>
  <c r="X2779" i="14"/>
  <c r="X2780" i="14"/>
  <c r="Z2780" i="14" s="1"/>
  <c r="X2794" i="14"/>
  <c r="Z2794" i="14" s="1"/>
  <c r="X2795" i="14"/>
  <c r="Z2795" i="14" s="1"/>
  <c r="Z2796" i="14"/>
  <c r="X2796" i="14"/>
  <c r="X2810" i="14"/>
  <c r="Z2810" i="14" s="1"/>
  <c r="X2811" i="14"/>
  <c r="Z2811" i="14" s="1"/>
  <c r="X2812" i="14"/>
  <c r="Z2812" i="14" s="1"/>
  <c r="Z2826" i="14"/>
  <c r="X2826" i="14"/>
  <c r="X2827" i="14"/>
  <c r="Z2827" i="14" s="1"/>
  <c r="X2828" i="14"/>
  <c r="Z2828" i="14" s="1"/>
  <c r="X2842" i="14"/>
  <c r="Z2842" i="14" s="1"/>
  <c r="Z2843" i="14"/>
  <c r="X2843" i="14"/>
  <c r="X2844" i="14"/>
  <c r="Z2844" i="14" s="1"/>
  <c r="X2858" i="14"/>
  <c r="Z2858" i="14" s="1"/>
  <c r="X2859" i="14"/>
  <c r="Z2859" i="14" s="1"/>
  <c r="Z2860" i="14"/>
  <c r="X2860" i="14"/>
  <c r="X2874" i="14"/>
  <c r="Z2874" i="14" s="1"/>
  <c r="X2875" i="14"/>
  <c r="Z2875" i="14" s="1"/>
  <c r="X2876" i="14"/>
  <c r="Z2876" i="14" s="1"/>
  <c r="Z2898" i="14"/>
  <c r="X2898" i="14"/>
  <c r="X2899" i="14"/>
  <c r="Z2899" i="14" s="1"/>
  <c r="X2900" i="14"/>
  <c r="Z2900" i="14" s="1"/>
  <c r="X2901" i="14"/>
  <c r="Z2901" i="14" s="1"/>
  <c r="Z2902" i="14"/>
  <c r="X2902" i="14"/>
  <c r="X2930" i="14"/>
  <c r="Z2930" i="14" s="1"/>
  <c r="X2931" i="14"/>
  <c r="Z2931" i="14" s="1"/>
  <c r="X2932" i="14"/>
  <c r="Z2932" i="14" s="1"/>
  <c r="Z2933" i="14"/>
  <c r="X2933" i="14"/>
  <c r="X2934" i="14"/>
  <c r="Z2934" i="14" s="1"/>
  <c r="X2962" i="14"/>
  <c r="Z2962" i="14" s="1"/>
  <c r="X2963" i="14"/>
  <c r="Z2963" i="14" s="1"/>
  <c r="Z2964" i="14"/>
  <c r="X2964" i="14"/>
  <c r="X2965" i="14"/>
  <c r="Z2965" i="14" s="1"/>
  <c r="X2966" i="14"/>
  <c r="Z2966" i="14" s="1"/>
  <c r="X2994" i="14"/>
  <c r="Z2994" i="14" s="1"/>
  <c r="Z2995" i="14"/>
  <c r="X2995" i="14"/>
  <c r="X2996" i="14"/>
  <c r="Z2996" i="14" s="1"/>
  <c r="X2997" i="14"/>
  <c r="Z2997" i="14" s="1"/>
  <c r="X2998" i="14"/>
  <c r="Z2998" i="14" s="1"/>
  <c r="Z3026" i="14"/>
  <c r="X3026" i="14"/>
  <c r="X3027" i="14"/>
  <c r="Z3027" i="14" s="1"/>
  <c r="X3028" i="14"/>
  <c r="Z3028" i="14" s="1"/>
  <c r="X3029" i="14"/>
  <c r="Z3029" i="14" s="1"/>
  <c r="Z3030" i="14"/>
  <c r="X3030" i="14"/>
  <c r="X3058" i="14"/>
  <c r="Z3058" i="14" s="1"/>
  <c r="X3059" i="14"/>
  <c r="Z3059" i="14" s="1"/>
  <c r="X3060" i="14"/>
  <c r="Z3060" i="14" s="1"/>
  <c r="Z3061" i="14"/>
  <c r="X3061" i="14"/>
  <c r="X3062" i="14"/>
  <c r="Z3062" i="14" s="1"/>
  <c r="X3090" i="14"/>
  <c r="Z3090" i="14" s="1"/>
  <c r="X3091" i="14"/>
  <c r="Z3091" i="14" s="1"/>
  <c r="Z3092" i="14"/>
  <c r="X3092" i="14"/>
  <c r="X3093" i="14"/>
  <c r="Z3093" i="14" s="1"/>
  <c r="X3094" i="14"/>
  <c r="Z3094" i="14" s="1"/>
  <c r="X3122" i="14"/>
  <c r="Z3122" i="14" s="1"/>
  <c r="Z3123" i="14"/>
  <c r="X3123" i="14"/>
  <c r="X3124" i="14"/>
  <c r="Z3124" i="14" s="1"/>
  <c r="X3125" i="14"/>
  <c r="Z3125" i="14" s="1"/>
  <c r="X3126" i="14"/>
  <c r="Z3126" i="14" s="1"/>
  <c r="Z3146" i="14"/>
  <c r="X3146" i="14"/>
  <c r="X3157" i="14"/>
  <c r="Z3157" i="14" s="1"/>
  <c r="X3158" i="14"/>
  <c r="Z3158" i="14" s="1"/>
  <c r="X3172" i="14"/>
  <c r="Z3172" i="14" s="1"/>
  <c r="Z3173" i="14"/>
  <c r="X3173" i="14"/>
  <c r="X3174" i="14"/>
  <c r="Z3174" i="14" s="1"/>
  <c r="X3175" i="14"/>
  <c r="Z3175" i="14" s="1"/>
  <c r="X3188" i="14"/>
  <c r="Z3188" i="14" s="1"/>
  <c r="Z3189" i="14"/>
  <c r="X3189" i="14"/>
  <c r="X3190" i="14"/>
  <c r="Z3190" i="14" s="1"/>
  <c r="X3191" i="14"/>
  <c r="Z3191" i="14" s="1"/>
  <c r="X3205" i="14"/>
  <c r="Z3205" i="14" s="1"/>
  <c r="Z3206" i="14"/>
  <c r="X3206" i="14"/>
  <c r="X3207" i="14"/>
  <c r="Z3207" i="14" s="1"/>
  <c r="X3208" i="14"/>
  <c r="Z3208" i="14" s="1"/>
  <c r="X3221" i="14"/>
  <c r="Z3221" i="14" s="1"/>
  <c r="Z3222" i="14"/>
  <c r="X3222" i="14"/>
  <c r="X3223" i="14"/>
  <c r="Z3223" i="14" s="1"/>
  <c r="X3224" i="14"/>
  <c r="Z3224" i="14" s="1"/>
  <c r="X3233" i="14"/>
  <c r="Z3233" i="14" s="1"/>
  <c r="Z3234" i="14"/>
  <c r="X3234" i="14"/>
  <c r="X3235" i="14"/>
  <c r="Z3235" i="14" s="1"/>
  <c r="X3244" i="14"/>
  <c r="Z3244" i="14" s="1"/>
  <c r="X3245" i="14"/>
  <c r="Z3245" i="14" s="1"/>
  <c r="Z3254" i="14"/>
  <c r="X3254" i="14"/>
  <c r="X3255" i="14"/>
  <c r="Z3255" i="14" s="1"/>
  <c r="X3256" i="14"/>
  <c r="Z3256" i="14" s="1"/>
  <c r="X3265" i="14"/>
  <c r="Z3265" i="14" s="1"/>
  <c r="Z3266" i="14"/>
  <c r="X3266" i="14"/>
  <c r="X3267" i="14"/>
  <c r="Z3267" i="14" s="1"/>
  <c r="X3268" i="14"/>
  <c r="Z3268" i="14" s="1"/>
  <c r="X3281" i="14"/>
  <c r="Z3281" i="14" s="1"/>
  <c r="Z3282" i="14"/>
  <c r="X3282" i="14"/>
  <c r="X3283" i="14"/>
  <c r="Z3283" i="14" s="1"/>
  <c r="X3284" i="14"/>
  <c r="Z3284" i="14" s="1"/>
  <c r="X3297" i="14"/>
  <c r="Z3297" i="14" s="1"/>
  <c r="Z3298" i="14"/>
  <c r="X3298" i="14"/>
  <c r="X3299" i="14"/>
  <c r="Z3299" i="14" s="1"/>
  <c r="X3300" i="14"/>
  <c r="Z3300" i="14" s="1"/>
  <c r="X3313" i="14"/>
  <c r="Z3313" i="14" s="1"/>
  <c r="Z3314" i="14"/>
  <c r="X3314" i="14"/>
  <c r="X3315" i="14"/>
  <c r="Z3315" i="14" s="1"/>
  <c r="X3316" i="14"/>
  <c r="Z3316" i="14" s="1"/>
  <c r="X3329" i="14"/>
  <c r="Z3329" i="14" s="1"/>
  <c r="Z3332" i="14"/>
  <c r="X3332" i="14"/>
  <c r="X3345" i="14"/>
  <c r="Z3345" i="14" s="1"/>
  <c r="X3348" i="14"/>
  <c r="Z3348" i="14" s="1"/>
  <c r="X3361" i="14"/>
  <c r="Z3361" i="14" s="1"/>
  <c r="Z3364" i="14"/>
  <c r="X3364" i="14"/>
  <c r="X3384" i="14"/>
  <c r="Z3384" i="14" s="1"/>
  <c r="X3388" i="14"/>
  <c r="Z3388" i="14" s="1"/>
  <c r="X3389" i="14"/>
  <c r="Z3389" i="14" s="1"/>
  <c r="Z3390" i="14"/>
  <c r="X3390" i="14"/>
  <c r="X3391" i="14"/>
  <c r="Z3391" i="14" s="1"/>
  <c r="X3416" i="14"/>
  <c r="Z3416" i="14" s="1"/>
  <c r="X3420" i="14"/>
  <c r="Z3420" i="14" s="1"/>
  <c r="Z3421" i="14"/>
  <c r="X3421" i="14"/>
  <c r="X3422" i="14"/>
  <c r="Z3422" i="14" s="1"/>
  <c r="X3423" i="14"/>
  <c r="Z3423" i="14" s="1"/>
  <c r="X3482" i="14"/>
  <c r="Z3482" i="14" s="1"/>
  <c r="Z3486" i="14"/>
  <c r="X3486" i="14"/>
  <c r="X3487" i="14"/>
  <c r="Z3487" i="14" s="1"/>
  <c r="X3488" i="14"/>
  <c r="Z3488" i="14" s="1"/>
  <c r="X3489" i="14"/>
  <c r="Z3489" i="14" s="1"/>
  <c r="Z3514" i="14"/>
  <c r="X3514" i="14"/>
  <c r="X3518" i="14"/>
  <c r="Z3518" i="14" s="1"/>
  <c r="X3519" i="14"/>
  <c r="Z3519" i="14" s="1"/>
  <c r="X3520" i="14"/>
  <c r="Z3520" i="14" s="1"/>
  <c r="Z3521" i="14"/>
  <c r="X3521" i="14"/>
  <c r="X3546" i="14"/>
  <c r="Z3546" i="14" s="1"/>
  <c r="X3550" i="14"/>
  <c r="Z3550" i="14" s="1"/>
  <c r="X3551" i="14"/>
  <c r="Z3551" i="14" s="1"/>
  <c r="Z3552" i="14"/>
  <c r="X3552" i="14"/>
  <c r="X3553" i="14"/>
  <c r="Z3553" i="14" s="1"/>
  <c r="X3578" i="14"/>
  <c r="Z3578" i="14" s="1"/>
  <c r="X3582" i="14"/>
  <c r="Z3582" i="14" s="1"/>
  <c r="Z3583" i="14"/>
  <c r="X3583" i="14"/>
  <c r="X3584" i="14"/>
  <c r="Z3584" i="14" s="1"/>
  <c r="X3585" i="14"/>
  <c r="Z3585" i="14" s="1"/>
  <c r="X3602" i="14"/>
  <c r="Z3602" i="14" s="1"/>
  <c r="Z3606" i="14"/>
  <c r="X3606" i="14"/>
  <c r="X3634" i="14"/>
  <c r="Z3634" i="14" s="1"/>
  <c r="X3638" i="14"/>
  <c r="Z3638" i="14" s="1"/>
  <c r="X3666" i="14"/>
  <c r="Z3666" i="14" s="1"/>
  <c r="Z3670" i="14"/>
  <c r="X3670" i="14"/>
  <c r="X3671" i="14"/>
  <c r="Z3671" i="14" s="1"/>
  <c r="X3698" i="14"/>
  <c r="Z3698" i="14" s="1"/>
  <c r="X3702" i="14"/>
  <c r="Z3702" i="14" s="1"/>
  <c r="Z3703" i="14"/>
  <c r="X3703" i="14"/>
  <c r="X3704" i="14"/>
  <c r="Z3704" i="14" s="1"/>
  <c r="X3705" i="14"/>
  <c r="Z3705" i="14" s="1"/>
  <c r="X3730" i="14"/>
  <c r="Z3730" i="14" s="1"/>
  <c r="Z3734" i="14"/>
  <c r="X3734" i="14"/>
  <c r="X3735" i="14"/>
  <c r="Z3735" i="14" s="1"/>
  <c r="X3736" i="14"/>
  <c r="Z3736" i="14" s="1"/>
  <c r="X3737" i="14"/>
  <c r="Z3737" i="14" s="1"/>
  <c r="Z3762" i="14"/>
  <c r="X3762" i="14"/>
  <c r="X3766" i="14"/>
  <c r="Z3766" i="14" s="1"/>
  <c r="X3767" i="14"/>
  <c r="Z3767" i="14" s="1"/>
  <c r="X3768" i="14"/>
  <c r="Z3768" i="14" s="1"/>
  <c r="Z3769" i="14"/>
  <c r="X3769" i="14"/>
  <c r="X3794" i="14"/>
  <c r="Z3794" i="14" s="1"/>
  <c r="X3798" i="14"/>
  <c r="Z3798" i="14" s="1"/>
  <c r="X3799" i="14"/>
  <c r="Z3799" i="14" s="1"/>
  <c r="Z3800" i="14"/>
  <c r="X3800" i="14"/>
  <c r="X3801" i="14"/>
  <c r="Z3801" i="14" s="1"/>
  <c r="X3836" i="14"/>
  <c r="Z3836" i="14" s="1"/>
  <c r="X3837" i="14"/>
  <c r="Z3837" i="14" s="1"/>
  <c r="Z3851" i="14"/>
  <c r="X3851" i="14"/>
  <c r="X3852" i="14"/>
  <c r="Z3852" i="14" s="1"/>
  <c r="X3853" i="14"/>
  <c r="Z3853" i="14" s="1"/>
  <c r="X3867" i="14"/>
  <c r="Z3867" i="14" s="1"/>
  <c r="Z3868" i="14"/>
  <c r="X3868" i="14"/>
  <c r="X3883" i="14"/>
  <c r="Z3883" i="14" s="1"/>
  <c r="X3884" i="14"/>
  <c r="Z3884" i="14" s="1"/>
  <c r="X3899" i="14"/>
  <c r="Z3899" i="14" s="1"/>
  <c r="Z3900" i="14"/>
  <c r="X3900" i="14"/>
  <c r="X3915" i="14"/>
  <c r="Z3915" i="14" s="1"/>
  <c r="X3916" i="14"/>
  <c r="Z3916" i="14" s="1"/>
  <c r="X3931" i="14"/>
  <c r="Z3931" i="14" s="1"/>
  <c r="Z3932" i="14"/>
  <c r="X3932" i="14"/>
  <c r="X3956" i="14"/>
  <c r="Z3956" i="14" s="1"/>
  <c r="X3959" i="14"/>
  <c r="Z3959" i="14" s="1"/>
  <c r="X3972" i="14"/>
  <c r="Z3972" i="14" s="1"/>
  <c r="Z3975" i="14"/>
  <c r="X3975" i="14"/>
  <c r="X3988" i="14"/>
  <c r="Z3988" i="14" s="1"/>
  <c r="X3991" i="14"/>
  <c r="Z3991" i="14" s="1"/>
  <c r="X4004" i="14"/>
  <c r="Z4004" i="14" s="1"/>
  <c r="Z4008" i="14"/>
  <c r="X4008" i="14"/>
  <c r="X3771" i="14"/>
  <c r="Z3771" i="14" s="1"/>
  <c r="X3772" i="14"/>
  <c r="Z3772" i="14" s="1"/>
  <c r="X3773" i="14"/>
  <c r="Z3773" i="14" s="1"/>
  <c r="Z3774" i="14"/>
  <c r="X3774" i="14"/>
  <c r="X3802" i="14"/>
  <c r="Z3802" i="14" s="1"/>
  <c r="X3803" i="14"/>
  <c r="Z3803" i="14" s="1"/>
  <c r="X3804" i="14"/>
  <c r="Z3804" i="14" s="1"/>
  <c r="Z3805" i="14"/>
  <c r="X3805" i="14"/>
  <c r="X3806" i="14"/>
  <c r="Z3806" i="14" s="1"/>
  <c r="X3821" i="14"/>
  <c r="Z3821" i="14" s="1"/>
  <c r="X3824" i="14"/>
  <c r="Z3824" i="14" s="1"/>
  <c r="Z3825" i="14"/>
  <c r="X3825" i="14"/>
  <c r="X3839" i="14"/>
  <c r="Z3839" i="14" s="1"/>
  <c r="X3840" i="14"/>
  <c r="Z3840" i="14" s="1"/>
  <c r="X3841" i="14"/>
  <c r="Z3841" i="14" s="1"/>
  <c r="Z3842" i="14"/>
  <c r="X3842" i="14"/>
  <c r="X3855" i="14"/>
  <c r="Z3855" i="14" s="1"/>
  <c r="X3856" i="14"/>
  <c r="Z3856" i="14" s="1"/>
  <c r="X3857" i="14"/>
  <c r="Z3857" i="14" s="1"/>
  <c r="Z3858" i="14"/>
  <c r="X3858" i="14"/>
  <c r="X3871" i="14"/>
  <c r="Z3871" i="14" s="1"/>
  <c r="X3872" i="14"/>
  <c r="Z3872" i="14" s="1"/>
  <c r="X3873" i="14"/>
  <c r="Z3873" i="14" s="1"/>
  <c r="Z3874" i="14"/>
  <c r="X3874" i="14"/>
  <c r="X3887" i="14"/>
  <c r="Z3887" i="14" s="1"/>
  <c r="X3888" i="14"/>
  <c r="Z3888" i="14" s="1"/>
  <c r="X3889" i="14"/>
  <c r="Z3889" i="14" s="1"/>
  <c r="Z3890" i="14"/>
  <c r="X3890" i="14"/>
  <c r="X3903" i="14"/>
  <c r="Z3903" i="14" s="1"/>
  <c r="X3904" i="14"/>
  <c r="Z3904" i="14" s="1"/>
  <c r="X3905" i="14"/>
  <c r="Z3905" i="14" s="1"/>
  <c r="Z3906" i="14"/>
  <c r="X3906" i="14"/>
  <c r="X3919" i="14"/>
  <c r="Z3919" i="14" s="1"/>
  <c r="X3920" i="14"/>
  <c r="Z3920" i="14" s="1"/>
  <c r="X3921" i="14"/>
  <c r="Z3921" i="14" s="1"/>
  <c r="Z3922" i="14"/>
  <c r="X3922" i="14"/>
  <c r="X3935" i="14"/>
  <c r="Z3935" i="14" s="1"/>
  <c r="X3936" i="14"/>
  <c r="Z3936" i="14" s="1"/>
  <c r="X3937" i="14"/>
  <c r="Z3937" i="14" s="1"/>
  <c r="Z3938" i="14"/>
  <c r="X3938" i="14"/>
  <c r="X3939" i="14"/>
  <c r="Z3939" i="14" s="1"/>
  <c r="X3940" i="14"/>
  <c r="Z3940" i="14" s="1"/>
  <c r="X3941" i="14"/>
  <c r="Z3941" i="14" s="1"/>
  <c r="Z3942" i="14"/>
  <c r="X3942" i="14"/>
  <c r="X3960" i="14"/>
  <c r="Z3960" i="14" s="1"/>
  <c r="X3961" i="14"/>
  <c r="Z3961" i="14" s="1"/>
  <c r="X3962" i="14"/>
  <c r="Z3962" i="14" s="1"/>
  <c r="Z3963" i="14"/>
  <c r="X3963" i="14"/>
  <c r="X3976" i="14"/>
  <c r="Z3976" i="14" s="1"/>
  <c r="X3977" i="14"/>
  <c r="Z3977" i="14" s="1"/>
  <c r="X3978" i="14"/>
  <c r="Z3978" i="14" s="1"/>
  <c r="Z3979" i="14"/>
  <c r="X3979" i="14"/>
  <c r="X3992" i="14"/>
  <c r="Z3992" i="14" s="1"/>
  <c r="X3993" i="14"/>
  <c r="Z3993" i="14" s="1"/>
  <c r="X3994" i="14"/>
  <c r="Z3994" i="14" s="1"/>
  <c r="Z3995" i="14"/>
  <c r="X3995" i="14"/>
  <c r="X4012" i="14"/>
  <c r="Z4012" i="14" s="1"/>
  <c r="X4013" i="14"/>
  <c r="Z4013" i="14" s="1"/>
  <c r="X4014" i="14"/>
  <c r="Z4014" i="14" s="1"/>
  <c r="Z4015" i="14"/>
  <c r="X4015" i="14"/>
  <c r="X4016" i="14"/>
  <c r="Z4016" i="14" s="1"/>
  <c r="X4017" i="14"/>
  <c r="Z4017" i="14" s="1"/>
  <c r="X4018" i="14"/>
  <c r="Z4018" i="14" s="1"/>
  <c r="Z4019" i="14"/>
  <c r="X4019" i="14"/>
  <c r="X4044" i="14"/>
  <c r="Z4044" i="14" s="1"/>
  <c r="X4045" i="14"/>
  <c r="Z4045" i="14" s="1"/>
  <c r="X4046" i="14"/>
  <c r="Z4046" i="14" s="1"/>
  <c r="Z4047" i="14"/>
  <c r="X4047" i="14"/>
  <c r="X4075" i="14"/>
  <c r="Z4075" i="14" s="1"/>
  <c r="X4076" i="14"/>
  <c r="Z4076" i="14" s="1"/>
  <c r="X4077" i="14"/>
  <c r="Z4077" i="14" s="1"/>
  <c r="Z4078" i="14"/>
  <c r="X4078" i="14"/>
  <c r="X4091" i="14"/>
  <c r="Z4091" i="14" s="1"/>
  <c r="X4092" i="14"/>
  <c r="Z4092" i="14" s="1"/>
  <c r="X4093" i="14"/>
  <c r="Z4093" i="14" s="1"/>
  <c r="Z4094" i="14"/>
  <c r="X4094" i="14"/>
  <c r="X4107" i="14"/>
  <c r="Z4107" i="14" s="1"/>
  <c r="X4108" i="14"/>
  <c r="Z4108" i="14" s="1"/>
  <c r="X4109" i="14"/>
  <c r="Z4109" i="14" s="1"/>
  <c r="Z4110" i="14"/>
  <c r="X4110" i="14"/>
  <c r="X4123" i="14"/>
  <c r="Z4123" i="14" s="1"/>
  <c r="X4124" i="14"/>
  <c r="Z4124" i="14" s="1"/>
  <c r="X4125" i="14"/>
  <c r="Z4125" i="14" s="1"/>
  <c r="Z4126" i="14"/>
  <c r="X4126" i="14"/>
  <c r="X4139" i="14"/>
  <c r="Z4139" i="14" s="1"/>
  <c r="X4140" i="14"/>
  <c r="Z4140" i="14" s="1"/>
  <c r="X4141" i="14"/>
  <c r="Z4141" i="14" s="1"/>
  <c r="Z4142" i="14"/>
  <c r="X4142" i="14"/>
  <c r="X4155" i="14"/>
  <c r="Z4155" i="14" s="1"/>
  <c r="X4156" i="14"/>
  <c r="Z4156" i="14" s="1"/>
  <c r="X4157" i="14"/>
  <c r="Z4157" i="14" s="1"/>
  <c r="Z4158" i="14"/>
  <c r="X4158" i="14"/>
  <c r="X4171" i="14"/>
  <c r="Z4171" i="14" s="1"/>
  <c r="X4172" i="14"/>
  <c r="Z4172" i="14" s="1"/>
  <c r="X4173" i="14"/>
  <c r="Z4173" i="14" s="1"/>
  <c r="Z4174" i="14"/>
  <c r="X4174" i="14"/>
  <c r="X4187" i="14"/>
  <c r="Z4187" i="14" s="1"/>
  <c r="X4188" i="14"/>
  <c r="Z4188" i="14" s="1"/>
  <c r="X4189" i="14"/>
  <c r="Z4189" i="14" s="1"/>
  <c r="Z4190" i="14"/>
  <c r="X4190" i="14"/>
  <c r="X4203" i="14"/>
  <c r="Z4203" i="14" s="1"/>
  <c r="X4204" i="14"/>
  <c r="Z4204" i="14" s="1"/>
  <c r="X4205" i="14"/>
  <c r="Z4205" i="14" s="1"/>
  <c r="Z4206" i="14"/>
  <c r="X4206" i="14"/>
  <c r="X4219" i="14"/>
  <c r="Z4219" i="14" s="1"/>
  <c r="X4220" i="14"/>
  <c r="Z4220" i="14" s="1"/>
  <c r="X4221" i="14"/>
  <c r="Z4221" i="14" s="1"/>
  <c r="Z4239" i="14"/>
  <c r="X4239" i="14"/>
  <c r="X4240" i="14"/>
  <c r="Z4240" i="14" s="1"/>
  <c r="X4241" i="14"/>
  <c r="Z4241" i="14" s="1"/>
  <c r="X4242" i="14"/>
  <c r="Z4242" i="14" s="1"/>
  <c r="Z4243" i="14"/>
  <c r="X4243" i="14"/>
  <c r="X4267" i="14"/>
  <c r="Z4267" i="14" s="1"/>
  <c r="X4268" i="14"/>
  <c r="Z4268" i="14" s="1"/>
  <c r="X4269" i="14"/>
  <c r="Z4269" i="14" s="1"/>
  <c r="Z4270" i="14"/>
  <c r="X4270" i="14"/>
  <c r="X4271" i="14"/>
  <c r="Z4271" i="14" s="1"/>
  <c r="X4272" i="14"/>
  <c r="Z4272" i="14" s="1"/>
  <c r="X4273" i="14"/>
  <c r="Z4273" i="14" s="1"/>
  <c r="Z4274" i="14"/>
  <c r="X4274" i="14"/>
  <c r="X4275" i="14"/>
  <c r="Z4275" i="14" s="1"/>
  <c r="X4276" i="14"/>
  <c r="Z4276" i="14" s="1"/>
  <c r="X4281" i="14"/>
  <c r="Z4281" i="14" s="1"/>
  <c r="Z4284" i="14"/>
  <c r="X4284" i="14"/>
  <c r="X4300" i="14"/>
  <c r="Z4300" i="14" s="1"/>
  <c r="X4320" i="14"/>
  <c r="Z4320" i="14" s="1"/>
  <c r="X4321" i="14"/>
  <c r="Z4321" i="14" s="1"/>
  <c r="Z4341" i="14"/>
  <c r="X4341" i="14"/>
  <c r="X4342" i="14"/>
  <c r="Z4342" i="14" s="1"/>
  <c r="X4343" i="14"/>
  <c r="Z4343" i="14" s="1"/>
  <c r="X4360" i="14"/>
  <c r="Z4360" i="14" s="1"/>
  <c r="Z4365" i="14"/>
  <c r="X4365" i="14"/>
  <c r="X4366" i="14"/>
  <c r="Z4366" i="14" s="1"/>
  <c r="X4367" i="14"/>
  <c r="Z4367" i="14" s="1"/>
  <c r="X4380" i="14"/>
  <c r="Z4380" i="14" s="1"/>
  <c r="Z4382" i="14"/>
  <c r="X4382" i="14"/>
  <c r="X4383" i="14"/>
  <c r="Z4383" i="14" s="1"/>
  <c r="X4401" i="14"/>
  <c r="Z4401" i="14" s="1"/>
  <c r="X4406" i="14"/>
  <c r="Z4406" i="14" s="1"/>
  <c r="Z4407" i="14"/>
  <c r="X4407" i="14"/>
  <c r="X4408" i="14"/>
  <c r="Z4408" i="14" s="1"/>
  <c r="X4517" i="14"/>
  <c r="Z4517" i="14" s="1"/>
  <c r="X4518" i="14"/>
  <c r="Z4518" i="14" s="1"/>
  <c r="Z4519" i="14"/>
  <c r="X4519" i="14"/>
  <c r="X4520" i="14"/>
  <c r="Z4520" i="14" s="1"/>
  <c r="X4521" i="14"/>
  <c r="Z4521" i="14" s="1"/>
  <c r="X4522" i="14"/>
  <c r="Z4522" i="14" s="1"/>
  <c r="Z4523" i="14"/>
  <c r="X4523" i="14"/>
  <c r="X4524" i="14"/>
  <c r="Z4524" i="14" s="1"/>
  <c r="X4549" i="14"/>
  <c r="Z4549" i="14" s="1"/>
  <c r="X4550" i="14"/>
  <c r="Z4550" i="14" s="1"/>
  <c r="Z4551" i="14"/>
  <c r="X4551" i="14"/>
  <c r="X4552" i="14"/>
  <c r="Z4552" i="14" s="1"/>
  <c r="X4553" i="14"/>
  <c r="Z4553" i="14" s="1"/>
  <c r="X4554" i="14"/>
  <c r="Z4554" i="14" s="1"/>
  <c r="Z4555" i="14"/>
  <c r="X4555" i="14"/>
  <c r="X4556" i="14"/>
  <c r="Z4556" i="14" s="1"/>
  <c r="X4581" i="14"/>
  <c r="Z4581" i="14" s="1"/>
  <c r="X4582" i="14"/>
  <c r="Z4582" i="14" s="1"/>
  <c r="Z4583" i="14"/>
  <c r="X4583" i="14"/>
  <c r="X4584" i="14"/>
  <c r="Z4584" i="14" s="1"/>
  <c r="X4585" i="14"/>
  <c r="Z4585" i="14" s="1"/>
  <c r="X4586" i="14"/>
  <c r="Z4586" i="14" s="1"/>
  <c r="Z4599" i="14"/>
  <c r="X4599" i="14"/>
  <c r="X4600" i="14"/>
  <c r="Z4600" i="14" s="1"/>
  <c r="X4601" i="14"/>
  <c r="Z4601" i="14" s="1"/>
  <c r="X4602" i="14"/>
  <c r="Z4602" i="14" s="1"/>
  <c r="Z4615" i="14"/>
  <c r="X4615" i="14"/>
  <c r="X4616" i="14"/>
  <c r="Z4616" i="14" s="1"/>
  <c r="X4617" i="14"/>
  <c r="Z4617" i="14" s="1"/>
  <c r="X4618" i="14"/>
  <c r="Z4618" i="14" s="1"/>
  <c r="Z4631" i="14"/>
  <c r="X4631" i="14"/>
  <c r="X4632" i="14"/>
  <c r="Z4632" i="14" s="1"/>
  <c r="X4633" i="14"/>
  <c r="Z4633" i="14" s="1"/>
  <c r="X4634" i="14"/>
  <c r="Z4634" i="14" s="1"/>
  <c r="Z4647" i="14"/>
  <c r="X4647" i="14"/>
  <c r="X4648" i="14"/>
  <c r="Z4648" i="14" s="1"/>
  <c r="X4649" i="14"/>
  <c r="Z4649" i="14" s="1"/>
  <c r="X4650" i="14"/>
  <c r="Z4650" i="14" s="1"/>
  <c r="Z4664" i="14"/>
  <c r="X4664" i="14"/>
  <c r="X4665" i="14"/>
  <c r="Z4665" i="14" s="1"/>
  <c r="X4666" i="14"/>
  <c r="Z4666" i="14" s="1"/>
  <c r="X4673" i="14"/>
  <c r="Z4673" i="14" s="1"/>
  <c r="Z4677" i="14"/>
  <c r="X4677" i="14"/>
  <c r="X4693" i="14"/>
  <c r="Z4693" i="14" s="1"/>
  <c r="X4694" i="14"/>
  <c r="Z4694" i="14" s="1"/>
  <c r="X4695" i="14"/>
  <c r="Z4695" i="14" s="1"/>
  <c r="Z4696" i="14"/>
  <c r="X4696" i="14"/>
  <c r="X4697" i="14"/>
  <c r="Z4697" i="14" s="1"/>
  <c r="X4698" i="14"/>
  <c r="Z4698" i="14" s="1"/>
  <c r="X4699" i="14"/>
  <c r="Z4699" i="14" s="1"/>
  <c r="Z4700" i="14"/>
  <c r="X4700" i="14"/>
  <c r="X4725" i="14"/>
  <c r="Z4725" i="14" s="1"/>
  <c r="X4726" i="14"/>
  <c r="Z4726" i="14" s="1"/>
  <c r="X4727" i="14"/>
  <c r="Z4727" i="14" s="1"/>
  <c r="Z4728" i="14"/>
  <c r="X4728" i="14"/>
  <c r="X4729" i="14"/>
  <c r="Z4729" i="14" s="1"/>
  <c r="X4730" i="14"/>
  <c r="Z4730" i="14" s="1"/>
  <c r="X4731" i="14"/>
  <c r="Z4731" i="14" s="1"/>
  <c r="Z4732" i="14"/>
  <c r="X4732" i="14"/>
  <c r="X4745" i="14"/>
  <c r="Z4745" i="14" s="1"/>
  <c r="X4746" i="14"/>
  <c r="Z4746" i="14" s="1"/>
  <c r="X4747" i="14"/>
  <c r="Z4747" i="14" s="1"/>
  <c r="Z4748" i="14"/>
  <c r="X4748" i="14"/>
  <c r="X4761" i="14"/>
  <c r="Z4761" i="14" s="1"/>
  <c r="X4762" i="14"/>
  <c r="Z4762" i="14" s="1"/>
  <c r="X4763" i="14"/>
  <c r="Z4763" i="14" s="1"/>
  <c r="Z4764" i="14"/>
  <c r="X4764" i="14"/>
  <c r="X4769" i="14"/>
  <c r="Z4769" i="14" s="1"/>
  <c r="X4781" i="14"/>
  <c r="Z4781" i="14" s="1"/>
  <c r="X4782" i="14"/>
  <c r="Z4782" i="14" s="1"/>
  <c r="Z4783" i="14"/>
  <c r="X4783" i="14"/>
  <c r="X4797" i="14"/>
  <c r="Z4797" i="14" s="1"/>
  <c r="X4798" i="14"/>
  <c r="Z4798" i="14" s="1"/>
  <c r="X4799" i="14"/>
  <c r="Z4799" i="14" s="1"/>
  <c r="Z4819" i="14"/>
  <c r="X4819" i="14"/>
  <c r="X4820" i="14"/>
  <c r="Z4820" i="14" s="1"/>
  <c r="X4821" i="14"/>
  <c r="Z4821" i="14" s="1"/>
  <c r="X4835" i="14"/>
  <c r="Z4835" i="14" s="1"/>
  <c r="Z4836" i="14"/>
  <c r="X4836" i="14"/>
  <c r="X4837" i="14"/>
  <c r="Z4837" i="14" s="1"/>
  <c r="X4851" i="14"/>
  <c r="Z4851" i="14" s="1"/>
  <c r="X4852" i="14"/>
  <c r="Z4852" i="14" s="1"/>
  <c r="Z4853" i="14"/>
  <c r="X4853" i="14"/>
  <c r="X4867" i="14"/>
  <c r="Z4867" i="14" s="1"/>
  <c r="X4868" i="14"/>
  <c r="Z4868" i="14" s="1"/>
  <c r="X4869" i="14"/>
  <c r="Z4869" i="14" s="1"/>
  <c r="Z4870" i="14"/>
  <c r="X4870" i="14"/>
  <c r="X4871" i="14"/>
  <c r="Z4871" i="14" s="1"/>
  <c r="X4902" i="14"/>
  <c r="Z4902" i="14" s="1"/>
  <c r="X4903" i="14"/>
  <c r="Z4903" i="14" s="1"/>
  <c r="Z4904" i="14"/>
  <c r="X4904" i="14"/>
  <c r="X4905" i="14"/>
  <c r="Z4905" i="14" s="1"/>
  <c r="X4906" i="14"/>
  <c r="Z4906" i="14" s="1"/>
  <c r="X4907" i="14"/>
  <c r="Z4907" i="14" s="1"/>
  <c r="Z4908" i="14"/>
  <c r="X4908" i="14"/>
  <c r="X4934" i="14"/>
  <c r="Z4934" i="14" s="1"/>
  <c r="X4935" i="14"/>
  <c r="Z4935" i="14" s="1"/>
  <c r="X4936" i="14"/>
  <c r="Z4936" i="14" s="1"/>
  <c r="Z4937" i="14"/>
  <c r="X4937" i="14"/>
  <c r="X4938" i="14"/>
  <c r="Z4938" i="14" s="1"/>
  <c r="X4939" i="14"/>
  <c r="Z4939" i="14" s="1"/>
  <c r="X4940" i="14"/>
  <c r="Z4940" i="14" s="1"/>
  <c r="Z4941" i="14"/>
  <c r="X4941" i="14"/>
  <c r="X4997" i="14"/>
  <c r="Z4997" i="14" s="1"/>
  <c r="X4998" i="14"/>
  <c r="Z4998" i="14" s="1"/>
  <c r="X4999" i="14"/>
  <c r="Z4999" i="14" s="1"/>
  <c r="Z5000" i="14"/>
  <c r="X5000" i="14"/>
  <c r="X3875" i="14"/>
  <c r="Z3875" i="14" s="1"/>
  <c r="X3876" i="14"/>
  <c r="Z3876" i="14" s="1"/>
  <c r="X3891" i="14"/>
  <c r="Z3891" i="14" s="1"/>
  <c r="Z3892" i="14"/>
  <c r="X3892" i="14"/>
  <c r="X3907" i="14"/>
  <c r="Z3907" i="14" s="1"/>
  <c r="X3908" i="14"/>
  <c r="Z3908" i="14" s="1"/>
  <c r="X3923" i="14"/>
  <c r="Z3923" i="14" s="1"/>
  <c r="Z3924" i="14"/>
  <c r="X3924" i="14"/>
  <c r="X3943" i="14"/>
  <c r="Z3943" i="14" s="1"/>
  <c r="X3947" i="14"/>
  <c r="Z3947" i="14" s="1"/>
  <c r="X3964" i="14"/>
  <c r="Z3964" i="14" s="1"/>
  <c r="Z3967" i="14"/>
  <c r="X3967" i="14"/>
  <c r="X3980" i="14"/>
  <c r="Z3980" i="14" s="1"/>
  <c r="X3983" i="14"/>
  <c r="Z3983" i="14" s="1"/>
  <c r="X3996" i="14"/>
  <c r="Z3996" i="14" s="1"/>
  <c r="Z3999" i="14"/>
  <c r="X3999" i="14"/>
  <c r="X4020" i="14"/>
  <c r="Z4020" i="14" s="1"/>
  <c r="X4024" i="14"/>
  <c r="Z4024" i="14" s="1"/>
  <c r="X4049" i="14"/>
  <c r="Z4049" i="14" s="1"/>
  <c r="Z4051" i="14"/>
  <c r="X4051" i="14"/>
  <c r="X4052" i="14"/>
  <c r="Z4052" i="14" s="1"/>
  <c r="X4053" i="14"/>
  <c r="Z4053" i="14" s="1"/>
  <c r="X4054" i="14"/>
  <c r="Z4054" i="14" s="1"/>
  <c r="Z4063" i="14"/>
  <c r="X4063" i="14"/>
  <c r="X4066" i="14"/>
  <c r="Z4066" i="14" s="1"/>
  <c r="X4079" i="14"/>
  <c r="Z4079" i="14" s="1"/>
  <c r="X4082" i="14"/>
  <c r="Z4082" i="14" s="1"/>
  <c r="Z4095" i="14"/>
  <c r="X4095" i="14"/>
  <c r="X4098" i="14"/>
  <c r="Z4098" i="14" s="1"/>
  <c r="X4111" i="14"/>
  <c r="Z4111" i="14" s="1"/>
  <c r="X4114" i="14"/>
  <c r="Z4114" i="14" s="1"/>
  <c r="Z4127" i="14"/>
  <c r="X4127" i="14"/>
  <c r="X4130" i="14"/>
  <c r="Z4130" i="14" s="1"/>
  <c r="X4143" i="14"/>
  <c r="Z4143" i="14" s="1"/>
  <c r="X4146" i="14"/>
  <c r="Z4146" i="14" s="1"/>
  <c r="Z4159" i="14"/>
  <c r="X4159" i="14"/>
  <c r="X4162" i="14"/>
  <c r="Z4162" i="14" s="1"/>
  <c r="X4175" i="14"/>
  <c r="Z4175" i="14" s="1"/>
  <c r="X4178" i="14"/>
  <c r="Z4178" i="14" s="1"/>
  <c r="Z4191" i="14"/>
  <c r="X4191" i="14"/>
  <c r="X4194" i="14"/>
  <c r="Z4194" i="14" s="1"/>
  <c r="X4207" i="14"/>
  <c r="Z4207" i="14" s="1"/>
  <c r="X4210" i="14"/>
  <c r="Z4210" i="14" s="1"/>
  <c r="Z4222" i="14"/>
  <c r="X4222" i="14"/>
  <c r="X4223" i="14"/>
  <c r="Z4223" i="14" s="1"/>
  <c r="X4224" i="14"/>
  <c r="Z4224" i="14" s="1"/>
  <c r="X4225" i="14"/>
  <c r="Z4225" i="14" s="1"/>
  <c r="Z4226" i="14"/>
  <c r="X4226" i="14"/>
  <c r="X4246" i="14"/>
  <c r="Z4246" i="14" s="1"/>
  <c r="X4247" i="14"/>
  <c r="Z4247" i="14" s="1"/>
  <c r="X4248" i="14"/>
  <c r="Z4248" i="14" s="1"/>
  <c r="Z4249" i="14"/>
  <c r="X4249" i="14"/>
  <c r="X4277" i="14"/>
  <c r="Z4277" i="14" s="1"/>
  <c r="X4285" i="14"/>
  <c r="Z4285" i="14" s="1"/>
  <c r="X4286" i="14"/>
  <c r="Z4286" i="14" s="1"/>
  <c r="Z4287" i="14"/>
  <c r="X4287" i="14"/>
  <c r="X4288" i="14"/>
  <c r="Z4288" i="14" s="1"/>
  <c r="X4305" i="14"/>
  <c r="Z4305" i="14" s="1"/>
  <c r="X4306" i="14"/>
  <c r="Z4306" i="14" s="1"/>
  <c r="Z4307" i="14"/>
  <c r="X4307" i="14"/>
  <c r="X4324" i="14"/>
  <c r="Z4324" i="14" s="1"/>
  <c r="X4325" i="14"/>
  <c r="Z4325" i="14" s="1"/>
  <c r="X4326" i="14"/>
  <c r="Z4326" i="14" s="1"/>
  <c r="Z4327" i="14"/>
  <c r="X4327" i="14"/>
  <c r="X4344" i="14"/>
  <c r="Z4344" i="14" s="1"/>
  <c r="X4345" i="14"/>
  <c r="Z4345" i="14" s="1"/>
  <c r="X4368" i="14"/>
  <c r="Z4368" i="14" s="1"/>
  <c r="Z4369" i="14"/>
  <c r="X4369" i="14"/>
  <c r="X4384" i="14"/>
  <c r="Z4384" i="14" s="1"/>
  <c r="X4385" i="14"/>
  <c r="Z4385" i="14" s="1"/>
  <c r="X4409" i="14"/>
  <c r="Z4409" i="14" s="1"/>
  <c r="Z4410" i="14"/>
  <c r="X4410" i="14"/>
  <c r="X4411" i="14"/>
  <c r="Z4411" i="14" s="1"/>
  <c r="X4412" i="14"/>
  <c r="Z4412" i="14" s="1"/>
  <c r="X4413" i="14"/>
  <c r="Z4413" i="14" s="1"/>
  <c r="Z4414" i="14"/>
  <c r="X4414" i="14"/>
  <c r="X4415" i="14"/>
  <c r="Z4415" i="14" s="1"/>
  <c r="X4416" i="14"/>
  <c r="Z4416" i="14" s="1"/>
  <c r="X4417" i="14"/>
  <c r="Z4417" i="14" s="1"/>
  <c r="Z4418" i="14"/>
  <c r="X4418" i="14"/>
  <c r="X4419" i="14"/>
  <c r="Z4419" i="14" s="1"/>
  <c r="X4420" i="14"/>
  <c r="Z4420" i="14" s="1"/>
  <c r="X4421" i="14"/>
  <c r="Z4421" i="14" s="1"/>
  <c r="Z4422" i="14"/>
  <c r="X4422" i="14"/>
  <c r="X4423" i="14"/>
  <c r="Z4423" i="14" s="1"/>
  <c r="X4424" i="14"/>
  <c r="Z4424" i="14" s="1"/>
  <c r="X4425" i="14"/>
  <c r="Z4425" i="14" s="1"/>
  <c r="Z4426" i="14"/>
  <c r="X4426" i="14"/>
  <c r="X4427" i="14"/>
  <c r="Z4427" i="14" s="1"/>
  <c r="X4428" i="14"/>
  <c r="Z4428" i="14" s="1"/>
  <c r="X4429" i="14"/>
  <c r="Z4429" i="14" s="1"/>
  <c r="Z4430" i="14"/>
  <c r="X4430" i="14"/>
  <c r="X4431" i="14"/>
  <c r="Z4431" i="14" s="1"/>
  <c r="X4432" i="14"/>
  <c r="Z4432" i="14" s="1"/>
  <c r="X4433" i="14"/>
  <c r="Z4433" i="14" s="1"/>
  <c r="Z4434" i="14"/>
  <c r="X4434" i="14"/>
  <c r="X4435" i="14"/>
  <c r="Z4435" i="14" s="1"/>
  <c r="X4436" i="14"/>
  <c r="Z4436" i="14" s="1"/>
  <c r="X4437" i="14"/>
  <c r="Z4437" i="14" s="1"/>
  <c r="Z4438" i="14"/>
  <c r="X4438" i="14"/>
  <c r="X4439" i="14"/>
  <c r="Z4439" i="14" s="1"/>
  <c r="X4440" i="14"/>
  <c r="Z4440" i="14" s="1"/>
  <c r="X4441" i="14"/>
  <c r="Z4441" i="14" s="1"/>
  <c r="Z4442" i="14"/>
  <c r="X4442" i="14"/>
  <c r="X4443" i="14"/>
  <c r="Z4443" i="14" s="1"/>
  <c r="X4444" i="14"/>
  <c r="Z4444" i="14" s="1"/>
  <c r="X4445" i="14"/>
  <c r="Z4445" i="14" s="1"/>
  <c r="Z4446" i="14"/>
  <c r="X4446" i="14"/>
  <c r="X4447" i="14"/>
  <c r="Z4447" i="14" s="1"/>
  <c r="X4448" i="14"/>
  <c r="Z4448" i="14" s="1"/>
  <c r="X4449" i="14"/>
  <c r="Z4449" i="14" s="1"/>
  <c r="Z4450" i="14"/>
  <c r="X4450" i="14"/>
  <c r="X4451" i="14"/>
  <c r="Z4451" i="14" s="1"/>
  <c r="X4452" i="14"/>
  <c r="Z4452" i="14" s="1"/>
  <c r="X4453" i="14"/>
  <c r="Z4453" i="14" s="1"/>
  <c r="Z4454" i="14"/>
  <c r="X4454" i="14"/>
  <c r="X4455" i="14"/>
  <c r="Z4455" i="14" s="1"/>
  <c r="X4456" i="14"/>
  <c r="Z4456" i="14" s="1"/>
  <c r="X4457" i="14"/>
  <c r="Z4457" i="14" s="1"/>
  <c r="Z4458" i="14"/>
  <c r="X4458" i="14"/>
  <c r="X4459" i="14"/>
  <c r="Z4459" i="14" s="1"/>
  <c r="X4460" i="14"/>
  <c r="Z4460" i="14" s="1"/>
  <c r="X4461" i="14"/>
  <c r="Z4461" i="14" s="1"/>
  <c r="Z4462" i="14"/>
  <c r="X4462" i="14"/>
  <c r="X4463" i="14"/>
  <c r="Z4463" i="14" s="1"/>
  <c r="X4464" i="14"/>
  <c r="Z4464" i="14" s="1"/>
  <c r="X4465" i="14"/>
  <c r="Z4465" i="14" s="1"/>
  <c r="Z4466" i="14"/>
  <c r="X4466" i="14"/>
  <c r="X4467" i="14"/>
  <c r="Z4467" i="14" s="1"/>
  <c r="X4468" i="14"/>
  <c r="Z4468" i="14" s="1"/>
  <c r="X4469" i="14"/>
  <c r="Z4469" i="14" s="1"/>
  <c r="Z4525" i="14"/>
  <c r="X4525" i="14"/>
  <c r="X4529" i="14"/>
  <c r="Z4529" i="14" s="1"/>
  <c r="X4557" i="14"/>
  <c r="Z4557" i="14" s="1"/>
  <c r="X4561" i="14"/>
  <c r="Z4561" i="14" s="1"/>
  <c r="Z4587" i="14"/>
  <c r="X4587" i="14"/>
  <c r="X4589" i="14"/>
  <c r="Z4589" i="14" s="1"/>
  <c r="X4603" i="14"/>
  <c r="Z4603" i="14" s="1"/>
  <c r="X4605" i="14"/>
  <c r="Z4605" i="14" s="1"/>
  <c r="Z4619" i="14"/>
  <c r="X4619" i="14"/>
  <c r="X4621" i="14"/>
  <c r="Z4621" i="14" s="1"/>
  <c r="X4635" i="14"/>
  <c r="Z4635" i="14" s="1"/>
  <c r="X4637" i="14"/>
  <c r="Z4637" i="14" s="1"/>
  <c r="Z4651" i="14"/>
  <c r="X4651" i="14"/>
  <c r="X4653" i="14"/>
  <c r="Z4653" i="14" s="1"/>
  <c r="X4679" i="14"/>
  <c r="Z4679" i="14" s="1"/>
  <c r="X4701" i="14"/>
  <c r="Z4701" i="14" s="1"/>
  <c r="Z4705" i="14"/>
  <c r="X4705" i="14"/>
  <c r="X4733" i="14"/>
  <c r="Z4733" i="14" s="1"/>
  <c r="X4736" i="14"/>
  <c r="Z4736" i="14" s="1"/>
  <c r="X4749" i="14"/>
  <c r="Z4749" i="14" s="1"/>
  <c r="Z4752" i="14"/>
  <c r="X4752" i="14"/>
  <c r="X4765" i="14"/>
  <c r="Z4765" i="14" s="1"/>
  <c r="X4770" i="14"/>
  <c r="Z4770" i="14" s="1"/>
  <c r="X4778" i="14"/>
  <c r="Z4778" i="14" s="1"/>
  <c r="Z4785" i="14"/>
  <c r="X4785" i="14"/>
  <c r="X4787" i="14"/>
  <c r="Z4787" i="14" s="1"/>
  <c r="X4788" i="14"/>
  <c r="Z4788" i="14" s="1"/>
  <c r="X4801" i="14"/>
  <c r="Z4801" i="14" s="1"/>
  <c r="Z4803" i="14"/>
  <c r="X4803" i="14"/>
  <c r="X4804" i="14"/>
  <c r="Z4804" i="14" s="1"/>
  <c r="X4823" i="14"/>
  <c r="Z4823" i="14" s="1"/>
  <c r="X4825" i="14"/>
  <c r="Z4825" i="14" s="1"/>
  <c r="Z4826" i="14"/>
  <c r="X4826" i="14"/>
  <c r="X4839" i="14"/>
  <c r="Z4839" i="14" s="1"/>
  <c r="X4841" i="14"/>
  <c r="Z4841" i="14" s="1"/>
  <c r="X4842" i="14"/>
  <c r="Z4842" i="14" s="1"/>
  <c r="Z4855" i="14"/>
  <c r="X4855" i="14"/>
  <c r="X4857" i="14"/>
  <c r="Z4857" i="14" s="1"/>
  <c r="X4858" i="14"/>
  <c r="Z4858" i="14" s="1"/>
  <c r="X4875" i="14"/>
  <c r="Z4875" i="14" s="1"/>
  <c r="Z4879" i="14"/>
  <c r="X4879" i="14"/>
  <c r="X4880" i="14"/>
  <c r="Z4880" i="14" s="1"/>
  <c r="X4881" i="14"/>
  <c r="Z4881" i="14" s="1"/>
  <c r="X4882" i="14"/>
  <c r="Z4882" i="14" s="1"/>
  <c r="Z4910" i="14"/>
  <c r="X4910" i="14"/>
  <c r="X4914" i="14"/>
  <c r="Z4914" i="14" s="1"/>
  <c r="X4915" i="14"/>
  <c r="Z4915" i="14" s="1"/>
  <c r="X4916" i="14"/>
  <c r="Z4916" i="14" s="1"/>
  <c r="Z4942" i="14"/>
  <c r="X4942" i="14"/>
  <c r="X3627" i="14"/>
  <c r="Z3627" i="14" s="1"/>
  <c r="X3628" i="14"/>
  <c r="Z3628" i="14" s="1"/>
  <c r="X3629" i="14"/>
  <c r="Z3629" i="14" s="1"/>
  <c r="Z3630" i="14"/>
  <c r="X3630" i="14"/>
  <c r="X3631" i="14"/>
  <c r="Z3631" i="14" s="1"/>
  <c r="X3632" i="14"/>
  <c r="Z3632" i="14" s="1"/>
  <c r="X3633" i="14"/>
  <c r="Z3633" i="14" s="1"/>
  <c r="Z3658" i="14"/>
  <c r="X3658" i="14"/>
  <c r="X3659" i="14"/>
  <c r="Z3659" i="14" s="1"/>
  <c r="X3660" i="14"/>
  <c r="Z3660" i="14" s="1"/>
  <c r="X3661" i="14"/>
  <c r="Z3661" i="14" s="1"/>
  <c r="Z3662" i="14"/>
  <c r="X3662" i="14"/>
  <c r="X3663" i="14"/>
  <c r="Z3663" i="14" s="1"/>
  <c r="X3664" i="14"/>
  <c r="Z3664" i="14" s="1"/>
  <c r="X3665" i="14"/>
  <c r="Z3665" i="14" s="1"/>
  <c r="Z3690" i="14"/>
  <c r="X3690" i="14"/>
  <c r="X3691" i="14"/>
  <c r="Z3691" i="14" s="1"/>
  <c r="X3692" i="14"/>
  <c r="Z3692" i="14" s="1"/>
  <c r="X3693" i="14"/>
  <c r="Z3693" i="14" s="1"/>
  <c r="Z3694" i="14"/>
  <c r="X3694" i="14"/>
  <c r="X3695" i="14"/>
  <c r="Z3695" i="14" s="1"/>
  <c r="X3696" i="14"/>
  <c r="Z3696" i="14" s="1"/>
  <c r="X3722" i="14"/>
  <c r="Z3722" i="14" s="1"/>
  <c r="Z3723" i="14"/>
  <c r="X3723" i="14"/>
  <c r="X3724" i="14"/>
  <c r="Z3724" i="14" s="1"/>
  <c r="X3725" i="14"/>
  <c r="Z3725" i="14" s="1"/>
  <c r="X3726" i="14"/>
  <c r="Z3726" i="14" s="1"/>
  <c r="Z3727" i="14"/>
  <c r="X3727" i="14"/>
  <c r="X3754" i="14"/>
  <c r="Z3754" i="14" s="1"/>
  <c r="X3755" i="14"/>
  <c r="Z3755" i="14" s="1"/>
  <c r="X3756" i="14"/>
  <c r="Z3756" i="14" s="1"/>
  <c r="Z3757" i="14"/>
  <c r="X3757" i="14"/>
  <c r="X3758" i="14"/>
  <c r="Z3758" i="14" s="1"/>
  <c r="X3759" i="14"/>
  <c r="Z3759" i="14" s="1"/>
  <c r="X3786" i="14"/>
  <c r="Z3786" i="14" s="1"/>
  <c r="Z3787" i="14"/>
  <c r="X3787" i="14"/>
  <c r="X3788" i="14"/>
  <c r="Z3788" i="14" s="1"/>
  <c r="X3789" i="14"/>
  <c r="Z3789" i="14" s="1"/>
  <c r="X3790" i="14"/>
  <c r="Z3790" i="14" s="1"/>
  <c r="Z3818" i="14"/>
  <c r="X3818" i="14"/>
  <c r="X3819" i="14"/>
  <c r="Z3819" i="14" s="1"/>
  <c r="X3828" i="14"/>
  <c r="Z3828" i="14" s="1"/>
  <c r="X3832" i="14"/>
  <c r="Z3832" i="14" s="1"/>
  <c r="Z3833" i="14"/>
  <c r="X3833" i="14"/>
  <c r="X3834" i="14"/>
  <c r="Z3834" i="14" s="1"/>
  <c r="X3847" i="14"/>
  <c r="Z3847" i="14" s="1"/>
  <c r="X3848" i="14"/>
  <c r="Z3848" i="14" s="1"/>
  <c r="Z3849" i="14"/>
  <c r="X3849" i="14"/>
  <c r="X3850" i="14"/>
  <c r="Z3850" i="14" s="1"/>
  <c r="X3863" i="14"/>
  <c r="Z3863" i="14" s="1"/>
  <c r="X3864" i="14"/>
  <c r="Z3864" i="14" s="1"/>
  <c r="Z3865" i="14"/>
  <c r="X3865" i="14"/>
  <c r="X3866" i="14"/>
  <c r="Z3866" i="14" s="1"/>
  <c r="X3879" i="14"/>
  <c r="Z3879" i="14" s="1"/>
  <c r="X3880" i="14"/>
  <c r="Z3880" i="14" s="1"/>
  <c r="Z3881" i="14"/>
  <c r="X3881" i="14"/>
  <c r="X3882" i="14"/>
  <c r="Z3882" i="14" s="1"/>
  <c r="X3895" i="14"/>
  <c r="Z3895" i="14" s="1"/>
  <c r="X3896" i="14"/>
  <c r="Z3896" i="14" s="1"/>
  <c r="Z3897" i="14"/>
  <c r="X3897" i="14"/>
  <c r="X3898" i="14"/>
  <c r="Z3898" i="14" s="1"/>
  <c r="X3911" i="14"/>
  <c r="Z3911" i="14" s="1"/>
  <c r="X3912" i="14"/>
  <c r="Z3912" i="14" s="1"/>
  <c r="Z3913" i="14"/>
  <c r="X3913" i="14"/>
  <c r="X3914" i="14"/>
  <c r="Z3914" i="14" s="1"/>
  <c r="X3927" i="14"/>
  <c r="Z3927" i="14" s="1"/>
  <c r="X3928" i="14"/>
  <c r="Z3928" i="14" s="1"/>
  <c r="Z3929" i="14"/>
  <c r="X3929" i="14"/>
  <c r="X3930" i="14"/>
  <c r="Z3930" i="14" s="1"/>
  <c r="X3951" i="14"/>
  <c r="Z3951" i="14" s="1"/>
  <c r="X3952" i="14"/>
  <c r="Z3952" i="14" s="1"/>
  <c r="Z3953" i="14"/>
  <c r="X3953" i="14"/>
  <c r="X3954" i="14"/>
  <c r="Z3954" i="14" s="1"/>
  <c r="X3955" i="14"/>
  <c r="Z3955" i="14" s="1"/>
  <c r="X3968" i="14"/>
  <c r="Z3968" i="14" s="1"/>
  <c r="Z3969" i="14"/>
  <c r="X3969" i="14"/>
  <c r="X3970" i="14"/>
  <c r="Z3970" i="14" s="1"/>
  <c r="X3971" i="14"/>
  <c r="Z3971" i="14" s="1"/>
  <c r="X3984" i="14"/>
  <c r="Z3984" i="14" s="1"/>
  <c r="Z3985" i="14"/>
  <c r="X3985" i="14"/>
  <c r="X3986" i="14"/>
  <c r="Z3986" i="14" s="1"/>
  <c r="X3987" i="14"/>
  <c r="Z3987" i="14" s="1"/>
  <c r="X4000" i="14"/>
  <c r="Z4000" i="14" s="1"/>
  <c r="Z4001" i="14"/>
  <c r="X4001" i="14"/>
  <c r="X4002" i="14"/>
  <c r="Z4002" i="14" s="1"/>
  <c r="X4003" i="14"/>
  <c r="Z4003" i="14" s="1"/>
  <c r="X4028" i="14"/>
  <c r="Z4028" i="14" s="1"/>
  <c r="Z4029" i="14"/>
  <c r="X4029" i="14"/>
  <c r="X4030" i="14"/>
  <c r="Z4030" i="14" s="1"/>
  <c r="X4031" i="14"/>
  <c r="Z4031" i="14" s="1"/>
  <c r="X4032" i="14"/>
  <c r="Z4032" i="14" s="1"/>
  <c r="Z4033" i="14"/>
  <c r="X4033" i="14"/>
  <c r="X4034" i="14"/>
  <c r="Z4034" i="14" s="1"/>
  <c r="X4035" i="14"/>
  <c r="Z4035" i="14" s="1"/>
  <c r="X4055" i="14"/>
  <c r="Z4055" i="14" s="1"/>
  <c r="Z4057" i="14"/>
  <c r="X4057" i="14"/>
  <c r="X4058" i="14"/>
  <c r="Z4058" i="14" s="1"/>
  <c r="X4067" i="14"/>
  <c r="Z4067" i="14" s="1"/>
  <c r="X4068" i="14"/>
  <c r="Z4068" i="14" s="1"/>
  <c r="Z4069" i="14"/>
  <c r="X4069" i="14"/>
  <c r="X4070" i="14"/>
  <c r="Z4070" i="14" s="1"/>
  <c r="X4083" i="14"/>
  <c r="Z4083" i="14" s="1"/>
  <c r="X4084" i="14"/>
  <c r="Z4084" i="14" s="1"/>
  <c r="Z4085" i="14"/>
  <c r="X4085" i="14"/>
  <c r="X4086" i="14"/>
  <c r="Z4086" i="14" s="1"/>
  <c r="X4099" i="14"/>
  <c r="Z4099" i="14" s="1"/>
  <c r="X4100" i="14"/>
  <c r="Z4100" i="14" s="1"/>
  <c r="X4101" i="14"/>
  <c r="Z4101" i="14" s="1"/>
  <c r="X4102" i="14"/>
  <c r="Z4102" i="14" s="1"/>
  <c r="X4115" i="14"/>
  <c r="Z4115" i="14" s="1"/>
  <c r="X4116" i="14"/>
  <c r="Z4116" i="14" s="1"/>
  <c r="X4117" i="14"/>
  <c r="Z4117" i="14" s="1"/>
  <c r="X4118" i="14"/>
  <c r="Z4118" i="14" s="1"/>
  <c r="X4131" i="14"/>
  <c r="Z4131" i="14" s="1"/>
  <c r="X4132" i="14"/>
  <c r="Z4132" i="14" s="1"/>
  <c r="X4133" i="14"/>
  <c r="Z4133" i="14" s="1"/>
  <c r="X4134" i="14"/>
  <c r="Z4134" i="14" s="1"/>
  <c r="X4147" i="14"/>
  <c r="Z4147" i="14" s="1"/>
  <c r="X4148" i="14"/>
  <c r="Z4148" i="14" s="1"/>
  <c r="X4149" i="14"/>
  <c r="Z4149" i="14" s="1"/>
  <c r="X4150" i="14"/>
  <c r="Z4150" i="14" s="1"/>
  <c r="X4163" i="14"/>
  <c r="Z4163" i="14" s="1"/>
  <c r="X4164" i="14"/>
  <c r="Z4164" i="14" s="1"/>
  <c r="X4165" i="14"/>
  <c r="Z4165" i="14" s="1"/>
  <c r="X4166" i="14"/>
  <c r="Z4166" i="14" s="1"/>
  <c r="X4179" i="14"/>
  <c r="Z4179" i="14" s="1"/>
  <c r="X4180" i="14"/>
  <c r="Z4180" i="14" s="1"/>
  <c r="X4181" i="14"/>
  <c r="Z4181" i="14" s="1"/>
  <c r="X4182" i="14"/>
  <c r="Z4182" i="14" s="1"/>
  <c r="X4195" i="14"/>
  <c r="Z4195" i="14" s="1"/>
  <c r="X4196" i="14"/>
  <c r="Z4196" i="14" s="1"/>
  <c r="X4197" i="14"/>
  <c r="Z4197" i="14" s="1"/>
  <c r="X4198" i="14"/>
  <c r="Z4198" i="14" s="1"/>
  <c r="X4211" i="14"/>
  <c r="Z4211" i="14" s="1"/>
  <c r="X4212" i="14"/>
  <c r="Z4212" i="14" s="1"/>
  <c r="X4213" i="14"/>
  <c r="Z4213" i="14" s="1"/>
  <c r="X4214" i="14"/>
  <c r="Z4214" i="14" s="1"/>
  <c r="X4230" i="14"/>
  <c r="Z4230" i="14" s="1"/>
  <c r="X4231" i="14"/>
  <c r="Z4231" i="14" s="1"/>
  <c r="X4232" i="14"/>
  <c r="Z4232" i="14" s="1"/>
  <c r="X4233" i="14"/>
  <c r="Z4233" i="14" s="1"/>
  <c r="X4234" i="14"/>
  <c r="Z4234" i="14" s="1"/>
  <c r="X4250" i="14"/>
  <c r="Z4250" i="14" s="1"/>
  <c r="X4251" i="14"/>
  <c r="Z4251" i="14" s="1"/>
  <c r="X4279" i="14"/>
  <c r="Z4279" i="14" s="1"/>
  <c r="X4289" i="14"/>
  <c r="Z4289" i="14" s="1"/>
  <c r="X4290" i="14"/>
  <c r="Z4290" i="14" s="1"/>
  <c r="X4291" i="14"/>
  <c r="Z4291" i="14" s="1"/>
  <c r="X4292" i="14"/>
  <c r="Z4292" i="14" s="1"/>
  <c r="X4308" i="14"/>
  <c r="Z4308" i="14" s="1"/>
  <c r="X4309" i="14"/>
  <c r="Z4309" i="14" s="1"/>
  <c r="X4310" i="14"/>
  <c r="Z4310" i="14" s="1"/>
  <c r="X4311" i="14"/>
  <c r="Z4311" i="14" s="1"/>
  <c r="X4312" i="14"/>
  <c r="Z4312" i="14" s="1"/>
  <c r="X4328" i="14"/>
  <c r="Z4328" i="14" s="1"/>
  <c r="X4329" i="14"/>
  <c r="Z4329" i="14" s="1"/>
  <c r="X4330" i="14"/>
  <c r="Z4330" i="14" s="1"/>
  <c r="X4331" i="14"/>
  <c r="Z4331" i="14" s="1"/>
  <c r="X4332" i="14"/>
  <c r="Z4332" i="14" s="1"/>
  <c r="X4348" i="14"/>
  <c r="Z4348" i="14" s="1"/>
  <c r="X4349" i="14"/>
  <c r="Z4349" i="14" s="1"/>
  <c r="X4350" i="14"/>
  <c r="Z4350" i="14" s="1"/>
  <c r="X4351" i="14"/>
  <c r="Z4351" i="14" s="1"/>
  <c r="X4372" i="14"/>
  <c r="Z4372" i="14" s="1"/>
  <c r="X4373" i="14"/>
  <c r="Z4373" i="14" s="1"/>
  <c r="X4374" i="14"/>
  <c r="Z4374" i="14" s="1"/>
  <c r="X4375" i="14"/>
  <c r="Z4375" i="14" s="1"/>
  <c r="X4388" i="14"/>
  <c r="Z4388" i="14" s="1"/>
  <c r="X4389" i="14"/>
  <c r="Z4389" i="14" s="1"/>
  <c r="X4390" i="14"/>
  <c r="Z4390" i="14" s="1"/>
  <c r="X4391" i="14"/>
  <c r="Z4391" i="14" s="1"/>
  <c r="X4392" i="14"/>
  <c r="Z4392" i="14" s="1"/>
  <c r="X4473" i="14"/>
  <c r="Z4473" i="14" s="1"/>
  <c r="X4477" i="14"/>
  <c r="Z4477" i="14" s="1"/>
  <c r="X4478" i="14"/>
  <c r="Z4478" i="14" s="1"/>
  <c r="X4479" i="14"/>
  <c r="Z4479" i="14" s="1"/>
  <c r="X4480" i="14"/>
  <c r="Z4480" i="14" s="1"/>
  <c r="X4481" i="14"/>
  <c r="Z4481" i="14" s="1"/>
  <c r="X4482" i="14"/>
  <c r="Z4482" i="14" s="1"/>
  <c r="X4483" i="14"/>
  <c r="Z4483" i="14" s="1"/>
  <c r="X4484" i="14"/>
  <c r="Z4484" i="14" s="1"/>
  <c r="X4485" i="14"/>
  <c r="Z4485" i="14" s="1"/>
  <c r="X4486" i="14"/>
  <c r="Z4486" i="14" s="1"/>
  <c r="X4487" i="14"/>
  <c r="Z4487" i="14" s="1"/>
  <c r="X4488" i="14"/>
  <c r="Z4488" i="14" s="1"/>
  <c r="X4489" i="14"/>
  <c r="Z4489" i="14" s="1"/>
  <c r="X4490" i="14"/>
  <c r="Z4490" i="14" s="1"/>
  <c r="X4491" i="14"/>
  <c r="Z4491" i="14" s="1"/>
  <c r="X4492" i="14"/>
  <c r="Z4492" i="14" s="1"/>
  <c r="X4493" i="14"/>
  <c r="Z4493" i="14" s="1"/>
  <c r="X4494" i="14"/>
  <c r="Z4494" i="14" s="1"/>
  <c r="X4495" i="14"/>
  <c r="Z4495" i="14" s="1"/>
  <c r="X4496" i="14"/>
  <c r="Z4496" i="14" s="1"/>
  <c r="X4497" i="14"/>
  <c r="Z4497" i="14" s="1"/>
  <c r="X4498" i="14"/>
  <c r="Z4498" i="14" s="1"/>
  <c r="X4499" i="14"/>
  <c r="Z4499" i="14" s="1"/>
  <c r="X4500" i="14"/>
  <c r="Z4500" i="14" s="1"/>
  <c r="X4501" i="14"/>
  <c r="Z4501" i="14" s="1"/>
  <c r="X4533" i="14"/>
  <c r="Z4533" i="14" s="1"/>
  <c r="X4534" i="14"/>
  <c r="Z4534" i="14" s="1"/>
  <c r="X4535" i="14"/>
  <c r="Z4535" i="14" s="1"/>
  <c r="X4536" i="14"/>
  <c r="Z4536" i="14" s="1"/>
  <c r="X4537" i="14"/>
  <c r="Z4537" i="14" s="1"/>
  <c r="X4538" i="14"/>
  <c r="Z4538" i="14" s="1"/>
  <c r="X4539" i="14"/>
  <c r="Z4539" i="14" s="1"/>
  <c r="X4540" i="14"/>
  <c r="Z4540" i="14" s="1"/>
  <c r="X4565" i="14"/>
  <c r="Z4565" i="14" s="1"/>
  <c r="X4566" i="14"/>
  <c r="Z4566" i="14" s="1"/>
  <c r="X4567" i="14"/>
  <c r="Z4567" i="14" s="1"/>
  <c r="X4568" i="14"/>
  <c r="Z4568" i="14" s="1"/>
  <c r="X4569" i="14"/>
  <c r="Z4569" i="14" s="1"/>
  <c r="X4570" i="14"/>
  <c r="Z4570" i="14" s="1"/>
  <c r="X4571" i="14"/>
  <c r="Z4571" i="14" s="1"/>
  <c r="X4572" i="14"/>
  <c r="Z4572" i="14" s="1"/>
  <c r="X4591" i="14"/>
  <c r="Z4591" i="14" s="1"/>
  <c r="X4592" i="14"/>
  <c r="Z4592" i="14" s="1"/>
  <c r="X4593" i="14"/>
  <c r="Z4593" i="14" s="1"/>
  <c r="X4594" i="14"/>
  <c r="Z4594" i="14" s="1"/>
  <c r="X4607" i="14"/>
  <c r="Z4607" i="14" s="1"/>
  <c r="X4608" i="14"/>
  <c r="Z4608" i="14" s="1"/>
  <c r="X4609" i="14"/>
  <c r="Z4609" i="14" s="1"/>
  <c r="X4610" i="14"/>
  <c r="Z4610" i="14" s="1"/>
  <c r="X4623" i="14"/>
  <c r="Z4623" i="14" s="1"/>
  <c r="X4624" i="14"/>
  <c r="Z4624" i="14" s="1"/>
  <c r="X4625" i="14"/>
  <c r="Z4625" i="14" s="1"/>
  <c r="X4626" i="14"/>
  <c r="Z4626" i="14" s="1"/>
  <c r="X4639" i="14"/>
  <c r="Z4639" i="14" s="1"/>
  <c r="X4640" i="14"/>
  <c r="Z4640" i="14" s="1"/>
  <c r="X4641" i="14"/>
  <c r="Z4641" i="14" s="1"/>
  <c r="X4642" i="14"/>
  <c r="Z4642" i="14" s="1"/>
  <c r="X4655" i="14"/>
  <c r="Z4655" i="14" s="1"/>
  <c r="X4656" i="14"/>
  <c r="Z4656" i="14" s="1"/>
  <c r="X4657" i="14"/>
  <c r="Z4657" i="14" s="1"/>
  <c r="X4658" i="14"/>
  <c r="Z4658" i="14" s="1"/>
  <c r="X4668" i="14"/>
  <c r="Z4668" i="14" s="1"/>
  <c r="X4680" i="14"/>
  <c r="Z4680" i="14" s="1"/>
  <c r="X4681" i="14"/>
  <c r="Z4681" i="14" s="1"/>
  <c r="X4682" i="14"/>
  <c r="Z4682" i="14" s="1"/>
  <c r="X4683" i="14"/>
  <c r="Z4683" i="14" s="1"/>
  <c r="X4684" i="14"/>
  <c r="Z4684" i="14" s="1"/>
  <c r="X4709" i="14"/>
  <c r="Z4709" i="14" s="1"/>
  <c r="X4710" i="14"/>
  <c r="Z4710" i="14" s="1"/>
  <c r="X4711" i="14"/>
  <c r="Z4711" i="14" s="1"/>
  <c r="X4712" i="14"/>
  <c r="Z4712" i="14" s="1"/>
  <c r="X4713" i="14"/>
  <c r="Z4713" i="14" s="1"/>
  <c r="X4714" i="14"/>
  <c r="Z4714" i="14" s="1"/>
  <c r="X4715" i="14"/>
  <c r="Z4715" i="14" s="1"/>
  <c r="X4716" i="14"/>
  <c r="Z4716" i="14" s="1"/>
  <c r="X4737" i="14"/>
  <c r="Z4737" i="14" s="1"/>
  <c r="X4738" i="14"/>
  <c r="Z4738" i="14" s="1"/>
  <c r="X4739" i="14"/>
  <c r="Z4739" i="14" s="1"/>
  <c r="X4740" i="14"/>
  <c r="Z4740" i="14" s="1"/>
  <c r="X4753" i="14"/>
  <c r="Z4753" i="14" s="1"/>
  <c r="X4754" i="14"/>
  <c r="Z4754" i="14" s="1"/>
  <c r="X4755" i="14"/>
  <c r="Z4755" i="14" s="1"/>
  <c r="X4756" i="14"/>
  <c r="Z4756" i="14" s="1"/>
  <c r="X4771" i="14"/>
  <c r="Z4771" i="14" s="1"/>
  <c r="X4772" i="14"/>
  <c r="Z4772" i="14" s="1"/>
  <c r="X4773" i="14"/>
  <c r="Z4773" i="14" s="1"/>
  <c r="X4779" i="14"/>
  <c r="Z4779" i="14" s="1"/>
  <c r="X4789" i="14"/>
  <c r="Z4789" i="14" s="1"/>
  <c r="X4790" i="14"/>
  <c r="Z4790" i="14" s="1"/>
  <c r="X4791" i="14"/>
  <c r="Z4791" i="14" s="1"/>
  <c r="X4805" i="14"/>
  <c r="Z4805" i="14" s="1"/>
  <c r="X4806" i="14"/>
  <c r="Z4806" i="14" s="1"/>
  <c r="X4807" i="14"/>
  <c r="Z4807" i="14" s="1"/>
  <c r="X4827" i="14"/>
  <c r="Z4827" i="14" s="1"/>
  <c r="X4828" i="14"/>
  <c r="Z4828" i="14" s="1"/>
  <c r="X4829" i="14"/>
  <c r="Z4829" i="14" s="1"/>
  <c r="X4843" i="14"/>
  <c r="Z4843" i="14" s="1"/>
  <c r="X4844" i="14"/>
  <c r="Z4844" i="14" s="1"/>
  <c r="X4845" i="14"/>
  <c r="Z4845" i="14" s="1"/>
  <c r="X4859" i="14"/>
  <c r="Z4859" i="14" s="1"/>
  <c r="X4860" i="14"/>
  <c r="Z4860" i="14" s="1"/>
  <c r="X4861" i="14"/>
  <c r="Z4861" i="14" s="1"/>
  <c r="X4883" i="14"/>
  <c r="Z4883" i="14" s="1"/>
  <c r="X4884" i="14"/>
  <c r="Z4884" i="14" s="1"/>
  <c r="X4885" i="14"/>
  <c r="Z4885" i="14" s="1"/>
  <c r="X4886" i="14"/>
  <c r="Z4886" i="14" s="1"/>
  <c r="X4887" i="14"/>
  <c r="Z4887" i="14" s="1"/>
  <c r="X4888" i="14"/>
  <c r="Z4888" i="14" s="1"/>
  <c r="X4889" i="14"/>
  <c r="Z4889" i="14" s="1"/>
  <c r="X4890" i="14"/>
  <c r="Z4890" i="14" s="1"/>
  <c r="X4891" i="14"/>
  <c r="Z4891" i="14" s="1"/>
  <c r="X4918" i="14"/>
  <c r="Z4918" i="14" s="1"/>
  <c r="X4919" i="14"/>
  <c r="Z4919" i="14" s="1"/>
  <c r="X4920" i="14"/>
  <c r="Z4920" i="14" s="1"/>
  <c r="X4921" i="14"/>
  <c r="Z4921" i="14" s="1"/>
  <c r="X4922" i="14"/>
  <c r="Z4922" i="14" s="1"/>
  <c r="X4923" i="14"/>
  <c r="Z4923" i="14" s="1"/>
  <c r="X4924" i="14"/>
  <c r="Z4924" i="14" s="1"/>
  <c r="X4925" i="14"/>
  <c r="Z4925" i="14" s="1"/>
  <c r="X4947" i="14"/>
  <c r="Z4947" i="14" s="1"/>
  <c r="X4948" i="14"/>
  <c r="Z4948" i="14" s="1"/>
  <c r="X4036" i="14"/>
  <c r="Z4036" i="14" s="1"/>
  <c r="X4040" i="14"/>
  <c r="Z4040" i="14" s="1"/>
  <c r="X4059" i="14"/>
  <c r="Z4059" i="14" s="1"/>
  <c r="X4071" i="14"/>
  <c r="Z4071" i="14" s="1"/>
  <c r="X4074" i="14"/>
  <c r="Z4074" i="14" s="1"/>
  <c r="X4087" i="14"/>
  <c r="Z4087" i="14" s="1"/>
  <c r="X4090" i="14"/>
  <c r="Z4090" i="14" s="1"/>
  <c r="X4103" i="14"/>
  <c r="Z4103" i="14" s="1"/>
  <c r="X4106" i="14"/>
  <c r="Z4106" i="14" s="1"/>
  <c r="X4119" i="14"/>
  <c r="Z4119" i="14" s="1"/>
  <c r="X4122" i="14"/>
  <c r="Z4122" i="14" s="1"/>
  <c r="X4135" i="14"/>
  <c r="Z4135" i="14" s="1"/>
  <c r="X4138" i="14"/>
  <c r="Z4138" i="14" s="1"/>
  <c r="X4151" i="14"/>
  <c r="Z4151" i="14" s="1"/>
  <c r="X4154" i="14"/>
  <c r="Z4154" i="14" s="1"/>
  <c r="X4167" i="14"/>
  <c r="Z4167" i="14" s="1"/>
  <c r="X4170" i="14"/>
  <c r="Z4170" i="14" s="1"/>
  <c r="X4183" i="14"/>
  <c r="Z4183" i="14" s="1"/>
  <c r="X4186" i="14"/>
  <c r="Z4186" i="14" s="1"/>
  <c r="X4199" i="14"/>
  <c r="Z4199" i="14" s="1"/>
  <c r="X4202" i="14"/>
  <c r="Z4202" i="14" s="1"/>
  <c r="X4215" i="14"/>
  <c r="Z4215" i="14" s="1"/>
  <c r="X4218" i="14"/>
  <c r="Z4218" i="14" s="1"/>
  <c r="X4254" i="14"/>
  <c r="Z4254" i="14" s="1"/>
  <c r="X4255" i="14"/>
  <c r="Z4255" i="14" s="1"/>
  <c r="X4256" i="14"/>
  <c r="Z4256" i="14" s="1"/>
  <c r="X4257" i="14"/>
  <c r="Z4257" i="14" s="1"/>
  <c r="X4258" i="14"/>
  <c r="Z4258" i="14" s="1"/>
  <c r="X4259" i="14"/>
  <c r="Z4259" i="14" s="1"/>
  <c r="X4293" i="14"/>
  <c r="Z4293" i="14" s="1"/>
  <c r="X4316" i="14"/>
  <c r="Z4316" i="14" s="1"/>
  <c r="X4318" i="14"/>
  <c r="Z4318" i="14" s="1"/>
  <c r="X4319" i="14"/>
  <c r="Z4319" i="14" s="1"/>
  <c r="X4336" i="14"/>
  <c r="Z4336" i="14" s="1"/>
  <c r="X4352" i="14"/>
  <c r="Z4352" i="14" s="1"/>
  <c r="X4353" i="14"/>
  <c r="Z4353" i="14" s="1"/>
  <c r="X4354" i="14"/>
  <c r="Z4354" i="14" s="1"/>
  <c r="X4355" i="14"/>
  <c r="Z4355" i="14" s="1"/>
  <c r="X4356" i="14"/>
  <c r="Z4356" i="14" s="1"/>
  <c r="X4376" i="14"/>
  <c r="Z4376" i="14" s="1"/>
  <c r="X4377" i="14"/>
  <c r="Z4377" i="14" s="1"/>
  <c r="X4393" i="14"/>
  <c r="Z4393" i="14" s="1"/>
  <c r="X4394" i="14"/>
  <c r="Z4394" i="14" s="1"/>
  <c r="X4395" i="14"/>
  <c r="Z4395" i="14" s="1"/>
  <c r="X4396" i="14"/>
  <c r="Z4396" i="14" s="1"/>
  <c r="X4397" i="14"/>
  <c r="Z4397" i="14" s="1"/>
  <c r="X4503" i="14"/>
  <c r="Z4503" i="14" s="1"/>
  <c r="X4504" i="14"/>
  <c r="Z4504" i="14" s="1"/>
  <c r="X4505" i="14"/>
  <c r="Z4505" i="14" s="1"/>
  <c r="X4506" i="14"/>
  <c r="Z4506" i="14" s="1"/>
  <c r="X4507" i="14"/>
  <c r="Z4507" i="14" s="1"/>
  <c r="X4508" i="14"/>
  <c r="Z4508" i="14" s="1"/>
  <c r="X4541" i="14"/>
  <c r="Z4541" i="14" s="1"/>
  <c r="X4545" i="14"/>
  <c r="Z4545" i="14" s="1"/>
  <c r="X4573" i="14"/>
  <c r="Z4573" i="14" s="1"/>
  <c r="X4577" i="14"/>
  <c r="Z4577" i="14" s="1"/>
  <c r="X4595" i="14"/>
  <c r="Z4595" i="14" s="1"/>
  <c r="X4597" i="14"/>
  <c r="Z4597" i="14" s="1"/>
  <c r="X4611" i="14"/>
  <c r="Z4611" i="14" s="1"/>
  <c r="X4613" i="14"/>
  <c r="Z4613" i="14" s="1"/>
  <c r="X4627" i="14"/>
  <c r="Z4627" i="14" s="1"/>
  <c r="X4629" i="14"/>
  <c r="Z4629" i="14" s="1"/>
  <c r="X4643" i="14"/>
  <c r="Z4643" i="14" s="1"/>
  <c r="X4645" i="14"/>
  <c r="Z4645" i="14" s="1"/>
  <c r="X4659" i="14"/>
  <c r="Z4659" i="14" s="1"/>
  <c r="X4661" i="14"/>
  <c r="Z4661" i="14" s="1"/>
  <c r="X4669" i="14"/>
  <c r="Z4669" i="14" s="1"/>
  <c r="X4670" i="14"/>
  <c r="Z4670" i="14" s="1"/>
  <c r="X4671" i="14"/>
  <c r="Z4671" i="14" s="1"/>
  <c r="X4672" i="14"/>
  <c r="Z4672" i="14" s="1"/>
  <c r="X4689" i="14"/>
  <c r="Z4689" i="14" s="1"/>
  <c r="X4717" i="14"/>
  <c r="Z4717" i="14" s="1"/>
  <c r="X4721" i="14"/>
  <c r="Z4721" i="14" s="1"/>
  <c r="X4741" i="14"/>
  <c r="Z4741" i="14" s="1"/>
  <c r="X4744" i="14"/>
  <c r="Z4744" i="14" s="1"/>
  <c r="X4757" i="14"/>
  <c r="Z4757" i="14" s="1"/>
  <c r="X4760" i="14"/>
  <c r="Z4760" i="14" s="1"/>
  <c r="X4775" i="14"/>
  <c r="Z4775" i="14" s="1"/>
  <c r="X4793" i="14"/>
  <c r="Z4793" i="14" s="1"/>
  <c r="X4795" i="14"/>
  <c r="Z4795" i="14" s="1"/>
  <c r="X4796" i="14"/>
  <c r="Z4796" i="14" s="1"/>
  <c r="X4811" i="14"/>
  <c r="Z4811" i="14" s="1"/>
  <c r="X4815" i="14"/>
  <c r="Z4815" i="14" s="1"/>
  <c r="X4816" i="14"/>
  <c r="Z4816" i="14" s="1"/>
  <c r="X4817" i="14"/>
  <c r="Z4817" i="14" s="1"/>
  <c r="X4818" i="14"/>
  <c r="Z4818" i="14" s="1"/>
  <c r="X4831" i="14"/>
  <c r="Z4831" i="14" s="1"/>
  <c r="X4833" i="14"/>
  <c r="Z4833" i="14" s="1"/>
  <c r="X4834" i="14"/>
  <c r="Z4834" i="14" s="1"/>
  <c r="X4847" i="14"/>
  <c r="Z4847" i="14" s="1"/>
  <c r="X4849" i="14"/>
  <c r="Z4849" i="14" s="1"/>
  <c r="X4850" i="14"/>
  <c r="Z4850" i="14" s="1"/>
  <c r="X4863" i="14"/>
  <c r="Z4863" i="14" s="1"/>
  <c r="X4865" i="14"/>
  <c r="Z4865" i="14" s="1"/>
  <c r="X4866" i="14"/>
  <c r="Z4866" i="14" s="1"/>
  <c r="X4894" i="14"/>
  <c r="Z4894" i="14" s="1"/>
  <c r="X4896" i="14"/>
  <c r="Z4896" i="14" s="1"/>
  <c r="X4898" i="14"/>
  <c r="Z4898" i="14" s="1"/>
  <c r="X4899" i="14"/>
  <c r="Z4899" i="14" s="1"/>
  <c r="X4900" i="14"/>
  <c r="Z4900" i="14" s="1"/>
  <c r="X4901" i="14"/>
  <c r="Z4901" i="14" s="1"/>
  <c r="X4926" i="14"/>
  <c r="Z4926" i="14" s="1"/>
  <c r="X4930" i="14"/>
  <c r="Z4930" i="14" s="1"/>
  <c r="X4931" i="14"/>
  <c r="Z4931" i="14" s="1"/>
  <c r="X4932" i="14"/>
  <c r="Z4932" i="14" s="1"/>
  <c r="X4950" i="14"/>
  <c r="Z4950" i="14" s="1"/>
  <c r="X4951" i="14"/>
  <c r="Z4951" i="14" s="1"/>
  <c r="X4952" i="14"/>
  <c r="Z4952" i="14" s="1"/>
  <c r="X4953" i="14"/>
  <c r="Z4953" i="14" s="1"/>
  <c r="X4954" i="14"/>
  <c r="Z4954" i="14" s="1"/>
  <c r="X4955" i="14"/>
  <c r="Z4955" i="14" s="1"/>
  <c r="X4956" i="14"/>
  <c r="Z4956" i="14" s="1"/>
  <c r="X4957" i="14"/>
  <c r="Z4957" i="14" s="1"/>
  <c r="X4958" i="14"/>
  <c r="Z4958" i="14" s="1"/>
  <c r="X4959" i="14"/>
  <c r="Z4959" i="14" s="1"/>
  <c r="X4960" i="14"/>
  <c r="Z4960" i="14" s="1"/>
  <c r="X4961" i="14"/>
  <c r="Z4961" i="14" s="1"/>
  <c r="X4962" i="14"/>
  <c r="Z4962" i="14" s="1"/>
  <c r="X4963" i="14"/>
  <c r="Z4963" i="14" s="1"/>
  <c r="X4964" i="14"/>
  <c r="Z4964" i="14" s="1"/>
  <c r="X4965" i="14"/>
  <c r="Z4965" i="14" s="1"/>
  <c r="X4966" i="14"/>
  <c r="Z4966" i="14" s="1"/>
  <c r="X4967" i="14"/>
  <c r="Z4967" i="14" s="1"/>
  <c r="X4968" i="14"/>
  <c r="Z4968" i="14" s="1"/>
  <c r="X4969" i="14"/>
  <c r="Z4969" i="14" s="1"/>
  <c r="X4970" i="14"/>
  <c r="Z4970" i="14" s="1"/>
  <c r="X4971" i="14"/>
  <c r="Z4971" i="14" s="1"/>
  <c r="X4972" i="14"/>
  <c r="Z4972" i="14" s="1"/>
  <c r="X4973" i="14"/>
  <c r="Z4973" i="14" s="1"/>
  <c r="X4974" i="14"/>
  <c r="Z4974" i="14" s="1"/>
  <c r="X4975" i="14"/>
  <c r="Z4975" i="14" s="1"/>
  <c r="X4976" i="14"/>
  <c r="Z4976" i="14" s="1"/>
  <c r="X4977" i="14"/>
  <c r="Z4977" i="14" s="1"/>
  <c r="X4978" i="14"/>
  <c r="Z4978" i="14" s="1"/>
  <c r="X4979" i="14"/>
  <c r="Z4979" i="14" s="1"/>
  <c r="X4980" i="14"/>
  <c r="Z4980" i="14" s="1"/>
  <c r="X4981" i="14"/>
  <c r="Z4981" i="14" s="1"/>
  <c r="X4982" i="14"/>
  <c r="Z4982" i="14" s="1"/>
  <c r="X4983" i="14"/>
  <c r="Z4983" i="14" s="1"/>
  <c r="X4984" i="14"/>
  <c r="Z4984" i="14" s="1"/>
  <c r="X4985" i="14"/>
  <c r="Z4985" i="14" s="1"/>
  <c r="X4986" i="14"/>
  <c r="Z4986" i="14" s="1"/>
  <c r="X4987" i="14"/>
  <c r="Z4987" i="14" s="1"/>
  <c r="X4988" i="14"/>
  <c r="Z4988" i="14" s="1"/>
  <c r="X4989" i="14"/>
  <c r="Z4989" i="14" s="1"/>
  <c r="X4990" i="14"/>
  <c r="Z4990" i="14" s="1"/>
  <c r="X4991" i="14"/>
  <c r="Z4991" i="14" s="1"/>
  <c r="X4992" i="14"/>
  <c r="Z4992" i="14" s="1"/>
  <c r="X4993" i="14"/>
  <c r="Z4993" i="14" s="1"/>
  <c r="X4994" i="14"/>
  <c r="Z4994" i="14" s="1"/>
  <c r="X4995" i="14"/>
  <c r="Z4995" i="14" s="1"/>
  <c r="X4996" i="14"/>
  <c r="Z4996" i="14" s="1"/>
  <c r="Z12" i="14"/>
  <c r="Z14" i="14"/>
  <c r="Z2691" i="14"/>
  <c r="Z11" i="14"/>
  <c r="Z13" i="14"/>
  <c r="Z15" i="14"/>
  <c r="Z17" i="14"/>
  <c r="Z2707" i="14"/>
  <c r="Z2" i="14"/>
  <c r="Z2723" i="14"/>
  <c r="Z4056" i="14"/>
  <c r="Z16" i="14"/>
  <c r="Z268" i="14"/>
  <c r="Z269" i="14"/>
  <c r="Z284" i="14"/>
  <c r="Z285" i="14"/>
  <c r="Z326" i="14"/>
  <c r="Z327" i="14"/>
  <c r="Z349" i="14"/>
  <c r="Z350" i="14"/>
  <c r="Z364" i="14"/>
  <c r="Z365" i="14"/>
  <c r="Z366" i="14"/>
  <c r="Z380" i="14"/>
  <c r="Z381" i="14"/>
  <c r="Z382" i="14"/>
  <c r="Z396" i="14"/>
  <c r="Z397" i="14"/>
  <c r="Z398" i="14"/>
  <c r="Z518" i="14"/>
  <c r="Z519" i="14"/>
  <c r="Z529" i="14"/>
  <c r="Z530" i="14"/>
  <c r="Z549" i="14"/>
  <c r="Z550" i="14"/>
  <c r="Z551" i="14"/>
  <c r="Z565" i="14"/>
  <c r="Z566" i="14"/>
  <c r="Z567" i="14"/>
  <c r="Z581" i="14"/>
  <c r="Z582" i="14"/>
  <c r="Z583" i="14"/>
  <c r="Z599" i="14"/>
  <c r="Z615" i="14"/>
  <c r="Z631" i="14"/>
  <c r="Z646" i="14"/>
  <c r="Z647" i="14"/>
  <c r="Z7" i="14"/>
  <c r="Z19" i="14"/>
  <c r="Z28" i="14"/>
  <c r="Z35" i="14"/>
  <c r="Z48" i="14"/>
  <c r="Z55" i="14"/>
  <c r="Z64" i="14"/>
  <c r="Z71" i="14"/>
  <c r="Z80" i="14"/>
  <c r="Z87" i="14"/>
  <c r="Z88" i="14"/>
  <c r="Z95" i="14"/>
  <c r="Z96" i="14"/>
  <c r="Z103" i="14"/>
  <c r="Z104" i="14"/>
  <c r="Z111" i="14"/>
  <c r="Z112" i="14"/>
  <c r="Z119" i="14"/>
  <c r="Z120" i="14"/>
  <c r="Z127" i="14"/>
  <c r="Z128" i="14"/>
  <c r="Z135" i="14"/>
  <c r="Z136" i="14"/>
  <c r="Z143" i="14"/>
  <c r="Z144" i="14"/>
  <c r="Z151" i="14"/>
  <c r="Z152" i="14"/>
  <c r="Z159" i="14"/>
  <c r="Z160" i="14"/>
  <c r="Z167" i="14"/>
  <c r="Z168" i="14"/>
  <c r="Z175" i="14"/>
  <c r="Z176" i="14"/>
  <c r="Z177" i="14"/>
  <c r="Z191" i="14"/>
  <c r="Z192" i="14"/>
  <c r="Z193" i="14"/>
  <c r="Z207" i="14"/>
  <c r="Z208" i="14"/>
  <c r="Z209" i="14"/>
  <c r="Z223" i="14"/>
  <c r="Z224" i="14"/>
  <c r="Z225" i="14"/>
  <c r="Z239" i="14"/>
  <c r="Z240" i="14"/>
  <c r="Z241" i="14"/>
  <c r="Z255" i="14"/>
  <c r="Z256" i="14"/>
  <c r="Z257" i="14"/>
  <c r="Z271" i="14"/>
  <c r="Z272" i="14"/>
  <c r="Z273" i="14"/>
  <c r="Z287" i="14"/>
  <c r="Z288" i="14"/>
  <c r="Z289" i="14"/>
  <c r="Z520" i="14"/>
  <c r="Z552" i="14"/>
  <c r="Z8" i="14"/>
  <c r="Z18" i="14"/>
  <c r="Z20" i="14"/>
  <c r="Z27" i="14"/>
  <c r="Z36" i="14"/>
  <c r="Z47" i="14"/>
  <c r="Z56" i="14"/>
  <c r="Z63" i="14"/>
  <c r="Z72" i="14"/>
  <c r="Z79" i="14"/>
  <c r="Z129" i="14"/>
  <c r="Z137" i="14"/>
  <c r="Z145" i="14"/>
  <c r="Z153" i="14"/>
  <c r="Z161" i="14"/>
  <c r="Z169" i="14"/>
  <c r="Z178" i="14"/>
  <c r="Z180" i="14"/>
  <c r="Z181" i="14"/>
  <c r="Z194" i="14"/>
  <c r="Z196" i="14"/>
  <c r="Z197" i="14"/>
  <c r="Z210" i="14"/>
  <c r="Z212" i="14"/>
  <c r="Z213" i="14"/>
  <c r="Z226" i="14"/>
  <c r="Z228" i="14"/>
  <c r="Z229" i="14"/>
  <c r="Z242" i="14"/>
  <c r="Z245" i="14"/>
  <c r="Z258" i="14"/>
  <c r="Z261" i="14"/>
  <c r="Z274" i="14"/>
  <c r="Z290" i="14"/>
  <c r="Z591" i="14"/>
  <c r="Z607" i="14"/>
  <c r="Z623" i="14"/>
  <c r="Z657" i="14"/>
  <c r="Z700" i="14"/>
  <c r="Z701" i="14"/>
  <c r="Z715" i="14"/>
  <c r="Z716" i="14"/>
  <c r="Z717" i="14"/>
  <c r="Z731" i="14"/>
  <c r="Z732" i="14"/>
  <c r="Z733" i="14"/>
  <c r="Z734" i="14"/>
  <c r="Z763" i="14"/>
  <c r="Z764" i="14"/>
  <c r="Z765" i="14"/>
  <c r="Z766" i="14"/>
  <c r="Z795" i="14"/>
  <c r="Z796" i="14"/>
  <c r="Z797" i="14"/>
  <c r="Z798" i="14"/>
  <c r="Z827" i="14"/>
  <c r="Z828" i="14"/>
  <c r="Z829" i="14"/>
  <c r="Z830" i="14"/>
  <c r="Z859" i="14"/>
  <c r="Z860" i="14"/>
  <c r="Z861" i="14"/>
  <c r="Z862" i="14"/>
  <c r="Z891" i="14"/>
  <c r="Z892" i="14"/>
  <c r="Z893" i="14"/>
  <c r="Z894" i="14"/>
  <c r="Z314" i="14"/>
  <c r="Z315" i="14"/>
  <c r="Z316" i="14"/>
  <c r="Z317" i="14"/>
  <c r="Z318" i="14"/>
  <c r="Z319" i="14"/>
  <c r="Z320" i="14"/>
  <c r="Z321" i="14"/>
  <c r="Z322" i="14"/>
  <c r="Z323" i="14"/>
  <c r="Z344" i="14"/>
  <c r="Z345" i="14"/>
  <c r="Z346" i="14"/>
  <c r="Z360" i="14"/>
  <c r="Z361" i="14"/>
  <c r="Z362" i="14"/>
  <c r="Z376" i="14"/>
  <c r="Z377" i="14"/>
  <c r="Z378" i="14"/>
  <c r="Z392" i="14"/>
  <c r="Z393" i="14"/>
  <c r="Z394" i="14"/>
  <c r="Z408" i="14"/>
  <c r="Z409" i="14"/>
  <c r="Z410" i="14"/>
  <c r="Z417" i="14"/>
  <c r="Z418" i="14"/>
  <c r="Z425" i="14"/>
  <c r="Z426" i="14"/>
  <c r="Z433" i="14"/>
  <c r="Z434" i="14"/>
  <c r="Z441" i="14"/>
  <c r="Z442" i="14"/>
  <c r="Z449" i="14"/>
  <c r="Z450" i="14"/>
  <c r="Z457" i="14"/>
  <c r="Z458" i="14"/>
  <c r="Z465" i="14"/>
  <c r="Z466" i="14"/>
  <c r="Z473" i="14"/>
  <c r="Z474" i="14"/>
  <c r="Z481" i="14"/>
  <c r="Z482" i="14"/>
  <c r="Z489" i="14"/>
  <c r="Z490" i="14"/>
  <c r="Z497" i="14"/>
  <c r="Z498" i="14"/>
  <c r="Z504" i="14"/>
  <c r="Z505" i="14"/>
  <c r="Z506" i="14"/>
  <c r="Z525" i="14"/>
  <c r="Z526" i="14"/>
  <c r="Z527" i="14"/>
  <c r="Z536" i="14"/>
  <c r="Z537" i="14"/>
  <c r="Z538" i="14"/>
  <c r="Z561" i="14"/>
  <c r="Z562" i="14"/>
  <c r="Z563" i="14"/>
  <c r="Z577" i="14"/>
  <c r="Z578" i="14"/>
  <c r="Z579" i="14"/>
  <c r="Z593" i="14"/>
  <c r="Z594" i="14"/>
  <c r="Z595" i="14"/>
  <c r="Z609" i="14"/>
  <c r="Z610" i="14"/>
  <c r="Z611" i="14"/>
  <c r="Z625" i="14"/>
  <c r="Z626" i="14"/>
  <c r="Z627" i="14"/>
  <c r="Z641" i="14"/>
  <c r="Z642" i="14"/>
  <c r="Z643" i="14"/>
  <c r="Z658" i="14"/>
  <c r="Z662" i="14"/>
  <c r="Z663" i="14"/>
  <c r="Z672" i="14"/>
  <c r="Z673" i="14"/>
  <c r="Z674" i="14"/>
  <c r="Z680" i="14"/>
  <c r="Z681" i="14"/>
  <c r="Z704" i="14"/>
  <c r="Z720" i="14"/>
  <c r="Z740" i="14"/>
  <c r="Z741" i="14"/>
  <c r="Z742" i="14"/>
  <c r="Z772" i="14"/>
  <c r="Z773" i="14"/>
  <c r="Z774" i="14"/>
  <c r="Z804" i="14"/>
  <c r="Z805" i="14"/>
  <c r="Z806" i="14"/>
  <c r="Z836" i="14"/>
  <c r="Z837" i="14"/>
  <c r="Z838" i="14"/>
  <c r="Z868" i="14"/>
  <c r="Z869" i="14"/>
  <c r="Z870" i="14"/>
  <c r="Z900" i="14"/>
  <c r="Z901" i="14"/>
  <c r="Z902" i="14"/>
  <c r="Z934" i="14"/>
  <c r="Z966" i="14"/>
  <c r="Z998" i="14"/>
  <c r="Z1030" i="14"/>
  <c r="Z1062" i="14"/>
  <c r="Z1094" i="14"/>
  <c r="Z693" i="14"/>
  <c r="Z711" i="14"/>
  <c r="Z712" i="14"/>
  <c r="Z713" i="14"/>
  <c r="Z735" i="14"/>
  <c r="Z736" i="14"/>
  <c r="Z737" i="14"/>
  <c r="Z751" i="14"/>
  <c r="Z752" i="14"/>
  <c r="Z753" i="14"/>
  <c r="Z767" i="14"/>
  <c r="Z768" i="14"/>
  <c r="Z769" i="14"/>
  <c r="Z783" i="14"/>
  <c r="Z784" i="14"/>
  <c r="Z785" i="14"/>
  <c r="Z799" i="14"/>
  <c r="Z800" i="14"/>
  <c r="Z801" i="14"/>
  <c r="Z815" i="14"/>
  <c r="Z816" i="14"/>
  <c r="Z817" i="14"/>
  <c r="Z831" i="14"/>
  <c r="Z832" i="14"/>
  <c r="Z833" i="14"/>
  <c r="Z847" i="14"/>
  <c r="Z848" i="14"/>
  <c r="Z849" i="14"/>
  <c r="Z863" i="14"/>
  <c r="Z864" i="14"/>
  <c r="Z865" i="14"/>
  <c r="Z879" i="14"/>
  <c r="Z880" i="14"/>
  <c r="Z881" i="14"/>
  <c r="Z895" i="14"/>
  <c r="Z896" i="14"/>
  <c r="Z897" i="14"/>
  <c r="Z911" i="14"/>
  <c r="Z912" i="14"/>
  <c r="Z913" i="14"/>
  <c r="Z927" i="14"/>
  <c r="Z928" i="14"/>
  <c r="Z929" i="14"/>
  <c r="Z943" i="14"/>
  <c r="Z944" i="14"/>
  <c r="Z945" i="14"/>
  <c r="Z959" i="14"/>
  <c r="Z960" i="14"/>
  <c r="Z961" i="14"/>
  <c r="Z975" i="14"/>
  <c r="Z976" i="14"/>
  <c r="Z977" i="14"/>
  <c r="Z991" i="14"/>
  <c r="Z992" i="14"/>
  <c r="Z993" i="14"/>
  <c r="Z1007" i="14"/>
  <c r="Z1008" i="14"/>
  <c r="Z1009" i="14"/>
  <c r="Z1023" i="14"/>
  <c r="Z1024" i="14"/>
  <c r="Z1025" i="14"/>
  <c r="Z1039" i="14"/>
  <c r="Z1040" i="14"/>
  <c r="Z1041" i="14"/>
  <c r="Z1055" i="14"/>
  <c r="Z1056" i="14"/>
  <c r="Z1057" i="14"/>
  <c r="Z1071" i="14"/>
  <c r="Z1072" i="14"/>
  <c r="Z1073" i="14"/>
  <c r="Z1087" i="14"/>
  <c r="Z1088" i="14"/>
  <c r="Z1089" i="14"/>
  <c r="Z1103" i="14"/>
  <c r="Z1104" i="14"/>
  <c r="Z1105" i="14"/>
  <c r="Z1119" i="14"/>
  <c r="Z1120" i="14"/>
  <c r="Z1121" i="14"/>
  <c r="Z1135" i="14"/>
  <c r="Z1136" i="14"/>
  <c r="Z1137" i="14"/>
  <c r="Z1151" i="14"/>
  <c r="Z1152" i="14"/>
  <c r="Z1153" i="14"/>
  <c r="Z1167" i="14"/>
  <c r="Z1168" i="14"/>
  <c r="Z1169" i="14"/>
  <c r="Z1183" i="14"/>
  <c r="Z1184" i="14"/>
  <c r="Z1185" i="14"/>
  <c r="Z1199" i="14"/>
  <c r="Z1200" i="14"/>
  <c r="Z1201" i="14"/>
  <c r="Z1215" i="14"/>
  <c r="Z1216" i="14"/>
  <c r="Z1217" i="14"/>
  <c r="Z1232" i="14"/>
  <c r="Z1233" i="14"/>
  <c r="Z1248" i="14"/>
  <c r="Z1249" i="14"/>
  <c r="Z1264" i="14"/>
  <c r="Z1265" i="14"/>
  <c r="Z1280" i="14"/>
  <c r="Z1281" i="14"/>
  <c r="Z1550" i="14"/>
  <c r="Z1579" i="14"/>
  <c r="Z1591" i="14"/>
  <c r="Z1599" i="14"/>
  <c r="Z1607" i="14"/>
  <c r="Z1615" i="14"/>
  <c r="Z1623" i="14"/>
  <c r="Z1631" i="14"/>
  <c r="Z1639" i="14"/>
  <c r="Z1647" i="14"/>
  <c r="Z1655" i="14"/>
  <c r="Z1663" i="14"/>
  <c r="Z1671" i="14"/>
  <c r="Z1679" i="14"/>
  <c r="Z1687" i="14"/>
  <c r="Z1695" i="14"/>
  <c r="Z1703" i="14"/>
  <c r="Z1711" i="14"/>
  <c r="Z1719" i="14"/>
  <c r="Z1727" i="14"/>
  <c r="Z1735" i="14"/>
  <c r="Z1743" i="14"/>
  <c r="Z1751" i="14"/>
  <c r="Z1759" i="14"/>
  <c r="Z1767" i="14"/>
  <c r="Z1775" i="14"/>
  <c r="Z1783" i="14"/>
  <c r="Z1791" i="14"/>
  <c r="Z1799" i="14"/>
  <c r="Z1807" i="14"/>
  <c r="Z1815" i="14"/>
  <c r="Z1823" i="14"/>
  <c r="Z1831" i="14"/>
  <c r="Z1839" i="14"/>
  <c r="Z1847" i="14"/>
  <c r="Z1855" i="14"/>
  <c r="Z1863" i="14"/>
  <c r="Z1871" i="14"/>
  <c r="Z1879" i="14"/>
  <c r="Z1887" i="14"/>
  <c r="Z1895" i="14"/>
  <c r="Z1903" i="14"/>
  <c r="Z1911" i="14"/>
  <c r="Z1919" i="14"/>
  <c r="Z1927" i="14"/>
  <c r="Z1935" i="14"/>
  <c r="Z1943" i="14"/>
  <c r="Z1944" i="14"/>
  <c r="Z1954" i="14"/>
  <c r="Z1955" i="14"/>
  <c r="Z1975" i="14"/>
  <c r="Z1976" i="14"/>
  <c r="Z1986" i="14"/>
  <c r="Z1987" i="14"/>
  <c r="Z2007" i="14"/>
  <c r="Z2008" i="14"/>
  <c r="Z2018" i="14"/>
  <c r="Z2019" i="14"/>
  <c r="Z2039" i="14"/>
  <c r="Z2040" i="14"/>
  <c r="Z2050" i="14"/>
  <c r="Z2051" i="14"/>
  <c r="Z2071" i="14"/>
  <c r="Z2072" i="14"/>
  <c r="Z2082" i="14"/>
  <c r="Z2083" i="14"/>
  <c r="Z2103" i="14"/>
  <c r="Z2104" i="14"/>
  <c r="Z2114" i="14"/>
  <c r="Z2115" i="14"/>
  <c r="Z2135" i="14"/>
  <c r="Z2136" i="14"/>
  <c r="Z2146" i="14"/>
  <c r="Z2147" i="14"/>
  <c r="Z2160" i="14"/>
  <c r="Z2168" i="14"/>
  <c r="Z2210" i="14"/>
  <c r="Z931" i="14"/>
  <c r="Z932" i="14"/>
  <c r="Z933" i="14"/>
  <c r="Z947" i="14"/>
  <c r="Z948" i="14"/>
  <c r="Z949" i="14"/>
  <c r="Z963" i="14"/>
  <c r="Z964" i="14"/>
  <c r="Z965" i="14"/>
  <c r="Z979" i="14"/>
  <c r="Z980" i="14"/>
  <c r="Z981" i="14"/>
  <c r="Z995" i="14"/>
  <c r="Z996" i="14"/>
  <c r="Z997" i="14"/>
  <c r="Z1011" i="14"/>
  <c r="Z1012" i="14"/>
  <c r="Z1013" i="14"/>
  <c r="Z1027" i="14"/>
  <c r="Z1028" i="14"/>
  <c r="Z1029" i="14"/>
  <c r="Z1043" i="14"/>
  <c r="Z1044" i="14"/>
  <c r="Z1045" i="14"/>
  <c r="Z1059" i="14"/>
  <c r="Z1060" i="14"/>
  <c r="Z1061" i="14"/>
  <c r="Z1075" i="14"/>
  <c r="Z1076" i="14"/>
  <c r="Z1077" i="14"/>
  <c r="Z1091" i="14"/>
  <c r="Z1092" i="14"/>
  <c r="Z1093" i="14"/>
  <c r="Z1107" i="14"/>
  <c r="Z1108" i="14"/>
  <c r="Z1109" i="14"/>
  <c r="Z1123" i="14"/>
  <c r="Z1124" i="14"/>
  <c r="Z1125" i="14"/>
  <c r="Z1139" i="14"/>
  <c r="Z1140" i="14"/>
  <c r="Z1141" i="14"/>
  <c r="Z1155" i="14"/>
  <c r="Z1156" i="14"/>
  <c r="Z1157" i="14"/>
  <c r="Z1171" i="14"/>
  <c r="Z1172" i="14"/>
  <c r="Z1173" i="14"/>
  <c r="Z1187" i="14"/>
  <c r="Z1188" i="14"/>
  <c r="Z1189" i="14"/>
  <c r="Z1203" i="14"/>
  <c r="Z1204" i="14"/>
  <c r="Z1205" i="14"/>
  <c r="Z1219" i="14"/>
  <c r="Z1220" i="14"/>
  <c r="Z1221" i="14"/>
  <c r="Z1235" i="14"/>
  <c r="Z1236" i="14"/>
  <c r="Z1237" i="14"/>
  <c r="Z1251" i="14"/>
  <c r="Z1252" i="14"/>
  <c r="Z1253" i="14"/>
  <c r="Z1267" i="14"/>
  <c r="Z1268" i="14"/>
  <c r="Z1269" i="14"/>
  <c r="Z1283" i="14"/>
  <c r="Z1284" i="14"/>
  <c r="Z1291" i="14"/>
  <c r="Z1292" i="14"/>
  <c r="Z1299" i="14"/>
  <c r="Z1300" i="14"/>
  <c r="Z1307" i="14"/>
  <c r="Z1308" i="14"/>
  <c r="Z1315" i="14"/>
  <c r="Z1316" i="14"/>
  <c r="Z1323" i="14"/>
  <c r="Z1324" i="14"/>
  <c r="Z1331" i="14"/>
  <c r="Z1332" i="14"/>
  <c r="Z1339" i="14"/>
  <c r="Z1340" i="14"/>
  <c r="Z1347" i="14"/>
  <c r="Z1348" i="14"/>
  <c r="Z1355" i="14"/>
  <c r="Z1356" i="14"/>
  <c r="Z1363" i="14"/>
  <c r="Z1364" i="14"/>
  <c r="Z1371" i="14"/>
  <c r="Z1372" i="14"/>
  <c r="Z1379" i="14"/>
  <c r="Z1380" i="14"/>
  <c r="Z1387" i="14"/>
  <c r="Z1388" i="14"/>
  <c r="Z1395" i="14"/>
  <c r="Z1396" i="14"/>
  <c r="Z1403" i="14"/>
  <c r="Z1404" i="14"/>
  <c r="Z1411" i="14"/>
  <c r="Z1412" i="14"/>
  <c r="Z1419" i="14"/>
  <c r="Z1420" i="14"/>
  <c r="Z1427" i="14"/>
  <c r="Z1428" i="14"/>
  <c r="Z1435" i="14"/>
  <c r="Z1436" i="14"/>
  <c r="Z1443" i="14"/>
  <c r="Z1444" i="14"/>
  <c r="Z1451" i="14"/>
  <c r="Z1452" i="14"/>
  <c r="Z1459" i="14"/>
  <c r="Z1460" i="14"/>
  <c r="Z1467" i="14"/>
  <c r="Z1468" i="14"/>
  <c r="Z1475" i="14"/>
  <c r="Z1476" i="14"/>
  <c r="Z1483" i="14"/>
  <c r="Z1484" i="14"/>
  <c r="Z1491" i="14"/>
  <c r="Z1492" i="14"/>
  <c r="Z1499" i="14"/>
  <c r="Z1500" i="14"/>
  <c r="Z1506" i="14"/>
  <c r="Z1507" i="14"/>
  <c r="Z1508" i="14"/>
  <c r="Z1514" i="14"/>
  <c r="Z1515" i="14"/>
  <c r="Z1516" i="14"/>
  <c r="Z1523" i="14"/>
  <c r="Z1524" i="14"/>
  <c r="Z1531" i="14"/>
  <c r="Z1532" i="14"/>
  <c r="Z1539" i="14"/>
  <c r="Z1540" i="14"/>
  <c r="Z1547" i="14"/>
  <c r="Z1574" i="14"/>
  <c r="Z1575" i="14"/>
  <c r="Z1592" i="14"/>
  <c r="Z1593" i="14"/>
  <c r="Z1600" i="14"/>
  <c r="Z1601" i="14"/>
  <c r="Z1608" i="14"/>
  <c r="Z1609" i="14"/>
  <c r="Z1616" i="14"/>
  <c r="Z1617" i="14"/>
  <c r="Z1624" i="14"/>
  <c r="Z1625" i="14"/>
  <c r="Z1632" i="14"/>
  <c r="Z1633" i="14"/>
  <c r="Z1640" i="14"/>
  <c r="Z1641" i="14"/>
  <c r="Z1648" i="14"/>
  <c r="Z1649" i="14"/>
  <c r="Z1656" i="14"/>
  <c r="Z1657" i="14"/>
  <c r="Z1664" i="14"/>
  <c r="Z1665" i="14"/>
  <c r="Z1672" i="14"/>
  <c r="Z1673" i="14"/>
  <c r="Z1680" i="14"/>
  <c r="Z1681" i="14"/>
  <c r="Z1688" i="14"/>
  <c r="Z1689" i="14"/>
  <c r="Z1696" i="14"/>
  <c r="Z1697" i="14"/>
  <c r="Z1704" i="14"/>
  <c r="Z1705" i="14"/>
  <c r="Z1712" i="14"/>
  <c r="Z1713" i="14"/>
  <c r="Z1720" i="14"/>
  <c r="Z1721" i="14"/>
  <c r="Z1728" i="14"/>
  <c r="Z1729" i="14"/>
  <c r="Z1736" i="14"/>
  <c r="Z1737" i="14"/>
  <c r="Z1744" i="14"/>
  <c r="Z1745" i="14"/>
  <c r="Z1752" i="14"/>
  <c r="Z1753" i="14"/>
  <c r="Z1760" i="14"/>
  <c r="Z1761" i="14"/>
  <c r="Z1768" i="14"/>
  <c r="Z1769" i="14"/>
  <c r="Z1776" i="14"/>
  <c r="Z1777" i="14"/>
  <c r="Z1784" i="14"/>
  <c r="Z1785" i="14"/>
  <c r="Z1792" i="14"/>
  <c r="Z1793" i="14"/>
  <c r="Z1800" i="14"/>
  <c r="Z1801" i="14"/>
  <c r="Z1808" i="14"/>
  <c r="Z1809" i="14"/>
  <c r="Z1816" i="14"/>
  <c r="Z1817" i="14"/>
  <c r="Z1824" i="14"/>
  <c r="Z1825" i="14"/>
  <c r="Z1832" i="14"/>
  <c r="Z1833" i="14"/>
  <c r="Z1840" i="14"/>
  <c r="Z1841" i="14"/>
  <c r="Z1848" i="14"/>
  <c r="Z1849" i="14"/>
  <c r="Z1856" i="14"/>
  <c r="Z1857" i="14"/>
  <c r="Z1864" i="14"/>
  <c r="Z1865" i="14"/>
  <c r="Z1872" i="14"/>
  <c r="Z1873" i="14"/>
  <c r="Z1880" i="14"/>
  <c r="Z1881" i="14"/>
  <c r="Z1889" i="14"/>
  <c r="Z1897" i="14"/>
  <c r="Z1905" i="14"/>
  <c r="Z1913" i="14"/>
  <c r="Z1921" i="14"/>
  <c r="Z1929" i="14"/>
  <c r="Z1937" i="14"/>
  <c r="Z1947" i="14"/>
  <c r="Z1967" i="14"/>
  <c r="Z1968" i="14"/>
  <c r="Z1979" i="14"/>
  <c r="Z1999" i="14"/>
  <c r="Z2000" i="14"/>
  <c r="Z2011" i="14"/>
  <c r="Z2031" i="14"/>
  <c r="Z2032" i="14"/>
  <c r="Z2043" i="14"/>
  <c r="Z2063" i="14"/>
  <c r="Z2064" i="14"/>
  <c r="Z2075" i="14"/>
  <c r="Z2095" i="14"/>
  <c r="Z2096" i="14"/>
  <c r="Z2107" i="14"/>
  <c r="Z2127" i="14"/>
  <c r="Z2128" i="14"/>
  <c r="Z2139" i="14"/>
  <c r="Z2178" i="14"/>
  <c r="Z2226" i="14"/>
  <c r="Z2274" i="14"/>
  <c r="Z688" i="14"/>
  <c r="Z1501" i="14"/>
  <c r="Z1509" i="14"/>
  <c r="Z1517" i="14"/>
  <c r="Z1525" i="14"/>
  <c r="Z1533" i="14"/>
  <c r="Z1541" i="14"/>
  <c r="Z1552" i="14"/>
  <c r="Z1558" i="14"/>
  <c r="Z1586" i="14"/>
  <c r="Z1594" i="14"/>
  <c r="Z1602" i="14"/>
  <c r="Z1610" i="14"/>
  <c r="Z1618" i="14"/>
  <c r="Z1626" i="14"/>
  <c r="Z1634" i="14"/>
  <c r="Z1642" i="14"/>
  <c r="Z1650" i="14"/>
  <c r="Z1658" i="14"/>
  <c r="Z1666" i="14"/>
  <c r="Z1674" i="14"/>
  <c r="Z1682" i="14"/>
  <c r="Z1690" i="14"/>
  <c r="Z1698" i="14"/>
  <c r="Z1706" i="14"/>
  <c r="Z1714" i="14"/>
  <c r="Z1722" i="14"/>
  <c r="Z1730" i="14"/>
  <c r="Z1738" i="14"/>
  <c r="Z1746" i="14"/>
  <c r="Z1754" i="14"/>
  <c r="Z1762" i="14"/>
  <c r="Z1770" i="14"/>
  <c r="Z1778" i="14"/>
  <c r="Z1786" i="14"/>
  <c r="Z1794" i="14"/>
  <c r="Z1802" i="14"/>
  <c r="Z1810" i="14"/>
  <c r="Z1818" i="14"/>
  <c r="Z1826" i="14"/>
  <c r="Z1834" i="14"/>
  <c r="Z1842" i="14"/>
  <c r="Z1850" i="14"/>
  <c r="Z1858" i="14"/>
  <c r="Z1866" i="14"/>
  <c r="Z1874" i="14"/>
  <c r="Z1882" i="14"/>
  <c r="Z1890" i="14"/>
  <c r="Z1898" i="14"/>
  <c r="Z1906" i="14"/>
  <c r="Z1914" i="14"/>
  <c r="Z1922" i="14"/>
  <c r="Z1930" i="14"/>
  <c r="Z1938" i="14"/>
  <c r="Z1970" i="14"/>
  <c r="Z2002" i="14"/>
  <c r="Z2012" i="14"/>
  <c r="Z2034" i="14"/>
  <c r="Z2066" i="14"/>
  <c r="Z2098" i="14"/>
  <c r="Z2130" i="14"/>
  <c r="Z2182" i="14"/>
  <c r="Z2242" i="14"/>
  <c r="Z2279" i="14"/>
  <c r="Z2375" i="14"/>
  <c r="Z2383" i="14"/>
  <c r="Z2391" i="14"/>
  <c r="Z2399" i="14"/>
  <c r="Z2407" i="14"/>
  <c r="Z2415" i="14"/>
  <c r="Z2423" i="14"/>
  <c r="Z2431" i="14"/>
  <c r="Z2439" i="14"/>
  <c r="Z2447" i="14"/>
  <c r="Z2455" i="14"/>
  <c r="Z2463" i="14"/>
  <c r="Z2471" i="14"/>
  <c r="Z2479" i="14"/>
  <c r="Z2487" i="14"/>
  <c r="Z2495" i="14"/>
  <c r="Z2503" i="14"/>
  <c r="Z2511" i="14"/>
  <c r="Z2519" i="14"/>
  <c r="Z2527" i="14"/>
  <c r="Z2535" i="14"/>
  <c r="Z2543" i="14"/>
  <c r="Z2551" i="14"/>
  <c r="Z2559" i="14"/>
  <c r="Z2567" i="14"/>
  <c r="Z2575" i="14"/>
  <c r="Z2583" i="14"/>
  <c r="Z2159" i="14"/>
  <c r="Z2167" i="14"/>
  <c r="Z2175" i="14"/>
  <c r="Z2176" i="14"/>
  <c r="Z2177" i="14"/>
  <c r="Z2191" i="14"/>
  <c r="Z2192" i="14"/>
  <c r="Z2193" i="14"/>
  <c r="Z2207" i="14"/>
  <c r="Z2208" i="14"/>
  <c r="Z2209" i="14"/>
  <c r="Z2223" i="14"/>
  <c r="Z2224" i="14"/>
  <c r="Z2225" i="14"/>
  <c r="Z2239" i="14"/>
  <c r="Z2240" i="14"/>
  <c r="Z2241" i="14"/>
  <c r="Z2257" i="14"/>
  <c r="Z2258" i="14"/>
  <c r="Z2272" i="14"/>
  <c r="Z2273" i="14"/>
  <c r="Z2288" i="14"/>
  <c r="Z2289" i="14"/>
  <c r="Z2300" i="14"/>
  <c r="Z2301" i="14"/>
  <c r="Z2308" i="14"/>
  <c r="Z2309" i="14"/>
  <c r="Z2316" i="14"/>
  <c r="Z2317" i="14"/>
  <c r="Z2324" i="14"/>
  <c r="Z2325" i="14"/>
  <c r="Z2332" i="14"/>
  <c r="Z2333" i="14"/>
  <c r="Z2340" i="14"/>
  <c r="Z2341" i="14"/>
  <c r="Z2348" i="14"/>
  <c r="Z2349" i="14"/>
  <c r="Z2356" i="14"/>
  <c r="Z2357" i="14"/>
  <c r="Z2364" i="14"/>
  <c r="Z2365" i="14"/>
  <c r="Z2372" i="14"/>
  <c r="Z2373" i="14"/>
  <c r="Z2380" i="14"/>
  <c r="Z2381" i="14"/>
  <c r="Z2388" i="14"/>
  <c r="Z2389" i="14"/>
  <c r="Z2396" i="14"/>
  <c r="Z2397" i="14"/>
  <c r="Z2404" i="14"/>
  <c r="Z2405" i="14"/>
  <c r="Z2412" i="14"/>
  <c r="Z2413" i="14"/>
  <c r="Z2420" i="14"/>
  <c r="Z2421" i="14"/>
  <c r="Z2428" i="14"/>
  <c r="Z2429" i="14"/>
  <c r="Z2436" i="14"/>
  <c r="Z2437" i="14"/>
  <c r="Z2444" i="14"/>
  <c r="Z2445" i="14"/>
  <c r="Z2452" i="14"/>
  <c r="Z2453" i="14"/>
  <c r="Z2460" i="14"/>
  <c r="Z2461" i="14"/>
  <c r="Z2468" i="14"/>
  <c r="Z2469" i="14"/>
  <c r="Z2476" i="14"/>
  <c r="Z2477" i="14"/>
  <c r="Z2484" i="14"/>
  <c r="Z2485" i="14"/>
  <c r="Z2492" i="14"/>
  <c r="Z2493" i="14"/>
  <c r="Z2500" i="14"/>
  <c r="Z2501" i="14"/>
  <c r="Z2508" i="14"/>
  <c r="Z2509" i="14"/>
  <c r="Z2516" i="14"/>
  <c r="Z2517" i="14"/>
  <c r="Z2524" i="14"/>
  <c r="Z2525" i="14"/>
  <c r="Z2532" i="14"/>
  <c r="Z2533" i="14"/>
  <c r="Z2540" i="14"/>
  <c r="Z2541" i="14"/>
  <c r="Z2548" i="14"/>
  <c r="Z2549" i="14"/>
  <c r="Z2556" i="14"/>
  <c r="Z2557" i="14"/>
  <c r="Z2564" i="14"/>
  <c r="Z2565" i="14"/>
  <c r="Z2572" i="14"/>
  <c r="Z2573" i="14"/>
  <c r="Z2580" i="14"/>
  <c r="Z2581" i="14"/>
  <c r="Z2588" i="14"/>
  <c r="Z2589" i="14"/>
  <c r="Z2596" i="14"/>
  <c r="Z2597" i="14"/>
  <c r="Z2604" i="14"/>
  <c r="Z2605" i="14"/>
  <c r="Z2612" i="14"/>
  <c r="Z2613" i="14"/>
  <c r="Z2620" i="14"/>
  <c r="Z2621" i="14"/>
  <c r="Z2628" i="14"/>
  <c r="Z2629" i="14"/>
  <c r="Z2636" i="14"/>
  <c r="Z2637" i="14"/>
  <c r="Z2644" i="14"/>
  <c r="Z2645" i="14"/>
  <c r="Z2652" i="14"/>
  <c r="Z2653" i="14"/>
  <c r="Z2660" i="14"/>
  <c r="Z2661" i="14"/>
  <c r="Z2668" i="14"/>
  <c r="Z2669" i="14"/>
  <c r="Z2676" i="14"/>
  <c r="Z2677" i="14"/>
  <c r="Z2684" i="14"/>
  <c r="Z2685" i="14"/>
  <c r="Z2697" i="14"/>
  <c r="Z2713" i="14"/>
  <c r="Z2731" i="14"/>
  <c r="Z2732" i="14"/>
  <c r="Z2733" i="14"/>
  <c r="Z2741" i="14"/>
  <c r="Z2749" i="14"/>
  <c r="Z2757" i="14"/>
  <c r="Z2765" i="14"/>
  <c r="Z2773" i="14"/>
  <c r="Z2781" i="14"/>
  <c r="Z2789" i="14"/>
  <c r="Z2797" i="14"/>
  <c r="Z2805" i="14"/>
  <c r="Z2813" i="14"/>
  <c r="Z2821" i="14"/>
  <c r="Z2829" i="14"/>
  <c r="Z2837" i="14"/>
  <c r="Z2845" i="14"/>
  <c r="Z2853" i="14"/>
  <c r="Z2861" i="14"/>
  <c r="Z2869" i="14"/>
  <c r="Z2877" i="14"/>
  <c r="Z2887" i="14"/>
  <c r="Z2888" i="14"/>
  <c r="Z2889" i="14"/>
  <c r="Z2903" i="14"/>
  <c r="Z2904" i="14"/>
  <c r="Z2905" i="14"/>
  <c r="Z2919" i="14"/>
  <c r="Z2920" i="14"/>
  <c r="Z2921" i="14"/>
  <c r="Z2935" i="14"/>
  <c r="Z2936" i="14"/>
  <c r="Z2937" i="14"/>
  <c r="Z2951" i="14"/>
  <c r="Z2952" i="14"/>
  <c r="Z2953" i="14"/>
  <c r="Z2967" i="14"/>
  <c r="Z2968" i="14"/>
  <c r="Z2969" i="14"/>
  <c r="Z2983" i="14"/>
  <c r="Z2984" i="14"/>
  <c r="Z2985" i="14"/>
  <c r="Z2999" i="14"/>
  <c r="Z3000" i="14"/>
  <c r="Z3001" i="14"/>
  <c r="Z3015" i="14"/>
  <c r="Z3016" i="14"/>
  <c r="Z3017" i="14"/>
  <c r="Z3031" i="14"/>
  <c r="Z3032" i="14"/>
  <c r="Z3033" i="14"/>
  <c r="Z3047" i="14"/>
  <c r="Z3048" i="14"/>
  <c r="Z3049" i="14"/>
  <c r="Z3063" i="14"/>
  <c r="Z3064" i="14"/>
  <c r="Z3065" i="14"/>
  <c r="Z3079" i="14"/>
  <c r="Z3080" i="14"/>
  <c r="Z3081" i="14"/>
  <c r="Z3095" i="14"/>
  <c r="Z3096" i="14"/>
  <c r="Z3097" i="14"/>
  <c r="Z3111" i="14"/>
  <c r="Z3112" i="14"/>
  <c r="Z3113" i="14"/>
  <c r="Z3127" i="14"/>
  <c r="Z3128" i="14"/>
  <c r="Z3129" i="14"/>
  <c r="Z3155" i="14"/>
  <c r="Z3159" i="14"/>
  <c r="Z3164" i="14"/>
  <c r="Z3165" i="14"/>
  <c r="Z3166" i="14"/>
  <c r="Z3181" i="14"/>
  <c r="Z3182" i="14"/>
  <c r="Z3197" i="14"/>
  <c r="Z3198" i="14"/>
  <c r="Z3214" i="14"/>
  <c r="Z3215" i="14"/>
  <c r="Z3216" i="14"/>
  <c r="Z3229" i="14"/>
  <c r="Z3239" i="14"/>
  <c r="Z3240" i="14"/>
  <c r="Z3250" i="14"/>
  <c r="Z3261" i="14"/>
  <c r="Z3274" i="14"/>
  <c r="Z3275" i="14"/>
  <c r="Z3276" i="14"/>
  <c r="Z3290" i="14"/>
  <c r="Z3291" i="14"/>
  <c r="Z3292" i="14"/>
  <c r="Z3306" i="14"/>
  <c r="Z3307" i="14"/>
  <c r="Z3308" i="14"/>
  <c r="Z3322" i="14"/>
  <c r="Z3324" i="14"/>
  <c r="Z3340" i="14"/>
  <c r="Z3356" i="14"/>
  <c r="Z3372" i="14"/>
  <c r="Z3404" i="14"/>
  <c r="Z3470" i="14"/>
  <c r="Z3502" i="14"/>
  <c r="Z3534" i="14"/>
  <c r="Z3566" i="14"/>
  <c r="Z1945" i="14"/>
  <c r="Z1953" i="14"/>
  <c r="Z1961" i="14"/>
  <c r="Z1969" i="14"/>
  <c r="Z1977" i="14"/>
  <c r="Z1985" i="14"/>
  <c r="Z1993" i="14"/>
  <c r="Z2001" i="14"/>
  <c r="Z2009" i="14"/>
  <c r="Z2017" i="14"/>
  <c r="Z2025" i="14"/>
  <c r="Z2033" i="14"/>
  <c r="Z2041" i="14"/>
  <c r="Z2049" i="14"/>
  <c r="Z2057" i="14"/>
  <c r="Z2065" i="14"/>
  <c r="Z2073" i="14"/>
  <c r="Z2081" i="14"/>
  <c r="Z2089" i="14"/>
  <c r="Z2097" i="14"/>
  <c r="Z2105" i="14"/>
  <c r="Z2113" i="14"/>
  <c r="Z2121" i="14"/>
  <c r="Z2129" i="14"/>
  <c r="Z2137" i="14"/>
  <c r="Z2145" i="14"/>
  <c r="Z2153" i="14"/>
  <c r="Z2161" i="14"/>
  <c r="Z2179" i="14"/>
  <c r="Z2180" i="14"/>
  <c r="Z2181" i="14"/>
  <c r="Z2195" i="14"/>
  <c r="Z2196" i="14"/>
  <c r="Z2197" i="14"/>
  <c r="Z2211" i="14"/>
  <c r="Z2212" i="14"/>
  <c r="Z2213" i="14"/>
  <c r="Z2227" i="14"/>
  <c r="Z2228" i="14"/>
  <c r="Z2229" i="14"/>
  <c r="Z2243" i="14"/>
  <c r="Z2244" i="14"/>
  <c r="Z2245" i="14"/>
  <c r="Z2268" i="14"/>
  <c r="Z2269" i="14"/>
  <c r="Z2284" i="14"/>
  <c r="Z2285" i="14"/>
  <c r="Z2510" i="14"/>
  <c r="Z2518" i="14"/>
  <c r="Z2526" i="14"/>
  <c r="Z2534" i="14"/>
  <c r="Z2542" i="14"/>
  <c r="Z2550" i="14"/>
  <c r="Z2558" i="14"/>
  <c r="Z2566" i="14"/>
  <c r="Z2574" i="14"/>
  <c r="Z2582" i="14"/>
  <c r="Z2693" i="14"/>
  <c r="Z2709" i="14"/>
  <c r="Z2725" i="14"/>
  <c r="Z2735" i="14"/>
  <c r="Z2743" i="14"/>
  <c r="Z2751" i="14"/>
  <c r="Z2759" i="14"/>
  <c r="Z2767" i="14"/>
  <c r="Z2775" i="14"/>
  <c r="Z2783" i="14"/>
  <c r="Z2791" i="14"/>
  <c r="Z2799" i="14"/>
  <c r="Z2807" i="14"/>
  <c r="Z2815" i="14"/>
  <c r="Z2823" i="14"/>
  <c r="Z2831" i="14"/>
  <c r="Z2839" i="14"/>
  <c r="Z2847" i="14"/>
  <c r="Z2855" i="14"/>
  <c r="Z2863" i="14"/>
  <c r="Z2871" i="14"/>
  <c r="Z2879" i="14"/>
  <c r="Z2891" i="14"/>
  <c r="Z2892" i="14"/>
  <c r="Z2893" i="14"/>
  <c r="Z2907" i="14"/>
  <c r="Z2908" i="14"/>
  <c r="Z2909" i="14"/>
  <c r="Z2923" i="14"/>
  <c r="Z2924" i="14"/>
  <c r="Z2925" i="14"/>
  <c r="Z2939" i="14"/>
  <c r="Z2940" i="14"/>
  <c r="Z2941" i="14"/>
  <c r="Z2955" i="14"/>
  <c r="Z2956" i="14"/>
  <c r="Z2957" i="14"/>
  <c r="Z2971" i="14"/>
  <c r="Z2972" i="14"/>
  <c r="Z2973" i="14"/>
  <c r="Z2987" i="14"/>
  <c r="Z2988" i="14"/>
  <c r="Z2989" i="14"/>
  <c r="Z3003" i="14"/>
  <c r="Z3004" i="14"/>
  <c r="Z3005" i="14"/>
  <c r="Z3019" i="14"/>
  <c r="Z3020" i="14"/>
  <c r="Z3021" i="14"/>
  <c r="Z3035" i="14"/>
  <c r="Z3036" i="14"/>
  <c r="Z3037" i="14"/>
  <c r="Z3051" i="14"/>
  <c r="Z3052" i="14"/>
  <c r="Z3053" i="14"/>
  <c r="Z3067" i="14"/>
  <c r="Z3068" i="14"/>
  <c r="Z3069" i="14"/>
  <c r="Z3083" i="14"/>
  <c r="Z3084" i="14"/>
  <c r="Z3085" i="14"/>
  <c r="Z3099" i="14"/>
  <c r="Z3100" i="14"/>
  <c r="Z3101" i="14"/>
  <c r="Z3115" i="14"/>
  <c r="Z3116" i="14"/>
  <c r="Z3117" i="14"/>
  <c r="Z3131" i="14"/>
  <c r="Z3132" i="14"/>
  <c r="Z3133" i="14"/>
  <c r="Z3140" i="14"/>
  <c r="Z3143" i="14"/>
  <c r="Z3147" i="14"/>
  <c r="Z3161" i="14"/>
  <c r="Z3169" i="14"/>
  <c r="Z3170" i="14"/>
  <c r="Z3185" i="14"/>
  <c r="Z3186" i="14"/>
  <c r="Z3201" i="14"/>
  <c r="Z3202" i="14"/>
  <c r="Z3203" i="14"/>
  <c r="Z3204" i="14"/>
  <c r="Z3218" i="14"/>
  <c r="Z3219" i="14"/>
  <c r="Z3220" i="14"/>
  <c r="Z3231" i="14"/>
  <c r="Z3232" i="14"/>
  <c r="Z3242" i="14"/>
  <c r="Z3253" i="14"/>
  <c r="Z3263" i="14"/>
  <c r="Z3264" i="14"/>
  <c r="Z3278" i="14"/>
  <c r="Z3279" i="14"/>
  <c r="Z3280" i="14"/>
  <c r="Z3294" i="14"/>
  <c r="Z3295" i="14"/>
  <c r="Z3296" i="14"/>
  <c r="Z3310" i="14"/>
  <c r="Z3311" i="14"/>
  <c r="Z3312" i="14"/>
  <c r="Z3259" i="14"/>
  <c r="Z3382" i="14"/>
  <c r="Z3383" i="14"/>
  <c r="Z3398" i="14"/>
  <c r="Z3399" i="14"/>
  <c r="Z3414" i="14"/>
  <c r="Z3415" i="14"/>
  <c r="Z3463" i="14"/>
  <c r="Z3464" i="14"/>
  <c r="Z3465" i="14"/>
  <c r="Z3479" i="14"/>
  <c r="Z3480" i="14"/>
  <c r="Z3481" i="14"/>
  <c r="Z3495" i="14"/>
  <c r="Z3496" i="14"/>
  <c r="Z3497" i="14"/>
  <c r="Z3511" i="14"/>
  <c r="Z3512" i="14"/>
  <c r="Z3513" i="14"/>
  <c r="Z3527" i="14"/>
  <c r="Z3528" i="14"/>
  <c r="Z3529" i="14"/>
  <c r="Z3543" i="14"/>
  <c r="Z3544" i="14"/>
  <c r="Z3545" i="14"/>
  <c r="Z3559" i="14"/>
  <c r="Z3560" i="14"/>
  <c r="Z3561" i="14"/>
  <c r="Z3575" i="14"/>
  <c r="Z3576" i="14"/>
  <c r="Z3577" i="14"/>
  <c r="Z3697" i="14"/>
  <c r="Z3713" i="14"/>
  <c r="Z3728" i="14"/>
  <c r="Z3729" i="14"/>
  <c r="Z3744" i="14"/>
  <c r="Z3745" i="14"/>
  <c r="Z3760" i="14"/>
  <c r="Z3761" i="14"/>
  <c r="Z3775" i="14"/>
  <c r="Z3776" i="14"/>
  <c r="Z3777" i="14"/>
  <c r="Z3791" i="14"/>
  <c r="Z3792" i="14"/>
  <c r="Z3793" i="14"/>
  <c r="Z3807" i="14"/>
  <c r="Z3808" i="14"/>
  <c r="Z3809" i="14"/>
  <c r="Z3323" i="14"/>
  <c r="Z3330" i="14"/>
  <c r="Z3331" i="14"/>
  <c r="Z3338" i="14"/>
  <c r="Z3339" i="14"/>
  <c r="Z3346" i="14"/>
  <c r="Z3347" i="14"/>
  <c r="Z3354" i="14"/>
  <c r="Z3355" i="14"/>
  <c r="Z3362" i="14"/>
  <c r="Z3363" i="14"/>
  <c r="Z3370" i="14"/>
  <c r="Z3371" i="14"/>
  <c r="Z3385" i="14"/>
  <c r="Z3386" i="14"/>
  <c r="Z3387" i="14"/>
  <c r="Z3401" i="14"/>
  <c r="Z3402" i="14"/>
  <c r="Z3403" i="14"/>
  <c r="Z3417" i="14"/>
  <c r="Z3418" i="14"/>
  <c r="Z3419" i="14"/>
  <c r="Z3467" i="14"/>
  <c r="Z3468" i="14"/>
  <c r="Z3469" i="14"/>
  <c r="Z3483" i="14"/>
  <c r="Z3484" i="14"/>
  <c r="Z3485" i="14"/>
  <c r="Z3499" i="14"/>
  <c r="Z3500" i="14"/>
  <c r="Z3501" i="14"/>
  <c r="Z3515" i="14"/>
  <c r="Z3516" i="14"/>
  <c r="Z3517" i="14"/>
  <c r="Z3531" i="14"/>
  <c r="Z3532" i="14"/>
  <c r="Z3533" i="14"/>
  <c r="Z3547" i="14"/>
  <c r="Z3548" i="14"/>
  <c r="Z3549" i="14"/>
  <c r="Z3563" i="14"/>
  <c r="Z3564" i="14"/>
  <c r="Z3565" i="14"/>
  <c r="Z3579" i="14"/>
  <c r="Z3580" i="14"/>
  <c r="Z3581" i="14"/>
  <c r="Z3603" i="14"/>
  <c r="Z3604" i="14"/>
  <c r="Z3605" i="14"/>
  <c r="Z3619" i="14"/>
  <c r="Z3620" i="14"/>
  <c r="Z3621" i="14"/>
  <c r="Z3635" i="14"/>
  <c r="Z3636" i="14"/>
  <c r="Z3637" i="14"/>
  <c r="Z3651" i="14"/>
  <c r="Z3652" i="14"/>
  <c r="Z3653" i="14"/>
  <c r="Z3667" i="14"/>
  <c r="Z3668" i="14"/>
  <c r="Z3669" i="14"/>
  <c r="Z3683" i="14"/>
  <c r="Z3684" i="14"/>
  <c r="Z3685" i="14"/>
  <c r="Z3699" i="14"/>
  <c r="Z3700" i="14"/>
  <c r="Z3701" i="14"/>
  <c r="Z3715" i="14"/>
  <c r="Z3716" i="14"/>
  <c r="Z3717" i="14"/>
  <c r="Z3731" i="14"/>
  <c r="Z3732" i="14"/>
  <c r="Z3733" i="14"/>
  <c r="Z3747" i="14"/>
  <c r="Z3748" i="14"/>
  <c r="Z3749" i="14"/>
  <c r="Z3763" i="14"/>
  <c r="Z3764" i="14"/>
  <c r="Z3765" i="14"/>
  <c r="Z3779" i="14"/>
  <c r="Z3780" i="14"/>
  <c r="Z3781" i="14"/>
  <c r="Z3795" i="14"/>
  <c r="Z3796" i="14"/>
  <c r="Z3797" i="14"/>
  <c r="Z3811" i="14"/>
  <c r="Z3812" i="14"/>
  <c r="Z3813" i="14"/>
  <c r="Z3826" i="14"/>
  <c r="Z3829" i="14"/>
  <c r="Z3830" i="14"/>
  <c r="Z3944" i="14"/>
  <c r="Z3945" i="14"/>
  <c r="Z3946" i="14"/>
  <c r="Z3957" i="14"/>
  <c r="Z3958" i="14"/>
  <c r="Z3965" i="14"/>
  <c r="Z3966" i="14"/>
  <c r="Z3973" i="14"/>
  <c r="Z3974" i="14"/>
  <c r="Z3981" i="14"/>
  <c r="Z3982" i="14"/>
  <c r="Z3989" i="14"/>
  <c r="Z3990" i="14"/>
  <c r="Z3997" i="14"/>
  <c r="Z3998" i="14"/>
  <c r="Z4005" i="14"/>
  <c r="Z4006" i="14"/>
  <c r="Z4007" i="14"/>
  <c r="Z4021" i="14"/>
  <c r="Z4022" i="14"/>
  <c r="Z4023" i="14"/>
  <c r="Z4037" i="14"/>
  <c r="Z4038" i="14"/>
  <c r="Z4039" i="14"/>
  <c r="Z4060" i="14"/>
  <c r="Z4061" i="14"/>
  <c r="Z4064" i="14"/>
  <c r="Z4065" i="14"/>
  <c r="Z4072" i="14"/>
  <c r="Z4073" i="14"/>
  <c r="Z4080" i="14"/>
  <c r="Z4081" i="14"/>
  <c r="Z4088" i="14"/>
  <c r="Z4089" i="14"/>
  <c r="Z4096" i="14"/>
  <c r="Z4097" i="14"/>
  <c r="Z4104" i="14"/>
  <c r="Z4105" i="14"/>
  <c r="Z4112" i="14"/>
  <c r="Z4113" i="14"/>
  <c r="Z4120" i="14"/>
  <c r="Z4121" i="14"/>
  <c r="Z4128" i="14"/>
  <c r="Z4129" i="14"/>
  <c r="Z4136" i="14"/>
  <c r="Z4137" i="14"/>
  <c r="Z4144" i="14"/>
  <c r="Z4145" i="14"/>
  <c r="Z4152" i="14"/>
  <c r="Z4153" i="14"/>
  <c r="Z4160" i="14"/>
  <c r="Z4161" i="14"/>
  <c r="Z4168" i="14"/>
  <c r="Z4169" i="14"/>
  <c r="Z4176" i="14"/>
  <c r="Z4177" i="14"/>
  <c r="Z4184" i="14"/>
  <c r="Z4185" i="14"/>
  <c r="Z4192" i="14"/>
  <c r="Z4193" i="14"/>
  <c r="Z4200" i="14"/>
  <c r="Z4201" i="14"/>
  <c r="Z4208" i="14"/>
  <c r="Z4209" i="14"/>
  <c r="Z4216" i="14"/>
  <c r="Z4217" i="14"/>
  <c r="Z4235" i="14"/>
  <c r="Z4282" i="14"/>
  <c r="Z4283" i="14"/>
  <c r="Z4294" i="14"/>
  <c r="Z4295" i="14"/>
  <c r="Z4296" i="14"/>
  <c r="Z4317" i="14"/>
  <c r="Z3600" i="14"/>
  <c r="Z3607" i="14"/>
  <c r="Z3608" i="14"/>
  <c r="Z3609" i="14"/>
  <c r="Z3623" i="14"/>
  <c r="Z3624" i="14"/>
  <c r="Z3625" i="14"/>
  <c r="Z3639" i="14"/>
  <c r="Z3640" i="14"/>
  <c r="Z3641" i="14"/>
  <c r="Z3655" i="14"/>
  <c r="Z3656" i="14"/>
  <c r="Z3657" i="14"/>
  <c r="Z3672" i="14"/>
  <c r="Z3673" i="14"/>
  <c r="Z3822" i="14"/>
  <c r="Z3823" i="14"/>
  <c r="Z3838" i="14"/>
  <c r="Z3846" i="14"/>
  <c r="Z3854" i="14"/>
  <c r="Z3862" i="14"/>
  <c r="Z3869" i="14"/>
  <c r="Z3870" i="14"/>
  <c r="Z3877" i="14"/>
  <c r="Z3878" i="14"/>
  <c r="Z3885" i="14"/>
  <c r="Z3886" i="14"/>
  <c r="Z3893" i="14"/>
  <c r="Z3894" i="14"/>
  <c r="Z3901" i="14"/>
  <c r="Z3902" i="14"/>
  <c r="Z3909" i="14"/>
  <c r="Z3910" i="14"/>
  <c r="Z3917" i="14"/>
  <c r="Z3918" i="14"/>
  <c r="Z3925" i="14"/>
  <c r="Z3926" i="14"/>
  <c r="Z3933" i="14"/>
  <c r="Z3934" i="14"/>
  <c r="Z3948" i="14"/>
  <c r="Z3949" i="14"/>
  <c r="Z3950" i="14"/>
  <c r="Z4009" i="14"/>
  <c r="Z4010" i="14"/>
  <c r="Z4011" i="14"/>
  <c r="Z4025" i="14"/>
  <c r="Z4026" i="14"/>
  <c r="Z4027" i="14"/>
  <c r="Z4041" i="14"/>
  <c r="Z4042" i="14"/>
  <c r="Z4043" i="14"/>
  <c r="Z4050" i="14"/>
  <c r="Z4227" i="14"/>
  <c r="Z4238" i="14"/>
  <c r="Z4260" i="14"/>
  <c r="Z4261" i="14"/>
  <c r="Z4262" i="14"/>
  <c r="Z4263" i="14"/>
  <c r="Z4364" i="14"/>
  <c r="Z4381" i="14"/>
  <c r="Z4405" i="14"/>
  <c r="Z4301" i="14"/>
  <c r="Z4302" i="14"/>
  <c r="Z4303" i="14"/>
  <c r="Z4337" i="14"/>
  <c r="Z4338" i="14"/>
  <c r="Z4339" i="14"/>
  <c r="Z4361" i="14"/>
  <c r="Z4362" i="14"/>
  <c r="Z4363" i="14"/>
  <c r="Z4402" i="14"/>
  <c r="Z4403" i="14"/>
  <c r="Z4404" i="14"/>
  <c r="Z4474" i="14"/>
  <c r="Z4475" i="14"/>
  <c r="Z4476" i="14"/>
  <c r="Z4526" i="14"/>
  <c r="Z4527" i="14"/>
  <c r="Z4528" i="14"/>
  <c r="Z4542" i="14"/>
  <c r="Z4543" i="14"/>
  <c r="Z4544" i="14"/>
  <c r="Z4558" i="14"/>
  <c r="Z4559" i="14"/>
  <c r="Z4560" i="14"/>
  <c r="Z4574" i="14"/>
  <c r="Z4575" i="14"/>
  <c r="Z4576" i="14"/>
  <c r="Z4588" i="14"/>
  <c r="Z4596" i="14"/>
  <c r="Z4604" i="14"/>
  <c r="Z4612" i="14"/>
  <c r="Z4620" i="14"/>
  <c r="Z4628" i="14"/>
  <c r="Z4636" i="14"/>
  <c r="Z4644" i="14"/>
  <c r="Z4652" i="14"/>
  <c r="Z4660" i="14"/>
  <c r="Z4676" i="14"/>
  <c r="Z4686" i="14"/>
  <c r="Z4687" i="14"/>
  <c r="Z4688" i="14"/>
  <c r="Z4702" i="14"/>
  <c r="Z4703" i="14"/>
  <c r="Z4704" i="14"/>
  <c r="Z4718" i="14"/>
  <c r="Z4719" i="14"/>
  <c r="Z4720" i="14"/>
  <c r="Z4734" i="14"/>
  <c r="Z4735" i="14"/>
  <c r="Z4742" i="14"/>
  <c r="Z4743" i="14"/>
  <c r="Z4750" i="14"/>
  <c r="Z4751" i="14"/>
  <c r="Z4758" i="14"/>
  <c r="Z4759" i="14"/>
  <c r="Z4766" i="14"/>
  <c r="Z4786" i="14"/>
  <c r="Z4794" i="14"/>
  <c r="Z4802" i="14"/>
  <c r="Z4812" i="14"/>
  <c r="Z4813" i="14"/>
  <c r="Z4814" i="14"/>
  <c r="Z4824" i="14"/>
  <c r="Z4832" i="14"/>
  <c r="Z4840" i="14"/>
  <c r="Z4848" i="14"/>
  <c r="Z4856" i="14"/>
  <c r="Z4864" i="14"/>
  <c r="Z4876" i="14"/>
  <c r="Z4877" i="14"/>
  <c r="Z4878" i="14"/>
  <c r="Z4892" i="14"/>
  <c r="Z4897" i="14"/>
  <c r="Z4911" i="14"/>
  <c r="Z4912" i="14"/>
  <c r="Z4913" i="14"/>
  <c r="Z4927" i="14"/>
  <c r="Z4928" i="14"/>
  <c r="Z4929" i="14"/>
  <c r="Z4943" i="14"/>
  <c r="Z4944" i="14"/>
  <c r="Z4945" i="14"/>
  <c r="Z4304" i="14"/>
  <c r="Z4340" i="14"/>
  <c r="Z4509" i="14"/>
  <c r="Z4510" i="14"/>
  <c r="Z4511" i="14"/>
  <c r="Z4512" i="14"/>
  <c r="Z4513" i="14"/>
  <c r="Z4514" i="14"/>
  <c r="Z4515" i="14"/>
  <c r="Z4516" i="14"/>
  <c r="Z4530" i="14"/>
  <c r="Z4531" i="14"/>
  <c r="Z4532" i="14"/>
  <c r="Z4546" i="14"/>
  <c r="Z4547" i="14"/>
  <c r="Z4548" i="14"/>
  <c r="Z4562" i="14"/>
  <c r="Z4563" i="14"/>
  <c r="Z4564" i="14"/>
  <c r="Z4578" i="14"/>
  <c r="Z4579" i="14"/>
  <c r="Z4580" i="14"/>
  <c r="Z4590" i="14"/>
  <c r="Z4598" i="14"/>
  <c r="Z4606" i="14"/>
  <c r="Z4614" i="14"/>
  <c r="Z4622" i="14"/>
  <c r="Z4630" i="14"/>
  <c r="Z4638" i="14"/>
  <c r="Z4646" i="14"/>
  <c r="Z4654" i="14"/>
  <c r="Z4662" i="14"/>
  <c r="Z4663" i="14"/>
  <c r="Z4690" i="14"/>
  <c r="Z4691" i="14"/>
  <c r="Z4692" i="14"/>
  <c r="Z4706" i="14"/>
  <c r="Z4707" i="14"/>
  <c r="Z4708" i="14"/>
  <c r="Z4722" i="14"/>
  <c r="Z4723" i="14"/>
  <c r="Z4724" i="14"/>
  <c r="Z4917" i="14"/>
  <c r="Z4933" i="14"/>
  <c r="Z4946" i="14"/>
  <c r="Z4949" i="14"/>
  <c r="Z4228" i="14"/>
  <c r="Z4229" i="14"/>
  <c r="Z4236" i="14"/>
  <c r="Z4237" i="14"/>
  <c r="Z4244" i="14"/>
  <c r="Z4245" i="14"/>
  <c r="Z4252" i="14"/>
  <c r="Z4253" i="14"/>
  <c r="Z4264" i="14"/>
  <c r="Z4265" i="14"/>
  <c r="Z4266" i="14"/>
  <c r="Z4297" i="14"/>
  <c r="Z4298" i="14"/>
  <c r="Z4299" i="14"/>
  <c r="Z4313" i="14"/>
  <c r="Z4314" i="14"/>
  <c r="Z4315" i="14"/>
  <c r="Z4322" i="14"/>
  <c r="Z4323" i="14"/>
  <c r="Z4333" i="14"/>
  <c r="Z4334" i="14"/>
  <c r="Z4335" i="14"/>
  <c r="Z4346" i="14"/>
  <c r="Z4347" i="14"/>
  <c r="Z4357" i="14"/>
  <c r="Z4358" i="14"/>
  <c r="Z4359" i="14"/>
  <c r="Z4370" i="14"/>
  <c r="Z4371" i="14"/>
  <c r="Z4378" i="14"/>
  <c r="Z4379" i="14"/>
  <c r="Z4386" i="14"/>
  <c r="Z4387" i="14"/>
  <c r="Z4398" i="14"/>
  <c r="Z4399" i="14"/>
  <c r="Z4400" i="14"/>
  <c r="Z4470" i="14"/>
  <c r="Z4471" i="14"/>
  <c r="Z4472" i="14"/>
  <c r="Z4774" i="14"/>
  <c r="Z4784" i="14"/>
  <c r="Z4792" i="14"/>
  <c r="Z4800" i="14"/>
  <c r="Z4808" i="14"/>
  <c r="Z4809" i="14"/>
  <c r="Z4810" i="14"/>
  <c r="Z4822" i="14"/>
  <c r="Z4830" i="14"/>
  <c r="Z4838" i="14"/>
  <c r="Z4846" i="14"/>
  <c r="Z4854" i="14"/>
  <c r="Z4862" i="14"/>
  <c r="Z4872" i="14"/>
  <c r="Z4873" i="14"/>
  <c r="Z4874" i="14"/>
  <c r="Z4895" i="14"/>
  <c r="Z4909" i="14"/>
  <c r="BA23" i="10"/>
  <c r="BA63" i="10"/>
  <c r="BA59" i="10"/>
  <c r="BA51" i="10"/>
  <c r="BA50" i="10"/>
  <c r="BA47" i="10"/>
  <c r="BA19" i="10"/>
  <c r="BA18" i="10"/>
  <c r="BA13" i="10"/>
  <c r="BL5" i="10"/>
  <c r="BL35" i="10"/>
  <c r="BL45" i="10"/>
  <c r="BL51" i="10"/>
  <c r="BL61" i="10"/>
  <c r="BA7" i="10"/>
  <c r="BA11" i="10"/>
  <c r="AC171" i="1"/>
  <c r="AB171" i="1"/>
  <c r="AP4" i="10"/>
  <c r="BL29" i="10"/>
  <c r="BA15" i="10"/>
  <c r="BA27" i="10"/>
  <c r="BA29" i="10"/>
  <c r="BA31" i="10"/>
  <c r="BA34" i="10"/>
  <c r="BA35" i="10"/>
  <c r="BA43" i="10"/>
  <c r="BA66" i="10"/>
  <c r="BA67" i="10"/>
  <c r="BL19" i="10"/>
  <c r="BL67" i="10"/>
  <c r="BL69" i="10"/>
  <c r="AP91" i="10"/>
  <c r="AP74" i="10"/>
  <c r="BL59" i="10"/>
  <c r="BA55" i="10"/>
  <c r="BL53" i="10"/>
  <c r="BA45" i="10"/>
  <c r="BL43" i="10"/>
  <c r="AP42" i="10"/>
  <c r="BA39" i="10"/>
  <c r="BL37" i="10"/>
  <c r="BL27" i="10"/>
  <c r="BL21" i="10"/>
  <c r="BL13" i="10"/>
  <c r="BL11" i="10"/>
  <c r="AP10" i="10"/>
  <c r="AP8" i="10"/>
  <c r="AP16" i="10"/>
  <c r="AP24" i="10"/>
  <c r="AP40" i="10"/>
  <c r="AP72" i="10"/>
  <c r="AP89" i="10"/>
  <c r="AP95" i="10"/>
  <c r="BA9" i="10"/>
  <c r="BA14" i="10"/>
  <c r="BA25" i="10"/>
  <c r="BA30" i="10"/>
  <c r="BA41" i="10"/>
  <c r="BA46" i="10"/>
  <c r="BA57" i="10"/>
  <c r="BA62" i="10"/>
  <c r="AP18" i="10"/>
  <c r="AO111" i="10"/>
  <c r="AP6" i="10"/>
  <c r="AP14" i="10"/>
  <c r="AP22" i="10"/>
  <c r="AP30" i="10"/>
  <c r="AP62" i="10"/>
  <c r="AP87" i="10"/>
  <c r="AP103" i="10"/>
  <c r="BA10" i="10"/>
  <c r="BA21" i="10"/>
  <c r="BA26" i="10"/>
  <c r="BA37" i="10"/>
  <c r="BA42" i="10"/>
  <c r="BA53" i="10"/>
  <c r="BA58" i="10"/>
  <c r="AP26" i="10"/>
  <c r="AN99" i="10"/>
  <c r="AP99" i="10"/>
  <c r="AP12" i="10"/>
  <c r="AP20" i="10"/>
  <c r="AP28" i="10"/>
  <c r="AP60" i="10"/>
  <c r="AP107" i="10"/>
  <c r="BA6" i="10"/>
  <c r="BA17" i="10"/>
  <c r="BA22" i="10"/>
  <c r="BA33" i="10"/>
  <c r="BA38" i="10"/>
  <c r="BA49" i="10"/>
  <c r="BA54" i="10"/>
  <c r="BA8" i="10"/>
  <c r="BA12" i="10"/>
  <c r="BA16" i="10"/>
  <c r="BA20" i="10"/>
  <c r="BA24" i="10"/>
  <c r="BA28" i="10"/>
  <c r="BA32" i="10"/>
  <c r="BA36" i="10"/>
  <c r="BA40" i="10"/>
  <c r="BA44" i="10"/>
  <c r="BA48" i="10"/>
  <c r="BA52" i="10"/>
  <c r="BA56" i="10"/>
  <c r="BA60" i="10"/>
  <c r="BA64" i="10"/>
  <c r="BA68" i="10"/>
  <c r="BL9" i="10"/>
  <c r="BL15" i="10"/>
  <c r="BL25" i="10"/>
  <c r="BL31" i="10"/>
  <c r="BL41" i="10"/>
  <c r="BL47" i="10"/>
  <c r="BL57" i="10"/>
  <c r="BL63" i="10"/>
  <c r="BL7" i="10"/>
  <c r="BL17" i="10"/>
  <c r="BL23" i="10"/>
  <c r="BL33" i="10"/>
  <c r="BL39" i="10"/>
  <c r="BL49" i="10"/>
  <c r="BL55" i="10"/>
  <c r="BL65" i="10"/>
  <c r="AN84" i="10"/>
  <c r="AP84" i="10"/>
  <c r="AP86" i="10"/>
  <c r="AN86" i="10"/>
  <c r="AK92" i="10"/>
  <c r="AP92" i="10"/>
  <c r="AK100" i="10"/>
  <c r="AP100" i="10"/>
  <c r="AK108" i="10"/>
  <c r="AP108" i="10"/>
  <c r="AP79" i="10"/>
  <c r="AM111" i="10"/>
  <c r="AK94" i="10"/>
  <c r="AP94" i="10"/>
  <c r="AK102" i="10"/>
  <c r="AP102" i="10"/>
  <c r="AK110" i="10"/>
  <c r="AP110" i="10"/>
  <c r="AP5" i="10"/>
  <c r="AP7" i="10"/>
  <c r="AP9" i="10"/>
  <c r="AP11" i="10"/>
  <c r="AP13" i="10"/>
  <c r="AP15" i="10"/>
  <c r="AP17" i="10"/>
  <c r="AP19" i="10"/>
  <c r="AP21" i="10"/>
  <c r="AP23" i="10"/>
  <c r="AP25" i="10"/>
  <c r="AP27" i="10"/>
  <c r="AP29" i="10"/>
  <c r="AP31" i="10"/>
  <c r="AP33" i="10"/>
  <c r="AP35" i="10"/>
  <c r="AP37" i="10"/>
  <c r="AP39" i="10"/>
  <c r="AP41" i="10"/>
  <c r="AP43" i="10"/>
  <c r="AP45" i="10"/>
  <c r="AP47" i="10"/>
  <c r="AP49" i="10"/>
  <c r="AP51" i="10"/>
  <c r="AP53" i="10"/>
  <c r="AP55" i="10"/>
  <c r="AP57" i="10"/>
  <c r="AP59" i="10"/>
  <c r="AP61" i="10"/>
  <c r="AP63" i="10"/>
  <c r="AP65" i="10"/>
  <c r="AP67" i="10"/>
  <c r="AP69" i="10"/>
  <c r="AP71" i="10"/>
  <c r="AP73" i="10"/>
  <c r="AP75" i="10"/>
  <c r="AP77" i="10"/>
  <c r="AP85" i="10"/>
  <c r="AP93" i="10"/>
  <c r="AP101" i="10"/>
  <c r="AP109" i="10"/>
  <c r="AK80" i="10"/>
  <c r="AP80" i="10"/>
  <c r="AK82" i="10"/>
  <c r="AP82" i="10"/>
  <c r="AK96" i="10"/>
  <c r="AP96" i="10"/>
  <c r="AK104" i="10"/>
  <c r="AP104" i="10"/>
  <c r="AP83" i="10"/>
  <c r="AN78" i="10"/>
  <c r="AP78" i="10"/>
  <c r="AK88" i="10"/>
  <c r="AP88" i="10"/>
  <c r="AK90" i="10"/>
  <c r="AP90" i="10"/>
  <c r="AK98" i="10"/>
  <c r="AP98" i="10"/>
  <c r="AK106" i="10"/>
  <c r="AP106" i="10"/>
  <c r="AP32" i="10"/>
  <c r="AP34" i="10"/>
  <c r="AP36" i="10"/>
  <c r="AP38" i="10"/>
  <c r="AP44" i="10"/>
  <c r="AP46" i="10"/>
  <c r="AP48" i="10"/>
  <c r="AP50" i="10"/>
  <c r="AP52" i="10"/>
  <c r="AP54" i="10"/>
  <c r="AP56" i="10"/>
  <c r="AP58" i="10"/>
  <c r="AP64" i="10"/>
  <c r="AP66" i="10"/>
  <c r="AP68" i="10"/>
  <c r="AP70" i="10"/>
  <c r="AP76" i="10"/>
  <c r="AP81" i="10"/>
  <c r="AP97" i="10"/>
  <c r="AP105" i="10"/>
  <c r="AY4" i="10"/>
  <c r="AY111" i="10" s="1"/>
  <c r="AX111" i="10"/>
  <c r="BJ127" i="1" s="1"/>
  <c r="AZ111" i="10"/>
  <c r="AJ111" i="10"/>
  <c r="AS127" i="1" s="1"/>
  <c r="BA5" i="10"/>
  <c r="BA65" i="10"/>
  <c r="BC111" i="10"/>
  <c r="BO127" i="1" s="1"/>
  <c r="AS4" i="10"/>
  <c r="AS111" i="10" s="1"/>
  <c r="AR111" i="10"/>
  <c r="BA127" i="1" s="1"/>
  <c r="BI111" i="10"/>
  <c r="BX127" i="1" s="1"/>
  <c r="BA61" i="10"/>
  <c r="BA69" i="10"/>
  <c r="BJ4" i="10"/>
  <c r="BJ111" i="10" s="1"/>
  <c r="BK111" i="10"/>
  <c r="BL6" i="10"/>
  <c r="BL8" i="10"/>
  <c r="BL10" i="10"/>
  <c r="BL12" i="10"/>
  <c r="BL14" i="10"/>
  <c r="BL16" i="10"/>
  <c r="BL18" i="10"/>
  <c r="BL20" i="10"/>
  <c r="BL22" i="10"/>
  <c r="BL24" i="10"/>
  <c r="BL26" i="10"/>
  <c r="BL28" i="10"/>
  <c r="BL30" i="10"/>
  <c r="BL32" i="10"/>
  <c r="BL34" i="10"/>
  <c r="BL36" i="10"/>
  <c r="BL38" i="10"/>
  <c r="BL40" i="10"/>
  <c r="BL42" i="10"/>
  <c r="BL44" i="10"/>
  <c r="BL46" i="10"/>
  <c r="BL48" i="10"/>
  <c r="BL50" i="10"/>
  <c r="BL52" i="10"/>
  <c r="BL54" i="10"/>
  <c r="BL56" i="10"/>
  <c r="BL58" i="10"/>
  <c r="BL60" i="10"/>
  <c r="BL62" i="10"/>
  <c r="BL64" i="10"/>
  <c r="BL66" i="10"/>
  <c r="BL68" i="10"/>
  <c r="BF111" i="10"/>
  <c r="BL70" i="10"/>
  <c r="BG70" i="10"/>
  <c r="BL72" i="10"/>
  <c r="BG72" i="10"/>
  <c r="BL74" i="10"/>
  <c r="BG74" i="10"/>
  <c r="BL76" i="10"/>
  <c r="BG76" i="10"/>
  <c r="BL78" i="10"/>
  <c r="BG78" i="10"/>
  <c r="BL80" i="10"/>
  <c r="BG80" i="10"/>
  <c r="BL82" i="10"/>
  <c r="BG82" i="10"/>
  <c r="BL84" i="10"/>
  <c r="BG84" i="10"/>
  <c r="BL86" i="10"/>
  <c r="BG86" i="10"/>
  <c r="BL88" i="10"/>
  <c r="BG88" i="10"/>
  <c r="BL90" i="10"/>
  <c r="BG90" i="10"/>
  <c r="BL92" i="10"/>
  <c r="BG92" i="10"/>
  <c r="BL94" i="10"/>
  <c r="BG94" i="10"/>
  <c r="BL96" i="10"/>
  <c r="BG96" i="10"/>
  <c r="BL98" i="10"/>
  <c r="BG98" i="10"/>
  <c r="BL100" i="10"/>
  <c r="BG100" i="10"/>
  <c r="BL102" i="10"/>
  <c r="BG102" i="10"/>
  <c r="BL104" i="10"/>
  <c r="BG104" i="10"/>
  <c r="BL106" i="10"/>
  <c r="BG106" i="10"/>
  <c r="BL108" i="10"/>
  <c r="BG108" i="10"/>
  <c r="BL110" i="10"/>
  <c r="BG110" i="10"/>
  <c r="BG4" i="10"/>
  <c r="BL4" i="10"/>
  <c r="BG5" i="10"/>
  <c r="BG6" i="10"/>
  <c r="BG7" i="10"/>
  <c r="BG8" i="10"/>
  <c r="BG9" i="10"/>
  <c r="BG10" i="10"/>
  <c r="BG11" i="10"/>
  <c r="BG12" i="10"/>
  <c r="BG13" i="10"/>
  <c r="BG14" i="10"/>
  <c r="BG15" i="10"/>
  <c r="BG16" i="10"/>
  <c r="BG17" i="10"/>
  <c r="BG18" i="10"/>
  <c r="BG19" i="10"/>
  <c r="BG20" i="10"/>
  <c r="BG21" i="10"/>
  <c r="BG22" i="10"/>
  <c r="BG23" i="10"/>
  <c r="BG24" i="10"/>
  <c r="BG25" i="10"/>
  <c r="BG26" i="10"/>
  <c r="BG27" i="10"/>
  <c r="BG28" i="10"/>
  <c r="BG29" i="10"/>
  <c r="BG30" i="10"/>
  <c r="BG31" i="10"/>
  <c r="BG32" i="10"/>
  <c r="BG33" i="10"/>
  <c r="BG34" i="10"/>
  <c r="BG35" i="10"/>
  <c r="BG36" i="10"/>
  <c r="BG37" i="10"/>
  <c r="BG38" i="10"/>
  <c r="BG39" i="10"/>
  <c r="BG40" i="10"/>
  <c r="BG41" i="10"/>
  <c r="BG42" i="10"/>
  <c r="BG43" i="10"/>
  <c r="BG44" i="10"/>
  <c r="BG45" i="10"/>
  <c r="BG46" i="10"/>
  <c r="BG47" i="10"/>
  <c r="BG48" i="10"/>
  <c r="BG49" i="10"/>
  <c r="BG50" i="10"/>
  <c r="BG51" i="10"/>
  <c r="BG52" i="10"/>
  <c r="BG53" i="10"/>
  <c r="BG54" i="10"/>
  <c r="BG55" i="10"/>
  <c r="BG56" i="10"/>
  <c r="BG57" i="10"/>
  <c r="BG58" i="10"/>
  <c r="BG59" i="10"/>
  <c r="BG60" i="10"/>
  <c r="BG61" i="10"/>
  <c r="BG62" i="10"/>
  <c r="BG63" i="10"/>
  <c r="BG64" i="10"/>
  <c r="BG65" i="10"/>
  <c r="BG66" i="10"/>
  <c r="BG67" i="10"/>
  <c r="BG68" i="10"/>
  <c r="BG69" i="10"/>
  <c r="BL71" i="10"/>
  <c r="BG71" i="10"/>
  <c r="BL73" i="10"/>
  <c r="BG73" i="10"/>
  <c r="BL75" i="10"/>
  <c r="BG75" i="10"/>
  <c r="BL77" i="10"/>
  <c r="BG77" i="10"/>
  <c r="BL79" i="10"/>
  <c r="BG79" i="10"/>
  <c r="BL81" i="10"/>
  <c r="BG81" i="10"/>
  <c r="BL83" i="10"/>
  <c r="BG83" i="10"/>
  <c r="BL85" i="10"/>
  <c r="BG85" i="10"/>
  <c r="BL87" i="10"/>
  <c r="BG87" i="10"/>
  <c r="BL89" i="10"/>
  <c r="BG89" i="10"/>
  <c r="BL91" i="10"/>
  <c r="BG91" i="10"/>
  <c r="BL93" i="10"/>
  <c r="BG93" i="10"/>
  <c r="BL95" i="10"/>
  <c r="BG95" i="10"/>
  <c r="BL97" i="10"/>
  <c r="BG97" i="10"/>
  <c r="BL99" i="10"/>
  <c r="BG99" i="10"/>
  <c r="BL101" i="10"/>
  <c r="BG101" i="10"/>
  <c r="BL103" i="10"/>
  <c r="BG103" i="10"/>
  <c r="BL105" i="10"/>
  <c r="BG105" i="10"/>
  <c r="BL107" i="10"/>
  <c r="BG107" i="10"/>
  <c r="BL109" i="10"/>
  <c r="BG109" i="10"/>
  <c r="BA70" i="10"/>
  <c r="AV70" i="10"/>
  <c r="BA72" i="10"/>
  <c r="AV72" i="10"/>
  <c r="BA74" i="10"/>
  <c r="AV74" i="10"/>
  <c r="BA76" i="10"/>
  <c r="AV76" i="10"/>
  <c r="BA78" i="10"/>
  <c r="AV78" i="10"/>
  <c r="BA80" i="10"/>
  <c r="AV80" i="10"/>
  <c r="BA82" i="10"/>
  <c r="AV82" i="10"/>
  <c r="BA84" i="10"/>
  <c r="AV84" i="10"/>
  <c r="BA86" i="10"/>
  <c r="AV86" i="10"/>
  <c r="BA88" i="10"/>
  <c r="AV88" i="10"/>
  <c r="BA90" i="10"/>
  <c r="AV90" i="10"/>
  <c r="BA92" i="10"/>
  <c r="AV92" i="10"/>
  <c r="BA94" i="10"/>
  <c r="AV94" i="10"/>
  <c r="BA96" i="10"/>
  <c r="AV96" i="10"/>
  <c r="BA98" i="10"/>
  <c r="AV98" i="10"/>
  <c r="BA100" i="10"/>
  <c r="AV100" i="10"/>
  <c r="BA102" i="10"/>
  <c r="AV102" i="10"/>
  <c r="BA104" i="10"/>
  <c r="AV104" i="10"/>
  <c r="BA106" i="10"/>
  <c r="AV106" i="10"/>
  <c r="BA108" i="10"/>
  <c r="AV108" i="10"/>
  <c r="BA110" i="10"/>
  <c r="AV110" i="10"/>
  <c r="AU111" i="10"/>
  <c r="AV4" i="10"/>
  <c r="BA4" i="10"/>
  <c r="AV5" i="10"/>
  <c r="AV6" i="10"/>
  <c r="AV7" i="10"/>
  <c r="AV8" i="10"/>
  <c r="AV9" i="10"/>
  <c r="AV10" i="10"/>
  <c r="AV11" i="10"/>
  <c r="AV12" i="10"/>
  <c r="AV13" i="10"/>
  <c r="AV14" i="10"/>
  <c r="AV15" i="10"/>
  <c r="AV16" i="10"/>
  <c r="AV17" i="10"/>
  <c r="AV18" i="10"/>
  <c r="AV19" i="10"/>
  <c r="AV20" i="10"/>
  <c r="AV21" i="10"/>
  <c r="AV22" i="10"/>
  <c r="AV23" i="10"/>
  <c r="AV24" i="10"/>
  <c r="AV25" i="10"/>
  <c r="AV26" i="10"/>
  <c r="AV27" i="10"/>
  <c r="AV28" i="10"/>
  <c r="AV29" i="10"/>
  <c r="AV30" i="10"/>
  <c r="AV31" i="10"/>
  <c r="AV32" i="10"/>
  <c r="AV33" i="10"/>
  <c r="AV34" i="10"/>
  <c r="AV35" i="10"/>
  <c r="AV36" i="10"/>
  <c r="AV37" i="10"/>
  <c r="AV38" i="10"/>
  <c r="AV39" i="10"/>
  <c r="AV40" i="10"/>
  <c r="AV41" i="10"/>
  <c r="AV42" i="10"/>
  <c r="AV43" i="10"/>
  <c r="AV44" i="10"/>
  <c r="AV45" i="10"/>
  <c r="AV46" i="10"/>
  <c r="AV47" i="10"/>
  <c r="AV48" i="10"/>
  <c r="AV49" i="10"/>
  <c r="AV50" i="10"/>
  <c r="AV51" i="10"/>
  <c r="AV52" i="10"/>
  <c r="AV53" i="10"/>
  <c r="AV54" i="10"/>
  <c r="AV55" i="10"/>
  <c r="AV56" i="10"/>
  <c r="AV57" i="10"/>
  <c r="AV58" i="10"/>
  <c r="AV59" i="10"/>
  <c r="AV60" i="10"/>
  <c r="AV61" i="10"/>
  <c r="AV62" i="10"/>
  <c r="AV63" i="10"/>
  <c r="AV64" i="10"/>
  <c r="AV65" i="10"/>
  <c r="AV66" i="10"/>
  <c r="AV67" i="10"/>
  <c r="AV68" i="10"/>
  <c r="AV69" i="10"/>
  <c r="BA71" i="10"/>
  <c r="AV71" i="10"/>
  <c r="BA73" i="10"/>
  <c r="AV73" i="10"/>
  <c r="BA75" i="10"/>
  <c r="AV75" i="10"/>
  <c r="BA77" i="10"/>
  <c r="AV77" i="10"/>
  <c r="BA79" i="10"/>
  <c r="AV79" i="10"/>
  <c r="BA81" i="10"/>
  <c r="AV81" i="10"/>
  <c r="BA83" i="10"/>
  <c r="AV83" i="10"/>
  <c r="BA85" i="10"/>
  <c r="AV85" i="10"/>
  <c r="BA87" i="10"/>
  <c r="AV87" i="10"/>
  <c r="BA89" i="10"/>
  <c r="AV89" i="10"/>
  <c r="BA91" i="10"/>
  <c r="AV91" i="10"/>
  <c r="BA93" i="10"/>
  <c r="AV93" i="10"/>
  <c r="BA95" i="10"/>
  <c r="AV95" i="10"/>
  <c r="BA97" i="10"/>
  <c r="AV97" i="10"/>
  <c r="BA99" i="10"/>
  <c r="AV99" i="10"/>
  <c r="BA101" i="10"/>
  <c r="AV101" i="10"/>
  <c r="BA103" i="10"/>
  <c r="AV103" i="10"/>
  <c r="BA105" i="10"/>
  <c r="AV105" i="10"/>
  <c r="BA107" i="10"/>
  <c r="AV107" i="10"/>
  <c r="BA109" i="10"/>
  <c r="AV109" i="10"/>
  <c r="AK4" i="10"/>
  <c r="AK111" i="10" s="1"/>
  <c r="AN4" i="10"/>
  <c r="AN111" i="10" s="1"/>
  <c r="Z660" i="14"/>
  <c r="Z694" i="14"/>
  <c r="Z710" i="14"/>
  <c r="Z702" i="14"/>
  <c r="Z718" i="14"/>
  <c r="Z682" i="14"/>
  <c r="Z1556" i="14"/>
  <c r="Z1564" i="14"/>
  <c r="Z1572" i="14"/>
  <c r="Z1576" i="14"/>
  <c r="Z1580" i="14"/>
  <c r="Z1584" i="14"/>
  <c r="Z1588" i="14"/>
  <c r="Z1560" i="14"/>
  <c r="Z1568" i="14"/>
  <c r="Z2688" i="14"/>
  <c r="Z2694" i="14"/>
  <c r="Z2698" i="14"/>
  <c r="Z2702" i="14"/>
  <c r="Z2706" i="14"/>
  <c r="Z2710" i="14"/>
  <c r="Z2714" i="14"/>
  <c r="Z2718" i="14"/>
  <c r="Z2722" i="14"/>
  <c r="Z3148" i="14"/>
  <c r="Z3601" i="14"/>
  <c r="Z3827" i="14"/>
  <c r="Z3831" i="14"/>
  <c r="Z3835" i="14"/>
  <c r="Z4062" i="14"/>
  <c r="Z4280" i="14"/>
  <c r="Z4685" i="14"/>
  <c r="Z4777" i="14"/>
  <c r="Z4893" i="14"/>
  <c r="AG55" i="1" l="1"/>
  <c r="AJ55" i="1" s="1"/>
  <c r="Z4" i="14"/>
  <c r="BG111" i="10"/>
  <c r="AV111" i="10"/>
  <c r="AV127" i="1"/>
  <c r="AP111" i="10"/>
  <c r="BA111" i="10"/>
  <c r="BG127" i="1"/>
  <c r="BL111" i="10"/>
  <c r="BU127" i="1"/>
  <c r="CE28" i="1" l="1"/>
  <c r="CB28" i="1"/>
  <c r="BW28" i="1"/>
  <c r="BT28" i="1"/>
  <c r="BQ28" i="1"/>
  <c r="BN28" i="1"/>
  <c r="BI28" i="1"/>
  <c r="BF28" i="1"/>
  <c r="BC28" i="1"/>
  <c r="AZ28" i="1"/>
  <c r="AU28" i="1"/>
  <c r="AR28" i="1"/>
  <c r="AO28" i="1"/>
  <c r="AL28" i="1"/>
  <c r="AG28" i="1"/>
  <c r="AD28" i="1"/>
  <c r="X28" i="1"/>
  <c r="S28" i="1"/>
  <c r="P28" i="1"/>
  <c r="M28" i="1"/>
  <c r="N143" i="1" l="1"/>
  <c r="M143" i="1"/>
  <c r="M110" i="1"/>
  <c r="M136" i="1" s="1"/>
  <c r="M147" i="1" s="1"/>
  <c r="N108" i="1"/>
  <c r="BY170" i="1"/>
  <c r="BX170" i="1"/>
  <c r="BV170" i="1"/>
  <c r="BU170" i="1"/>
  <c r="BS170" i="1"/>
  <c r="BR170" i="1"/>
  <c r="BP170" i="1"/>
  <c r="BO170" i="1"/>
  <c r="BY159" i="1"/>
  <c r="BX159" i="1"/>
  <c r="BV159" i="1"/>
  <c r="BU159" i="1"/>
  <c r="BS159" i="1"/>
  <c r="BS171" i="1" s="1"/>
  <c r="BR159" i="1"/>
  <c r="BR171" i="1" s="1"/>
  <c r="BP159" i="1"/>
  <c r="BO159" i="1"/>
  <c r="BX143" i="1"/>
  <c r="BW143" i="1"/>
  <c r="BU143" i="1"/>
  <c r="BT143" i="1"/>
  <c r="BR143" i="1"/>
  <c r="BQ143" i="1"/>
  <c r="BO143" i="1"/>
  <c r="BN143" i="1"/>
  <c r="CA131" i="1"/>
  <c r="BZ131" i="1"/>
  <c r="CA130" i="1"/>
  <c r="BZ130" i="1"/>
  <c r="CA129" i="1"/>
  <c r="BZ129" i="1"/>
  <c r="CA128" i="1"/>
  <c r="BZ128" i="1"/>
  <c r="BY127" i="1"/>
  <c r="BX132" i="1"/>
  <c r="BW134" i="1" s="1"/>
  <c r="BW132" i="1"/>
  <c r="BV127" i="1"/>
  <c r="BU132" i="1"/>
  <c r="BT134" i="1" s="1"/>
  <c r="BT132" i="1"/>
  <c r="BR132" i="1"/>
  <c r="BQ134" i="1" s="1"/>
  <c r="BQ132" i="1"/>
  <c r="BP127" i="1"/>
  <c r="BO132" i="1"/>
  <c r="BN134" i="1" s="1"/>
  <c r="BN132" i="1"/>
  <c r="BW110" i="1"/>
  <c r="BT110" i="1"/>
  <c r="BQ110" i="1"/>
  <c r="BQ136" i="1" s="1"/>
  <c r="BQ147" i="1" s="1"/>
  <c r="BN110" i="1"/>
  <c r="BN108" i="1"/>
  <c r="BS108" i="1"/>
  <c r="BO108" i="1"/>
  <c r="BO171" i="1" l="1"/>
  <c r="BY171" i="1"/>
  <c r="BX171" i="1"/>
  <c r="BP171" i="1"/>
  <c r="BN136" i="1"/>
  <c r="BN147" i="1" s="1"/>
  <c r="BB2" i="10"/>
  <c r="BW136" i="1"/>
  <c r="BW147" i="1" s="1"/>
  <c r="BH2" i="10"/>
  <c r="BT136" i="1"/>
  <c r="BT147" i="1" s="1"/>
  <c r="BE2" i="10"/>
  <c r="BU108" i="1"/>
  <c r="BY108" i="1"/>
  <c r="BZ55" i="1"/>
  <c r="BZ107" i="1"/>
  <c r="BQ145" i="1"/>
  <c r="BZ159" i="1"/>
  <c r="N171" i="1"/>
  <c r="BU171" i="1"/>
  <c r="O171" i="1"/>
  <c r="BZ170" i="1"/>
  <c r="BZ143" i="1"/>
  <c r="BP108" i="1"/>
  <c r="BN145" i="1" s="1"/>
  <c r="BT108" i="1"/>
  <c r="BX108" i="1"/>
  <c r="BR108" i="1"/>
  <c r="BV108" i="1"/>
  <c r="BT145" i="1" s="1"/>
  <c r="CA107" i="1"/>
  <c r="BZ81" i="1"/>
  <c r="CA81" i="1"/>
  <c r="CA55" i="1"/>
  <c r="BZ127" i="1"/>
  <c r="BW145" i="1"/>
  <c r="CA127" i="1"/>
  <c r="BZ132" i="1"/>
  <c r="CA132" i="1"/>
  <c r="BW108" i="1"/>
  <c r="BQ108" i="1"/>
  <c r="CA143" i="1"/>
  <c r="CA170" i="1"/>
  <c r="CA159" i="1"/>
  <c r="BV171" i="1"/>
  <c r="BK170" i="1"/>
  <c r="BJ170" i="1"/>
  <c r="BH170" i="1"/>
  <c r="BG170" i="1"/>
  <c r="BE170" i="1"/>
  <c r="BD170" i="1"/>
  <c r="BB170" i="1"/>
  <c r="BA170" i="1"/>
  <c r="BK159" i="1"/>
  <c r="BJ159" i="1"/>
  <c r="BH159" i="1"/>
  <c r="BH171" i="1" s="1"/>
  <c r="BG159" i="1"/>
  <c r="BG171" i="1" s="1"/>
  <c r="BE159" i="1"/>
  <c r="BD159" i="1"/>
  <c r="BB159" i="1"/>
  <c r="BA159" i="1"/>
  <c r="BJ143" i="1"/>
  <c r="BI143" i="1"/>
  <c r="BG143" i="1"/>
  <c r="BF143" i="1"/>
  <c r="BD143" i="1"/>
  <c r="BC143" i="1"/>
  <c r="BA143" i="1"/>
  <c r="AZ143" i="1"/>
  <c r="BM131" i="1"/>
  <c r="BL131" i="1"/>
  <c r="BM130" i="1"/>
  <c r="BL130" i="1"/>
  <c r="BM129" i="1"/>
  <c r="BL129" i="1"/>
  <c r="BM128" i="1"/>
  <c r="BL128" i="1"/>
  <c r="BK127" i="1"/>
  <c r="BJ132" i="1"/>
  <c r="BI134" i="1" s="1"/>
  <c r="BH127" i="1"/>
  <c r="BG132" i="1"/>
  <c r="BF134" i="1" s="1"/>
  <c r="BF132" i="1"/>
  <c r="BD132" i="1"/>
  <c r="BC134" i="1" s="1"/>
  <c r="BC132" i="1"/>
  <c r="BB127" i="1"/>
  <c r="BA132" i="1"/>
  <c r="AZ134" i="1" s="1"/>
  <c r="AZ132" i="1"/>
  <c r="BI110" i="1"/>
  <c r="BF110" i="1"/>
  <c r="BC110" i="1"/>
  <c r="BC136" i="1" s="1"/>
  <c r="BC147" i="1" s="1"/>
  <c r="AZ110" i="1"/>
  <c r="BG108" i="1"/>
  <c r="BZ171" i="1" l="1"/>
  <c r="BB171" i="1"/>
  <c r="BD171" i="1"/>
  <c r="BA171" i="1"/>
  <c r="BE171" i="1"/>
  <c r="BJ171" i="1"/>
  <c r="BI136" i="1"/>
  <c r="BI147" i="1" s="1"/>
  <c r="AW2" i="10"/>
  <c r="AZ136" i="1"/>
  <c r="AZ147" i="1" s="1"/>
  <c r="AQ2" i="10"/>
  <c r="BF136" i="1"/>
  <c r="BF147" i="1" s="1"/>
  <c r="AT2" i="10"/>
  <c r="BL127" i="1"/>
  <c r="BL55" i="1"/>
  <c r="BM159" i="1"/>
  <c r="BL170" i="1"/>
  <c r="CA171" i="1"/>
  <c r="BM143" i="1"/>
  <c r="CA108" i="1"/>
  <c r="BL107" i="1"/>
  <c r="BK108" i="1"/>
  <c r="BI145" i="1" s="1"/>
  <c r="BB108" i="1"/>
  <c r="AZ145" i="1" s="1"/>
  <c r="BF108" i="1"/>
  <c r="BJ108" i="1"/>
  <c r="BM107" i="1"/>
  <c r="BL81" i="1"/>
  <c r="BZ108" i="1"/>
  <c r="AZ108" i="1"/>
  <c r="BD108" i="1"/>
  <c r="BA108" i="1"/>
  <c r="BE108" i="1"/>
  <c r="BC145" i="1" s="1"/>
  <c r="BI108" i="1"/>
  <c r="BM81" i="1"/>
  <c r="BM127" i="1"/>
  <c r="BM170" i="1"/>
  <c r="BH108" i="1"/>
  <c r="BF145" i="1" s="1"/>
  <c r="BI132" i="1"/>
  <c r="BL132" i="1" s="1"/>
  <c r="BL143" i="1"/>
  <c r="BC108" i="1"/>
  <c r="BK171" i="1"/>
  <c r="BM171" i="1" s="1"/>
  <c r="BL159" i="1"/>
  <c r="BM55" i="1"/>
  <c r="AY131" i="1"/>
  <c r="AX131" i="1"/>
  <c r="AY130" i="1"/>
  <c r="AX130" i="1"/>
  <c r="AY129" i="1"/>
  <c r="AX129" i="1"/>
  <c r="AY128" i="1"/>
  <c r="AX128" i="1"/>
  <c r="AW170" i="1"/>
  <c r="AV170" i="1"/>
  <c r="AW159" i="1"/>
  <c r="AV159" i="1"/>
  <c r="AV143" i="1"/>
  <c r="AU143" i="1"/>
  <c r="AW127" i="1"/>
  <c r="AV132" i="1"/>
  <c r="AU134" i="1" s="1"/>
  <c r="AU132" i="1"/>
  <c r="AU110" i="1"/>
  <c r="AT170" i="1"/>
  <c r="AS170" i="1"/>
  <c r="AT159" i="1"/>
  <c r="AS159" i="1"/>
  <c r="AS143" i="1"/>
  <c r="AR143" i="1"/>
  <c r="AR110" i="1"/>
  <c r="AQ170" i="1"/>
  <c r="AP170" i="1"/>
  <c r="AQ159" i="1"/>
  <c r="AP159" i="1"/>
  <c r="AP143" i="1"/>
  <c r="AO143" i="1"/>
  <c r="AO110" i="1"/>
  <c r="AO136" i="1" s="1"/>
  <c r="AO147" i="1" s="1"/>
  <c r="AU136" i="1" l="1"/>
  <c r="AU147" i="1" s="1"/>
  <c r="AL2" i="10"/>
  <c r="AR136" i="1"/>
  <c r="AR147" i="1" s="1"/>
  <c r="AI2" i="10"/>
  <c r="AX159" i="1"/>
  <c r="AX143" i="1"/>
  <c r="AY143" i="1"/>
  <c r="BM108" i="1"/>
  <c r="BM132" i="1"/>
  <c r="AY170" i="1"/>
  <c r="BL108" i="1"/>
  <c r="AW108" i="1"/>
  <c r="AU145" i="1" s="1"/>
  <c r="AY107" i="1"/>
  <c r="AX170" i="1"/>
  <c r="AX81" i="1"/>
  <c r="BL171" i="1"/>
  <c r="AX107" i="1"/>
  <c r="AS171" i="1"/>
  <c r="AU108" i="1"/>
  <c r="AV108" i="1"/>
  <c r="AY81" i="1"/>
  <c r="AO108" i="1"/>
  <c r="AR108" i="1"/>
  <c r="AV171" i="1"/>
  <c r="AX55" i="1"/>
  <c r="AQ171" i="1"/>
  <c r="AW171" i="1"/>
  <c r="AY55" i="1"/>
  <c r="AY159" i="1"/>
  <c r="AS108" i="1"/>
  <c r="AQ108" i="1"/>
  <c r="AT108" i="1"/>
  <c r="AT171" i="1"/>
  <c r="AP108" i="1"/>
  <c r="AP171" i="1"/>
  <c r="X110" i="1"/>
  <c r="AD110" i="1"/>
  <c r="AY171" i="1" l="1"/>
  <c r="AX108" i="1"/>
  <c r="AX171" i="1"/>
  <c r="AY108" i="1"/>
  <c r="CF143" i="1"/>
  <c r="CC143" i="1"/>
  <c r="AM143" i="1"/>
  <c r="Y143" i="1"/>
  <c r="K143" i="1"/>
  <c r="H143" i="1"/>
  <c r="Q143" i="1"/>
  <c r="AB110" i="10" l="1"/>
  <c r="AB109" i="10"/>
  <c r="AB108" i="10"/>
  <c r="AB107" i="10"/>
  <c r="AB106" i="10"/>
  <c r="AB105" i="10"/>
  <c r="AB104" i="10"/>
  <c r="AB103" i="10"/>
  <c r="AB102" i="10"/>
  <c r="AB101" i="10"/>
  <c r="AB100" i="10"/>
  <c r="AB99" i="10"/>
  <c r="AB98" i="10"/>
  <c r="AB97" i="10"/>
  <c r="AB96" i="10"/>
  <c r="AB95" i="10"/>
  <c r="AB94" i="10"/>
  <c r="AB93" i="10"/>
  <c r="AB92" i="10"/>
  <c r="AB91" i="10"/>
  <c r="AB90" i="10"/>
  <c r="AB89" i="10"/>
  <c r="AB88" i="10"/>
  <c r="AB87" i="10"/>
  <c r="AB86" i="10"/>
  <c r="AB85" i="10"/>
  <c r="AB84" i="10"/>
  <c r="AB83" i="10"/>
  <c r="AB82" i="10"/>
  <c r="AB81" i="10"/>
  <c r="AB80" i="10"/>
  <c r="AB79" i="10"/>
  <c r="AB78" i="10"/>
  <c r="AB77" i="10"/>
  <c r="AB76" i="10"/>
  <c r="AB75" i="10"/>
  <c r="AB74" i="10"/>
  <c r="AB73" i="10"/>
  <c r="AB72" i="10"/>
  <c r="AB71" i="10"/>
  <c r="AB70" i="10"/>
  <c r="AB69" i="10"/>
  <c r="AB68" i="10"/>
  <c r="AB67" i="10"/>
  <c r="AB66" i="10"/>
  <c r="AB65" i="10"/>
  <c r="AB64" i="10"/>
  <c r="AB63" i="10"/>
  <c r="AB62" i="10"/>
  <c r="AB61" i="10"/>
  <c r="AB60" i="10"/>
  <c r="AB59" i="10"/>
  <c r="AB58" i="10"/>
  <c r="AB57" i="10"/>
  <c r="AB56" i="10"/>
  <c r="AB55" i="10"/>
  <c r="AB54" i="10"/>
  <c r="AB53" i="10"/>
  <c r="AB52" i="10"/>
  <c r="AB51" i="10"/>
  <c r="AB50" i="10"/>
  <c r="AB49" i="10"/>
  <c r="AB48" i="10"/>
  <c r="AB47" i="10"/>
  <c r="AB46" i="10"/>
  <c r="AB45" i="10"/>
  <c r="AB44" i="10"/>
  <c r="AB43" i="10"/>
  <c r="AB42" i="10"/>
  <c r="AB41" i="10"/>
  <c r="AB40" i="10"/>
  <c r="AB39" i="10"/>
  <c r="AB38" i="10"/>
  <c r="AB37" i="10"/>
  <c r="AB36" i="10"/>
  <c r="AB35" i="10"/>
  <c r="AB34" i="10"/>
  <c r="AB33" i="10"/>
  <c r="AB32" i="10"/>
  <c r="AB31" i="10"/>
  <c r="AB30" i="10"/>
  <c r="AB29" i="10"/>
  <c r="AB28" i="10"/>
  <c r="AB27" i="10"/>
  <c r="AB26" i="10"/>
  <c r="AB25" i="10"/>
  <c r="AB24" i="10"/>
  <c r="AB23" i="10"/>
  <c r="AB22" i="10"/>
  <c r="AB21" i="10"/>
  <c r="AB20" i="10"/>
  <c r="AB19" i="10"/>
  <c r="AB18" i="10"/>
  <c r="AB17" i="10"/>
  <c r="AB16" i="10"/>
  <c r="AB15" i="10"/>
  <c r="AB14" i="10"/>
  <c r="AB13" i="10"/>
  <c r="AB12" i="10"/>
  <c r="AB11" i="10"/>
  <c r="AB10" i="10"/>
  <c r="AB9" i="10"/>
  <c r="AB8" i="10"/>
  <c r="AB7" i="10"/>
  <c r="AB6" i="10"/>
  <c r="AB5" i="10"/>
  <c r="AB4" i="10"/>
  <c r="Y110" i="10"/>
  <c r="Y109" i="10"/>
  <c r="Y108" i="10"/>
  <c r="Y107" i="10"/>
  <c r="Y106" i="10"/>
  <c r="Y105" i="10"/>
  <c r="Y104" i="10"/>
  <c r="Y103" i="10"/>
  <c r="Y102" i="10"/>
  <c r="Y101" i="10"/>
  <c r="Y100" i="10"/>
  <c r="Y99" i="10"/>
  <c r="Y98" i="10"/>
  <c r="Y97" i="10"/>
  <c r="Y96" i="10"/>
  <c r="Y95" i="10"/>
  <c r="Y94" i="10"/>
  <c r="Y93" i="10"/>
  <c r="Y92" i="10"/>
  <c r="Y91" i="10"/>
  <c r="Y90" i="10"/>
  <c r="Y89" i="10"/>
  <c r="Y88" i="10"/>
  <c r="Y87" i="10"/>
  <c r="Y86" i="10"/>
  <c r="Y85" i="10"/>
  <c r="Y84" i="10"/>
  <c r="Y83" i="10"/>
  <c r="Y82" i="10"/>
  <c r="Y81" i="10"/>
  <c r="Y80" i="10"/>
  <c r="Y79" i="10"/>
  <c r="Y78" i="10"/>
  <c r="Y77" i="10"/>
  <c r="Y76" i="10"/>
  <c r="Y75" i="10"/>
  <c r="Y74" i="10"/>
  <c r="Y73" i="10"/>
  <c r="Y72" i="10"/>
  <c r="Y71" i="10"/>
  <c r="Y70" i="10"/>
  <c r="Y69" i="10"/>
  <c r="Y68" i="10"/>
  <c r="Y67" i="10"/>
  <c r="Y66" i="10"/>
  <c r="Y65" i="10"/>
  <c r="Y64" i="10"/>
  <c r="Y63" i="10"/>
  <c r="Y62" i="10"/>
  <c r="Y61" i="10"/>
  <c r="Y60" i="10"/>
  <c r="Y59" i="10"/>
  <c r="Y58" i="10"/>
  <c r="Y57" i="10"/>
  <c r="Y56" i="10"/>
  <c r="Y55" i="10"/>
  <c r="Y54" i="10"/>
  <c r="Y53" i="10"/>
  <c r="Y52" i="10"/>
  <c r="Y51" i="10"/>
  <c r="Y50" i="10"/>
  <c r="Y49" i="10"/>
  <c r="Y48" i="10"/>
  <c r="Y47" i="10"/>
  <c r="Y46" i="10"/>
  <c r="Y45" i="10"/>
  <c r="Y44" i="10"/>
  <c r="Y43" i="10"/>
  <c r="Y42" i="10"/>
  <c r="Y41" i="10"/>
  <c r="Y40" i="10"/>
  <c r="Y39" i="10"/>
  <c r="Y38" i="10"/>
  <c r="Y37" i="10"/>
  <c r="Y36" i="10"/>
  <c r="Y35" i="10"/>
  <c r="Y34" i="10"/>
  <c r="Y33" i="10"/>
  <c r="Y32" i="10"/>
  <c r="Y31" i="10"/>
  <c r="Y30" i="10"/>
  <c r="Y29" i="10"/>
  <c r="Y28" i="10"/>
  <c r="Y27" i="10"/>
  <c r="Y26" i="10"/>
  <c r="Y25" i="10"/>
  <c r="Y24" i="10"/>
  <c r="Y23" i="10"/>
  <c r="Y22" i="10"/>
  <c r="Y21" i="10"/>
  <c r="Y20" i="10"/>
  <c r="Y19" i="10"/>
  <c r="Y18" i="10"/>
  <c r="Y17" i="10"/>
  <c r="Y16" i="10"/>
  <c r="Y15" i="10"/>
  <c r="Y14" i="10"/>
  <c r="Y13" i="10"/>
  <c r="Y12" i="10"/>
  <c r="Y11" i="10"/>
  <c r="Y10" i="10"/>
  <c r="Y9" i="10"/>
  <c r="Y8" i="10"/>
  <c r="Y7" i="10"/>
  <c r="Y6" i="10"/>
  <c r="Y5" i="10"/>
  <c r="Y4" i="10"/>
  <c r="V110" i="10"/>
  <c r="V109" i="10"/>
  <c r="V108" i="10"/>
  <c r="V107" i="10"/>
  <c r="V106" i="10"/>
  <c r="V105" i="10"/>
  <c r="V104" i="10"/>
  <c r="V103" i="10"/>
  <c r="V102" i="10"/>
  <c r="V101" i="10"/>
  <c r="V100" i="10"/>
  <c r="V99" i="10"/>
  <c r="V98" i="10"/>
  <c r="V97" i="10"/>
  <c r="V96" i="10"/>
  <c r="V95" i="10"/>
  <c r="V94" i="10"/>
  <c r="V93" i="10"/>
  <c r="V92" i="10"/>
  <c r="V91" i="10"/>
  <c r="V90" i="10"/>
  <c r="V89" i="10"/>
  <c r="V88" i="10"/>
  <c r="V87" i="10"/>
  <c r="V86" i="10"/>
  <c r="V85" i="10"/>
  <c r="V84" i="10"/>
  <c r="V83" i="10"/>
  <c r="V82" i="10"/>
  <c r="V81" i="10"/>
  <c r="V80" i="10"/>
  <c r="V79" i="10"/>
  <c r="V78" i="10"/>
  <c r="V77" i="10"/>
  <c r="V76" i="10"/>
  <c r="V75" i="10"/>
  <c r="V74" i="10"/>
  <c r="V73" i="10"/>
  <c r="V72" i="10"/>
  <c r="V71" i="10"/>
  <c r="V70" i="10"/>
  <c r="V69" i="10"/>
  <c r="V68" i="10"/>
  <c r="V67" i="10"/>
  <c r="V66" i="10"/>
  <c r="V65" i="10"/>
  <c r="V64" i="10"/>
  <c r="V63" i="10"/>
  <c r="V62" i="10"/>
  <c r="V61" i="10"/>
  <c r="V60" i="10"/>
  <c r="V59" i="10"/>
  <c r="V58" i="10"/>
  <c r="V57" i="10"/>
  <c r="V56" i="10"/>
  <c r="V55" i="10"/>
  <c r="V54" i="10"/>
  <c r="V53" i="10"/>
  <c r="V52" i="10"/>
  <c r="V51" i="10"/>
  <c r="V50" i="10"/>
  <c r="V49" i="10"/>
  <c r="V48" i="10"/>
  <c r="V47" i="10"/>
  <c r="V46" i="10"/>
  <c r="V45" i="10"/>
  <c r="V44" i="10"/>
  <c r="V43" i="10"/>
  <c r="V42" i="10"/>
  <c r="V41" i="10"/>
  <c r="V40" i="10"/>
  <c r="V39" i="10"/>
  <c r="V38" i="10"/>
  <c r="V37" i="10"/>
  <c r="V36" i="10"/>
  <c r="V35" i="10"/>
  <c r="V34" i="10"/>
  <c r="V33" i="10"/>
  <c r="V32" i="10"/>
  <c r="V31" i="10"/>
  <c r="V30" i="10"/>
  <c r="V29" i="10"/>
  <c r="V28" i="10"/>
  <c r="V27" i="10"/>
  <c r="V26" i="10"/>
  <c r="V25" i="10"/>
  <c r="V24" i="10"/>
  <c r="V23" i="10"/>
  <c r="V22" i="10"/>
  <c r="V21" i="10"/>
  <c r="V20" i="10"/>
  <c r="V19" i="10"/>
  <c r="V18" i="10"/>
  <c r="V17" i="10"/>
  <c r="V16" i="10"/>
  <c r="V15" i="10"/>
  <c r="V14" i="10"/>
  <c r="V13" i="10"/>
  <c r="V12" i="10"/>
  <c r="V11" i="10"/>
  <c r="V10" i="10"/>
  <c r="V9" i="10"/>
  <c r="V8" i="10"/>
  <c r="V7" i="10"/>
  <c r="V6" i="10"/>
  <c r="V5" i="10"/>
  <c r="V4" i="10"/>
  <c r="BP111" i="10" l="1"/>
  <c r="CE127" i="1" s="1"/>
  <c r="CE132" i="1" s="1"/>
  <c r="BQ110" i="10"/>
  <c r="BR110" i="10" s="1"/>
  <c r="BQ109" i="10"/>
  <c r="BR109" i="10" s="1"/>
  <c r="BQ108" i="10"/>
  <c r="BR108" i="10" s="1"/>
  <c r="BQ107" i="10"/>
  <c r="BR107" i="10" s="1"/>
  <c r="BQ106" i="10"/>
  <c r="BR106" i="10" s="1"/>
  <c r="BQ105" i="10"/>
  <c r="BR105" i="10" s="1"/>
  <c r="BQ104" i="10"/>
  <c r="BR104" i="10" s="1"/>
  <c r="BQ103" i="10"/>
  <c r="BR103" i="10" s="1"/>
  <c r="BQ102" i="10"/>
  <c r="BR102" i="10" s="1"/>
  <c r="BQ101" i="10"/>
  <c r="BR101" i="10" s="1"/>
  <c r="BQ100" i="10"/>
  <c r="BR100" i="10" s="1"/>
  <c r="BQ99" i="10"/>
  <c r="BR99" i="10" s="1"/>
  <c r="BQ98" i="10"/>
  <c r="BR98" i="10" s="1"/>
  <c r="BQ97" i="10"/>
  <c r="BR97" i="10" s="1"/>
  <c r="BQ96" i="10"/>
  <c r="BR96" i="10" s="1"/>
  <c r="BQ95" i="10"/>
  <c r="BR95" i="10" s="1"/>
  <c r="BQ94" i="10"/>
  <c r="BR94" i="10" s="1"/>
  <c r="BQ93" i="10"/>
  <c r="BR93" i="10" s="1"/>
  <c r="BQ92" i="10"/>
  <c r="BR92" i="10" s="1"/>
  <c r="BQ91" i="10"/>
  <c r="BR91" i="10" s="1"/>
  <c r="BQ90" i="10"/>
  <c r="BR90" i="10" s="1"/>
  <c r="BQ89" i="10"/>
  <c r="BR89" i="10" s="1"/>
  <c r="BQ88" i="10"/>
  <c r="BR88" i="10" s="1"/>
  <c r="BQ87" i="10"/>
  <c r="BR87" i="10" s="1"/>
  <c r="BQ86" i="10"/>
  <c r="BR86" i="10" s="1"/>
  <c r="BQ85" i="10"/>
  <c r="BR85" i="10" s="1"/>
  <c r="BQ84" i="10"/>
  <c r="BR84" i="10" s="1"/>
  <c r="BQ83" i="10"/>
  <c r="BR83" i="10" s="1"/>
  <c r="BQ82" i="10"/>
  <c r="BR82" i="10" s="1"/>
  <c r="BQ81" i="10"/>
  <c r="BR81" i="10" s="1"/>
  <c r="BQ80" i="10"/>
  <c r="BR80" i="10" s="1"/>
  <c r="BQ79" i="10"/>
  <c r="BR79" i="10" s="1"/>
  <c r="BQ78" i="10"/>
  <c r="BR78" i="10" s="1"/>
  <c r="BQ77" i="10"/>
  <c r="BR77" i="10" s="1"/>
  <c r="BQ76" i="10"/>
  <c r="BR76" i="10" s="1"/>
  <c r="BQ75" i="10"/>
  <c r="BR75" i="10" s="1"/>
  <c r="BQ74" i="10"/>
  <c r="BR74" i="10" s="1"/>
  <c r="BQ73" i="10"/>
  <c r="BR73" i="10" s="1"/>
  <c r="BQ72" i="10"/>
  <c r="BR72" i="10" s="1"/>
  <c r="BQ71" i="10"/>
  <c r="BR71" i="10" s="1"/>
  <c r="BQ70" i="10"/>
  <c r="BR70" i="10" s="1"/>
  <c r="BQ69" i="10"/>
  <c r="BR69" i="10" s="1"/>
  <c r="BQ68" i="10"/>
  <c r="BR68" i="10" s="1"/>
  <c r="BQ67" i="10"/>
  <c r="BR67" i="10" s="1"/>
  <c r="BQ66" i="10"/>
  <c r="BR66" i="10" s="1"/>
  <c r="BQ65" i="10"/>
  <c r="BR65" i="10" s="1"/>
  <c r="BQ64" i="10"/>
  <c r="BR64" i="10" s="1"/>
  <c r="BQ63" i="10"/>
  <c r="BR63" i="10" s="1"/>
  <c r="BQ62" i="10"/>
  <c r="BR62" i="10" s="1"/>
  <c r="BQ61" i="10"/>
  <c r="BR61" i="10" s="1"/>
  <c r="BQ60" i="10"/>
  <c r="BR60" i="10" s="1"/>
  <c r="BQ59" i="10"/>
  <c r="BR59" i="10" s="1"/>
  <c r="BQ58" i="10"/>
  <c r="BR58" i="10" s="1"/>
  <c r="BQ57" i="10"/>
  <c r="BR57" i="10" s="1"/>
  <c r="BQ56" i="10"/>
  <c r="BR56" i="10" s="1"/>
  <c r="BQ55" i="10"/>
  <c r="BR55" i="10" s="1"/>
  <c r="BQ54" i="10"/>
  <c r="BR54" i="10" s="1"/>
  <c r="BQ53" i="10"/>
  <c r="BR53" i="10" s="1"/>
  <c r="BQ52" i="10"/>
  <c r="BR52" i="10" s="1"/>
  <c r="BQ51" i="10"/>
  <c r="BR51" i="10" s="1"/>
  <c r="BQ50" i="10"/>
  <c r="BR50" i="10" s="1"/>
  <c r="BQ49" i="10"/>
  <c r="BR49" i="10" s="1"/>
  <c r="BQ48" i="10"/>
  <c r="BR48" i="10" s="1"/>
  <c r="BQ47" i="10"/>
  <c r="BR47" i="10" s="1"/>
  <c r="BQ46" i="10"/>
  <c r="BR46" i="10" s="1"/>
  <c r="BQ45" i="10"/>
  <c r="BR45" i="10" s="1"/>
  <c r="BQ44" i="10"/>
  <c r="BR44" i="10" s="1"/>
  <c r="BQ43" i="10"/>
  <c r="BR43" i="10" s="1"/>
  <c r="BQ42" i="10"/>
  <c r="BR42" i="10" s="1"/>
  <c r="BQ41" i="10"/>
  <c r="BR41" i="10" s="1"/>
  <c r="BQ40" i="10"/>
  <c r="BR40" i="10" s="1"/>
  <c r="BQ39" i="10"/>
  <c r="BR39" i="10" s="1"/>
  <c r="BQ38" i="10"/>
  <c r="BR38" i="10" s="1"/>
  <c r="BQ37" i="10"/>
  <c r="BR37" i="10" s="1"/>
  <c r="BQ36" i="10"/>
  <c r="BR36" i="10" s="1"/>
  <c r="BQ35" i="10"/>
  <c r="BR35" i="10" s="1"/>
  <c r="BQ34" i="10"/>
  <c r="BR34" i="10" s="1"/>
  <c r="BQ33" i="10"/>
  <c r="BR33" i="10" s="1"/>
  <c r="BQ32" i="10"/>
  <c r="BR32" i="10" s="1"/>
  <c r="BQ31" i="10"/>
  <c r="BR31" i="10" s="1"/>
  <c r="BQ30" i="10"/>
  <c r="BR30" i="10" s="1"/>
  <c r="BQ29" i="10"/>
  <c r="BR29" i="10" s="1"/>
  <c r="BQ28" i="10"/>
  <c r="BR28" i="10" s="1"/>
  <c r="BQ27" i="10"/>
  <c r="BR27" i="10" s="1"/>
  <c r="BQ26" i="10"/>
  <c r="BR26" i="10" s="1"/>
  <c r="BQ25" i="10"/>
  <c r="BR25" i="10" s="1"/>
  <c r="BQ24" i="10"/>
  <c r="BR24" i="10" s="1"/>
  <c r="BQ23" i="10"/>
  <c r="BR23" i="10" s="1"/>
  <c r="BQ22" i="10"/>
  <c r="BR22" i="10" s="1"/>
  <c r="BQ21" i="10"/>
  <c r="BR21" i="10" s="1"/>
  <c r="BQ20" i="10"/>
  <c r="BR20" i="10" s="1"/>
  <c r="BQ19" i="10"/>
  <c r="BR19" i="10" s="1"/>
  <c r="BQ18" i="10"/>
  <c r="BR18" i="10" s="1"/>
  <c r="BQ17" i="10"/>
  <c r="BR17" i="10" s="1"/>
  <c r="BQ16" i="10"/>
  <c r="BR16" i="10" s="1"/>
  <c r="BQ15" i="10"/>
  <c r="BR15" i="10" s="1"/>
  <c r="BQ14" i="10"/>
  <c r="BR14" i="10" s="1"/>
  <c r="BQ13" i="10"/>
  <c r="BR13" i="10" s="1"/>
  <c r="BQ12" i="10"/>
  <c r="BR12" i="10" s="1"/>
  <c r="BQ11" i="10"/>
  <c r="BR11" i="10" s="1"/>
  <c r="BQ10" i="10"/>
  <c r="BR10" i="10" s="1"/>
  <c r="BQ9" i="10"/>
  <c r="BR9" i="10" s="1"/>
  <c r="BQ8" i="10"/>
  <c r="BR8" i="10" s="1"/>
  <c r="BQ7" i="10"/>
  <c r="BR7" i="10" s="1"/>
  <c r="BQ6" i="10"/>
  <c r="BR6" i="10" s="1"/>
  <c r="BQ5" i="10"/>
  <c r="BR5" i="10" s="1"/>
  <c r="BQ4" i="10"/>
  <c r="CG170" i="1"/>
  <c r="CF170" i="1"/>
  <c r="CG159" i="1"/>
  <c r="CF159" i="1"/>
  <c r="CE143" i="1"/>
  <c r="CG127" i="1"/>
  <c r="CE110" i="1"/>
  <c r="CE136" i="1" s="1"/>
  <c r="CE147" i="1" s="1"/>
  <c r="CG171" i="1" l="1"/>
  <c r="AR132" i="1"/>
  <c r="AX127" i="1"/>
  <c r="AY127" i="1"/>
  <c r="BQ111" i="10"/>
  <c r="CE108" i="1"/>
  <c r="BP2" i="10"/>
  <c r="CF171" i="1"/>
  <c r="BR4" i="10"/>
  <c r="BR111" i="10" s="1"/>
  <c r="AT127" i="1" s="1"/>
  <c r="CF108" i="1"/>
  <c r="CG108" i="1"/>
  <c r="AD110" i="10"/>
  <c r="AD109" i="10"/>
  <c r="AD108" i="10"/>
  <c r="AD107" i="10"/>
  <c r="AD106" i="10"/>
  <c r="AD105" i="10"/>
  <c r="AD104" i="10"/>
  <c r="AD103" i="10"/>
  <c r="AD102" i="10"/>
  <c r="AD101" i="10"/>
  <c r="AD100" i="10"/>
  <c r="AD99" i="10"/>
  <c r="AD98" i="10"/>
  <c r="AD97" i="10"/>
  <c r="AD96" i="10"/>
  <c r="AD95" i="10"/>
  <c r="AD94" i="10"/>
  <c r="AD93" i="10"/>
  <c r="AD92" i="10"/>
  <c r="AD91" i="10"/>
  <c r="AD90" i="10"/>
  <c r="AD89" i="10"/>
  <c r="AD88" i="10"/>
  <c r="AD87" i="10"/>
  <c r="AD86" i="10"/>
  <c r="AD85" i="10"/>
  <c r="AD84" i="10"/>
  <c r="AD83" i="10"/>
  <c r="AD82" i="10"/>
  <c r="AD81" i="10"/>
  <c r="AD80" i="10"/>
  <c r="AD79" i="10"/>
  <c r="AD78" i="10"/>
  <c r="AD77" i="10"/>
  <c r="AD76" i="10"/>
  <c r="AD75" i="10"/>
  <c r="AD74" i="10"/>
  <c r="AD73" i="10"/>
  <c r="AD72" i="10"/>
  <c r="AD71" i="10"/>
  <c r="AD70" i="10"/>
  <c r="AD69" i="10"/>
  <c r="AD68" i="10"/>
  <c r="AD67" i="10"/>
  <c r="AD66" i="10"/>
  <c r="AD65" i="10"/>
  <c r="AD64" i="10"/>
  <c r="AD63" i="10"/>
  <c r="AD62" i="10"/>
  <c r="AD61" i="10"/>
  <c r="AD60" i="10"/>
  <c r="AD59" i="10"/>
  <c r="AD58" i="10"/>
  <c r="AD57" i="10"/>
  <c r="AD56" i="10"/>
  <c r="AD55" i="10"/>
  <c r="AD54" i="10"/>
  <c r="AD53" i="10"/>
  <c r="AD52" i="10"/>
  <c r="AD51" i="10"/>
  <c r="AD50" i="10"/>
  <c r="AD49" i="10"/>
  <c r="AD48" i="10"/>
  <c r="AD47" i="10"/>
  <c r="AD46" i="10"/>
  <c r="AD45" i="10"/>
  <c r="AD44" i="10"/>
  <c r="AD43" i="10"/>
  <c r="AD42" i="10"/>
  <c r="AD41" i="10"/>
  <c r="AD40" i="10"/>
  <c r="AD39" i="10"/>
  <c r="AD38" i="10"/>
  <c r="AD37" i="10"/>
  <c r="AD36" i="10"/>
  <c r="AD35" i="10"/>
  <c r="AD34" i="10"/>
  <c r="AD33" i="10"/>
  <c r="AD32" i="10"/>
  <c r="AD31" i="10"/>
  <c r="AD30" i="10"/>
  <c r="AD29" i="10"/>
  <c r="AD28" i="10"/>
  <c r="AD27" i="10"/>
  <c r="AD26" i="10"/>
  <c r="AD25" i="10"/>
  <c r="AD24" i="10"/>
  <c r="AD23" i="10"/>
  <c r="AD22" i="10"/>
  <c r="AD21" i="10"/>
  <c r="AD20" i="10"/>
  <c r="AD19" i="10"/>
  <c r="AD18" i="10"/>
  <c r="AD17" i="10"/>
  <c r="AD16" i="10"/>
  <c r="AD15" i="10"/>
  <c r="AD14" i="10"/>
  <c r="AD13" i="10"/>
  <c r="AD12" i="10"/>
  <c r="AD11" i="10"/>
  <c r="AD10" i="10"/>
  <c r="AD9" i="10"/>
  <c r="AD8" i="10"/>
  <c r="AD7" i="10"/>
  <c r="AD6" i="10"/>
  <c r="AD5" i="10"/>
  <c r="AD4" i="10"/>
  <c r="S110" i="10"/>
  <c r="S109" i="10"/>
  <c r="S108" i="10"/>
  <c r="S107" i="10"/>
  <c r="S106" i="10"/>
  <c r="S105" i="10"/>
  <c r="S104" i="10"/>
  <c r="S103" i="10"/>
  <c r="S102" i="10"/>
  <c r="S101" i="10"/>
  <c r="S100" i="10"/>
  <c r="S99" i="10"/>
  <c r="S98" i="10"/>
  <c r="S97" i="10"/>
  <c r="S96" i="10"/>
  <c r="S95" i="10"/>
  <c r="S94" i="10"/>
  <c r="S93" i="10"/>
  <c r="S92" i="10"/>
  <c r="S91" i="10"/>
  <c r="S90" i="10"/>
  <c r="S89" i="10"/>
  <c r="S88" i="10"/>
  <c r="S87" i="10"/>
  <c r="S86" i="10"/>
  <c r="S85" i="10"/>
  <c r="S84" i="10"/>
  <c r="S83" i="10"/>
  <c r="S82" i="10"/>
  <c r="S81" i="10"/>
  <c r="S80" i="10"/>
  <c r="S79" i="10"/>
  <c r="S78" i="10"/>
  <c r="S77" i="10"/>
  <c r="S76" i="10"/>
  <c r="S75" i="10"/>
  <c r="S74" i="10"/>
  <c r="S73" i="10"/>
  <c r="S72" i="10"/>
  <c r="S71" i="10"/>
  <c r="S70" i="10"/>
  <c r="S69" i="10"/>
  <c r="S68" i="10"/>
  <c r="S67" i="10"/>
  <c r="S66" i="10"/>
  <c r="S65" i="10"/>
  <c r="S64" i="10"/>
  <c r="S63" i="10"/>
  <c r="S62" i="10"/>
  <c r="S61" i="10"/>
  <c r="S60" i="10"/>
  <c r="S59" i="10"/>
  <c r="S58" i="10"/>
  <c r="S57" i="10"/>
  <c r="S56" i="10"/>
  <c r="S55" i="10"/>
  <c r="S54" i="10"/>
  <c r="S53" i="10"/>
  <c r="S52" i="10"/>
  <c r="S51" i="10"/>
  <c r="S50" i="10"/>
  <c r="S49" i="10"/>
  <c r="S48" i="10"/>
  <c r="S47" i="10"/>
  <c r="S46" i="10"/>
  <c r="S45" i="10"/>
  <c r="S44" i="10"/>
  <c r="S43" i="10"/>
  <c r="S42" i="10"/>
  <c r="S41" i="10"/>
  <c r="S40" i="10"/>
  <c r="S39" i="10"/>
  <c r="S38" i="10"/>
  <c r="S37" i="10"/>
  <c r="S36" i="10"/>
  <c r="S35" i="10"/>
  <c r="S34" i="10"/>
  <c r="S33" i="10"/>
  <c r="S32" i="10"/>
  <c r="S31" i="10"/>
  <c r="S30" i="10"/>
  <c r="S29" i="10"/>
  <c r="S28" i="10"/>
  <c r="S27" i="10"/>
  <c r="S26" i="10"/>
  <c r="S25" i="10"/>
  <c r="S24" i="10"/>
  <c r="S23" i="10"/>
  <c r="S22" i="10"/>
  <c r="S21" i="10"/>
  <c r="S20" i="10"/>
  <c r="S19" i="10"/>
  <c r="S18" i="10"/>
  <c r="S17" i="10"/>
  <c r="S16" i="10"/>
  <c r="S15" i="10"/>
  <c r="S14" i="10"/>
  <c r="S13" i="10"/>
  <c r="S12" i="10"/>
  <c r="S11" i="10"/>
  <c r="S10" i="10"/>
  <c r="S9" i="10"/>
  <c r="S8" i="10"/>
  <c r="S7" i="10"/>
  <c r="S6" i="10"/>
  <c r="S5" i="10"/>
  <c r="S4" i="10"/>
  <c r="AS132" i="1" l="1"/>
  <c r="AR134" i="1" s="1"/>
  <c r="AR145" i="1" s="1"/>
  <c r="CF127" i="1"/>
  <c r="CF132" i="1" s="1"/>
  <c r="CE134" i="1" s="1"/>
  <c r="AY132" i="1"/>
  <c r="AX132" i="1"/>
  <c r="S111" i="10"/>
  <c r="AD111" i="10"/>
  <c r="CE145" i="1" l="1"/>
  <c r="AA111" i="10"/>
  <c r="X111" i="10"/>
  <c r="AD127" i="1" s="1"/>
  <c r="U111" i="10"/>
  <c r="Z110" i="10"/>
  <c r="W110" i="10"/>
  <c r="Z109" i="10"/>
  <c r="W109" i="10"/>
  <c r="Z108" i="10"/>
  <c r="W108" i="10"/>
  <c r="Z107" i="10"/>
  <c r="W107" i="10"/>
  <c r="AE106" i="10"/>
  <c r="Z106" i="10"/>
  <c r="W106" i="10"/>
  <c r="Z105" i="10"/>
  <c r="W105" i="10"/>
  <c r="Z104" i="10"/>
  <c r="W104" i="10"/>
  <c r="Z103" i="10"/>
  <c r="W103" i="10"/>
  <c r="Z102" i="10"/>
  <c r="W102" i="10"/>
  <c r="Z101" i="10"/>
  <c r="W101" i="10"/>
  <c r="Z100" i="10"/>
  <c r="W100" i="10"/>
  <c r="Z99" i="10"/>
  <c r="W99" i="10"/>
  <c r="Z98" i="10"/>
  <c r="W98" i="10"/>
  <c r="Z97" i="10"/>
  <c r="W97" i="10"/>
  <c r="Z96" i="10"/>
  <c r="W96" i="10"/>
  <c r="Z95" i="10"/>
  <c r="W95" i="10"/>
  <c r="Z94" i="10"/>
  <c r="W94" i="10"/>
  <c r="Z93" i="10"/>
  <c r="W93" i="10"/>
  <c r="Z92" i="10"/>
  <c r="W92" i="10"/>
  <c r="Z91" i="10"/>
  <c r="W91" i="10"/>
  <c r="Z90" i="10"/>
  <c r="W90" i="10"/>
  <c r="Z89" i="10"/>
  <c r="W89" i="10"/>
  <c r="Z88" i="10"/>
  <c r="W88" i="10"/>
  <c r="Z87" i="10"/>
  <c r="W87" i="10"/>
  <c r="Z86" i="10"/>
  <c r="W86" i="10"/>
  <c r="Z85" i="10"/>
  <c r="W85" i="10"/>
  <c r="Z84" i="10"/>
  <c r="W84" i="10"/>
  <c r="Z83" i="10"/>
  <c r="W83" i="10"/>
  <c r="Z82" i="10"/>
  <c r="W82" i="10"/>
  <c r="Z81" i="10"/>
  <c r="W81" i="10"/>
  <c r="Z80" i="10"/>
  <c r="W80" i="10"/>
  <c r="Z79" i="10"/>
  <c r="W79" i="10"/>
  <c r="Z78" i="10"/>
  <c r="W78" i="10"/>
  <c r="Z77" i="10"/>
  <c r="W77" i="10"/>
  <c r="Z76" i="10"/>
  <c r="W76" i="10"/>
  <c r="Z75" i="10"/>
  <c r="W75" i="10"/>
  <c r="AE74" i="10"/>
  <c r="Z74" i="10"/>
  <c r="W74" i="10"/>
  <c r="Z73" i="10"/>
  <c r="W73" i="10"/>
  <c r="Z72" i="10"/>
  <c r="W72" i="10"/>
  <c r="Z71" i="10"/>
  <c r="W71" i="10"/>
  <c r="Z70" i="10"/>
  <c r="W70" i="10"/>
  <c r="Z69" i="10"/>
  <c r="W69" i="10"/>
  <c r="Z68" i="10"/>
  <c r="W68" i="10"/>
  <c r="Z67" i="10"/>
  <c r="W67" i="10"/>
  <c r="AE66" i="10"/>
  <c r="Z66" i="10"/>
  <c r="W66" i="10"/>
  <c r="Z65" i="10"/>
  <c r="W65" i="10"/>
  <c r="Z64" i="10"/>
  <c r="W64" i="10"/>
  <c r="Z63" i="10"/>
  <c r="W63" i="10"/>
  <c r="AE62" i="10"/>
  <c r="Z62" i="10"/>
  <c r="W62" i="10"/>
  <c r="Z61" i="10"/>
  <c r="W61" i="10"/>
  <c r="Z60" i="10"/>
  <c r="W60" i="10"/>
  <c r="Z59" i="10"/>
  <c r="W59" i="10"/>
  <c r="AE58" i="10"/>
  <c r="Z58" i="10"/>
  <c r="W58" i="10"/>
  <c r="Z57" i="10"/>
  <c r="W57" i="10"/>
  <c r="Z56" i="10"/>
  <c r="W56" i="10"/>
  <c r="Z55" i="10"/>
  <c r="W55" i="10"/>
  <c r="AE54" i="10"/>
  <c r="Z54" i="10"/>
  <c r="W54" i="10"/>
  <c r="Z53" i="10"/>
  <c r="W53" i="10"/>
  <c r="Z52" i="10"/>
  <c r="W52" i="10"/>
  <c r="Z51" i="10"/>
  <c r="W51" i="10"/>
  <c r="AE50" i="10"/>
  <c r="Z50" i="10"/>
  <c r="W50" i="10"/>
  <c r="Z49" i="10"/>
  <c r="W49" i="10"/>
  <c r="Z48" i="10"/>
  <c r="W48" i="10"/>
  <c r="Z47" i="10"/>
  <c r="W47" i="10"/>
  <c r="AE46" i="10"/>
  <c r="Z46" i="10"/>
  <c r="W46" i="10"/>
  <c r="Z45" i="10"/>
  <c r="W45" i="10"/>
  <c r="Z44" i="10"/>
  <c r="W44" i="10"/>
  <c r="Z43" i="10"/>
  <c r="W43" i="10"/>
  <c r="Z42" i="10"/>
  <c r="W42" i="10"/>
  <c r="AE41" i="10"/>
  <c r="Z41" i="10"/>
  <c r="W41" i="10"/>
  <c r="Z40" i="10"/>
  <c r="W40" i="10"/>
  <c r="Z39" i="10"/>
  <c r="W39" i="10"/>
  <c r="Z38" i="10"/>
  <c r="W38" i="10"/>
  <c r="AE37" i="10"/>
  <c r="Z37" i="10"/>
  <c r="W37" i="10"/>
  <c r="Z36" i="10"/>
  <c r="W36" i="10"/>
  <c r="Z35" i="10"/>
  <c r="W35" i="10"/>
  <c r="Z34" i="10"/>
  <c r="W34" i="10"/>
  <c r="AE33" i="10"/>
  <c r="Z33" i="10"/>
  <c r="W33" i="10"/>
  <c r="Z32" i="10"/>
  <c r="W32" i="10"/>
  <c r="Z31" i="10"/>
  <c r="W31" i="10"/>
  <c r="Z30" i="10"/>
  <c r="W30" i="10"/>
  <c r="AE29" i="10"/>
  <c r="Z29" i="10"/>
  <c r="W29" i="10"/>
  <c r="Z28" i="10"/>
  <c r="W28" i="10"/>
  <c r="Z27" i="10"/>
  <c r="W27" i="10"/>
  <c r="Z26" i="10"/>
  <c r="W26" i="10"/>
  <c r="AE25" i="10"/>
  <c r="Z25" i="10"/>
  <c r="W25" i="10"/>
  <c r="Z24" i="10"/>
  <c r="W24" i="10"/>
  <c r="Z23" i="10"/>
  <c r="W23" i="10"/>
  <c r="Z22" i="10"/>
  <c r="W22" i="10"/>
  <c r="AE21" i="10"/>
  <c r="Z21" i="10"/>
  <c r="W21" i="10"/>
  <c r="Z20" i="10"/>
  <c r="W20" i="10"/>
  <c r="Z19" i="10"/>
  <c r="W19" i="10"/>
  <c r="Z18" i="10"/>
  <c r="W18" i="10"/>
  <c r="Z17" i="10"/>
  <c r="W17" i="10"/>
  <c r="Z16" i="10"/>
  <c r="W16" i="10"/>
  <c r="Z15" i="10"/>
  <c r="W15" i="10"/>
  <c r="Z14" i="10"/>
  <c r="W14" i="10"/>
  <c r="Z13" i="10"/>
  <c r="W13" i="10"/>
  <c r="Z12" i="10"/>
  <c r="W12" i="10"/>
  <c r="Z11" i="10"/>
  <c r="W11" i="10"/>
  <c r="Z10" i="10"/>
  <c r="W10" i="10"/>
  <c r="Z9" i="10"/>
  <c r="W9" i="10"/>
  <c r="Z8" i="10"/>
  <c r="W8" i="10"/>
  <c r="Z7" i="10"/>
  <c r="W7" i="10"/>
  <c r="Z6" i="10"/>
  <c r="W6" i="10"/>
  <c r="Z5" i="10"/>
  <c r="W5" i="10"/>
  <c r="AE45" i="10" l="1"/>
  <c r="AE70" i="10"/>
  <c r="AE4" i="10"/>
  <c r="AE8" i="10"/>
  <c r="AE12" i="10"/>
  <c r="AE16" i="10"/>
  <c r="AE20" i="10"/>
  <c r="AE77" i="10"/>
  <c r="AE81" i="10"/>
  <c r="AE85" i="10"/>
  <c r="AE89" i="10"/>
  <c r="AE93" i="10"/>
  <c r="AE97" i="10"/>
  <c r="AE23" i="10"/>
  <c r="AE27" i="10"/>
  <c r="AE35" i="10"/>
  <c r="AE39" i="10"/>
  <c r="AE43" i="10"/>
  <c r="AE48" i="10"/>
  <c r="AE52" i="10"/>
  <c r="AE56" i="10"/>
  <c r="AE60" i="10"/>
  <c r="AE64" i="10"/>
  <c r="AE68" i="10"/>
  <c r="AE72" i="10"/>
  <c r="AE100" i="10"/>
  <c r="AE108" i="10"/>
  <c r="AE6" i="10"/>
  <c r="AE10" i="10"/>
  <c r="AE14" i="10"/>
  <c r="AE18" i="10"/>
  <c r="AE75" i="10"/>
  <c r="AE79" i="10"/>
  <c r="AE83" i="10"/>
  <c r="AE87" i="10"/>
  <c r="AE91" i="10"/>
  <c r="AE95" i="10"/>
  <c r="AC31" i="10"/>
  <c r="AE31" i="10"/>
  <c r="AE98" i="10"/>
  <c r="AC102" i="10"/>
  <c r="AE102" i="10"/>
  <c r="AC110" i="10"/>
  <c r="AE110" i="10"/>
  <c r="AE5" i="10"/>
  <c r="AE9" i="10"/>
  <c r="AE13" i="10"/>
  <c r="AE17" i="10"/>
  <c r="AE22" i="10"/>
  <c r="AE26" i="10"/>
  <c r="AE30" i="10"/>
  <c r="AE34" i="10"/>
  <c r="AE38" i="10"/>
  <c r="AE42" i="10"/>
  <c r="AE47" i="10"/>
  <c r="AE51" i="10"/>
  <c r="AE55" i="10"/>
  <c r="AE59" i="10"/>
  <c r="AE63" i="10"/>
  <c r="AE67" i="10"/>
  <c r="AE71" i="10"/>
  <c r="AE76" i="10"/>
  <c r="AE80" i="10"/>
  <c r="AE84" i="10"/>
  <c r="AE88" i="10"/>
  <c r="AE92" i="10"/>
  <c r="AC96" i="10"/>
  <c r="AE96" i="10"/>
  <c r="AE101" i="10"/>
  <c r="AE105" i="10"/>
  <c r="AE109" i="10"/>
  <c r="AC104" i="10"/>
  <c r="AE104" i="10"/>
  <c r="AE7" i="10"/>
  <c r="AE11" i="10"/>
  <c r="AE15" i="10"/>
  <c r="AE19" i="10"/>
  <c r="AE24" i="10"/>
  <c r="AE28" i="10"/>
  <c r="AE32" i="10"/>
  <c r="AE36" i="10"/>
  <c r="AE40" i="10"/>
  <c r="AE44" i="10"/>
  <c r="AE49" i="10"/>
  <c r="AE53" i="10"/>
  <c r="AE57" i="10"/>
  <c r="AE61" i="10"/>
  <c r="AE65" i="10"/>
  <c r="AE69" i="10"/>
  <c r="AE73" i="10"/>
  <c r="AE78" i="10"/>
  <c r="AE82" i="10"/>
  <c r="AE86" i="10"/>
  <c r="AE90" i="10"/>
  <c r="AE94" i="10"/>
  <c r="AE99" i="10"/>
  <c r="AE103" i="10"/>
  <c r="AE107" i="10"/>
  <c r="AG127" i="1"/>
  <c r="AK127" i="1" s="1"/>
  <c r="AC27" i="10"/>
  <c r="AC98" i="10"/>
  <c r="AC100" i="10"/>
  <c r="AC19" i="10"/>
  <c r="AC23" i="10"/>
  <c r="AC51" i="10"/>
  <c r="AC55" i="10"/>
  <c r="AC71" i="10"/>
  <c r="Y111" i="10"/>
  <c r="Z4" i="10"/>
  <c r="Z111" i="10" s="1"/>
  <c r="AC11" i="10"/>
  <c r="AC15" i="10"/>
  <c r="AC43" i="10"/>
  <c r="AC47" i="10"/>
  <c r="AC106" i="10"/>
  <c r="AC108" i="10"/>
  <c r="AC7" i="10"/>
  <c r="AC35" i="10"/>
  <c r="AC39" i="10"/>
  <c r="AC63" i="10"/>
  <c r="AC59" i="10"/>
  <c r="AC67" i="10"/>
  <c r="AC75" i="10"/>
  <c r="AC79" i="10"/>
  <c r="AC83" i="10"/>
  <c r="AC87" i="10"/>
  <c r="AC91" i="10"/>
  <c r="AC95" i="10"/>
  <c r="AC103" i="10"/>
  <c r="AB111" i="10"/>
  <c r="AC6" i="10"/>
  <c r="AC10" i="10"/>
  <c r="AC14" i="10"/>
  <c r="AC18" i="10"/>
  <c r="AC22" i="10"/>
  <c r="AC26" i="10"/>
  <c r="AC30" i="10"/>
  <c r="AC34" i="10"/>
  <c r="AC38" i="10"/>
  <c r="AC42" i="10"/>
  <c r="AC46" i="10"/>
  <c r="AC50" i="10"/>
  <c r="AC54" i="10"/>
  <c r="AC58" i="10"/>
  <c r="AC62" i="10"/>
  <c r="AC66" i="10"/>
  <c r="AC70" i="10"/>
  <c r="AC76" i="10"/>
  <c r="AC80" i="10"/>
  <c r="AC84" i="10"/>
  <c r="AC88" i="10"/>
  <c r="AC92" i="10"/>
  <c r="AC101" i="10"/>
  <c r="AC109" i="10"/>
  <c r="V111" i="10"/>
  <c r="AC5" i="10"/>
  <c r="AC9" i="10"/>
  <c r="AC13" i="10"/>
  <c r="AC17" i="10"/>
  <c r="AC21" i="10"/>
  <c r="AC25" i="10"/>
  <c r="AC29" i="10"/>
  <c r="AC33" i="10"/>
  <c r="AC37" i="10"/>
  <c r="AC41" i="10"/>
  <c r="AC45" i="10"/>
  <c r="AC49" i="10"/>
  <c r="AC53" i="10"/>
  <c r="AC57" i="10"/>
  <c r="AC61" i="10"/>
  <c r="AC65" i="10"/>
  <c r="AC69" i="10"/>
  <c r="AC73" i="10"/>
  <c r="AC77" i="10"/>
  <c r="AC81" i="10"/>
  <c r="AC85" i="10"/>
  <c r="AC89" i="10"/>
  <c r="AC93" i="10"/>
  <c r="AC99" i="10"/>
  <c r="AC107" i="10"/>
  <c r="W4" i="10"/>
  <c r="W111" i="10" s="1"/>
  <c r="AC4" i="10"/>
  <c r="AC8" i="10"/>
  <c r="AC12" i="10"/>
  <c r="AC16" i="10"/>
  <c r="AC20" i="10"/>
  <c r="AC24" i="10"/>
  <c r="AC28" i="10"/>
  <c r="AC32" i="10"/>
  <c r="AC36" i="10"/>
  <c r="AC40" i="10"/>
  <c r="AC44" i="10"/>
  <c r="AC48" i="10"/>
  <c r="AC52" i="10"/>
  <c r="AC56" i="10"/>
  <c r="AC60" i="10"/>
  <c r="AC64" i="10"/>
  <c r="AC68" i="10"/>
  <c r="AC72" i="10"/>
  <c r="AC74" i="10"/>
  <c r="AC78" i="10"/>
  <c r="AC82" i="10"/>
  <c r="AC86" i="10"/>
  <c r="AC90" i="10"/>
  <c r="AC94" i="10"/>
  <c r="AC97" i="10"/>
  <c r="AC105" i="10"/>
  <c r="AD2" i="10"/>
  <c r="AO2" i="10" s="1"/>
  <c r="AZ2" i="10" s="1"/>
  <c r="BK2" i="10" s="1"/>
  <c r="X2" i="10"/>
  <c r="S2" i="10"/>
  <c r="AI170" i="1"/>
  <c r="AH170" i="1"/>
  <c r="AF170" i="1"/>
  <c r="AE170" i="1"/>
  <c r="Y170" i="1"/>
  <c r="AI159" i="1"/>
  <c r="AH159" i="1"/>
  <c r="AF159" i="1"/>
  <c r="AE159" i="1"/>
  <c r="Y159" i="1"/>
  <c r="AH143" i="1"/>
  <c r="AG143" i="1"/>
  <c r="AE143" i="1"/>
  <c r="AD143" i="1"/>
  <c r="X143" i="1"/>
  <c r="AD136" i="1"/>
  <c r="AD147" i="1" s="1"/>
  <c r="AD132" i="1"/>
  <c r="AK131" i="1"/>
  <c r="AJ131" i="1"/>
  <c r="AK130" i="1"/>
  <c r="AJ130" i="1"/>
  <c r="AK129" i="1"/>
  <c r="AJ129" i="1"/>
  <c r="AK128" i="1"/>
  <c r="AJ128" i="1"/>
  <c r="AG110" i="1"/>
  <c r="AA2" i="10" s="1"/>
  <c r="AF81" i="1"/>
  <c r="AE81" i="1"/>
  <c r="AD81" i="1"/>
  <c r="AF55" i="1"/>
  <c r="AD55" i="1"/>
  <c r="AC111" i="10" l="1"/>
  <c r="AI127" i="1" s="1"/>
  <c r="AG136" i="1"/>
  <c r="AG147" i="1" s="1"/>
  <c r="AE171" i="1"/>
  <c r="AJ143" i="1"/>
  <c r="AJ127" i="1"/>
  <c r="AG132" i="1"/>
  <c r="AJ132" i="1" s="1"/>
  <c r="AE127" i="1"/>
  <c r="AE132" i="1" s="1"/>
  <c r="AD134" i="1" s="1"/>
  <c r="AE111" i="10"/>
  <c r="AH127" i="1"/>
  <c r="AH132" i="1" s="1"/>
  <c r="AG134" i="1" s="1"/>
  <c r="AF127" i="1"/>
  <c r="AF171" i="1"/>
  <c r="AK170" i="1"/>
  <c r="AK107" i="1"/>
  <c r="AE108" i="1"/>
  <c r="AG108" i="1"/>
  <c r="AI108" i="1"/>
  <c r="AF108" i="1"/>
  <c r="AH108" i="1"/>
  <c r="Y171" i="1"/>
  <c r="AH171" i="1"/>
  <c r="AJ170" i="1"/>
  <c r="AK81" i="1"/>
  <c r="Z171" i="1"/>
  <c r="AK159" i="1"/>
  <c r="AJ159" i="1"/>
  <c r="AK143" i="1"/>
  <c r="AI171" i="1"/>
  <c r="AD108" i="1"/>
  <c r="AK55" i="1"/>
  <c r="AK171" i="1" l="1"/>
  <c r="AK132" i="1"/>
  <c r="AK108" i="1"/>
  <c r="AJ171" i="1"/>
  <c r="C28" i="1" l="1"/>
  <c r="A16" i="1" s="1"/>
  <c r="N110" i="10" l="1"/>
  <c r="N109" i="10"/>
  <c r="N108" i="10"/>
  <c r="N107" i="10"/>
  <c r="N106" i="10"/>
  <c r="N105" i="10"/>
  <c r="N104" i="10"/>
  <c r="O104" i="10" s="1"/>
  <c r="N103" i="10"/>
  <c r="O103" i="10" s="1"/>
  <c r="N102" i="10"/>
  <c r="O102" i="10" s="1"/>
  <c r="N101" i="10"/>
  <c r="N100" i="10"/>
  <c r="N99" i="10"/>
  <c r="N98" i="10"/>
  <c r="N97" i="10"/>
  <c r="N96" i="10"/>
  <c r="N95" i="10"/>
  <c r="N94" i="10"/>
  <c r="N93" i="10"/>
  <c r="N92" i="10"/>
  <c r="N91" i="10"/>
  <c r="N90" i="10"/>
  <c r="N89" i="10"/>
  <c r="N88" i="10"/>
  <c r="N87" i="10"/>
  <c r="N86" i="10"/>
  <c r="O86" i="10" s="1"/>
  <c r="N85" i="10"/>
  <c r="O85" i="10" s="1"/>
  <c r="N84" i="10"/>
  <c r="O84" i="10" s="1"/>
  <c r="N83" i="10"/>
  <c r="O83" i="10" s="1"/>
  <c r="N82" i="10"/>
  <c r="O82" i="10" s="1"/>
  <c r="N81" i="10"/>
  <c r="O81" i="10" s="1"/>
  <c r="N80" i="10"/>
  <c r="O80" i="10" s="1"/>
  <c r="N79" i="10"/>
  <c r="O79" i="10" s="1"/>
  <c r="N78" i="10"/>
  <c r="O78" i="10" s="1"/>
  <c r="N77" i="10"/>
  <c r="O77" i="10" s="1"/>
  <c r="N76" i="10"/>
  <c r="O76" i="10" s="1"/>
  <c r="N75" i="10"/>
  <c r="O75" i="10" s="1"/>
  <c r="N74" i="10"/>
  <c r="O74" i="10" s="1"/>
  <c r="N73" i="10"/>
  <c r="O73" i="10" s="1"/>
  <c r="N72" i="10"/>
  <c r="O72" i="10" s="1"/>
  <c r="N71" i="10"/>
  <c r="O71" i="10" s="1"/>
  <c r="N70" i="10"/>
  <c r="O70" i="10" s="1"/>
  <c r="N69" i="10"/>
  <c r="O69" i="10" s="1"/>
  <c r="N68" i="10"/>
  <c r="O68" i="10" s="1"/>
  <c r="N67" i="10"/>
  <c r="O67" i="10" s="1"/>
  <c r="N66" i="10"/>
  <c r="O66" i="10" s="1"/>
  <c r="N65" i="10"/>
  <c r="O65" i="10" s="1"/>
  <c r="N64" i="10"/>
  <c r="O64" i="10" s="1"/>
  <c r="N63" i="10"/>
  <c r="O63" i="10" s="1"/>
  <c r="N62" i="10"/>
  <c r="O62" i="10" s="1"/>
  <c r="N61" i="10"/>
  <c r="O61" i="10" s="1"/>
  <c r="N60" i="10"/>
  <c r="O60" i="10" s="1"/>
  <c r="N59" i="10"/>
  <c r="O59" i="10" s="1"/>
  <c r="N58" i="10"/>
  <c r="O58" i="10" s="1"/>
  <c r="N57" i="10"/>
  <c r="O57" i="10" s="1"/>
  <c r="N56" i="10"/>
  <c r="O56" i="10" s="1"/>
  <c r="N55" i="10"/>
  <c r="O55" i="10" s="1"/>
  <c r="N54" i="10"/>
  <c r="O54" i="10" s="1"/>
  <c r="N53" i="10"/>
  <c r="O53" i="10" s="1"/>
  <c r="N52" i="10"/>
  <c r="O52" i="10" s="1"/>
  <c r="N51" i="10"/>
  <c r="O51" i="10" s="1"/>
  <c r="N50" i="10"/>
  <c r="O50" i="10" s="1"/>
  <c r="N49" i="10"/>
  <c r="O49" i="10" s="1"/>
  <c r="N48" i="10"/>
  <c r="O48" i="10" s="1"/>
  <c r="N47" i="10"/>
  <c r="O47" i="10" s="1"/>
  <c r="N46" i="10"/>
  <c r="O46" i="10" s="1"/>
  <c r="N45" i="10"/>
  <c r="O45" i="10" s="1"/>
  <c r="N44" i="10"/>
  <c r="O44" i="10" s="1"/>
  <c r="N43" i="10"/>
  <c r="O43" i="10" s="1"/>
  <c r="N42" i="10"/>
  <c r="O42" i="10" s="1"/>
  <c r="N41" i="10"/>
  <c r="O41" i="10" s="1"/>
  <c r="N40" i="10"/>
  <c r="O40" i="10" s="1"/>
  <c r="N39" i="10"/>
  <c r="O39" i="10" s="1"/>
  <c r="N38" i="10"/>
  <c r="O38" i="10" s="1"/>
  <c r="N37" i="10"/>
  <c r="O37" i="10" s="1"/>
  <c r="N36" i="10"/>
  <c r="O36" i="10" s="1"/>
  <c r="N35" i="10"/>
  <c r="O35" i="10" s="1"/>
  <c r="N34" i="10"/>
  <c r="O34" i="10" s="1"/>
  <c r="N33" i="10"/>
  <c r="O33" i="10" s="1"/>
  <c r="N32" i="10"/>
  <c r="O32" i="10" s="1"/>
  <c r="N31" i="10"/>
  <c r="O31" i="10" s="1"/>
  <c r="N30" i="10"/>
  <c r="O30" i="10" s="1"/>
  <c r="N29" i="10"/>
  <c r="O29" i="10" s="1"/>
  <c r="N28" i="10"/>
  <c r="O28" i="10" s="1"/>
  <c r="N27" i="10"/>
  <c r="O27" i="10" s="1"/>
  <c r="N26" i="10"/>
  <c r="O26" i="10" s="1"/>
  <c r="N25" i="10"/>
  <c r="O25" i="10" s="1"/>
  <c r="N24" i="10"/>
  <c r="O24" i="10" s="1"/>
  <c r="N23" i="10"/>
  <c r="O23" i="10" s="1"/>
  <c r="N22" i="10"/>
  <c r="O22" i="10" s="1"/>
  <c r="N21" i="10"/>
  <c r="O21" i="10" s="1"/>
  <c r="N20" i="10"/>
  <c r="O20" i="10" s="1"/>
  <c r="N19" i="10"/>
  <c r="O19" i="10" s="1"/>
  <c r="N18" i="10"/>
  <c r="O18" i="10" s="1"/>
  <c r="N17" i="10"/>
  <c r="O17" i="10" s="1"/>
  <c r="N16" i="10"/>
  <c r="O16" i="10" s="1"/>
  <c r="N15" i="10"/>
  <c r="O15" i="10" s="1"/>
  <c r="N14" i="10"/>
  <c r="O14" i="10" s="1"/>
  <c r="N13" i="10"/>
  <c r="O13" i="10" s="1"/>
  <c r="N12" i="10"/>
  <c r="O12" i="10" s="1"/>
  <c r="N11" i="10"/>
  <c r="O11" i="10" s="1"/>
  <c r="N10" i="10"/>
  <c r="O10" i="10" s="1"/>
  <c r="N9" i="10"/>
  <c r="O9" i="10" s="1"/>
  <c r="N8" i="10"/>
  <c r="O8" i="10" s="1"/>
  <c r="N7" i="10"/>
  <c r="O7" i="10" s="1"/>
  <c r="N6" i="10"/>
  <c r="N5" i="10"/>
  <c r="D102" i="10"/>
  <c r="H102" i="10"/>
  <c r="I102" i="10" s="1"/>
  <c r="K102" i="10"/>
  <c r="L102" i="10" s="1"/>
  <c r="Q102" i="10"/>
  <c r="AG102" i="10"/>
  <c r="AH102" i="10" s="1"/>
  <c r="BN102" i="10"/>
  <c r="BO102" i="10" s="1"/>
  <c r="D103" i="10"/>
  <c r="H103" i="10"/>
  <c r="I103" i="10" s="1"/>
  <c r="K103" i="10"/>
  <c r="L103" i="10" s="1"/>
  <c r="Q103" i="10"/>
  <c r="AG103" i="10"/>
  <c r="AH103" i="10" s="1"/>
  <c r="BN103" i="10"/>
  <c r="BO103" i="10" s="1"/>
  <c r="D104" i="10"/>
  <c r="H104" i="10"/>
  <c r="I104" i="10" s="1"/>
  <c r="K104" i="10"/>
  <c r="L104" i="10" s="1"/>
  <c r="Q104" i="10"/>
  <c r="AG104" i="10"/>
  <c r="AH104" i="10" s="1"/>
  <c r="BN104" i="10"/>
  <c r="BO104" i="10" s="1"/>
  <c r="D70" i="10"/>
  <c r="H70" i="10"/>
  <c r="I70" i="10" s="1"/>
  <c r="K70" i="10"/>
  <c r="L70" i="10" s="1"/>
  <c r="Q70" i="10"/>
  <c r="AG70" i="10"/>
  <c r="AH70" i="10" s="1"/>
  <c r="BN70" i="10"/>
  <c r="BO70" i="10" s="1"/>
  <c r="D71" i="10"/>
  <c r="H71" i="10"/>
  <c r="I71" i="10" s="1"/>
  <c r="K71" i="10"/>
  <c r="L71" i="10" s="1"/>
  <c r="Q71" i="10"/>
  <c r="AG71" i="10"/>
  <c r="AH71" i="10" s="1"/>
  <c r="BN71" i="10"/>
  <c r="BO71" i="10" s="1"/>
  <c r="D72" i="10"/>
  <c r="H72" i="10"/>
  <c r="I72" i="10" s="1"/>
  <c r="K72" i="10"/>
  <c r="L72" i="10" s="1"/>
  <c r="Q72" i="10"/>
  <c r="AG72" i="10"/>
  <c r="AH72" i="10" s="1"/>
  <c r="BN72" i="10"/>
  <c r="BO72" i="10" s="1"/>
  <c r="D73" i="10"/>
  <c r="H73" i="10"/>
  <c r="I73" i="10" s="1"/>
  <c r="K73" i="10"/>
  <c r="L73" i="10" s="1"/>
  <c r="Q73" i="10"/>
  <c r="AG73" i="10"/>
  <c r="AH73" i="10" s="1"/>
  <c r="BN73" i="10"/>
  <c r="BO73" i="10" s="1"/>
  <c r="D74" i="10"/>
  <c r="H74" i="10"/>
  <c r="I74" i="10" s="1"/>
  <c r="K74" i="10"/>
  <c r="L74" i="10" s="1"/>
  <c r="Q74" i="10"/>
  <c r="AG74" i="10"/>
  <c r="AH74" i="10" s="1"/>
  <c r="BN74" i="10"/>
  <c r="BO74" i="10" s="1"/>
  <c r="D75" i="10"/>
  <c r="H75" i="10"/>
  <c r="I75" i="10" s="1"/>
  <c r="K75" i="10"/>
  <c r="L75" i="10" s="1"/>
  <c r="Q75" i="10"/>
  <c r="AG75" i="10"/>
  <c r="AH75" i="10" s="1"/>
  <c r="BN75" i="10"/>
  <c r="BO75" i="10" s="1"/>
  <c r="D76" i="10"/>
  <c r="H76" i="10"/>
  <c r="I76" i="10" s="1"/>
  <c r="K76" i="10"/>
  <c r="L76" i="10" s="1"/>
  <c r="Q76" i="10"/>
  <c r="AG76" i="10"/>
  <c r="AH76" i="10" s="1"/>
  <c r="BN76" i="10"/>
  <c r="BO76" i="10" s="1"/>
  <c r="D47" i="10"/>
  <c r="H47" i="10"/>
  <c r="I47" i="10" s="1"/>
  <c r="K47" i="10"/>
  <c r="L47" i="10" s="1"/>
  <c r="Q47" i="10"/>
  <c r="AG47" i="10"/>
  <c r="AH47" i="10" s="1"/>
  <c r="BN47" i="10"/>
  <c r="BO47" i="10" s="1"/>
  <c r="D48" i="10"/>
  <c r="H48" i="10"/>
  <c r="I48" i="10" s="1"/>
  <c r="K48" i="10"/>
  <c r="L48" i="10" s="1"/>
  <c r="Q48" i="10"/>
  <c r="AG48" i="10"/>
  <c r="AH48" i="10" s="1"/>
  <c r="BN48" i="10"/>
  <c r="BO48" i="10" s="1"/>
  <c r="D49" i="10"/>
  <c r="H49" i="10"/>
  <c r="I49" i="10" s="1"/>
  <c r="K49" i="10"/>
  <c r="L49" i="10" s="1"/>
  <c r="Q49" i="10"/>
  <c r="T49" i="10" s="1"/>
  <c r="AG49" i="10"/>
  <c r="AH49" i="10" s="1"/>
  <c r="BN49" i="10"/>
  <c r="BO49" i="10" s="1"/>
  <c r="D50" i="10"/>
  <c r="H50" i="10"/>
  <c r="I50" i="10" s="1"/>
  <c r="K50" i="10"/>
  <c r="L50" i="10" s="1"/>
  <c r="Q50" i="10"/>
  <c r="AG50" i="10"/>
  <c r="AH50" i="10" s="1"/>
  <c r="BN50" i="10"/>
  <c r="BO50" i="10" s="1"/>
  <c r="D51" i="10"/>
  <c r="H51" i="10"/>
  <c r="I51" i="10" s="1"/>
  <c r="K51" i="10"/>
  <c r="L51" i="10" s="1"/>
  <c r="Q51" i="10"/>
  <c r="AG51" i="10"/>
  <c r="AH51" i="10" s="1"/>
  <c r="BN51" i="10"/>
  <c r="BO51" i="10" s="1"/>
  <c r="D52" i="10"/>
  <c r="H52" i="10"/>
  <c r="I52" i="10" s="1"/>
  <c r="K52" i="10"/>
  <c r="L52" i="10" s="1"/>
  <c r="Q52" i="10"/>
  <c r="AG52" i="10"/>
  <c r="AH52" i="10" s="1"/>
  <c r="BN52" i="10"/>
  <c r="BO52" i="10" s="1"/>
  <c r="D53" i="10"/>
  <c r="H53" i="10"/>
  <c r="I53" i="10" s="1"/>
  <c r="K53" i="10"/>
  <c r="L53" i="10" s="1"/>
  <c r="Q53" i="10"/>
  <c r="T53" i="10" s="1"/>
  <c r="AG53" i="10"/>
  <c r="AH53" i="10" s="1"/>
  <c r="BN53" i="10"/>
  <c r="BO53" i="10" s="1"/>
  <c r="D54" i="10"/>
  <c r="H54" i="10"/>
  <c r="I54" i="10" s="1"/>
  <c r="K54" i="10"/>
  <c r="L54" i="10" s="1"/>
  <c r="Q54" i="10"/>
  <c r="AG54" i="10"/>
  <c r="AH54" i="10" s="1"/>
  <c r="BN54" i="10"/>
  <c r="BO54" i="10" s="1"/>
  <c r="D55" i="10"/>
  <c r="H55" i="10"/>
  <c r="I55" i="10" s="1"/>
  <c r="K55" i="10"/>
  <c r="L55" i="10" s="1"/>
  <c r="Q55" i="10"/>
  <c r="AG55" i="10"/>
  <c r="AH55" i="10" s="1"/>
  <c r="BN55" i="10"/>
  <c r="BO55" i="10" s="1"/>
  <c r="D56" i="10"/>
  <c r="H56" i="10"/>
  <c r="I56" i="10" s="1"/>
  <c r="K56" i="10"/>
  <c r="L56" i="10" s="1"/>
  <c r="Q56" i="10"/>
  <c r="AG56" i="10"/>
  <c r="AH56" i="10" s="1"/>
  <c r="BN56" i="10"/>
  <c r="BO56" i="10" s="1"/>
  <c r="D57" i="10"/>
  <c r="H57" i="10"/>
  <c r="I57" i="10" s="1"/>
  <c r="K57" i="10"/>
  <c r="L57" i="10" s="1"/>
  <c r="Q57" i="10"/>
  <c r="AG57" i="10"/>
  <c r="AH57" i="10" s="1"/>
  <c r="BN57" i="10"/>
  <c r="BO57" i="10" s="1"/>
  <c r="D58" i="10"/>
  <c r="H58" i="10"/>
  <c r="I58" i="10" s="1"/>
  <c r="K58" i="10"/>
  <c r="L58" i="10" s="1"/>
  <c r="Q58" i="10"/>
  <c r="AG58" i="10"/>
  <c r="AH58" i="10" s="1"/>
  <c r="BN58" i="10"/>
  <c r="BO58" i="10" s="1"/>
  <c r="D59" i="10"/>
  <c r="H59" i="10"/>
  <c r="I59" i="10" s="1"/>
  <c r="K59" i="10"/>
  <c r="L59" i="10" s="1"/>
  <c r="Q59" i="10"/>
  <c r="AG59" i="10"/>
  <c r="AH59" i="10" s="1"/>
  <c r="BN59" i="10"/>
  <c r="BO59" i="10" s="1"/>
  <c r="D60" i="10"/>
  <c r="H60" i="10"/>
  <c r="I60" i="10" s="1"/>
  <c r="K60" i="10"/>
  <c r="L60" i="10" s="1"/>
  <c r="Q60" i="10"/>
  <c r="AG60" i="10"/>
  <c r="AH60" i="10" s="1"/>
  <c r="BN60" i="10"/>
  <c r="BO60" i="10" s="1"/>
  <c r="D61" i="10"/>
  <c r="H61" i="10"/>
  <c r="I61" i="10" s="1"/>
  <c r="K61" i="10"/>
  <c r="L61" i="10" s="1"/>
  <c r="Q61" i="10"/>
  <c r="T61" i="10" s="1"/>
  <c r="AG61" i="10"/>
  <c r="AH61" i="10" s="1"/>
  <c r="BN61" i="10"/>
  <c r="BO61" i="10" s="1"/>
  <c r="D62" i="10"/>
  <c r="H62" i="10"/>
  <c r="I62" i="10" s="1"/>
  <c r="K62" i="10"/>
  <c r="L62" i="10" s="1"/>
  <c r="Q62" i="10"/>
  <c r="AG62" i="10"/>
  <c r="AH62" i="10" s="1"/>
  <c r="BN62" i="10"/>
  <c r="BO62" i="10" s="1"/>
  <c r="D63" i="10"/>
  <c r="H63" i="10"/>
  <c r="I63" i="10" s="1"/>
  <c r="K63" i="10"/>
  <c r="L63" i="10" s="1"/>
  <c r="Q63" i="10"/>
  <c r="AG63" i="10"/>
  <c r="AH63" i="10" s="1"/>
  <c r="BN63" i="10"/>
  <c r="BO63" i="10" s="1"/>
  <c r="D64" i="10"/>
  <c r="H64" i="10"/>
  <c r="I64" i="10" s="1"/>
  <c r="K64" i="10"/>
  <c r="L64" i="10" s="1"/>
  <c r="Q64" i="10"/>
  <c r="AG64" i="10"/>
  <c r="AH64" i="10" s="1"/>
  <c r="BN64" i="10"/>
  <c r="BO64" i="10" s="1"/>
  <c r="D65" i="10"/>
  <c r="H65" i="10"/>
  <c r="I65" i="10" s="1"/>
  <c r="K65" i="10"/>
  <c r="L65" i="10" s="1"/>
  <c r="Q65" i="10"/>
  <c r="T65" i="10" s="1"/>
  <c r="AG65" i="10"/>
  <c r="AH65" i="10" s="1"/>
  <c r="BN65" i="10"/>
  <c r="BO65" i="10" s="1"/>
  <c r="D66" i="10"/>
  <c r="H66" i="10"/>
  <c r="I66" i="10" s="1"/>
  <c r="K66" i="10"/>
  <c r="L66" i="10" s="1"/>
  <c r="Q66" i="10"/>
  <c r="AG66" i="10"/>
  <c r="AH66" i="10" s="1"/>
  <c r="BN66" i="10"/>
  <c r="BO66" i="10" s="1"/>
  <c r="D67" i="10"/>
  <c r="H67" i="10"/>
  <c r="I67" i="10" s="1"/>
  <c r="K67" i="10"/>
  <c r="L67" i="10" s="1"/>
  <c r="Q67" i="10"/>
  <c r="AG67" i="10"/>
  <c r="AH67" i="10" s="1"/>
  <c r="BN67" i="10"/>
  <c r="BO67" i="10" s="1"/>
  <c r="D68" i="10"/>
  <c r="H68" i="10"/>
  <c r="I68" i="10" s="1"/>
  <c r="K68" i="10"/>
  <c r="L68" i="10" s="1"/>
  <c r="Q68" i="10"/>
  <c r="AG68" i="10"/>
  <c r="AH68" i="10" s="1"/>
  <c r="BN68" i="10"/>
  <c r="BO68" i="10" s="1"/>
  <c r="D69" i="10"/>
  <c r="H69" i="10"/>
  <c r="I69" i="10" s="1"/>
  <c r="K69" i="10"/>
  <c r="L69" i="10" s="1"/>
  <c r="Q69" i="10"/>
  <c r="T69" i="10" s="1"/>
  <c r="AG69" i="10"/>
  <c r="AH69" i="10" s="1"/>
  <c r="BN69" i="10"/>
  <c r="BO69" i="10" s="1"/>
  <c r="D17" i="10"/>
  <c r="H17" i="10"/>
  <c r="I17" i="10" s="1"/>
  <c r="K17" i="10"/>
  <c r="L17" i="10" s="1"/>
  <c r="Q17" i="10"/>
  <c r="AG17" i="10"/>
  <c r="AH17" i="10" s="1"/>
  <c r="BN17" i="10"/>
  <c r="BO17" i="10" s="1"/>
  <c r="D18" i="10"/>
  <c r="H18" i="10"/>
  <c r="I18" i="10" s="1"/>
  <c r="K18" i="10"/>
  <c r="L18" i="10" s="1"/>
  <c r="Q18" i="10"/>
  <c r="AG18" i="10"/>
  <c r="AH18" i="10" s="1"/>
  <c r="BN18" i="10"/>
  <c r="BO18" i="10" s="1"/>
  <c r="D19" i="10"/>
  <c r="H19" i="10"/>
  <c r="I19" i="10" s="1"/>
  <c r="K19" i="10"/>
  <c r="L19" i="10" s="1"/>
  <c r="Q19" i="10"/>
  <c r="AG19" i="10"/>
  <c r="AH19" i="10" s="1"/>
  <c r="BN19" i="10"/>
  <c r="BO19" i="10" s="1"/>
  <c r="D20" i="10"/>
  <c r="H20" i="10"/>
  <c r="I20" i="10" s="1"/>
  <c r="K20" i="10"/>
  <c r="L20" i="10" s="1"/>
  <c r="Q20" i="10"/>
  <c r="AG20" i="10"/>
  <c r="AH20" i="10" s="1"/>
  <c r="BN20" i="10"/>
  <c r="BO20" i="10" s="1"/>
  <c r="D21" i="10"/>
  <c r="H21" i="10"/>
  <c r="I21" i="10" s="1"/>
  <c r="K21" i="10"/>
  <c r="L21" i="10" s="1"/>
  <c r="Q21" i="10"/>
  <c r="AG21" i="10"/>
  <c r="AH21" i="10" s="1"/>
  <c r="BN21" i="10"/>
  <c r="BO21" i="10" s="1"/>
  <c r="D22" i="10"/>
  <c r="H22" i="10"/>
  <c r="I22" i="10" s="1"/>
  <c r="K22" i="10"/>
  <c r="L22" i="10" s="1"/>
  <c r="Q22" i="10"/>
  <c r="AG22" i="10"/>
  <c r="AH22" i="10" s="1"/>
  <c r="BN22" i="10"/>
  <c r="BO22" i="10" s="1"/>
  <c r="D23" i="10"/>
  <c r="H23" i="10"/>
  <c r="I23" i="10" s="1"/>
  <c r="K23" i="10"/>
  <c r="L23" i="10" s="1"/>
  <c r="Q23" i="10"/>
  <c r="T23" i="10" s="1"/>
  <c r="AG23" i="10"/>
  <c r="AH23" i="10" s="1"/>
  <c r="BN23" i="10"/>
  <c r="BO23" i="10" s="1"/>
  <c r="D24" i="10"/>
  <c r="H24" i="10"/>
  <c r="I24" i="10" s="1"/>
  <c r="K24" i="10"/>
  <c r="L24" i="10" s="1"/>
  <c r="Q24" i="10"/>
  <c r="AG24" i="10"/>
  <c r="AH24" i="10" s="1"/>
  <c r="BN24" i="10"/>
  <c r="BO24" i="10" s="1"/>
  <c r="D25" i="10"/>
  <c r="H25" i="10"/>
  <c r="I25" i="10" s="1"/>
  <c r="K25" i="10"/>
  <c r="L25" i="10" s="1"/>
  <c r="Q25" i="10"/>
  <c r="AG25" i="10"/>
  <c r="AH25" i="10" s="1"/>
  <c r="BN25" i="10"/>
  <c r="BO25" i="10" s="1"/>
  <c r="D26" i="10"/>
  <c r="H26" i="10"/>
  <c r="I26" i="10" s="1"/>
  <c r="K26" i="10"/>
  <c r="L26" i="10" s="1"/>
  <c r="Q26" i="10"/>
  <c r="AG26" i="10"/>
  <c r="AH26" i="10" s="1"/>
  <c r="BN26" i="10"/>
  <c r="BO26" i="10" s="1"/>
  <c r="D27" i="10"/>
  <c r="H27" i="10"/>
  <c r="I27" i="10" s="1"/>
  <c r="K27" i="10"/>
  <c r="L27" i="10" s="1"/>
  <c r="Q27" i="10"/>
  <c r="T27" i="10" s="1"/>
  <c r="AG27" i="10"/>
  <c r="AH27" i="10" s="1"/>
  <c r="BN27" i="10"/>
  <c r="BO27" i="10" s="1"/>
  <c r="D28" i="10"/>
  <c r="H28" i="10"/>
  <c r="I28" i="10" s="1"/>
  <c r="K28" i="10"/>
  <c r="L28" i="10" s="1"/>
  <c r="Q28" i="10"/>
  <c r="AG28" i="10"/>
  <c r="AH28" i="10" s="1"/>
  <c r="BN28" i="10"/>
  <c r="BO28" i="10" s="1"/>
  <c r="D29" i="10"/>
  <c r="H29" i="10"/>
  <c r="I29" i="10" s="1"/>
  <c r="K29" i="10"/>
  <c r="L29" i="10" s="1"/>
  <c r="Q29" i="10"/>
  <c r="AG29" i="10"/>
  <c r="AH29" i="10" s="1"/>
  <c r="BN29" i="10"/>
  <c r="BO29" i="10" s="1"/>
  <c r="D30" i="10"/>
  <c r="H30" i="10"/>
  <c r="I30" i="10" s="1"/>
  <c r="K30" i="10"/>
  <c r="L30" i="10" s="1"/>
  <c r="Q30" i="10"/>
  <c r="AG30" i="10"/>
  <c r="AH30" i="10" s="1"/>
  <c r="BN30" i="10"/>
  <c r="BO30" i="10" s="1"/>
  <c r="D31" i="10"/>
  <c r="H31" i="10"/>
  <c r="I31" i="10" s="1"/>
  <c r="K31" i="10"/>
  <c r="L31" i="10" s="1"/>
  <c r="Q31" i="10"/>
  <c r="AG31" i="10"/>
  <c r="AH31" i="10" s="1"/>
  <c r="BN31" i="10"/>
  <c r="BO31" i="10" s="1"/>
  <c r="D32" i="10"/>
  <c r="H32" i="10"/>
  <c r="I32" i="10" s="1"/>
  <c r="K32" i="10"/>
  <c r="L32" i="10" s="1"/>
  <c r="Q32" i="10"/>
  <c r="AG32" i="10"/>
  <c r="AH32" i="10" s="1"/>
  <c r="BN32" i="10"/>
  <c r="BO32" i="10" s="1"/>
  <c r="D33" i="10"/>
  <c r="H33" i="10"/>
  <c r="I33" i="10" s="1"/>
  <c r="K33" i="10"/>
  <c r="L33" i="10" s="1"/>
  <c r="Q33" i="10"/>
  <c r="AG33" i="10"/>
  <c r="AH33" i="10" s="1"/>
  <c r="BN33" i="10"/>
  <c r="BO33" i="10" s="1"/>
  <c r="D34" i="10"/>
  <c r="H34" i="10"/>
  <c r="I34" i="10" s="1"/>
  <c r="K34" i="10"/>
  <c r="L34" i="10" s="1"/>
  <c r="Q34" i="10"/>
  <c r="AG34" i="10"/>
  <c r="AH34" i="10" s="1"/>
  <c r="BN34" i="10"/>
  <c r="BO34" i="10" s="1"/>
  <c r="D35" i="10"/>
  <c r="H35" i="10"/>
  <c r="I35" i="10" s="1"/>
  <c r="K35" i="10"/>
  <c r="L35" i="10" s="1"/>
  <c r="Q35" i="10"/>
  <c r="T35" i="10" s="1"/>
  <c r="AG35" i="10"/>
  <c r="AH35" i="10" s="1"/>
  <c r="BN35" i="10"/>
  <c r="BO35" i="10" s="1"/>
  <c r="D36" i="10"/>
  <c r="H36" i="10"/>
  <c r="I36" i="10" s="1"/>
  <c r="K36" i="10"/>
  <c r="L36" i="10" s="1"/>
  <c r="Q36" i="10"/>
  <c r="AG36" i="10"/>
  <c r="AH36" i="10" s="1"/>
  <c r="BN36" i="10"/>
  <c r="BO36" i="10" s="1"/>
  <c r="D37" i="10"/>
  <c r="H37" i="10"/>
  <c r="I37" i="10" s="1"/>
  <c r="K37" i="10"/>
  <c r="L37" i="10" s="1"/>
  <c r="Q37" i="10"/>
  <c r="AG37" i="10"/>
  <c r="AH37" i="10" s="1"/>
  <c r="BN37" i="10"/>
  <c r="BO37" i="10" s="1"/>
  <c r="D38" i="10"/>
  <c r="H38" i="10"/>
  <c r="I38" i="10" s="1"/>
  <c r="K38" i="10"/>
  <c r="L38" i="10" s="1"/>
  <c r="Q38" i="10"/>
  <c r="AG38" i="10"/>
  <c r="AH38" i="10" s="1"/>
  <c r="BN38" i="10"/>
  <c r="BO38" i="10" s="1"/>
  <c r="D39" i="10"/>
  <c r="H39" i="10"/>
  <c r="I39" i="10" s="1"/>
  <c r="K39" i="10"/>
  <c r="L39" i="10" s="1"/>
  <c r="Q39" i="10"/>
  <c r="T39" i="10" s="1"/>
  <c r="AG39" i="10"/>
  <c r="AH39" i="10" s="1"/>
  <c r="BN39" i="10"/>
  <c r="BO39" i="10" s="1"/>
  <c r="D40" i="10"/>
  <c r="H40" i="10"/>
  <c r="I40" i="10" s="1"/>
  <c r="K40" i="10"/>
  <c r="L40" i="10" s="1"/>
  <c r="Q40" i="10"/>
  <c r="AG40" i="10"/>
  <c r="AH40" i="10" s="1"/>
  <c r="BN40" i="10"/>
  <c r="BO40" i="10" s="1"/>
  <c r="D41" i="10"/>
  <c r="H41" i="10"/>
  <c r="I41" i="10" s="1"/>
  <c r="K41" i="10"/>
  <c r="L41" i="10" s="1"/>
  <c r="Q41" i="10"/>
  <c r="AG41" i="10"/>
  <c r="AH41" i="10" s="1"/>
  <c r="BN41" i="10"/>
  <c r="BO41" i="10" s="1"/>
  <c r="D42" i="10"/>
  <c r="H42" i="10"/>
  <c r="I42" i="10" s="1"/>
  <c r="K42" i="10"/>
  <c r="L42" i="10" s="1"/>
  <c r="Q42" i="10"/>
  <c r="AG42" i="10"/>
  <c r="AH42" i="10" s="1"/>
  <c r="BN42" i="10"/>
  <c r="BO42" i="10" s="1"/>
  <c r="D43" i="10"/>
  <c r="H43" i="10"/>
  <c r="I43" i="10" s="1"/>
  <c r="K43" i="10"/>
  <c r="L43" i="10" s="1"/>
  <c r="Q43" i="10"/>
  <c r="AG43" i="10"/>
  <c r="AH43" i="10" s="1"/>
  <c r="BN43" i="10"/>
  <c r="BO43" i="10" s="1"/>
  <c r="D44" i="10"/>
  <c r="H44" i="10"/>
  <c r="I44" i="10" s="1"/>
  <c r="K44" i="10"/>
  <c r="L44" i="10" s="1"/>
  <c r="Q44" i="10"/>
  <c r="AG44" i="10"/>
  <c r="AH44" i="10" s="1"/>
  <c r="BN44" i="10"/>
  <c r="BO44" i="10" s="1"/>
  <c r="D45" i="10"/>
  <c r="H45" i="10"/>
  <c r="I45" i="10" s="1"/>
  <c r="K45" i="10"/>
  <c r="L45" i="10" s="1"/>
  <c r="Q45" i="10"/>
  <c r="AG45" i="10"/>
  <c r="AH45" i="10" s="1"/>
  <c r="BN45" i="10"/>
  <c r="BO45" i="10" s="1"/>
  <c r="D46" i="10"/>
  <c r="H46" i="10"/>
  <c r="I46" i="10" s="1"/>
  <c r="K46" i="10"/>
  <c r="L46" i="10" s="1"/>
  <c r="Q46" i="10"/>
  <c r="AG46" i="10"/>
  <c r="AH46" i="10" s="1"/>
  <c r="BN46" i="10"/>
  <c r="BO46" i="10" s="1"/>
  <c r="Q7" i="10"/>
  <c r="AG7" i="10"/>
  <c r="AH7" i="10" s="1"/>
  <c r="BN7" i="10"/>
  <c r="BO7" i="10" s="1"/>
  <c r="Q8" i="10"/>
  <c r="AG8" i="10"/>
  <c r="AH8" i="10" s="1"/>
  <c r="BN8" i="10"/>
  <c r="BO8" i="10" s="1"/>
  <c r="Q9" i="10"/>
  <c r="AG9" i="10"/>
  <c r="AH9" i="10" s="1"/>
  <c r="BN9" i="10"/>
  <c r="BO9" i="10" s="1"/>
  <c r="Q10" i="10"/>
  <c r="AG10" i="10"/>
  <c r="AH10" i="10" s="1"/>
  <c r="BN10" i="10"/>
  <c r="BO10" i="10" s="1"/>
  <c r="Q11" i="10"/>
  <c r="AG11" i="10"/>
  <c r="AH11" i="10" s="1"/>
  <c r="BN11" i="10"/>
  <c r="BO11" i="10" s="1"/>
  <c r="Q12" i="10"/>
  <c r="AG12" i="10"/>
  <c r="AH12" i="10" s="1"/>
  <c r="BN12" i="10"/>
  <c r="BO12" i="10" s="1"/>
  <c r="Q13" i="10"/>
  <c r="AG13" i="10"/>
  <c r="AH13" i="10" s="1"/>
  <c r="BN13" i="10"/>
  <c r="BO13" i="10" s="1"/>
  <c r="Q14" i="10"/>
  <c r="AG14" i="10"/>
  <c r="AH14" i="10" s="1"/>
  <c r="BN14" i="10"/>
  <c r="BO14" i="10" s="1"/>
  <c r="Q15" i="10"/>
  <c r="AG15" i="10"/>
  <c r="AH15" i="10" s="1"/>
  <c r="BN15" i="10"/>
  <c r="BO15" i="10" s="1"/>
  <c r="Q16" i="10"/>
  <c r="AG16" i="10"/>
  <c r="AH16" i="10" s="1"/>
  <c r="BN16" i="10"/>
  <c r="BO16" i="10" s="1"/>
  <c r="Q77" i="10"/>
  <c r="AG77" i="10"/>
  <c r="AH77" i="10" s="1"/>
  <c r="BN77" i="10"/>
  <c r="BO77" i="10" s="1"/>
  <c r="Q78" i="10"/>
  <c r="AG78" i="10"/>
  <c r="AH78" i="10" s="1"/>
  <c r="BN78" i="10"/>
  <c r="BO78" i="10" s="1"/>
  <c r="Q79" i="10"/>
  <c r="AG79" i="10"/>
  <c r="AH79" i="10" s="1"/>
  <c r="BN79" i="10"/>
  <c r="BO79" i="10" s="1"/>
  <c r="Q80" i="10"/>
  <c r="AG80" i="10"/>
  <c r="AH80" i="10" s="1"/>
  <c r="BN80" i="10"/>
  <c r="BO80" i="10" s="1"/>
  <c r="Q81" i="10"/>
  <c r="AG81" i="10"/>
  <c r="AH81" i="10" s="1"/>
  <c r="BN81" i="10"/>
  <c r="BO81" i="10" s="1"/>
  <c r="Q82" i="10"/>
  <c r="AG82" i="10"/>
  <c r="AH82" i="10" s="1"/>
  <c r="BN82" i="10"/>
  <c r="BO82" i="10" s="1"/>
  <c r="Q83" i="10"/>
  <c r="AG83" i="10"/>
  <c r="AH83" i="10" s="1"/>
  <c r="BN83" i="10"/>
  <c r="BO83" i="10" s="1"/>
  <c r="Q84" i="10"/>
  <c r="AG84" i="10"/>
  <c r="AH84" i="10" s="1"/>
  <c r="BN84" i="10"/>
  <c r="BO84" i="10" s="1"/>
  <c r="Q85" i="10"/>
  <c r="AG85" i="10"/>
  <c r="AH85" i="10" s="1"/>
  <c r="BN85" i="10"/>
  <c r="BO85" i="10" s="1"/>
  <c r="Q86" i="10"/>
  <c r="AG86" i="10"/>
  <c r="AH86" i="10" s="1"/>
  <c r="BN86" i="10"/>
  <c r="BO86" i="10" s="1"/>
  <c r="K8" i="10"/>
  <c r="L8" i="10" s="1"/>
  <c r="K9" i="10"/>
  <c r="L9" i="10" s="1"/>
  <c r="K10" i="10"/>
  <c r="L10" i="10" s="1"/>
  <c r="K11" i="10"/>
  <c r="L11" i="10" s="1"/>
  <c r="K12" i="10"/>
  <c r="L12" i="10" s="1"/>
  <c r="K13" i="10"/>
  <c r="L13" i="10" s="1"/>
  <c r="K14" i="10"/>
  <c r="L14" i="10" s="1"/>
  <c r="K15" i="10"/>
  <c r="L15" i="10" s="1"/>
  <c r="K16" i="10"/>
  <c r="L16" i="10" s="1"/>
  <c r="K77" i="10"/>
  <c r="L77" i="10" s="1"/>
  <c r="K78" i="10"/>
  <c r="L78" i="10" s="1"/>
  <c r="K79" i="10"/>
  <c r="L79" i="10" s="1"/>
  <c r="K80" i="10"/>
  <c r="L80" i="10" s="1"/>
  <c r="K81" i="10"/>
  <c r="L81" i="10" s="1"/>
  <c r="K82" i="10"/>
  <c r="L82" i="10" s="1"/>
  <c r="K83" i="10"/>
  <c r="L83" i="10" s="1"/>
  <c r="K84" i="10"/>
  <c r="L84" i="10" s="1"/>
  <c r="K85" i="10"/>
  <c r="L85" i="10" s="1"/>
  <c r="K86" i="10"/>
  <c r="L86" i="10" s="1"/>
  <c r="K7" i="10"/>
  <c r="L7" i="10" s="1"/>
  <c r="H7" i="10"/>
  <c r="I7" i="10" s="1"/>
  <c r="H8" i="10"/>
  <c r="I8" i="10" s="1"/>
  <c r="H9" i="10"/>
  <c r="I9" i="10" s="1"/>
  <c r="H10" i="10"/>
  <c r="I10" i="10" s="1"/>
  <c r="H11" i="10"/>
  <c r="I11" i="10" s="1"/>
  <c r="H12" i="10"/>
  <c r="I12" i="10" s="1"/>
  <c r="H13" i="10"/>
  <c r="I13" i="10" s="1"/>
  <c r="H14" i="10"/>
  <c r="I14" i="10" s="1"/>
  <c r="H15" i="10"/>
  <c r="I15" i="10" s="1"/>
  <c r="H16" i="10"/>
  <c r="I16" i="10" s="1"/>
  <c r="H77" i="10"/>
  <c r="I77" i="10" s="1"/>
  <c r="H78" i="10"/>
  <c r="I78" i="10" s="1"/>
  <c r="H79" i="10"/>
  <c r="I79" i="10" s="1"/>
  <c r="H80" i="10"/>
  <c r="I80" i="10" s="1"/>
  <c r="H81" i="10"/>
  <c r="I81" i="10" s="1"/>
  <c r="H82" i="10"/>
  <c r="I82" i="10" s="1"/>
  <c r="H83" i="10"/>
  <c r="I83" i="10" s="1"/>
  <c r="H84" i="10"/>
  <c r="I84" i="10" s="1"/>
  <c r="H85" i="10"/>
  <c r="I85" i="10" s="1"/>
  <c r="H86" i="10"/>
  <c r="I86" i="10" s="1"/>
  <c r="D7" i="10"/>
  <c r="D8" i="10"/>
  <c r="D9" i="10"/>
  <c r="D10" i="10"/>
  <c r="D11" i="10"/>
  <c r="D12" i="10"/>
  <c r="D13" i="10"/>
  <c r="D14" i="10"/>
  <c r="D15" i="10"/>
  <c r="D16" i="10"/>
  <c r="D77" i="10"/>
  <c r="D78" i="10"/>
  <c r="D79" i="10"/>
  <c r="D80" i="10"/>
  <c r="D81" i="10"/>
  <c r="D82" i="10"/>
  <c r="D83" i="10"/>
  <c r="D84" i="10"/>
  <c r="D85" i="10"/>
  <c r="D86" i="10"/>
  <c r="D87" i="10"/>
  <c r="N4" i="10"/>
  <c r="D4" i="10"/>
  <c r="T31" i="10" l="1"/>
  <c r="T21" i="10"/>
  <c r="T16" i="10"/>
  <c r="T8" i="10"/>
  <c r="T12" i="10"/>
  <c r="T17" i="10"/>
  <c r="T19" i="10"/>
  <c r="T43" i="10"/>
  <c r="T57" i="10"/>
  <c r="T73" i="10"/>
  <c r="T84" i="10"/>
  <c r="T80" i="10"/>
  <c r="T76" i="10"/>
  <c r="T72" i="10"/>
  <c r="T68" i="10"/>
  <c r="T64" i="10"/>
  <c r="T60" i="10"/>
  <c r="T56" i="10"/>
  <c r="T52" i="10"/>
  <c r="T48" i="10"/>
  <c r="T45" i="10"/>
  <c r="T41" i="10"/>
  <c r="T37" i="10"/>
  <c r="T33" i="10"/>
  <c r="T29" i="10"/>
  <c r="T25" i="10"/>
  <c r="T66" i="10"/>
  <c r="T62" i="10"/>
  <c r="T58" i="10"/>
  <c r="T54" i="10"/>
  <c r="T50" i="10"/>
  <c r="T74" i="10"/>
  <c r="T86" i="10"/>
  <c r="T82" i="10"/>
  <c r="T78" i="10"/>
  <c r="T14" i="10"/>
  <c r="T10" i="10"/>
  <c r="T46" i="10"/>
  <c r="T42" i="10"/>
  <c r="T38" i="10"/>
  <c r="T34" i="10"/>
  <c r="T30" i="10"/>
  <c r="T26" i="10"/>
  <c r="T22" i="10"/>
  <c r="T18" i="10"/>
  <c r="T102" i="10"/>
  <c r="T55" i="10"/>
  <c r="T71" i="10"/>
  <c r="T104" i="10"/>
  <c r="T103" i="10"/>
  <c r="T75" i="10"/>
  <c r="T70" i="10"/>
  <c r="T67" i="10"/>
  <c r="T63" i="10"/>
  <c r="T59" i="10"/>
  <c r="T51" i="10"/>
  <c r="T47" i="10"/>
  <c r="T44" i="10"/>
  <c r="T40" i="10"/>
  <c r="T36" i="10"/>
  <c r="T32" i="10"/>
  <c r="T28" i="10"/>
  <c r="T24" i="10"/>
  <c r="T20" i="10"/>
  <c r="T85" i="10"/>
  <c r="T81" i="10"/>
  <c r="T77" i="10"/>
  <c r="T13" i="10"/>
  <c r="T9" i="10"/>
  <c r="T83" i="10"/>
  <c r="T79" i="10"/>
  <c r="T15" i="10"/>
  <c r="T11" i="10"/>
  <c r="T7" i="10"/>
  <c r="R84" i="10"/>
  <c r="R16" i="10"/>
  <c r="R8" i="10"/>
  <c r="R41" i="10"/>
  <c r="R37" i="10"/>
  <c r="R33" i="10"/>
  <c r="R27" i="10"/>
  <c r="R23" i="10"/>
  <c r="R19" i="10"/>
  <c r="R68" i="10"/>
  <c r="R64" i="10"/>
  <c r="R60" i="10"/>
  <c r="R56" i="10"/>
  <c r="R50" i="10"/>
  <c r="R74" i="10"/>
  <c r="R70" i="10"/>
  <c r="R81" i="10"/>
  <c r="R13" i="10"/>
  <c r="R86" i="10"/>
  <c r="R82" i="10"/>
  <c r="R78" i="10"/>
  <c r="R14" i="10"/>
  <c r="R10" i="10"/>
  <c r="R46" i="10"/>
  <c r="R44" i="10"/>
  <c r="R42" i="10"/>
  <c r="R40" i="10"/>
  <c r="R38" i="10"/>
  <c r="R36" i="10"/>
  <c r="R34" i="10"/>
  <c r="R32" i="10"/>
  <c r="R30" i="10"/>
  <c r="R28" i="10"/>
  <c r="R26" i="10"/>
  <c r="R24" i="10"/>
  <c r="R22" i="10"/>
  <c r="R20" i="10"/>
  <c r="R18" i="10"/>
  <c r="R69" i="10"/>
  <c r="R67" i="10"/>
  <c r="R65" i="10"/>
  <c r="R63" i="10"/>
  <c r="R61" i="10"/>
  <c r="R59" i="10"/>
  <c r="R57" i="10"/>
  <c r="R55" i="10"/>
  <c r="R53" i="10"/>
  <c r="R51" i="10"/>
  <c r="R49" i="10"/>
  <c r="R47" i="10"/>
  <c r="R75" i="10"/>
  <c r="R73" i="10"/>
  <c r="R71" i="10"/>
  <c r="R104" i="10"/>
  <c r="R102" i="10"/>
  <c r="R80" i="10"/>
  <c r="R12" i="10"/>
  <c r="R45" i="10"/>
  <c r="R43" i="10"/>
  <c r="R39" i="10"/>
  <c r="R35" i="10"/>
  <c r="R31" i="10"/>
  <c r="R29" i="10"/>
  <c r="R25" i="10"/>
  <c r="R21" i="10"/>
  <c r="R17" i="10"/>
  <c r="R66" i="10"/>
  <c r="R62" i="10"/>
  <c r="R58" i="10"/>
  <c r="R54" i="10"/>
  <c r="R52" i="10"/>
  <c r="R48" i="10"/>
  <c r="R76" i="10"/>
  <c r="R72" i="10"/>
  <c r="R103" i="10"/>
  <c r="R85" i="10"/>
  <c r="R77" i="10"/>
  <c r="R9" i="10"/>
  <c r="R83" i="10"/>
  <c r="R79" i="10"/>
  <c r="R15" i="10"/>
  <c r="R11" i="10"/>
  <c r="R7" i="10"/>
  <c r="I107" i="1"/>
  <c r="H107" i="1"/>
  <c r="G107" i="1"/>
  <c r="I55" i="1"/>
  <c r="H55" i="1"/>
  <c r="G55" i="1"/>
  <c r="F111" i="10" l="1"/>
  <c r="D110" i="10"/>
  <c r="D109" i="10"/>
  <c r="D108" i="10"/>
  <c r="D107" i="10"/>
  <c r="D106" i="10"/>
  <c r="D105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6" i="10"/>
  <c r="D5" i="10"/>
  <c r="BN110" i="10"/>
  <c r="BO110" i="10" s="1"/>
  <c r="BN109" i="10"/>
  <c r="BO109" i="10" s="1"/>
  <c r="BN108" i="10"/>
  <c r="BO108" i="10" s="1"/>
  <c r="BN107" i="10"/>
  <c r="BO107" i="10" s="1"/>
  <c r="BN106" i="10"/>
  <c r="BO106" i="10" s="1"/>
  <c r="BN105" i="10"/>
  <c r="BO105" i="10" s="1"/>
  <c r="BN101" i="10"/>
  <c r="BO101" i="10" s="1"/>
  <c r="BN100" i="10"/>
  <c r="BO100" i="10" s="1"/>
  <c r="BN99" i="10"/>
  <c r="BN98" i="10"/>
  <c r="BN97" i="10"/>
  <c r="BO97" i="10" s="1"/>
  <c r="BN96" i="10"/>
  <c r="BO96" i="10" s="1"/>
  <c r="BN95" i="10"/>
  <c r="BO95" i="10" s="1"/>
  <c r="BN94" i="10"/>
  <c r="BO94" i="10" s="1"/>
  <c r="BN93" i="10"/>
  <c r="BO93" i="10" s="1"/>
  <c r="BN92" i="10"/>
  <c r="BO92" i="10" s="1"/>
  <c r="BN91" i="10"/>
  <c r="BO91" i="10" s="1"/>
  <c r="BN90" i="10"/>
  <c r="BO90" i="10" s="1"/>
  <c r="BN89" i="10"/>
  <c r="BO89" i="10" s="1"/>
  <c r="BN88" i="10"/>
  <c r="BO88" i="10" s="1"/>
  <c r="BN87" i="10"/>
  <c r="BO87" i="10" s="1"/>
  <c r="BN6" i="10"/>
  <c r="BO6" i="10" s="1"/>
  <c r="BN5" i="10"/>
  <c r="BO5" i="10" s="1"/>
  <c r="BN4" i="10"/>
  <c r="BO4" i="10" s="1"/>
  <c r="AG110" i="10"/>
  <c r="AH110" i="10" s="1"/>
  <c r="AG109" i="10"/>
  <c r="AH109" i="10" s="1"/>
  <c r="AG108" i="10"/>
  <c r="AH108" i="10" s="1"/>
  <c r="AG107" i="10"/>
  <c r="AH107" i="10" s="1"/>
  <c r="AG106" i="10"/>
  <c r="AH106" i="10" s="1"/>
  <c r="AG105" i="10"/>
  <c r="AH105" i="10" s="1"/>
  <c r="AG101" i="10"/>
  <c r="AH101" i="10" s="1"/>
  <c r="AG100" i="10"/>
  <c r="AH100" i="10" s="1"/>
  <c r="AG99" i="10"/>
  <c r="AH99" i="10" s="1"/>
  <c r="AG98" i="10"/>
  <c r="AH98" i="10" s="1"/>
  <c r="AG97" i="10"/>
  <c r="AH97" i="10" s="1"/>
  <c r="AG96" i="10"/>
  <c r="AH96" i="10" s="1"/>
  <c r="AG95" i="10"/>
  <c r="AH95" i="10" s="1"/>
  <c r="AG94" i="10"/>
  <c r="AH94" i="10" s="1"/>
  <c r="AG93" i="10"/>
  <c r="AH93" i="10" s="1"/>
  <c r="AG92" i="10"/>
  <c r="AH92" i="10" s="1"/>
  <c r="AG91" i="10"/>
  <c r="AH91" i="10" s="1"/>
  <c r="AG90" i="10"/>
  <c r="AH90" i="10" s="1"/>
  <c r="AG89" i="10"/>
  <c r="AH89" i="10" s="1"/>
  <c r="AG88" i="10"/>
  <c r="AH88" i="10" s="1"/>
  <c r="AG87" i="10"/>
  <c r="AH87" i="10" s="1"/>
  <c r="AG6" i="10"/>
  <c r="AH6" i="10" s="1"/>
  <c r="AG5" i="10"/>
  <c r="AH5" i="10" s="1"/>
  <c r="AG4" i="10"/>
  <c r="AH4" i="10" s="1"/>
  <c r="Q110" i="10"/>
  <c r="T110" i="10" s="1"/>
  <c r="Q109" i="10"/>
  <c r="T109" i="10" s="1"/>
  <c r="Q108" i="10"/>
  <c r="T108" i="10" s="1"/>
  <c r="Q107" i="10"/>
  <c r="T107" i="10" s="1"/>
  <c r="Q106" i="10"/>
  <c r="T106" i="10" s="1"/>
  <c r="Q105" i="10"/>
  <c r="T105" i="10" s="1"/>
  <c r="Q101" i="10"/>
  <c r="T101" i="10" s="1"/>
  <c r="Q100" i="10"/>
  <c r="T100" i="10" s="1"/>
  <c r="Q99" i="10"/>
  <c r="T99" i="10" s="1"/>
  <c r="Q98" i="10"/>
  <c r="T98" i="10" s="1"/>
  <c r="Q97" i="10"/>
  <c r="T97" i="10" s="1"/>
  <c r="Q96" i="10"/>
  <c r="T96" i="10" s="1"/>
  <c r="Q95" i="10"/>
  <c r="T95" i="10" s="1"/>
  <c r="Q94" i="10"/>
  <c r="T94" i="10" s="1"/>
  <c r="Q93" i="10"/>
  <c r="T93" i="10" s="1"/>
  <c r="Q92" i="10"/>
  <c r="T92" i="10" s="1"/>
  <c r="Q91" i="10"/>
  <c r="T91" i="10" s="1"/>
  <c r="Q90" i="10"/>
  <c r="T90" i="10" s="1"/>
  <c r="Q89" i="10"/>
  <c r="T89" i="10" s="1"/>
  <c r="Q88" i="10"/>
  <c r="T88" i="10" s="1"/>
  <c r="Q87" i="10"/>
  <c r="T87" i="10" s="1"/>
  <c r="Q6" i="10"/>
  <c r="T6" i="10" s="1"/>
  <c r="Q5" i="10"/>
  <c r="T5" i="10" s="1"/>
  <c r="Q4" i="10"/>
  <c r="T4" i="10" s="1"/>
  <c r="K110" i="10"/>
  <c r="L110" i="10" s="1"/>
  <c r="K109" i="10"/>
  <c r="L109" i="10" s="1"/>
  <c r="K108" i="10"/>
  <c r="L108" i="10" s="1"/>
  <c r="K107" i="10"/>
  <c r="L107" i="10" s="1"/>
  <c r="K106" i="10"/>
  <c r="L106" i="10" s="1"/>
  <c r="K105" i="10"/>
  <c r="L105" i="10" s="1"/>
  <c r="K101" i="10"/>
  <c r="L101" i="10" s="1"/>
  <c r="K100" i="10"/>
  <c r="L100" i="10" s="1"/>
  <c r="K99" i="10"/>
  <c r="L99" i="10" s="1"/>
  <c r="K98" i="10"/>
  <c r="L98" i="10" s="1"/>
  <c r="K97" i="10"/>
  <c r="L97" i="10" s="1"/>
  <c r="K96" i="10"/>
  <c r="L96" i="10" s="1"/>
  <c r="K95" i="10"/>
  <c r="L95" i="10" s="1"/>
  <c r="K94" i="10"/>
  <c r="L94" i="10" s="1"/>
  <c r="K93" i="10"/>
  <c r="L93" i="10" s="1"/>
  <c r="K92" i="10"/>
  <c r="L92" i="10" s="1"/>
  <c r="K91" i="10"/>
  <c r="L91" i="10" s="1"/>
  <c r="K90" i="10"/>
  <c r="L90" i="10" s="1"/>
  <c r="K89" i="10"/>
  <c r="L89" i="10" s="1"/>
  <c r="K88" i="10"/>
  <c r="L88" i="10" s="1"/>
  <c r="K87" i="10"/>
  <c r="L87" i="10" s="1"/>
  <c r="K6" i="10"/>
  <c r="L6" i="10" s="1"/>
  <c r="K5" i="10"/>
  <c r="L5" i="10" s="1"/>
  <c r="K4" i="10"/>
  <c r="L4" i="10" s="1"/>
  <c r="O110" i="10"/>
  <c r="O109" i="10"/>
  <c r="O108" i="10"/>
  <c r="O107" i="10"/>
  <c r="O106" i="10"/>
  <c r="O105" i="10"/>
  <c r="O101" i="10"/>
  <c r="O100" i="10"/>
  <c r="O99" i="10"/>
  <c r="O98" i="10"/>
  <c r="O97" i="10"/>
  <c r="O96" i="10"/>
  <c r="O95" i="10"/>
  <c r="O94" i="10"/>
  <c r="O93" i="10"/>
  <c r="O92" i="10"/>
  <c r="O91" i="10"/>
  <c r="O90" i="10"/>
  <c r="O89" i="10"/>
  <c r="O88" i="10"/>
  <c r="O87" i="10"/>
  <c r="O6" i="10"/>
  <c r="O5" i="10"/>
  <c r="BO99" i="10"/>
  <c r="BO98" i="10"/>
  <c r="H110" i="10"/>
  <c r="I110" i="10" s="1"/>
  <c r="H109" i="10"/>
  <c r="I109" i="10" s="1"/>
  <c r="H108" i="10"/>
  <c r="I108" i="10" s="1"/>
  <c r="H107" i="10"/>
  <c r="I107" i="10" s="1"/>
  <c r="H106" i="10"/>
  <c r="I106" i="10" s="1"/>
  <c r="H105" i="10"/>
  <c r="I105" i="10" s="1"/>
  <c r="H101" i="10"/>
  <c r="I101" i="10" s="1"/>
  <c r="H100" i="10"/>
  <c r="I100" i="10" s="1"/>
  <c r="H99" i="10"/>
  <c r="I99" i="10" s="1"/>
  <c r="H98" i="10"/>
  <c r="I98" i="10" s="1"/>
  <c r="H97" i="10"/>
  <c r="I97" i="10" s="1"/>
  <c r="H96" i="10"/>
  <c r="I96" i="10" s="1"/>
  <c r="H95" i="10"/>
  <c r="I95" i="10" s="1"/>
  <c r="H94" i="10"/>
  <c r="I94" i="10" s="1"/>
  <c r="H93" i="10"/>
  <c r="I93" i="10" s="1"/>
  <c r="H92" i="10"/>
  <c r="I92" i="10" s="1"/>
  <c r="H91" i="10"/>
  <c r="I91" i="10" s="1"/>
  <c r="H90" i="10"/>
  <c r="I90" i="10" s="1"/>
  <c r="H88" i="10"/>
  <c r="I88" i="10" s="1"/>
  <c r="H87" i="10"/>
  <c r="I87" i="10" s="1"/>
  <c r="H6" i="10"/>
  <c r="I6" i="10" s="1"/>
  <c r="H5" i="10"/>
  <c r="I5" i="10" s="1"/>
  <c r="H4" i="10"/>
  <c r="I4" i="10" s="1"/>
  <c r="H89" i="10"/>
  <c r="R87" i="10" l="1"/>
  <c r="R95" i="10"/>
  <c r="R4" i="10"/>
  <c r="R92" i="10"/>
  <c r="R100" i="10"/>
  <c r="R107" i="10"/>
  <c r="R5" i="10"/>
  <c r="R89" i="10"/>
  <c r="R93" i="10"/>
  <c r="R97" i="10"/>
  <c r="R101" i="10"/>
  <c r="R108" i="10"/>
  <c r="R91" i="10"/>
  <c r="R99" i="10"/>
  <c r="R106" i="10"/>
  <c r="R110" i="10"/>
  <c r="R88" i="10"/>
  <c r="R96" i="10"/>
  <c r="R6" i="10"/>
  <c r="R90" i="10"/>
  <c r="R94" i="10"/>
  <c r="R98" i="10"/>
  <c r="R105" i="10"/>
  <c r="R109" i="10"/>
  <c r="N111" i="10"/>
  <c r="O4" i="10"/>
  <c r="I89" i="10"/>
  <c r="E170" i="1"/>
  <c r="H170" i="1"/>
  <c r="C170" i="1"/>
  <c r="CD170" i="1"/>
  <c r="CC170" i="1"/>
  <c r="AN170" i="1"/>
  <c r="AM170" i="1"/>
  <c r="U170" i="1"/>
  <c r="T170" i="1"/>
  <c r="R170" i="1"/>
  <c r="Q170" i="1"/>
  <c r="I170" i="1"/>
  <c r="F170" i="1"/>
  <c r="F171" i="1" s="1"/>
  <c r="D170" i="1"/>
  <c r="D159" i="1"/>
  <c r="C159" i="1"/>
  <c r="V170" i="1" l="1"/>
  <c r="W170" i="1"/>
  <c r="C171" i="1"/>
  <c r="O108" i="1" l="1"/>
  <c r="I108" i="1" l="1"/>
  <c r="H108" i="1"/>
  <c r="C143" i="1"/>
  <c r="G108" i="1" l="1"/>
  <c r="M108" i="1"/>
  <c r="CB143" i="1"/>
  <c r="AL143" i="1"/>
  <c r="T143" i="1"/>
  <c r="W143" i="1" s="1"/>
  <c r="S143" i="1"/>
  <c r="P143" i="1"/>
  <c r="J143" i="1"/>
  <c r="F143" i="1"/>
  <c r="E143" i="1"/>
  <c r="D143" i="1"/>
  <c r="E111" i="10"/>
  <c r="E127" i="1" s="1"/>
  <c r="E132" i="1" s="1"/>
  <c r="I111" i="10"/>
  <c r="I127" i="1" s="1"/>
  <c r="H111" i="10"/>
  <c r="H127" i="1" s="1"/>
  <c r="H132" i="1" s="1"/>
  <c r="L111" i="10"/>
  <c r="K111" i="10"/>
  <c r="BO111" i="10"/>
  <c r="BN111" i="10"/>
  <c r="AH111" i="10"/>
  <c r="AN127" i="1" s="1"/>
  <c r="AG111" i="10"/>
  <c r="AM127" i="1" s="1"/>
  <c r="AM132" i="1" s="1"/>
  <c r="AL134" i="1" s="1"/>
  <c r="R111" i="10"/>
  <c r="U127" i="1" s="1"/>
  <c r="Q111" i="10"/>
  <c r="T111" i="10" s="1"/>
  <c r="BM111" i="10"/>
  <c r="AF111" i="10"/>
  <c r="AL127" i="1" s="1"/>
  <c r="AL132" i="1" s="1"/>
  <c r="X127" i="1"/>
  <c r="X132" i="1" s="1"/>
  <c r="P111" i="10"/>
  <c r="S127" i="1" s="1"/>
  <c r="V127" i="1" s="1"/>
  <c r="M111" i="10"/>
  <c r="P127" i="1" s="1"/>
  <c r="J111" i="10"/>
  <c r="G111" i="10"/>
  <c r="G127" i="1" s="1"/>
  <c r="G132" i="1" s="1"/>
  <c r="F127" i="1"/>
  <c r="F132" i="1" s="1"/>
  <c r="C111" i="10"/>
  <c r="C127" i="1" s="1"/>
  <c r="C132" i="1" s="1"/>
  <c r="F108" i="1"/>
  <c r="E108" i="1"/>
  <c r="C108" i="1"/>
  <c r="G143" i="1" l="1"/>
  <c r="V143" i="1"/>
  <c r="CC127" i="1"/>
  <c r="CC132" i="1" s="1"/>
  <c r="CB134" i="1" s="1"/>
  <c r="AP132" i="1"/>
  <c r="CD127" i="1"/>
  <c r="J127" i="1"/>
  <c r="J132" i="1" s="1"/>
  <c r="M132" i="1"/>
  <c r="K127" i="1"/>
  <c r="K132" i="1" s="1"/>
  <c r="J134" i="1" s="1"/>
  <c r="N132" i="1"/>
  <c r="M134" i="1" s="1"/>
  <c r="M145" i="1" s="1"/>
  <c r="CB127" i="1"/>
  <c r="CB132" i="1" s="1"/>
  <c r="AO132" i="1"/>
  <c r="L127" i="1"/>
  <c r="T127" i="1"/>
  <c r="P132" i="1"/>
  <c r="S132" i="1"/>
  <c r="E145" i="1"/>
  <c r="R108" i="1"/>
  <c r="G134" i="1"/>
  <c r="G145" i="1" s="1"/>
  <c r="D111" i="10"/>
  <c r="D127" i="1" s="1"/>
  <c r="D132" i="1" s="1"/>
  <c r="C134" i="1" s="1"/>
  <c r="Z127" i="1"/>
  <c r="O111" i="10"/>
  <c r="R127" i="1" s="1"/>
  <c r="Y127" i="1"/>
  <c r="Y132" i="1" s="1"/>
  <c r="X134" i="1" s="1"/>
  <c r="Q127" i="1"/>
  <c r="Q132" i="1" s="1"/>
  <c r="P134" i="1" s="1"/>
  <c r="Q108" i="1"/>
  <c r="V132" i="1" l="1"/>
  <c r="T132" i="1"/>
  <c r="W127" i="1"/>
  <c r="AO134" i="1"/>
  <c r="AO145" i="1" s="1"/>
  <c r="P108" i="1"/>
  <c r="P145" i="1"/>
  <c r="C145" i="1"/>
  <c r="S134" i="1" l="1"/>
  <c r="W132" i="1"/>
  <c r="I159" i="1"/>
  <c r="I171" i="1" s="1"/>
  <c r="H159" i="1"/>
  <c r="H171" i="1" s="1"/>
  <c r="G110" i="1"/>
  <c r="D171" i="1"/>
  <c r="CD159" i="1"/>
  <c r="CD171" i="1" s="1"/>
  <c r="CC159" i="1"/>
  <c r="CC171" i="1" s="1"/>
  <c r="AN159" i="1"/>
  <c r="AM159" i="1"/>
  <c r="U159" i="1"/>
  <c r="T159" i="1"/>
  <c r="T171" i="1" s="1"/>
  <c r="R159" i="1"/>
  <c r="Q159" i="1"/>
  <c r="L171" i="1"/>
  <c r="K171" i="1"/>
  <c r="F159" i="1"/>
  <c r="E159" i="1"/>
  <c r="E171" i="1" s="1"/>
  <c r="Q171" i="1" l="1"/>
  <c r="AM171" i="1"/>
  <c r="AN171" i="1"/>
  <c r="U171" i="1"/>
  <c r="W159" i="1"/>
  <c r="R171" i="1"/>
  <c r="V159" i="1"/>
  <c r="G136" i="1"/>
  <c r="G147" i="1" s="1"/>
  <c r="G2" i="10"/>
  <c r="X108" i="1"/>
  <c r="AJ108" i="1" s="1"/>
  <c r="CT50" i="1"/>
  <c r="CU50" i="1" s="1"/>
  <c r="CV50" i="1" s="1"/>
  <c r="V171" i="1" l="1"/>
  <c r="W171" i="1"/>
  <c r="E147" i="1"/>
  <c r="C147" i="1"/>
  <c r="C110" i="1"/>
  <c r="C136" i="1" l="1"/>
  <c r="C2" i="10"/>
  <c r="CC108" i="1"/>
  <c r="AM108" i="1"/>
  <c r="Y108" i="1"/>
  <c r="T108" i="1"/>
  <c r="K108" i="1"/>
  <c r="J108" i="1" l="1"/>
  <c r="CD108" i="1"/>
  <c r="CB145" i="1" s="1"/>
  <c r="AN108" i="1"/>
  <c r="AL145" i="1" s="1"/>
  <c r="Z108" i="1"/>
  <c r="X145" i="1" s="1"/>
  <c r="U108" i="1"/>
  <c r="S145" i="1" s="1"/>
  <c r="S108" i="1"/>
  <c r="E110" i="1"/>
  <c r="W108" i="1" l="1"/>
  <c r="V108" i="1"/>
  <c r="E2" i="10"/>
  <c r="E136" i="1"/>
  <c r="L108" i="1"/>
  <c r="J145" i="1" s="1"/>
  <c r="CB110" i="1" l="1"/>
  <c r="AL110" i="1"/>
  <c r="S110" i="1"/>
  <c r="P2" i="10" s="1"/>
  <c r="P110" i="1"/>
  <c r="J110" i="1"/>
  <c r="U2" i="10" l="1"/>
  <c r="X136" i="1"/>
  <c r="X147" i="1" s="1"/>
  <c r="S136" i="1"/>
  <c r="S147" i="1" s="1"/>
  <c r="J136" i="1"/>
  <c r="J147" i="1" s="1"/>
  <c r="J2" i="10"/>
  <c r="AL136" i="1"/>
  <c r="AL147" i="1" s="1"/>
  <c r="AF2" i="10"/>
  <c r="P136" i="1"/>
  <c r="P147" i="1" s="1"/>
  <c r="M2" i="10"/>
  <c r="CB136" i="1"/>
  <c r="CB147" i="1" s="1"/>
  <c r="BM2" i="10"/>
  <c r="CB108" i="1"/>
  <c r="D108" i="1" l="1"/>
  <c r="AL108" i="1" l="1"/>
</calcChain>
</file>

<file path=xl/comments1.xml><?xml version="1.0" encoding="utf-8"?>
<comments xmlns="http://schemas.openxmlformats.org/spreadsheetml/2006/main">
  <authors>
    <author>Guillaume PERROS</author>
    <author>Elodie BAUCHE, Ifremer Brest PDG-DGD-DAF-CG</author>
    <author>Mathieu LE NY, Ifremer Nantes PDG-DGD-DAF-GD1, 0</author>
  </authors>
  <commentList>
    <comment ref="A15" authorId="0" shapeId="0">
      <text>
        <r>
          <rPr>
            <b/>
            <sz val="9"/>
            <color indexed="81"/>
            <rFont val="Tahoma"/>
            <family val="2"/>
          </rPr>
          <t>Guillaume PERROS:</t>
        </r>
        <r>
          <rPr>
            <sz val="9"/>
            <color indexed="81"/>
            <rFont val="Tahoma"/>
            <family val="2"/>
          </rPr>
          <t xml:space="preserve">
inscrire l'année du BI situé entre les cellules J et L</t>
        </r>
      </text>
    </comment>
    <comment ref="A16" authorId="1" shapeId="0">
      <text>
        <r>
          <rPr>
            <b/>
            <sz val="9"/>
            <color indexed="81"/>
            <rFont val="Tahoma"/>
            <family val="2"/>
          </rPr>
          <t>Nombre de colonnes depuis la colonne A jusqu'à la 1ère colonne du BI de l'année en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8" authorId="0" shapeId="0">
      <text>
        <r>
          <rPr>
            <b/>
            <sz val="9"/>
            <color indexed="81"/>
            <rFont val="Tahoma"/>
            <family val="2"/>
          </rPr>
          <t>Guillaume PERROS:</t>
        </r>
        <r>
          <rPr>
            <sz val="9"/>
            <color indexed="81"/>
            <rFont val="Tahoma"/>
            <family val="2"/>
          </rPr>
          <t xml:space="preserve">
cumul réel depuis 2017. Pour les années antérieur, ajouter le montant à la main dans la cellule</t>
        </r>
      </text>
    </comment>
    <comment ref="A127" authorId="2" shapeId="0">
      <text>
        <r>
          <rPr>
            <sz val="9"/>
            <color indexed="81"/>
            <rFont val="Tahoma"/>
            <family val="2"/>
          </rPr>
          <t>créer onglet pour détail nomintaif</t>
        </r>
      </text>
    </comment>
  </commentList>
</comments>
</file>

<file path=xl/sharedStrings.xml><?xml version="1.0" encoding="utf-8"?>
<sst xmlns="http://schemas.openxmlformats.org/spreadsheetml/2006/main" count="9110" uniqueCount="843">
  <si>
    <t>Missions</t>
  </si>
  <si>
    <t>Investissements</t>
  </si>
  <si>
    <t>Total Fonc. Autre</t>
  </si>
  <si>
    <t>Total Dépenses (hors pers)</t>
  </si>
  <si>
    <t>DEPENSES</t>
  </si>
  <si>
    <t>FRAIS PERSONNEL</t>
  </si>
  <si>
    <t>CL3</t>
  </si>
  <si>
    <t>CL2</t>
  </si>
  <si>
    <t>MOYENS LOURDS</t>
  </si>
  <si>
    <t>TOTAL Frais de Structure add.</t>
  </si>
  <si>
    <t>TOTAL Moyens Lourds</t>
  </si>
  <si>
    <t>Valorisation</t>
  </si>
  <si>
    <t>Qté h/m</t>
  </si>
  <si>
    <t>CL1</t>
  </si>
  <si>
    <t>CL4</t>
  </si>
  <si>
    <t>Qté jours</t>
  </si>
  <si>
    <t>CDD TA</t>
  </si>
  <si>
    <t>Compte budgétaire</t>
  </si>
  <si>
    <t>Fonds</t>
  </si>
  <si>
    <t>Exercice comptable</t>
  </si>
  <si>
    <t>Opération</t>
  </si>
  <si>
    <t>Version</t>
  </si>
  <si>
    <t>Qté h</t>
  </si>
  <si>
    <t>taux / heure</t>
  </si>
  <si>
    <t>taux / mois</t>
  </si>
  <si>
    <t>AE</t>
  </si>
  <si>
    <t>CP</t>
  </si>
  <si>
    <t>Budget Contractualisé</t>
  </si>
  <si>
    <t>OTP</t>
  </si>
  <si>
    <t>Désignation projet</t>
  </si>
  <si>
    <t>N° FP</t>
  </si>
  <si>
    <t>Partenaire</t>
  </si>
  <si>
    <t>Coordinateur</t>
  </si>
  <si>
    <t>Projet uniquement Ifremer</t>
  </si>
  <si>
    <t>Rôle d'Ifremer dans le projet</t>
  </si>
  <si>
    <t>Gestionnaire de projet</t>
  </si>
  <si>
    <t>N° Contrat Corail</t>
  </si>
  <si>
    <t>Unité de référence</t>
  </si>
  <si>
    <t>REPORTING PROJET</t>
  </si>
  <si>
    <t>Durée du pj</t>
  </si>
  <si>
    <t>Date de fin de pj</t>
  </si>
  <si>
    <t xml:space="preserve">Date de début de pj </t>
  </si>
  <si>
    <t>(Eligibilité des dép.)</t>
  </si>
  <si>
    <t>Date de signature du contrat</t>
  </si>
  <si>
    <t>Principaux livrables du projet</t>
  </si>
  <si>
    <t>2ème cost</t>
  </si>
  <si>
    <t>3ème cost</t>
  </si>
  <si>
    <t>Rapport scientifique n°2</t>
  </si>
  <si>
    <t>Rapport scientifique n°3</t>
  </si>
  <si>
    <t>Commentaires</t>
  </si>
  <si>
    <t>N° Contrat SD</t>
  </si>
  <si>
    <t>DC</t>
  </si>
  <si>
    <t>OUI</t>
  </si>
  <si>
    <t>NON</t>
  </si>
  <si>
    <t>RE</t>
  </si>
  <si>
    <t>RC</t>
  </si>
  <si>
    <t>Ref Contrat Bailleur</t>
  </si>
  <si>
    <t>Appel d'offre - Cellule Marché (&gt;90 K€)</t>
  </si>
  <si>
    <t>4ème cost</t>
  </si>
  <si>
    <t>Rapport scientifique n°4</t>
  </si>
  <si>
    <t>OI</t>
  </si>
  <si>
    <t>Opération pour compte de tiers</t>
  </si>
  <si>
    <t>Personnel Permanent</t>
  </si>
  <si>
    <t>CDD</t>
  </si>
  <si>
    <t xml:space="preserve">Post-Doc </t>
  </si>
  <si>
    <t xml:space="preserve">Thésard </t>
  </si>
  <si>
    <t>Stagiaire</t>
  </si>
  <si>
    <t>Total Recettes Investissement</t>
  </si>
  <si>
    <t>Total Recettes Fonctionnement</t>
  </si>
  <si>
    <t>TOTAL RECETTES</t>
  </si>
  <si>
    <t>TOTAL Frais Personnel</t>
  </si>
  <si>
    <t>Année prévue AO:</t>
  </si>
  <si>
    <t>RECETTES</t>
  </si>
  <si>
    <t>COÛTS COMPLETS DU PROJET (CP)</t>
  </si>
  <si>
    <t>Prénom NOM</t>
  </si>
  <si>
    <t>Classe</t>
  </si>
  <si>
    <t>-</t>
  </si>
  <si>
    <t>Variations</t>
  </si>
  <si>
    <t>Dispo</t>
  </si>
  <si>
    <t>Dispo AE</t>
  </si>
  <si>
    <t>% Conso</t>
  </si>
  <si>
    <t>% RE</t>
  </si>
  <si>
    <t>Responsable scientifique</t>
  </si>
  <si>
    <t>Base de référence BI 2018</t>
  </si>
  <si>
    <t>Ex. pièce</t>
  </si>
  <si>
    <t>Pièce de s</t>
  </si>
  <si>
    <t>Poste</t>
  </si>
  <si>
    <t>Catégorie</t>
  </si>
  <si>
    <t>Type pièce</t>
  </si>
  <si>
    <t>Ex.</t>
  </si>
  <si>
    <t>Type de bu</t>
  </si>
  <si>
    <t>Ctre fin.</t>
  </si>
  <si>
    <t>Cpte budg.</t>
  </si>
  <si>
    <t>DomF</t>
  </si>
  <si>
    <t>ProgrFin.</t>
  </si>
  <si>
    <t>NomPrgFin.</t>
  </si>
  <si>
    <t>D</t>
  </si>
  <si>
    <t>Texte</t>
  </si>
  <si>
    <t>Opér.réf.</t>
  </si>
  <si>
    <t>Créé par</t>
  </si>
  <si>
    <t>Montant DI</t>
  </si>
  <si>
    <t>Date pièce</t>
  </si>
  <si>
    <t>Dépenses / Recettes</t>
  </si>
  <si>
    <t>BI AE 2018</t>
  </si>
  <si>
    <t>BI CP 2018</t>
  </si>
  <si>
    <t>BI Rct 2018</t>
  </si>
  <si>
    <t>BI + Trsft AE 2018</t>
  </si>
  <si>
    <t>BI + Trsft CP 2018</t>
  </si>
  <si>
    <t>BI + Trsft Rct 2018</t>
  </si>
  <si>
    <t>RF / RI</t>
  </si>
  <si>
    <t>Cumul Réel</t>
  </si>
  <si>
    <t>CB date comptable</t>
  </si>
  <si>
    <t>Définition de projet</t>
  </si>
  <si>
    <t>Elément d'OTP</t>
  </si>
  <si>
    <t>Désignation de l'objet</t>
  </si>
  <si>
    <t>Type de valeur</t>
  </si>
  <si>
    <t>Val./devise périm.</t>
  </si>
  <si>
    <t>Devise périm.</t>
  </si>
  <si>
    <t>Document d'achat</t>
  </si>
  <si>
    <t>Compte général</t>
  </si>
  <si>
    <t>Fournisseur</t>
  </si>
  <si>
    <t>Nº pièce</t>
  </si>
  <si>
    <t>Client</t>
  </si>
  <si>
    <t>Date de la pièce</t>
  </si>
  <si>
    <t>Date comptable</t>
  </si>
  <si>
    <t>Cat. pièce référence</t>
  </si>
  <si>
    <t>Opération initiale</t>
  </si>
  <si>
    <t>Unité d'org. de réf.</t>
  </si>
  <si>
    <t>Ligne d'Ecriture</t>
  </si>
  <si>
    <t>Filtre AE/PAS AE</t>
  </si>
  <si>
    <t>Ligne d'écriture + Doc Achat</t>
  </si>
  <si>
    <t>Valeur AE</t>
  </si>
  <si>
    <t>WP</t>
  </si>
  <si>
    <t>date de référence</t>
  </si>
  <si>
    <t>CP 2018</t>
  </si>
  <si>
    <t>date d'extraction dans SAP</t>
  </si>
  <si>
    <t>Nature comptable</t>
  </si>
  <si>
    <t>Désign.nat.comptable</t>
  </si>
  <si>
    <t>Ligne d'écriture</t>
  </si>
  <si>
    <t>Type de pièce</t>
  </si>
  <si>
    <t>Date de valeur</t>
  </si>
  <si>
    <t>Date de saisie</t>
  </si>
  <si>
    <t>Nom du fournisseur</t>
  </si>
  <si>
    <t>Texte de la commande d'achat</t>
  </si>
  <si>
    <t>De la période</t>
  </si>
  <si>
    <t>Descr.nat.comptable</t>
  </si>
  <si>
    <t>Description du compte de contrepartie</t>
  </si>
  <si>
    <t>Désignation article</t>
  </si>
  <si>
    <t>Désignation du cpte de contrepartie</t>
  </si>
  <si>
    <t>Nº pièce référence</t>
  </si>
  <si>
    <t>Opération de réf.</t>
  </si>
  <si>
    <t>Période</t>
  </si>
  <si>
    <t>Qté totale saisie</t>
  </si>
  <si>
    <t>Texte d'en-tête de pièce</t>
  </si>
  <si>
    <t>Utilisateur</t>
  </si>
  <si>
    <t>PPUF</t>
  </si>
  <si>
    <t>MINENV</t>
  </si>
  <si>
    <t>ANR</t>
  </si>
  <si>
    <t>Agence Nationale de la Recherche</t>
  </si>
  <si>
    <t>AUTRMIN</t>
  </si>
  <si>
    <t>Autres Ministères</t>
  </si>
  <si>
    <t>COLLECT</t>
  </si>
  <si>
    <t>Collectivités</t>
  </si>
  <si>
    <t>DIVERS</t>
  </si>
  <si>
    <t>Divers recettes</t>
  </si>
  <si>
    <t>EDF</t>
  </si>
  <si>
    <t>ETAT</t>
  </si>
  <si>
    <t>Financemt de l'état</t>
  </si>
  <si>
    <t>Financement de l'Etat - Hors SCSP</t>
  </si>
  <si>
    <t>MINAGR</t>
  </si>
  <si>
    <t>Min de l'Agri Autres</t>
  </si>
  <si>
    <t>Ministère de l'Agriculture</t>
  </si>
  <si>
    <t>MINDEF</t>
  </si>
  <si>
    <t>Min de la Défense</t>
  </si>
  <si>
    <t>Ministère de la Défense</t>
  </si>
  <si>
    <t>Min de l'Envir</t>
  </si>
  <si>
    <t>Mininstère de l'Environnement</t>
  </si>
  <si>
    <t>MINRECH</t>
  </si>
  <si>
    <t>Min Recherche Autres</t>
  </si>
  <si>
    <t>Ministère de la Recherche hors SCSP</t>
  </si>
  <si>
    <t>MINSCSP</t>
  </si>
  <si>
    <t>Min Recherche SCSP</t>
  </si>
  <si>
    <t>Ministère de la Recherche SCSP</t>
  </si>
  <si>
    <t>ORGINT</t>
  </si>
  <si>
    <t>Org Internationaux</t>
  </si>
  <si>
    <t>Organismes Internationaux</t>
  </si>
  <si>
    <t>Partn Publ Français</t>
  </si>
  <si>
    <t>Partenaire Public Français</t>
  </si>
  <si>
    <t>PRIVE-ET</t>
  </si>
  <si>
    <t>Partn Priv Etranger</t>
  </si>
  <si>
    <t>Partenaires Privés Etrangers</t>
  </si>
  <si>
    <t>PRIVE-FR</t>
  </si>
  <si>
    <t>Partn Priv Français</t>
  </si>
  <si>
    <t>Partenaires Privé Français</t>
  </si>
  <si>
    <t>PUBF</t>
  </si>
  <si>
    <t>Financemt Public</t>
  </si>
  <si>
    <t>Autres Financement Publics</t>
  </si>
  <si>
    <t>UE</t>
  </si>
  <si>
    <t>Union Européenne</t>
  </si>
  <si>
    <t>UEAUTR</t>
  </si>
  <si>
    <t>UE Autres</t>
  </si>
  <si>
    <t>UEFEAMP</t>
  </si>
  <si>
    <t>UE FEAMP</t>
  </si>
  <si>
    <t>UEFEDER</t>
  </si>
  <si>
    <t>UE FEDER</t>
  </si>
  <si>
    <t>UEH2020</t>
  </si>
  <si>
    <t>UE H2020</t>
  </si>
  <si>
    <t>BI 2017</t>
  </si>
  <si>
    <t>CP 2017</t>
  </si>
  <si>
    <t>N/A</t>
  </si>
  <si>
    <t>P204-0004</t>
  </si>
  <si>
    <t>VRPOM</t>
  </si>
  <si>
    <t>P-Y LE GAC</t>
  </si>
  <si>
    <t>Guillaume Perros</t>
  </si>
  <si>
    <t>RDT</t>
  </si>
  <si>
    <t>15/2214876</t>
  </si>
  <si>
    <t>ANR-15-CE08-0025-02</t>
  </si>
  <si>
    <t>1er cost</t>
  </si>
  <si>
    <t>Rapport scientifique n°1</t>
  </si>
  <si>
    <t>5ème cost</t>
  </si>
  <si>
    <t>6ème cost</t>
  </si>
  <si>
    <t>capteurs pour montage d'une manip faite par le post-doc (achat en sept)</t>
  </si>
  <si>
    <t>PY LE GAC</t>
  </si>
  <si>
    <t>Maelenn Le Gall</t>
  </si>
  <si>
    <t>AS DELMAIRE</t>
  </si>
  <si>
    <t>Recette FCT - ANR - ANR</t>
  </si>
  <si>
    <t>2017</t>
  </si>
  <si>
    <t>200000069</t>
  </si>
  <si>
    <t>000106</t>
  </si>
  <si>
    <t>Paiement</t>
  </si>
  <si>
    <t>0</t>
  </si>
  <si>
    <t>DOTA</t>
  </si>
  <si>
    <t>Saisir</t>
  </si>
  <si>
    <t>Budget Initial</t>
  </si>
  <si>
    <t>204</t>
  </si>
  <si>
    <t>INV</t>
  </si>
  <si>
    <t>D01</t>
  </si>
  <si>
    <t>EUR</t>
  </si>
  <si>
    <t/>
  </si>
  <si>
    <t>MLENY</t>
  </si>
  <si>
    <t>Dépenses</t>
  </si>
  <si>
    <t>000107</t>
  </si>
  <si>
    <t>FONC_AUT</t>
  </si>
  <si>
    <t>000108</t>
  </si>
  <si>
    <t>FONC_MIS</t>
  </si>
  <si>
    <t>001280</t>
  </si>
  <si>
    <t>Engagement</t>
  </si>
  <si>
    <t>001281</t>
  </si>
  <si>
    <t>001282</t>
  </si>
  <si>
    <t>200000070</t>
  </si>
  <si>
    <t>000031</t>
  </si>
  <si>
    <t>RFONC_PUB_GLO</t>
  </si>
  <si>
    <t>Recettes</t>
  </si>
  <si>
    <t>RF</t>
  </si>
  <si>
    <t>300000591</t>
  </si>
  <si>
    <t>000001</t>
  </si>
  <si>
    <t>REAJ</t>
  </si>
  <si>
    <t>Envoyer</t>
  </si>
  <si>
    <t>Budget Rectificatif 1</t>
  </si>
  <si>
    <t>CGUILLEM</t>
  </si>
  <si>
    <t>000002</t>
  </si>
  <si>
    <t>Réception</t>
  </si>
  <si>
    <t>000003</t>
  </si>
  <si>
    <t>000004</t>
  </si>
  <si>
    <t>type recette</t>
  </si>
  <si>
    <t>P204-0004-01-DF</t>
  </si>
  <si>
    <t>VRPOM - Fct</t>
  </si>
  <si>
    <t>50</t>
  </si>
  <si>
    <t>Office Professional Plus AAA-03509</t>
  </si>
  <si>
    <t>10004385</t>
  </si>
  <si>
    <t>6511000000</t>
  </si>
  <si>
    <t>1009217</t>
  </si>
  <si>
    <t>200029500</t>
  </si>
  <si>
    <t>CCOMPERE</t>
  </si>
  <si>
    <t>KAFM</t>
  </si>
  <si>
    <t>F</t>
  </si>
  <si>
    <t>20</t>
  </si>
  <si>
    <t>PAS AE 2017</t>
  </si>
  <si>
    <t>201000438550</t>
  </si>
  <si>
    <t>P204-0004-01</t>
  </si>
  <si>
    <t>Visual Studio Pro AAA-04143</t>
  </si>
  <si>
    <t>10</t>
  </si>
  <si>
    <t>101000438550</t>
  </si>
  <si>
    <t>SERV RESTO SOC (RESTO PROP GEST° CONCED)</t>
  </si>
  <si>
    <t>10006714</t>
  </si>
  <si>
    <t>6474200000</t>
  </si>
  <si>
    <t>PERS</t>
  </si>
  <si>
    <t>1009918</t>
  </si>
  <si>
    <t>200047248</t>
  </si>
  <si>
    <t>CQUILLIE</t>
  </si>
  <si>
    <t>201000671450</t>
  </si>
  <si>
    <t>101000671450</t>
  </si>
  <si>
    <t>SERV DE RESTAURATION EXT (RESTAURANTS)</t>
  </si>
  <si>
    <t>10006858</t>
  </si>
  <si>
    <t>6257000000</t>
  </si>
  <si>
    <t>200048661</t>
  </si>
  <si>
    <t>VSIMON</t>
  </si>
  <si>
    <t>201000685850</t>
  </si>
  <si>
    <t>101000685850</t>
  </si>
  <si>
    <t>10007313</t>
  </si>
  <si>
    <t>200052539</t>
  </si>
  <si>
    <t>101000731350</t>
  </si>
  <si>
    <t>Portable pour Post Doc VRPOM</t>
  </si>
  <si>
    <t>10007318</t>
  </si>
  <si>
    <t>6063000000</t>
  </si>
  <si>
    <t>1007562</t>
  </si>
  <si>
    <t>200052554</t>
  </si>
  <si>
    <t>101000731850</t>
  </si>
  <si>
    <t>SPECTROMETRIE UV-VIS-IR : REPARATION</t>
  </si>
  <si>
    <t>10007541</t>
  </si>
  <si>
    <t>6155500000</t>
  </si>
  <si>
    <t>1010043</t>
  </si>
  <si>
    <t>200054409</t>
  </si>
  <si>
    <t>201000754150</t>
  </si>
  <si>
    <t>101000754150</t>
  </si>
  <si>
    <t>THERMOSTATISATION ET SECHAGE : ETUVES, E</t>
  </si>
  <si>
    <t>10009024</t>
  </si>
  <si>
    <t>6067000000</t>
  </si>
  <si>
    <t>200073299</t>
  </si>
  <si>
    <t>201000902450</t>
  </si>
  <si>
    <t>101000902450</t>
  </si>
  <si>
    <t>Goobay USB-C Multiport Docking</t>
  </si>
  <si>
    <t>10009592</t>
  </si>
  <si>
    <t>1006054</t>
  </si>
  <si>
    <t>200079285</t>
  </si>
  <si>
    <t>501000959250</t>
  </si>
  <si>
    <t>Goobay USB-C Premium Multiport-Dock</t>
  </si>
  <si>
    <t>40</t>
  </si>
  <si>
    <t>401000959250</t>
  </si>
  <si>
    <t>Adaptateur USB 3.1 Type C vers VGA</t>
  </si>
  <si>
    <t>30</t>
  </si>
  <si>
    <t>301000959250</t>
  </si>
  <si>
    <t>Samsonite Airglow Sleeve 13.3"</t>
  </si>
  <si>
    <t>201000959250</t>
  </si>
  <si>
    <t>101000959250</t>
  </si>
  <si>
    <t>Realisation moule selon plan Ifremer</t>
  </si>
  <si>
    <t>10011551</t>
  </si>
  <si>
    <t>1003333</t>
  </si>
  <si>
    <t>200107334</t>
  </si>
  <si>
    <t>101001155150</t>
  </si>
  <si>
    <t>pompe à graisse réf 100330200</t>
  </si>
  <si>
    <t>10018663</t>
  </si>
  <si>
    <t>1005815</t>
  </si>
  <si>
    <t>200205821</t>
  </si>
  <si>
    <t>401001866350</t>
  </si>
  <si>
    <t>ruban adhésif 100332870</t>
  </si>
  <si>
    <t>301001866350</t>
  </si>
  <si>
    <t>Fraise SC0011008</t>
  </si>
  <si>
    <t>201001866350</t>
  </si>
  <si>
    <t>Dose de graisse 900 gr réf 402004840</t>
  </si>
  <si>
    <t>101001866350</t>
  </si>
  <si>
    <t>51</t>
  </si>
  <si>
    <t>4500005507</t>
  </si>
  <si>
    <t>200032374</t>
  </si>
  <si>
    <t>CMOAL</t>
  </si>
  <si>
    <t>AE 2017</t>
  </si>
  <si>
    <t>20450000550751</t>
  </si>
  <si>
    <t>10450000550751</t>
  </si>
  <si>
    <t>Invité J Huang</t>
  </si>
  <si>
    <t>4500008156</t>
  </si>
  <si>
    <t>200053281</t>
  </si>
  <si>
    <t>10450000815651</t>
  </si>
  <si>
    <t>Invité A Bardin TUS</t>
  </si>
  <si>
    <t>4500007728</t>
  </si>
  <si>
    <t>200049343</t>
  </si>
  <si>
    <t>GGOURMEL</t>
  </si>
  <si>
    <t>40450000772851</t>
  </si>
  <si>
    <t>Invité J Verdu ENSAM</t>
  </si>
  <si>
    <t>30450000772851</t>
  </si>
  <si>
    <t>Invité M Broudin ENSTA</t>
  </si>
  <si>
    <t>20450000772851</t>
  </si>
  <si>
    <t>Invité j Huang ENSAM</t>
  </si>
  <si>
    <t>10450000772851</t>
  </si>
  <si>
    <t>4500007832</t>
  </si>
  <si>
    <t>200050257</t>
  </si>
  <si>
    <t>20450000783251</t>
  </si>
  <si>
    <t>10450000783251</t>
  </si>
  <si>
    <t>Cat2 Configuration 5 EliteBook Folio G1</t>
  </si>
  <si>
    <t>4500008305</t>
  </si>
  <si>
    <t>200054605</t>
  </si>
  <si>
    <t>10450000830551</t>
  </si>
  <si>
    <t>4500009096</t>
  </si>
  <si>
    <t>200063448</t>
  </si>
  <si>
    <t>20450000909651</t>
  </si>
  <si>
    <t>10450000909651</t>
  </si>
  <si>
    <t>10712732 COUVERCLE A BOUTON DN150 172 MM</t>
  </si>
  <si>
    <t>4500009908</t>
  </si>
  <si>
    <t>1000244</t>
  </si>
  <si>
    <t>200075774</t>
  </si>
  <si>
    <t>GTOULLEC</t>
  </si>
  <si>
    <t>20450000990851</t>
  </si>
  <si>
    <t>10007820 COUVERCLE A BOUTON DN200 222 MM</t>
  </si>
  <si>
    <t>10450000990851</t>
  </si>
  <si>
    <t>4500010793</t>
  </si>
  <si>
    <t>200089045</t>
  </si>
  <si>
    <t>50450001079351</t>
  </si>
  <si>
    <t>40450001079351</t>
  </si>
  <si>
    <t>30450001079351</t>
  </si>
  <si>
    <t>20450001079351</t>
  </si>
  <si>
    <t>10450001079351</t>
  </si>
  <si>
    <t>Realisation moule ALU selon plan Ifremer</t>
  </si>
  <si>
    <t>4500012135</t>
  </si>
  <si>
    <t>200113905</t>
  </si>
  <si>
    <t>LKERVEAD</t>
  </si>
  <si>
    <t>10450001213551</t>
  </si>
  <si>
    <t>4500018247</t>
  </si>
  <si>
    <t>200208828</t>
  </si>
  <si>
    <t>SLEGUEN</t>
  </si>
  <si>
    <t>40450001824751</t>
  </si>
  <si>
    <t>30450001824751</t>
  </si>
  <si>
    <t>20450001824751</t>
  </si>
  <si>
    <t>10450001824751</t>
  </si>
  <si>
    <t>54</t>
  </si>
  <si>
    <t>OM16010-A8 00061100-3-275--22633-LE GAC</t>
  </si>
  <si>
    <t>6251000000</t>
  </si>
  <si>
    <t>1010310</t>
  </si>
  <si>
    <t>600001695</t>
  </si>
  <si>
    <t>200163227</t>
  </si>
  <si>
    <t>PACOQUEL</t>
  </si>
  <si>
    <t>Z</t>
  </si>
  <si>
    <t>RFBU</t>
  </si>
  <si>
    <t>10002017</t>
  </si>
  <si>
    <t>054</t>
  </si>
  <si>
    <t>OM16010-A8 00061100-3-276--22633-LE GAC</t>
  </si>
  <si>
    <t>OM16010-A8 00061100-3-277--22633-LE GAC</t>
  </si>
  <si>
    <t>OM4815-A8 00041806-1-167--22633-LE GAC</t>
  </si>
  <si>
    <t>600001664</t>
  </si>
  <si>
    <t>200163196</t>
  </si>
  <si>
    <t>OM4815-A8 00041806-1-166--22633-LE GAC</t>
  </si>
  <si>
    <t>OM4815-A8 00041806-1-165--22633-LE GAC</t>
  </si>
  <si>
    <t>OM4815-A8 00041806-1-164--22633-LE GAC</t>
  </si>
  <si>
    <t>OM4815-A8 00041806-1-163--22633-LE GAC</t>
  </si>
  <si>
    <t>OM4815-A8 00041806-1-162--22633-LE GAC</t>
  </si>
  <si>
    <t>OM4815-A8 00041806-1-161--22633-LE GAC</t>
  </si>
  <si>
    <t>OM4815-A8 00041806-1-92--22633-LE GAC</t>
  </si>
  <si>
    <t>OM4815-A8 00041806-1-91--22633-LE GAC</t>
  </si>
  <si>
    <t>OM4815-A8 00041806-1-90--22633-LE GAC</t>
  </si>
  <si>
    <t>OM4815-A8 00041806-1-89--22633-LE GAC</t>
  </si>
  <si>
    <t>OM4815-A8 00041806-1-88--22633-LE GAC</t>
  </si>
  <si>
    <t>OM13220-A8 00058035-3-224--22633-LE GAC</t>
  </si>
  <si>
    <t>600001690</t>
  </si>
  <si>
    <t>200163222</t>
  </si>
  <si>
    <t>OM13220-A8 00058035-3-225--22633-LE GAC</t>
  </si>
  <si>
    <t>OM13220-A8 00058035-3-226--22633-LE GAC</t>
  </si>
  <si>
    <t>57</t>
  </si>
  <si>
    <t>4081000000</t>
  </si>
  <si>
    <t>900006804</t>
  </si>
  <si>
    <t>200064113</t>
  </si>
  <si>
    <t>RMRP</t>
  </si>
  <si>
    <t>20450000550757</t>
  </si>
  <si>
    <t>10450000550757</t>
  </si>
  <si>
    <t>6256100000</t>
  </si>
  <si>
    <t>22633</t>
  </si>
  <si>
    <t>1900005161</t>
  </si>
  <si>
    <t>200076195</t>
  </si>
  <si>
    <t>WF-BATCH</t>
  </si>
  <si>
    <t>3/6</t>
  </si>
  <si>
    <t>057</t>
  </si>
  <si>
    <t>1900006173</t>
  </si>
  <si>
    <t>200088946</t>
  </si>
  <si>
    <t>3/10</t>
  </si>
  <si>
    <t>900012446</t>
  </si>
  <si>
    <t>200096603</t>
  </si>
  <si>
    <t>10450000830557</t>
  </si>
  <si>
    <t>900010203</t>
  </si>
  <si>
    <t>200093533</t>
  </si>
  <si>
    <t>10450000815657</t>
  </si>
  <si>
    <t>900010937</t>
  </si>
  <si>
    <t>200113838</t>
  </si>
  <si>
    <t>40450000772857</t>
  </si>
  <si>
    <t>30450000772857</t>
  </si>
  <si>
    <t>20450000772857</t>
  </si>
  <si>
    <t>10450000772857</t>
  </si>
  <si>
    <t>900014886</t>
  </si>
  <si>
    <t>200130373</t>
  </si>
  <si>
    <t>50450001079357</t>
  </si>
  <si>
    <t>40450001079357</t>
  </si>
  <si>
    <t>30450001079357</t>
  </si>
  <si>
    <t>20450001079357</t>
  </si>
  <si>
    <t>10450001079357</t>
  </si>
  <si>
    <t>1900008189</t>
  </si>
  <si>
    <t>200135953</t>
  </si>
  <si>
    <t>33/16</t>
  </si>
  <si>
    <t>1900008647</t>
  </si>
  <si>
    <t>200140176</t>
  </si>
  <si>
    <t>33/17</t>
  </si>
  <si>
    <t>1005805</t>
  </si>
  <si>
    <t>900015483</t>
  </si>
  <si>
    <t>200144488</t>
  </si>
  <si>
    <t>20450000990857</t>
  </si>
  <si>
    <t>10450000990857</t>
  </si>
  <si>
    <t>200164011</t>
  </si>
  <si>
    <t>SALAUNM</t>
  </si>
  <si>
    <t>1900010548</t>
  </si>
  <si>
    <t>200164383</t>
  </si>
  <si>
    <t>33/19</t>
  </si>
  <si>
    <t>200164047</t>
  </si>
  <si>
    <t>FLLEROUX</t>
  </si>
  <si>
    <t>200164041</t>
  </si>
  <si>
    <t>60</t>
  </si>
  <si>
    <t>200064054</t>
  </si>
  <si>
    <t>TAVERTY</t>
  </si>
  <si>
    <t>20450000550760</t>
  </si>
  <si>
    <t>10450000550760</t>
  </si>
  <si>
    <t>200091360</t>
  </si>
  <si>
    <t>SMICHAUT</t>
  </si>
  <si>
    <t>10450000815660</t>
  </si>
  <si>
    <t>200093532</t>
  </si>
  <si>
    <t>200096372</t>
  </si>
  <si>
    <t>LPAUPARD</t>
  </si>
  <si>
    <t>10450000830560</t>
  </si>
  <si>
    <t>900012920</t>
  </si>
  <si>
    <t>200105291</t>
  </si>
  <si>
    <t>20450000909660</t>
  </si>
  <si>
    <t>10450000909660</t>
  </si>
  <si>
    <t>200113404</t>
  </si>
  <si>
    <t>MBERNOUX</t>
  </si>
  <si>
    <t>40450000772860</t>
  </si>
  <si>
    <t>30450000772860</t>
  </si>
  <si>
    <t>20450000772860</t>
  </si>
  <si>
    <t>10450000772860</t>
  </si>
  <si>
    <t>200113837</t>
  </si>
  <si>
    <t>200113836</t>
  </si>
  <si>
    <t>200130329</t>
  </si>
  <si>
    <t>50450001079360</t>
  </si>
  <si>
    <t>40450001079360</t>
  </si>
  <si>
    <t>30450001079360</t>
  </si>
  <si>
    <t>20450001079360</t>
  </si>
  <si>
    <t>10450001079360</t>
  </si>
  <si>
    <t>200142737</t>
  </si>
  <si>
    <t>KIMPREZ</t>
  </si>
  <si>
    <t>200142892</t>
  </si>
  <si>
    <t>20450000990860</t>
  </si>
  <si>
    <t>10450000990860</t>
  </si>
  <si>
    <t>200144487</t>
  </si>
  <si>
    <t>P204-0004-01-DI</t>
  </si>
  <si>
    <t>VRPOM - Inv</t>
  </si>
  <si>
    <t>Universal sample cutter P-VS 3000</t>
  </si>
  <si>
    <t>10009873</t>
  </si>
  <si>
    <t>2999999999</t>
  </si>
  <si>
    <t>200083454</t>
  </si>
  <si>
    <t>101000987350</t>
  </si>
  <si>
    <t>4500010734</t>
  </si>
  <si>
    <t>2382000000</t>
  </si>
  <si>
    <t>1036212</t>
  </si>
  <si>
    <t>200088132</t>
  </si>
  <si>
    <t>FMARGUER</t>
  </si>
  <si>
    <t>10450001073451</t>
  </si>
  <si>
    <t>4084000000</t>
  </si>
  <si>
    <t>900016420</t>
  </si>
  <si>
    <t>200149650</t>
  </si>
  <si>
    <t>10450001073457</t>
  </si>
  <si>
    <t>200149202</t>
  </si>
  <si>
    <t>CLEMARIE</t>
  </si>
  <si>
    <t>10450001073460</t>
  </si>
  <si>
    <t>200149649</t>
  </si>
  <si>
    <t>P204-0004-01-RE-FT-01-01</t>
  </si>
  <si>
    <t>VRPOM - RF ANR</t>
  </si>
  <si>
    <t>58</t>
  </si>
  <si>
    <t>4199999999</t>
  </si>
  <si>
    <t>TECH_BIL</t>
  </si>
  <si>
    <t>200000251</t>
  </si>
  <si>
    <t>1009076</t>
  </si>
  <si>
    <t>200049406</t>
  </si>
  <si>
    <t>RFST</t>
  </si>
  <si>
    <t>058</t>
  </si>
  <si>
    <t>61</t>
  </si>
  <si>
    <t>4419700000</t>
  </si>
  <si>
    <t>500000096</t>
  </si>
  <si>
    <t>200050800</t>
  </si>
  <si>
    <t>PSPARFEL</t>
  </si>
  <si>
    <t>KAZO</t>
  </si>
  <si>
    <t>10002016</t>
  </si>
  <si>
    <t>061</t>
  </si>
  <si>
    <t>Fournitures d'entret</t>
  </si>
  <si>
    <t>200096602</t>
  </si>
  <si>
    <t>1</t>
  </si>
  <si>
    <t>HP FRANCE SAS</t>
  </si>
  <si>
    <t>9</t>
  </si>
  <si>
    <t>Fournitures d'entretien et de petit équi</t>
  </si>
  <si>
    <t>Frs - Achats biens ou prestat FNP(EM/EF)</t>
  </si>
  <si>
    <t>ORDINATEURS PORTABLES</t>
  </si>
  <si>
    <t>Frs - FNP (EM/EF)</t>
  </si>
  <si>
    <t>5400012483</t>
  </si>
  <si>
    <t>200096282</t>
  </si>
  <si>
    <t>RMWE</t>
  </si>
  <si>
    <t>WE</t>
  </si>
  <si>
    <t>5000017313</t>
  </si>
  <si>
    <t>MKPF</t>
  </si>
  <si>
    <t>200130372</t>
  </si>
  <si>
    <t>4</t>
  </si>
  <si>
    <t>LDLC-PRO.COM</t>
  </si>
  <si>
    <t>AUT MAT INFO PERIPH(ECRAN/CLAVIER/SOURIS</t>
  </si>
  <si>
    <t>5400014931</t>
  </si>
  <si>
    <t>5</t>
  </si>
  <si>
    <t>2</t>
  </si>
  <si>
    <t>3</t>
  </si>
  <si>
    <t>200129559</t>
  </si>
  <si>
    <t>5000022495</t>
  </si>
  <si>
    <t>Fournitures et matér</t>
  </si>
  <si>
    <t>200137594</t>
  </si>
  <si>
    <t>FISHER BIOBLOCK SCIENTIFIC SA</t>
  </si>
  <si>
    <t>11</t>
  </si>
  <si>
    <t>Fournitures et matériels d'enseignement</t>
  </si>
  <si>
    <t>5000024218</t>
  </si>
  <si>
    <t>200171531</t>
  </si>
  <si>
    <t>MEUNIER SA</t>
  </si>
  <si>
    <t>12</t>
  </si>
  <si>
    <t>INSTRU METROLOG MECA SOLIDE (RHEOLOGIE,)</t>
  </si>
  <si>
    <t>5000038842</t>
  </si>
  <si>
    <t>LCOURET</t>
  </si>
  <si>
    <t>s/ biens mobiliers -</t>
  </si>
  <si>
    <t>200103086</t>
  </si>
  <si>
    <t>PERKINELMER</t>
  </si>
  <si>
    <t>s/ biens mobiliers - Installations techn</t>
  </si>
  <si>
    <t>5000017643</t>
  </si>
  <si>
    <t>200144158</t>
  </si>
  <si>
    <t>5000025895</t>
  </si>
  <si>
    <t>200173595</t>
  </si>
  <si>
    <t>5000040905</t>
  </si>
  <si>
    <t>200173596</t>
  </si>
  <si>
    <t>5000040906</t>
  </si>
  <si>
    <t>Voyages et déplcmnts</t>
  </si>
  <si>
    <t>200163725</t>
  </si>
  <si>
    <t>123</t>
  </si>
  <si>
    <t>KR</t>
  </si>
  <si>
    <t>Voyages et déplcmnts du personnel</t>
  </si>
  <si>
    <t>Voyages et déplcmnts du personnel - Notilus</t>
  </si>
  <si>
    <t>BKPFF</t>
  </si>
  <si>
    <t>20170407-BRETAGNE</t>
  </si>
  <si>
    <t>124</t>
  </si>
  <si>
    <t>UNION DES GROUPEMENTS D ACHATS PUBL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</si>
  <si>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</si>
  <si>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</si>
  <si>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</si>
  <si>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</si>
  <si>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</si>
  <si>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</si>
  <si>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</si>
  <si>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</si>
  <si>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</si>
  <si>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</si>
  <si>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200163800</t>
  </si>
  <si>
    <t>21</t>
  </si>
  <si>
    <t>20171107-BRETAGNE</t>
  </si>
  <si>
    <t>22</t>
  </si>
  <si>
    <t>23</t>
  </si>
  <si>
    <t>200163783</t>
  </si>
  <si>
    <t>423</t>
  </si>
  <si>
    <t>20171009-BRETAGNE</t>
  </si>
  <si>
    <t>424</t>
  </si>
  <si>
    <t>425</t>
  </si>
  <si>
    <t>Missions - Nautilus</t>
  </si>
  <si>
    <t>200076194</t>
  </si>
  <si>
    <t>KM</t>
  </si>
  <si>
    <t>M. PIERRE YVES LE GAC</t>
  </si>
  <si>
    <t>7</t>
  </si>
  <si>
    <t>4815-02263</t>
  </si>
  <si>
    <t>ZDIMO</t>
  </si>
  <si>
    <t>022633-LE GAC</t>
  </si>
  <si>
    <t>200088945</t>
  </si>
  <si>
    <t>8</t>
  </si>
  <si>
    <t>200135952</t>
  </si>
  <si>
    <t>13220-0226</t>
  </si>
  <si>
    <t>200140175</t>
  </si>
  <si>
    <t>200164382</t>
  </si>
  <si>
    <t>16010-0226</t>
  </si>
  <si>
    <t>Réceptions</t>
  </si>
  <si>
    <t>200090520</t>
  </si>
  <si>
    <t>COMPASS GROUP FRANCE SAS</t>
  </si>
  <si>
    <t>5000015853</t>
  </si>
  <si>
    <t>200113403</t>
  </si>
  <si>
    <t>5400010972</t>
  </si>
  <si>
    <t>200091359</t>
  </si>
  <si>
    <t>5400010235</t>
  </si>
  <si>
    <t>200106744</t>
  </si>
  <si>
    <t>5000018403</t>
  </si>
  <si>
    <t>Redevances pr conces</t>
  </si>
  <si>
    <t>200063556</t>
  </si>
  <si>
    <t>SOFTWAREONE FRANCE</t>
  </si>
  <si>
    <t>6</t>
  </si>
  <si>
    <t>Redevances pr concessions, brevets, lice</t>
  </si>
  <si>
    <t>DT D'UTILISATION LOG BUREAUTIQUE</t>
  </si>
  <si>
    <t>5000010718</t>
  </si>
  <si>
    <t>P204-0004-01-MS</t>
  </si>
  <si>
    <t>VRPOM - MS</t>
  </si>
  <si>
    <t>9000000003</t>
  </si>
  <si>
    <t>900000208</t>
  </si>
  <si>
    <t>653</t>
  </si>
  <si>
    <t>31513</t>
  </si>
  <si>
    <t>CATS</t>
  </si>
  <si>
    <t>MLEROUX</t>
  </si>
  <si>
    <t>900000229</t>
  </si>
  <si>
    <t>518</t>
  </si>
  <si>
    <t>330490</t>
  </si>
  <si>
    <t>900000248</t>
  </si>
  <si>
    <t>614</t>
  </si>
  <si>
    <t>330622</t>
  </si>
  <si>
    <t>900000286</t>
  </si>
  <si>
    <t>509</t>
  </si>
  <si>
    <t>330318</t>
  </si>
  <si>
    <t>900000311</t>
  </si>
  <si>
    <t>437</t>
  </si>
  <si>
    <t>407976</t>
  </si>
  <si>
    <t>900000339</t>
  </si>
  <si>
    <t>644</t>
  </si>
  <si>
    <t>279367</t>
  </si>
  <si>
    <t>900000371</t>
  </si>
  <si>
    <t>146</t>
  </si>
  <si>
    <t>318755</t>
  </si>
  <si>
    <t>900000393</t>
  </si>
  <si>
    <t>683</t>
  </si>
  <si>
    <t>293453</t>
  </si>
  <si>
    <t>900000424</t>
  </si>
  <si>
    <t>194</t>
  </si>
  <si>
    <t>248845</t>
  </si>
  <si>
    <t>900000449</t>
  </si>
  <si>
    <t>404</t>
  </si>
  <si>
    <t>266785</t>
  </si>
  <si>
    <t>900000456</t>
  </si>
  <si>
    <t>554</t>
  </si>
  <si>
    <t>375427</t>
  </si>
  <si>
    <t>900000603</t>
  </si>
  <si>
    <t>95</t>
  </si>
  <si>
    <t>439420</t>
  </si>
  <si>
    <t>Acptes versés s comm</t>
  </si>
  <si>
    <t>200149170</t>
  </si>
  <si>
    <t>MonTech Werkstoffprüfmaschinen GmbH</t>
  </si>
  <si>
    <t>Acptes versés s commandes d'Immo Corpo</t>
  </si>
  <si>
    <t>Frs d'Immo - Achats d'Immo FNP (EM/EF)</t>
  </si>
  <si>
    <t>Frs FNP d'Immo</t>
  </si>
  <si>
    <t>5000027204</t>
  </si>
  <si>
    <t>2018</t>
  </si>
  <si>
    <t>200000000</t>
  </si>
  <si>
    <t>000193</t>
  </si>
  <si>
    <t>DROBERT</t>
  </si>
  <si>
    <t>000699</t>
  </si>
  <si>
    <t>200000001</t>
  </si>
  <si>
    <t>000194</t>
  </si>
  <si>
    <t>000607</t>
  </si>
  <si>
    <t>200000003</t>
  </si>
  <si>
    <t>000070</t>
  </si>
  <si>
    <t>000286</t>
  </si>
  <si>
    <t>200000004</t>
  </si>
  <si>
    <t>000176</t>
  </si>
  <si>
    <t>RFONC_ETAT_GLO</t>
  </si>
  <si>
    <t>200000005</t>
  </si>
  <si>
    <t>200000007</t>
  </si>
  <si>
    <t>REGUL P9/1306</t>
  </si>
  <si>
    <t>100001226</t>
  </si>
  <si>
    <t>200243557</t>
  </si>
  <si>
    <t>BGLASZIO</t>
  </si>
  <si>
    <t>10002018</t>
  </si>
  <si>
    <t>900003522</t>
  </si>
  <si>
    <t>200219746</t>
  </si>
  <si>
    <t>900001306</t>
  </si>
  <si>
    <t>200242100</t>
  </si>
  <si>
    <t>EPESSIN</t>
  </si>
  <si>
    <t>4721200000</t>
  </si>
  <si>
    <t>501910</t>
  </si>
  <si>
    <t>1900002745</t>
  </si>
  <si>
    <t>200229701</t>
  </si>
  <si>
    <t>1900002746</t>
  </si>
  <si>
    <t>200229702</t>
  </si>
  <si>
    <t>200219745</t>
  </si>
  <si>
    <t>200242099</t>
  </si>
  <si>
    <t>1000009035</t>
  </si>
  <si>
    <t>200229780</t>
  </si>
  <si>
    <t>VCOATCAB</t>
  </si>
  <si>
    <t>200238887</t>
  </si>
  <si>
    <t>MECANUMERIC</t>
  </si>
  <si>
    <t>ARTICLES DE QUINCAILLERIE</t>
  </si>
  <si>
    <t>5000053704</t>
  </si>
  <si>
    <t>200243556</t>
  </si>
  <si>
    <t>SA</t>
  </si>
  <si>
    <t>Sur biens mob - Instal tech, mat &amp; outil indus</t>
  </si>
  <si>
    <t>Sur biens mob - Inst</t>
  </si>
  <si>
    <t>BKPF</t>
  </si>
  <si>
    <t>Fournitures d'entretien et de petit équipement</t>
  </si>
  <si>
    <t>PARTENAIRE PRIVE DANS LA BOUCLE DONC FINANCEMENT EN COUT COMPLET AVEC 50% CO-FINANCEMENT</t>
  </si>
  <si>
    <t>ref E226515</t>
  </si>
  <si>
    <t>10022771</t>
  </si>
  <si>
    <t>1009556</t>
  </si>
  <si>
    <t>200254445</t>
  </si>
  <si>
    <t>ref 9000102</t>
  </si>
  <si>
    <t>ref 28676.366</t>
  </si>
  <si>
    <t>ref Z02</t>
  </si>
  <si>
    <t>10025615</t>
  </si>
  <si>
    <t>1009874</t>
  </si>
  <si>
    <t>200288153</t>
  </si>
  <si>
    <t>ADAVID</t>
  </si>
  <si>
    <t>ref 3810</t>
  </si>
  <si>
    <t>ref E226515 ENREGISTREU EBRO EBI 310 TH</t>
  </si>
  <si>
    <t>4500021533</t>
  </si>
  <si>
    <t>200256821</t>
  </si>
  <si>
    <t>MPREMELC</t>
  </si>
  <si>
    <t>ref 9000102 ACETONE TECHNIQUE</t>
  </si>
  <si>
    <t>ref 28676.366 TOLUENE ANALAR NORMAPUR 5</t>
  </si>
  <si>
    <t>22858-DAVID-reunion VRPOM-Le Ma</t>
  </si>
  <si>
    <t>600000703</t>
  </si>
  <si>
    <t>200273589</t>
  </si>
  <si>
    <t>22855-LE GAC-Reunion VRPOM-Le Ma</t>
  </si>
  <si>
    <t>600000704</t>
  </si>
  <si>
    <t>200273590</t>
  </si>
  <si>
    <t>200277703</t>
  </si>
  <si>
    <t>200277718</t>
  </si>
  <si>
    <t>Avance sur OM 22855</t>
  </si>
  <si>
    <t>200268583</t>
  </si>
  <si>
    <t>63</t>
  </si>
  <si>
    <t>1000015777</t>
  </si>
  <si>
    <t>port</t>
  </si>
  <si>
    <t>10022685</t>
  </si>
  <si>
    <t>200253605</t>
  </si>
  <si>
    <t>CAPTEUR DE DEPLACEMENT</t>
  </si>
  <si>
    <t>4500021432</t>
  </si>
  <si>
    <t>1004619</t>
  </si>
  <si>
    <t>200255214</t>
  </si>
  <si>
    <t>CAPTEUR DE DEPLACEMENT R.D.P</t>
  </si>
  <si>
    <t>200277717</t>
  </si>
  <si>
    <t>186</t>
  </si>
  <si>
    <t>20180409-A8 00075996-3</t>
  </si>
  <si>
    <t>191</t>
  </si>
  <si>
    <t>200277702</t>
  </si>
  <si>
    <t>358</t>
  </si>
  <si>
    <t>20180409-A8 00075996-1</t>
  </si>
  <si>
    <t>359</t>
  </si>
  <si>
    <t>357</t>
  </si>
  <si>
    <t>360</t>
  </si>
  <si>
    <t>361</t>
  </si>
  <si>
    <t>362</t>
  </si>
  <si>
    <t>363</t>
  </si>
  <si>
    <t>364</t>
  </si>
  <si>
    <t>365</t>
  </si>
  <si>
    <t>366</t>
  </si>
  <si>
    <t>157</t>
  </si>
  <si>
    <t>184</t>
  </si>
  <si>
    <t>185</t>
  </si>
  <si>
    <t>187</t>
  </si>
  <si>
    <t>188</t>
  </si>
  <si>
    <t>189</t>
  </si>
  <si>
    <t>190</t>
  </si>
  <si>
    <t>192</t>
  </si>
  <si>
    <t>consortium signé, relevé de dépense à faire depuis le début du projet jusqu'au 01/10/2017 (attente du modèle de relevé fourni par l'ANR)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</si>
</sst>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#,##0.000"/>
  </numFmts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9"/>
      <color indexed="81"/>
      <name val="Tahoma"/>
      <family val="2"/>
    </font>
    <font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theme="0" tint="-0.1499679555650502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b/>
      <sz val="11"/>
      <color rgb="FFFF0000"/>
      <name val="Calibri"/>
      <family val="2"/>
      <scheme val="minor"/>
    </font>
    <font>
      <b/>
      <sz val="12"/>
      <color rgb="FF3366FF"/>
      <name val="Calibri"/>
      <family val="2"/>
    </font>
    <font>
      <sz val="8"/>
      <color theme="0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50"/>
        <bgColor indexed="64"/>
      </patternFill>
    </fill>
  </fills>
  <borders count="272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hair">
        <color auto="1"/>
      </top>
      <bottom style="dashDot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hair">
        <color auto="1"/>
      </top>
      <bottom style="dashDot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dashDot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hair">
        <color auto="1"/>
      </top>
      <bottom style="dashDot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 style="medium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hair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dashDot">
        <color auto="1"/>
      </right>
      <top style="medium">
        <color auto="1"/>
      </top>
      <bottom style="medium">
        <color auto="1"/>
      </bottom>
      <diagonal/>
    </border>
    <border>
      <left style="dashDot">
        <color auto="1"/>
      </left>
      <right style="dashDot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medium">
        <color auto="1"/>
      </right>
      <top style="hair">
        <color auto="1"/>
      </top>
      <bottom/>
      <diagonal/>
    </border>
    <border>
      <left style="dashDot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dashDot">
        <color auto="1"/>
      </top>
      <bottom/>
      <diagonal/>
    </border>
    <border>
      <left/>
      <right style="medium">
        <color auto="1"/>
      </right>
      <top style="dashDot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/>
      <diagonal/>
    </border>
    <border>
      <left/>
      <right style="hair">
        <color auto="1"/>
      </right>
      <top/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dashDotDot">
        <color auto="1"/>
      </bottom>
      <diagonal/>
    </border>
    <border>
      <left style="medium">
        <color auto="1"/>
      </left>
      <right/>
      <top/>
      <bottom style="dashDotDot">
        <color auto="1"/>
      </bottom>
      <diagonal/>
    </border>
    <border>
      <left style="thin">
        <color auto="1"/>
      </left>
      <right/>
      <top/>
      <bottom style="dashDotDot">
        <color auto="1"/>
      </bottom>
      <diagonal/>
    </border>
    <border>
      <left/>
      <right style="medium">
        <color auto="1"/>
      </right>
      <top/>
      <bottom style="dashDotDot">
        <color auto="1"/>
      </bottom>
      <diagonal/>
    </border>
    <border>
      <left style="hair">
        <color auto="1"/>
      </left>
      <right/>
      <top style="medium">
        <color auto="1"/>
      </top>
      <bottom/>
      <diagonal/>
    </border>
    <border>
      <left style="hair">
        <color auto="1"/>
      </left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/>
      <top style="medium">
        <color auto="1"/>
      </top>
      <bottom style="medium">
        <color auto="1"/>
      </bottom>
      <diagonal/>
    </border>
    <border>
      <left style="hair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thin">
        <color auto="1"/>
      </right>
      <top style="medium">
        <color auto="1"/>
      </top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 style="hair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dashDotDot">
        <color auto="1"/>
      </top>
      <bottom style="dashDotDot">
        <color auto="1"/>
      </bottom>
      <diagonal/>
    </border>
    <border>
      <left style="thin">
        <color auto="1"/>
      </left>
      <right style="medium">
        <color auto="1"/>
      </right>
      <top style="dashDotDot">
        <color auto="1"/>
      </top>
      <bottom style="dashDotDot">
        <color auto="1"/>
      </bottom>
      <diagonal/>
    </border>
    <border>
      <left style="medium">
        <color auto="1"/>
      </left>
      <right/>
      <top style="dashDotDot">
        <color auto="1"/>
      </top>
      <bottom style="dashDotDot">
        <color auto="1"/>
      </bottom>
      <diagonal/>
    </border>
    <border>
      <left style="hair">
        <color auto="1"/>
      </left>
      <right style="medium">
        <color auto="1"/>
      </right>
      <top style="dashDotDot">
        <color auto="1"/>
      </top>
      <bottom style="dashDotDot">
        <color auto="1"/>
      </bottom>
      <diagonal/>
    </border>
    <border>
      <left/>
      <right style="medium">
        <color auto="1"/>
      </right>
      <top style="dashDotDot">
        <color auto="1"/>
      </top>
      <bottom style="dashDotDot">
        <color auto="1"/>
      </bottom>
      <diagonal/>
    </border>
    <border>
      <left/>
      <right/>
      <top style="dashDotDot">
        <color auto="1"/>
      </top>
      <bottom style="dashDotDot">
        <color auto="1"/>
      </bottom>
      <diagonal/>
    </border>
    <border>
      <left style="medium">
        <color auto="1"/>
      </left>
      <right style="thin">
        <color auto="1"/>
      </right>
      <top style="dashDotDot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ashDotDot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ashDotDot">
        <color auto="1"/>
      </top>
      <bottom style="thin">
        <color auto="1"/>
      </bottom>
      <diagonal/>
    </border>
    <border>
      <left/>
      <right style="medium">
        <color auto="1"/>
      </right>
      <top style="dashDotDot">
        <color auto="1"/>
      </top>
      <bottom style="thin">
        <color auto="1"/>
      </bottom>
      <diagonal/>
    </border>
    <border>
      <left/>
      <right/>
      <top style="dashDotDot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/>
      <top style="dashDotDot">
        <color auto="1"/>
      </top>
      <bottom style="dashDotDot">
        <color auto="1"/>
      </bottom>
      <diagonal/>
    </border>
    <border>
      <left style="hair">
        <color auto="1"/>
      </left>
      <right/>
      <top style="dashDotDot">
        <color auto="1"/>
      </top>
      <bottom style="thin">
        <color auto="1"/>
      </bottom>
      <diagonal/>
    </border>
    <border>
      <left style="hair">
        <color auto="1"/>
      </left>
      <right style="dashDot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hair">
        <color auto="1"/>
      </top>
      <bottom style="dashDot">
        <color auto="1"/>
      </bottom>
      <diagonal/>
    </border>
    <border>
      <left style="thin">
        <color auto="1"/>
      </left>
      <right/>
      <top style="dashDotDot">
        <color auto="1"/>
      </top>
      <bottom style="dashDotDot">
        <color auto="1"/>
      </bottom>
      <diagonal/>
    </border>
    <border>
      <left style="thin">
        <color auto="1"/>
      </left>
      <right/>
      <top style="dashDotDot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dashDotDot">
        <color auto="1"/>
      </right>
      <top style="medium">
        <color auto="1"/>
      </top>
      <bottom style="medium">
        <color auto="1"/>
      </bottom>
      <diagonal/>
    </border>
    <border>
      <left/>
      <right style="dashDotDot">
        <color auto="1"/>
      </right>
      <top style="medium">
        <color auto="1"/>
      </top>
      <bottom/>
      <diagonal/>
    </border>
    <border>
      <left/>
      <right style="dashDotDot">
        <color auto="1"/>
      </right>
      <top/>
      <bottom/>
      <diagonal/>
    </border>
    <border>
      <left/>
      <right style="dashDotDot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dashDotDot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dashDotDot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dashDotDot">
        <color auto="1"/>
      </left>
      <right style="hair">
        <color auto="1"/>
      </right>
      <top style="medium">
        <color auto="1"/>
      </top>
      <bottom style="dashDot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ashDot">
        <color auto="1"/>
      </bottom>
      <diagonal/>
    </border>
    <border>
      <left style="hair">
        <color auto="1"/>
      </left>
      <right style="dashDotDot">
        <color auto="1"/>
      </right>
      <top style="medium">
        <color auto="1"/>
      </top>
      <bottom style="dashDot">
        <color auto="1"/>
      </bottom>
      <diagonal/>
    </border>
    <border>
      <left style="dashDotDot">
        <color auto="1"/>
      </left>
      <right style="hair">
        <color auto="1"/>
      </right>
      <top style="dashDot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dashDot">
        <color auto="1"/>
      </top>
      <bottom style="medium">
        <color auto="1"/>
      </bottom>
      <diagonal/>
    </border>
    <border>
      <left style="hair">
        <color auto="1"/>
      </left>
      <right style="dashDotDot">
        <color auto="1"/>
      </right>
      <top style="dashDot">
        <color auto="1"/>
      </top>
      <bottom style="medium">
        <color auto="1"/>
      </bottom>
      <diagonal/>
    </border>
    <border>
      <left style="dashDotDot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dashDotDot">
        <color auto="1"/>
      </right>
      <top style="medium">
        <color auto="1"/>
      </top>
      <bottom/>
      <diagonal/>
    </border>
    <border>
      <left style="dashDotDot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dashDotDot">
        <color auto="1"/>
      </right>
      <top/>
      <bottom/>
      <diagonal/>
    </border>
    <border>
      <left style="dashDotDot">
        <color auto="1"/>
      </left>
      <right style="hair">
        <color auto="1"/>
      </right>
      <top style="hair">
        <color auto="1"/>
      </top>
      <bottom style="dashDotDot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ashDotDot">
        <color auto="1"/>
      </bottom>
      <diagonal/>
    </border>
    <border>
      <left style="hair">
        <color auto="1"/>
      </left>
      <right style="dashDotDot">
        <color auto="1"/>
      </right>
      <top style="hair">
        <color auto="1"/>
      </top>
      <bottom style="dashDotDot">
        <color auto="1"/>
      </bottom>
      <diagonal/>
    </border>
    <border>
      <left style="dashDotDot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dashDotDot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ashDot">
        <color auto="1"/>
      </bottom>
      <diagonal/>
    </border>
    <border>
      <left style="medium">
        <color auto="1"/>
      </left>
      <right style="hair">
        <color auto="1"/>
      </right>
      <top style="dashDot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dashDotDot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ashDot">
        <color auto="1"/>
      </bottom>
      <diagonal/>
    </border>
    <border>
      <left style="hair">
        <color auto="1"/>
      </left>
      <right style="medium">
        <color auto="1"/>
      </right>
      <top style="dashDot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dashDotDot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dashDotDot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 style="dashDot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dashDot">
        <color auto="1"/>
      </left>
      <right style="hair">
        <color auto="1"/>
      </right>
      <top style="dashDotDot">
        <color auto="1"/>
      </top>
      <bottom style="dashDotDot">
        <color auto="1"/>
      </bottom>
      <diagonal/>
    </border>
    <border>
      <left style="hair">
        <color auto="1"/>
      </left>
      <right style="hair">
        <color auto="1"/>
      </right>
      <top style="dashDotDot">
        <color auto="1"/>
      </top>
      <bottom style="dashDotDot">
        <color auto="1"/>
      </bottom>
      <diagonal/>
    </border>
    <border>
      <left style="dashDot">
        <color auto="1"/>
      </left>
      <right style="hair">
        <color auto="1"/>
      </right>
      <top style="dashDotDot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ashDotDot">
        <color auto="1"/>
      </top>
      <bottom style="thin">
        <color auto="1"/>
      </bottom>
      <diagonal/>
    </border>
    <border>
      <left style="dashDot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dashDot">
        <color auto="1"/>
      </right>
      <top style="dashDotDot">
        <color auto="1"/>
      </top>
      <bottom style="dashDotDot">
        <color auto="1"/>
      </bottom>
      <diagonal/>
    </border>
    <border>
      <left style="hair">
        <color auto="1"/>
      </left>
      <right style="dashDot">
        <color auto="1"/>
      </right>
      <top style="dashDotDot">
        <color auto="1"/>
      </top>
      <bottom style="thin">
        <color auto="1"/>
      </bottom>
      <diagonal/>
    </border>
    <border>
      <left/>
      <right style="hair">
        <color auto="1"/>
      </right>
      <top style="dashDotDot">
        <color auto="1"/>
      </top>
      <bottom style="dashDotDot">
        <color auto="1"/>
      </bottom>
      <diagonal/>
    </border>
    <border>
      <left/>
      <right style="hair">
        <color auto="1"/>
      </right>
      <top style="dashDotDot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medium">
        <color auto="1"/>
      </bottom>
      <diagonal/>
    </border>
    <border>
      <left style="dashDot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dashDot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dashDotDot">
        <color auto="1"/>
      </top>
      <bottom style="dashDotDot">
        <color auto="1"/>
      </bottom>
      <diagonal/>
    </border>
    <border>
      <left style="medium">
        <color auto="1"/>
      </left>
      <right style="hair">
        <color auto="1"/>
      </right>
      <top style="dashDotDot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dashDotDot">
        <color auto="1"/>
      </top>
      <bottom style="dashDotDot">
        <color auto="1"/>
      </bottom>
      <diagonal/>
    </border>
    <border>
      <left style="thin">
        <color auto="1"/>
      </left>
      <right style="hair">
        <color auto="1"/>
      </right>
      <top style="dashDotDot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dashDotDot">
        <color auto="1"/>
      </right>
      <top style="hair">
        <color auto="1"/>
      </top>
      <bottom style="medium">
        <color auto="1"/>
      </bottom>
      <diagonal/>
    </border>
    <border>
      <left style="dashDotDot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dashDotDot">
        <color auto="1"/>
      </right>
      <top style="hair">
        <color auto="1"/>
      </top>
      <bottom/>
      <diagonal/>
    </border>
    <border>
      <left style="dashDotDot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dashDot">
        <color auto="1"/>
      </top>
      <bottom/>
      <diagonal/>
    </border>
    <border>
      <left style="hair">
        <color auto="1"/>
      </left>
      <right style="hair">
        <color auto="1"/>
      </right>
      <top style="dashDot">
        <color auto="1"/>
      </top>
      <bottom/>
      <diagonal/>
    </border>
    <border>
      <left style="hair">
        <color auto="1"/>
      </left>
      <right style="dashDotDot">
        <color auto="1"/>
      </right>
      <top style="dashDot">
        <color auto="1"/>
      </top>
      <bottom/>
      <diagonal/>
    </border>
    <border>
      <left style="dashDotDot">
        <color auto="1"/>
      </left>
      <right style="hair">
        <color auto="1"/>
      </right>
      <top style="dashDot">
        <color auto="1"/>
      </top>
      <bottom/>
      <diagonal/>
    </border>
    <border>
      <left style="dashDotDot">
        <color auto="1"/>
      </left>
      <right style="hair">
        <color auto="1"/>
      </right>
      <top style="dashDotDot">
        <color auto="1"/>
      </top>
      <bottom/>
      <diagonal/>
    </border>
    <border>
      <left style="hair">
        <color auto="1"/>
      </left>
      <right style="hair">
        <color auto="1"/>
      </right>
      <top style="dashDotDot">
        <color auto="1"/>
      </top>
      <bottom/>
      <diagonal/>
    </border>
    <border>
      <left style="hair">
        <color auto="1"/>
      </left>
      <right style="dashDotDot">
        <color auto="1"/>
      </right>
      <top style="dashDotDot">
        <color auto="1"/>
      </top>
      <bottom/>
      <diagonal/>
    </border>
    <border>
      <left style="medium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/>
      <bottom style="dashDotDot">
        <color auto="1"/>
      </bottom>
      <diagonal/>
    </border>
    <border>
      <left style="hair">
        <color auto="1"/>
      </left>
      <right style="hair">
        <color auto="1"/>
      </right>
      <top/>
      <bottom style="dashDotDot">
        <color auto="1"/>
      </bottom>
      <diagonal/>
    </border>
    <border>
      <left style="hair">
        <color auto="1"/>
      </left>
      <right style="medium">
        <color auto="1"/>
      </right>
      <top/>
      <bottom style="dashDotDot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/>
      <bottom style="dashDotDot">
        <color auto="1"/>
      </bottom>
      <diagonal/>
    </border>
    <border>
      <left style="dashDot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dashDot">
        <color auto="1"/>
      </right>
      <top style="thin">
        <color auto="1"/>
      </top>
      <bottom style="thin">
        <color auto="1"/>
      </bottom>
      <diagonal/>
    </border>
    <border>
      <left style="dashDot">
        <color auto="1"/>
      </left>
      <right style="hair">
        <color auto="1"/>
      </right>
      <top/>
      <bottom style="dashDotDot">
        <color auto="1"/>
      </bottom>
      <diagonal/>
    </border>
    <border>
      <left style="hair">
        <color auto="1"/>
      </left>
      <right style="dashDot">
        <color auto="1"/>
      </right>
      <top/>
      <bottom style="dashDotDot">
        <color auto="1"/>
      </bottom>
      <diagonal/>
    </border>
    <border>
      <left style="dashDotDot">
        <color auto="1"/>
      </left>
      <right style="hair">
        <color auto="1"/>
      </right>
      <top style="dashDotDot">
        <color auto="1"/>
      </top>
      <bottom style="dashDotDot">
        <color auto="1"/>
      </bottom>
      <diagonal/>
    </border>
    <border>
      <left style="hair">
        <color auto="1"/>
      </left>
      <right style="dashDotDot">
        <color auto="1"/>
      </right>
      <top style="dashDotDot">
        <color auto="1"/>
      </top>
      <bottom style="dashDotDot">
        <color auto="1"/>
      </bottom>
      <diagonal/>
    </border>
    <border>
      <left style="hair">
        <color auto="1"/>
      </left>
      <right style="dashDotDot">
        <color auto="1"/>
      </right>
      <top/>
      <bottom style="dashDotDot">
        <color auto="1"/>
      </bottom>
      <diagonal/>
    </border>
    <border>
      <left style="dashDotDot">
        <color auto="1"/>
      </left>
      <right style="hair">
        <color auto="1"/>
      </right>
      <top/>
      <bottom style="dashDotDot">
        <color auto="1"/>
      </bottom>
      <diagonal/>
    </border>
    <border>
      <left style="hair">
        <color auto="1"/>
      </left>
      <right style="dashDotDot">
        <color auto="1"/>
      </right>
      <top style="thin">
        <color auto="1"/>
      </top>
      <bottom style="thin">
        <color auto="1"/>
      </bottom>
      <diagonal/>
    </border>
    <border>
      <left style="dashDotDot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dashDotDot">
        <color auto="1"/>
      </top>
      <bottom/>
      <diagonal/>
    </border>
    <border>
      <left/>
      <right/>
      <top style="dashDotDot">
        <color auto="1"/>
      </top>
      <bottom/>
      <diagonal/>
    </border>
    <border>
      <left style="thin">
        <color auto="1"/>
      </left>
      <right/>
      <top style="dashDotDot">
        <color auto="1"/>
      </top>
      <bottom/>
      <diagonal/>
    </border>
    <border>
      <left/>
      <right style="medium">
        <color auto="1"/>
      </right>
      <top style="dashDotDot">
        <color auto="1"/>
      </top>
      <bottom/>
      <diagonal/>
    </border>
    <border>
      <left style="medium">
        <color auto="1"/>
      </left>
      <right style="hair">
        <color auto="1"/>
      </right>
      <top style="dashDotDot">
        <color auto="1"/>
      </top>
      <bottom/>
      <diagonal/>
    </border>
    <border>
      <left style="hair">
        <color auto="1"/>
      </left>
      <right style="medium">
        <color auto="1"/>
      </right>
      <top style="dashDotDot">
        <color auto="1"/>
      </top>
      <bottom/>
      <diagonal/>
    </border>
    <border>
      <left style="hair">
        <color auto="1"/>
      </left>
      <right/>
      <top style="dashDotDot">
        <color auto="1"/>
      </top>
      <bottom/>
      <diagonal/>
    </border>
    <border>
      <left style="dashDot">
        <color auto="1"/>
      </left>
      <right style="hair">
        <color auto="1"/>
      </right>
      <top style="dashDotDot">
        <color auto="1"/>
      </top>
      <bottom/>
      <diagonal/>
    </border>
    <border>
      <left style="hair">
        <color auto="1"/>
      </left>
      <right style="dashDot">
        <color auto="1"/>
      </right>
      <top style="dashDotDot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dashDot">
        <color auto="1"/>
      </top>
      <bottom/>
      <diagonal/>
    </border>
    <border>
      <left/>
      <right style="thin">
        <color auto="1"/>
      </right>
      <top style="dashDot">
        <color auto="1"/>
      </top>
      <bottom/>
      <diagonal/>
    </border>
    <border>
      <left/>
      <right/>
      <top style="dashDot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dashDot">
        <color auto="1"/>
      </bottom>
      <diagonal/>
    </border>
    <border>
      <left style="hair">
        <color auto="1"/>
      </left>
      <right/>
      <top style="medium">
        <color auto="1"/>
      </top>
      <bottom style="dashDot">
        <color auto="1"/>
      </bottom>
      <diagonal/>
    </border>
    <border>
      <left style="hair">
        <color auto="1"/>
      </left>
      <right/>
      <top style="dashDot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dashDotDot">
        <color auto="1"/>
      </bottom>
      <diagonal/>
    </border>
    <border>
      <left style="thin">
        <color auto="1"/>
      </left>
      <right/>
      <top style="medium">
        <color auto="1"/>
      </top>
      <bottom style="dashDot">
        <color auto="1"/>
      </bottom>
      <diagonal/>
    </border>
    <border>
      <left style="thin">
        <color auto="1"/>
      </left>
      <right/>
      <top style="dashDot">
        <color auto="1"/>
      </top>
      <bottom style="medium">
        <color auto="1"/>
      </bottom>
      <diagonal/>
    </border>
    <border>
      <left/>
      <right style="medium">
        <color auto="1"/>
      </right>
      <top style="dashDot">
        <color auto="1"/>
      </top>
      <bottom style="medium">
        <color auto="1"/>
      </bottom>
      <diagonal/>
    </border>
    <border>
      <left style="thin">
        <color auto="1"/>
      </left>
      <right/>
      <top style="hair">
        <color auto="1"/>
      </top>
      <bottom style="dashDotDot">
        <color auto="1"/>
      </bottom>
      <diagonal/>
    </border>
    <border>
      <left/>
      <right style="medium">
        <color auto="1"/>
      </right>
      <top style="hair">
        <color auto="1"/>
      </top>
      <bottom style="dashDotDot">
        <color auto="1"/>
      </bottom>
      <diagonal/>
    </border>
    <border>
      <left style="hair">
        <color auto="1"/>
      </left>
      <right style="dashDot">
        <color auto="1"/>
      </right>
      <top style="medium">
        <color auto="1"/>
      </top>
      <bottom/>
      <diagonal/>
    </border>
    <border>
      <left style="dashDot">
        <color auto="1"/>
      </left>
      <right style="hair">
        <color auto="1"/>
      </right>
      <top style="medium">
        <color auto="1"/>
      </top>
      <bottom/>
      <diagonal/>
    </border>
    <border>
      <left/>
      <right style="hair">
        <color auto="1"/>
      </right>
      <top style="dashDot">
        <color auto="1"/>
      </top>
      <bottom style="medium">
        <color auto="1"/>
      </bottom>
      <diagonal/>
    </border>
    <border>
      <left style="dashDot">
        <color auto="1"/>
      </left>
      <right style="hair">
        <color auto="1"/>
      </right>
      <top style="dashDot">
        <color auto="1"/>
      </top>
      <bottom style="medium">
        <color auto="1"/>
      </bottom>
      <diagonal/>
    </border>
    <border>
      <left style="dashDot">
        <color auto="1"/>
      </left>
      <right/>
      <top style="medium">
        <color auto="1"/>
      </top>
      <bottom style="medium">
        <color auto="1"/>
      </bottom>
      <diagonal/>
    </border>
    <border>
      <left style="hair">
        <color auto="1"/>
      </left>
      <right style="dashDot">
        <color auto="1"/>
      </right>
      <top style="dashDot">
        <color auto="1"/>
      </top>
      <bottom style="medium">
        <color auto="1"/>
      </bottom>
      <diagonal/>
    </border>
    <border>
      <left style="dashDot">
        <color auto="1"/>
      </left>
      <right/>
      <top style="dashDot">
        <color auto="1"/>
      </top>
      <bottom style="medium">
        <color auto="1"/>
      </bottom>
      <diagonal/>
    </border>
    <border>
      <left style="dashDot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/>
      <top/>
      <bottom style="medium">
        <color auto="1"/>
      </bottom>
      <diagonal/>
    </border>
    <border>
      <left style="thin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dashDotDot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dashDot">
        <color auto="1"/>
      </right>
      <top/>
      <bottom style="medium">
        <color auto="1"/>
      </bottom>
      <diagonal/>
    </border>
    <border>
      <left style="dashDotDot">
        <color auto="1"/>
      </left>
      <right/>
      <top/>
      <bottom style="medium">
        <color auto="1"/>
      </bottom>
      <diagonal/>
    </border>
    <border>
      <left/>
      <right style="dashDotDot">
        <color auto="1"/>
      </right>
      <top/>
      <bottom style="medium">
        <color auto="1"/>
      </bottom>
      <diagonal/>
    </border>
    <border>
      <left style="dashDot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dashDotDot">
        <color auto="1"/>
      </right>
      <top/>
      <bottom style="medium">
        <color auto="1"/>
      </bottom>
      <diagonal/>
    </border>
    <border>
      <left style="thin">
        <color auto="1"/>
      </left>
      <right style="hair">
        <color auto="1"/>
      </right>
      <top style="medium">
        <color auto="1"/>
      </top>
      <bottom style="dashDot">
        <color auto="1"/>
      </bottom>
      <diagonal/>
    </border>
    <border>
      <left/>
      <right style="hair">
        <color auto="1"/>
      </right>
      <top style="medium">
        <color auto="1"/>
      </top>
      <bottom style="dashDot">
        <color auto="1"/>
      </bottom>
      <diagonal/>
    </border>
    <border>
      <left style="hair">
        <color auto="1"/>
      </left>
      <right style="thin">
        <color auto="1"/>
      </right>
      <top style="medium">
        <color auto="1"/>
      </top>
      <bottom style="dashDot">
        <color auto="1"/>
      </bottom>
      <diagonal/>
    </border>
    <border>
      <left style="hair">
        <color auto="1"/>
      </left>
      <right style="dashDot">
        <color auto="1"/>
      </right>
      <top style="medium">
        <color auto="1"/>
      </top>
      <bottom style="dashDot">
        <color auto="1"/>
      </bottom>
      <diagonal/>
    </border>
    <border>
      <left style="dashDot">
        <color auto="1"/>
      </left>
      <right style="hair">
        <color auto="1"/>
      </right>
      <top style="medium">
        <color auto="1"/>
      </top>
      <bottom style="dashDot">
        <color auto="1"/>
      </bottom>
      <diagonal/>
    </border>
    <border>
      <left style="dashDotDot">
        <color auto="1"/>
      </left>
      <right/>
      <top style="medium">
        <color auto="1"/>
      </top>
      <bottom style="dashDot">
        <color auto="1"/>
      </bottom>
      <diagonal/>
    </border>
    <border>
      <left/>
      <right/>
      <top style="medium">
        <color auto="1"/>
      </top>
      <bottom style="dashDot">
        <color auto="1"/>
      </bottom>
      <diagonal/>
    </border>
    <border>
      <left/>
      <right style="dashDotDot">
        <color auto="1"/>
      </right>
      <top style="medium">
        <color auto="1"/>
      </top>
      <bottom style="dashDot">
        <color auto="1"/>
      </bottom>
      <diagonal/>
    </border>
    <border>
      <left style="dashDot">
        <color auto="1"/>
      </left>
      <right style="hair">
        <color auto="1"/>
      </right>
      <top/>
      <bottom/>
      <diagonal/>
    </border>
    <border>
      <left style="dashDot">
        <color auto="1"/>
      </left>
      <right/>
      <top/>
      <bottom/>
      <diagonal/>
    </border>
    <border>
      <left style="thin">
        <color auto="1"/>
      </left>
      <right style="hair">
        <color auto="1"/>
      </right>
      <top/>
      <bottom style="dashDotDot">
        <color auto="1"/>
      </bottom>
      <diagonal/>
    </border>
    <border>
      <left/>
      <right style="hair">
        <color auto="1"/>
      </right>
      <top/>
      <bottom style="dashDotDot">
        <color auto="1"/>
      </bottom>
      <diagonal/>
    </border>
    <border>
      <left style="dashDot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hair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dashDot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dashDot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dashDot">
        <color auto="1"/>
      </right>
      <top style="medium">
        <color auto="1"/>
      </top>
      <bottom/>
      <diagonal/>
    </border>
    <border>
      <left/>
      <right style="dashDot">
        <color auto="1"/>
      </right>
      <top/>
      <bottom/>
      <diagonal/>
    </border>
    <border>
      <left/>
      <right style="dashDot">
        <color auto="1"/>
      </right>
      <top/>
      <bottom style="hair">
        <color auto="1"/>
      </bottom>
      <diagonal/>
    </border>
    <border>
      <left style="dashDot">
        <color auto="1"/>
      </left>
      <right style="hair">
        <color auto="1"/>
      </right>
      <top style="hair">
        <color auto="1"/>
      </top>
      <bottom style="dashDotDot">
        <color auto="1"/>
      </bottom>
      <diagonal/>
    </border>
    <border>
      <left style="dashDot">
        <color auto="1"/>
      </left>
      <right style="hair">
        <color auto="1"/>
      </right>
      <top style="hair">
        <color auto="1"/>
      </top>
      <bottom/>
      <diagonal/>
    </border>
    <border>
      <left style="dashDot">
        <color auto="1"/>
      </left>
      <right/>
      <top style="medium">
        <color auto="1"/>
      </top>
      <bottom style="dashDot">
        <color auto="1"/>
      </bottom>
      <diagonal/>
    </border>
    <border>
      <left style="dashDot">
        <color auto="1"/>
      </left>
      <right/>
      <top/>
      <bottom style="medium">
        <color auto="1"/>
      </bottom>
      <diagonal/>
    </border>
    <border>
      <left style="dashDot">
        <color auto="1"/>
      </left>
      <right/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dashDotDot">
        <color auto="1"/>
      </bottom>
      <diagonal/>
    </border>
    <border>
      <left style="hair">
        <color auto="1"/>
      </left>
      <right style="dashDot">
        <color auto="1"/>
      </right>
      <top/>
      <bottom/>
      <diagonal/>
    </border>
    <border>
      <left style="hair">
        <color auto="1"/>
      </left>
      <right style="dashDot">
        <color auto="1"/>
      </right>
      <top style="hair">
        <color auto="1"/>
      </top>
      <bottom style="dashDotDot">
        <color auto="1"/>
      </bottom>
      <diagonal/>
    </border>
    <border>
      <left style="hair">
        <color auto="1"/>
      </left>
      <right style="dashDot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dashDotDot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dashDotDot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 style="dashDot">
        <color auto="1"/>
      </top>
      <bottom style="medium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dashDotDot">
        <color auto="1"/>
      </bottom>
      <diagonal/>
    </border>
    <border>
      <left style="hair">
        <color auto="1"/>
      </left>
      <right style="thin">
        <color auto="1"/>
      </right>
      <top style="dashDotDot">
        <color auto="1"/>
      </top>
      <bottom style="dashDotDot">
        <color auto="1"/>
      </bottom>
      <diagonal/>
    </border>
    <border>
      <left style="hair">
        <color auto="1"/>
      </left>
      <right style="thin">
        <color auto="1"/>
      </right>
      <top style="dashDotDot">
        <color auto="1"/>
      </top>
      <bottom style="thin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</borders>
  <cellStyleXfs count="4">
    <xf numFmtId="0" fontId="0" fillId="0" borderId="0"/>
    <xf numFmtId="0" fontId="8" fillId="0" borderId="0"/>
    <xf numFmtId="0" fontId="10" fillId="0" borderId="0" applyNumberFormat="0" applyFill="0" applyBorder="0" applyAlignment="0" applyProtection="0"/>
    <xf numFmtId="9" fontId="18" fillId="0" borderId="0" applyFont="0" applyFill="0" applyBorder="0" applyAlignment="0" applyProtection="0"/>
  </cellStyleXfs>
  <cellXfs count="986">
    <xf numFmtId="0" fontId="0" fillId="0" borderId="0" xfId="0"/>
    <xf numFmtId="0" fontId="0" fillId="0" borderId="1" xfId="0" applyBorder="1"/>
    <xf numFmtId="0" fontId="1" fillId="0" borderId="3" xfId="0" applyFont="1" applyBorder="1"/>
    <xf numFmtId="0" fontId="0" fillId="0" borderId="0" xfId="0" applyBorder="1"/>
    <xf numFmtId="0" fontId="1" fillId="0" borderId="7" xfId="0" applyFont="1" applyBorder="1"/>
    <xf numFmtId="0" fontId="0" fillId="0" borderId="8" xfId="0" applyBorder="1"/>
    <xf numFmtId="0" fontId="0" fillId="0" borderId="9" xfId="0" applyBorder="1"/>
    <xf numFmtId="0" fontId="1" fillId="0" borderId="10" xfId="0" applyFont="1" applyBorder="1"/>
    <xf numFmtId="0" fontId="1" fillId="0" borderId="11" xfId="0" applyFont="1" applyBorder="1"/>
    <xf numFmtId="0" fontId="1" fillId="0" borderId="0" xfId="0" applyFont="1" applyBorder="1"/>
    <xf numFmtId="0" fontId="0" fillId="0" borderId="4" xfId="0" applyFont="1" applyBorder="1"/>
    <xf numFmtId="0" fontId="0" fillId="0" borderId="6" xfId="0" applyFont="1" applyBorder="1"/>
    <xf numFmtId="3" fontId="0" fillId="0" borderId="0" xfId="0" applyNumberFormat="1" applyAlignment="1">
      <alignment horizontal="right"/>
    </xf>
    <xf numFmtId="3" fontId="1" fillId="0" borderId="0" xfId="0" applyNumberFormat="1" applyFont="1" applyBorder="1" applyAlignment="1">
      <alignment horizontal="right"/>
    </xf>
    <xf numFmtId="3" fontId="1" fillId="0" borderId="0" xfId="0" applyNumberFormat="1" applyFont="1" applyBorder="1" applyAlignment="1">
      <alignment horizontal="center"/>
    </xf>
    <xf numFmtId="3" fontId="0" fillId="0" borderId="28" xfId="0" applyNumberFormat="1" applyBorder="1" applyAlignment="1">
      <alignment horizontal="right"/>
    </xf>
    <xf numFmtId="0" fontId="4" fillId="0" borderId="0" xfId="0" applyFont="1"/>
    <xf numFmtId="0" fontId="6" fillId="0" borderId="0" xfId="0" applyFont="1" applyAlignment="1">
      <alignment vertical="center"/>
    </xf>
    <xf numFmtId="0" fontId="5" fillId="4" borderId="2" xfId="0" applyFont="1" applyFill="1" applyBorder="1" applyAlignment="1">
      <alignment vertical="center"/>
    </xf>
    <xf numFmtId="0" fontId="5" fillId="4" borderId="5" xfId="0" applyFont="1" applyFill="1" applyBorder="1" applyAlignment="1">
      <alignment vertical="center"/>
    </xf>
    <xf numFmtId="2" fontId="0" fillId="0" borderId="0" xfId="0" applyNumberFormat="1"/>
    <xf numFmtId="4" fontId="2" fillId="3" borderId="8" xfId="0" applyNumberFormat="1" applyFont="1" applyFill="1" applyBorder="1" applyAlignment="1">
      <alignment horizontal="right"/>
    </xf>
    <xf numFmtId="4" fontId="2" fillId="3" borderId="1" xfId="0" applyNumberFormat="1" applyFont="1" applyFill="1" applyBorder="1" applyAlignment="1">
      <alignment horizontal="right"/>
    </xf>
    <xf numFmtId="0" fontId="3" fillId="5" borderId="3" xfId="0" applyFont="1" applyFill="1" applyBorder="1" applyAlignment="1">
      <alignment horizontal="center" vertical="center" wrapText="1"/>
    </xf>
    <xf numFmtId="0" fontId="8" fillId="0" borderId="0" xfId="1" applyAlignment="1">
      <alignment vertical="top"/>
    </xf>
    <xf numFmtId="0" fontId="7" fillId="0" borderId="0" xfId="0" applyFont="1" applyAlignment="1">
      <alignment horizontal="center"/>
    </xf>
    <xf numFmtId="0" fontId="3" fillId="6" borderId="7" xfId="0" applyFont="1" applyFill="1" applyBorder="1" applyAlignment="1">
      <alignment horizontal="center" vertical="center" wrapText="1"/>
    </xf>
    <xf numFmtId="4" fontId="2" fillId="3" borderId="0" xfId="0" applyNumberFormat="1" applyFont="1" applyFill="1" applyBorder="1" applyAlignment="1">
      <alignment horizontal="right"/>
    </xf>
    <xf numFmtId="4" fontId="2" fillId="3" borderId="9" xfId="0" applyNumberFormat="1" applyFont="1" applyFill="1" applyBorder="1" applyAlignment="1">
      <alignment horizontal="right"/>
    </xf>
    <xf numFmtId="0" fontId="0" fillId="0" borderId="0" xfId="0" applyAlignment="1">
      <alignment vertical="top"/>
    </xf>
    <xf numFmtId="4" fontId="0" fillId="0" borderId="0" xfId="0" applyNumberFormat="1" applyAlignment="1">
      <alignment horizontal="right" vertical="top"/>
    </xf>
    <xf numFmtId="0" fontId="4" fillId="0" borderId="0" xfId="0" applyFont="1" applyFill="1" applyAlignment="1">
      <alignment horizontal="left"/>
    </xf>
    <xf numFmtId="0" fontId="7" fillId="0" borderId="0" xfId="0" applyFont="1" applyFill="1" applyAlignment="1">
      <alignment horizontal="center"/>
    </xf>
    <xf numFmtId="0" fontId="10" fillId="0" borderId="0" xfId="2" applyFill="1" applyAlignment="1">
      <alignment horizontal="left"/>
    </xf>
    <xf numFmtId="0" fontId="0" fillId="0" borderId="0" xfId="0" applyFill="1"/>
    <xf numFmtId="0" fontId="3" fillId="0" borderId="0" xfId="0" applyFont="1" applyFill="1" applyAlignment="1">
      <alignment horizontal="left"/>
    </xf>
    <xf numFmtId="0" fontId="0" fillId="0" borderId="32" xfId="0" applyBorder="1"/>
    <xf numFmtId="0" fontId="0" fillId="0" borderId="26" xfId="0" applyBorder="1"/>
    <xf numFmtId="0" fontId="0" fillId="0" borderId="33" xfId="0" applyBorder="1"/>
    <xf numFmtId="3" fontId="0" fillId="0" borderId="0" xfId="0" applyNumberFormat="1" applyBorder="1"/>
    <xf numFmtId="14" fontId="11" fillId="7" borderId="0" xfId="0" applyNumberFormat="1" applyFont="1" applyFill="1" applyAlignment="1">
      <alignment horizontal="center"/>
    </xf>
    <xf numFmtId="0" fontId="4" fillId="0" borderId="0" xfId="0" applyFont="1" applyBorder="1" applyAlignment="1">
      <alignment vertical="top"/>
    </xf>
    <xf numFmtId="0" fontId="4" fillId="0" borderId="8" xfId="0" applyFont="1" applyBorder="1" applyAlignment="1">
      <alignment vertical="top"/>
    </xf>
    <xf numFmtId="0" fontId="4" fillId="0" borderId="9" xfId="0" applyFont="1" applyBorder="1" applyAlignment="1">
      <alignment vertical="top"/>
    </xf>
    <xf numFmtId="0" fontId="4" fillId="0" borderId="20" xfId="0" applyFont="1" applyBorder="1" applyAlignment="1">
      <alignment vertical="top"/>
    </xf>
    <xf numFmtId="0" fontId="4" fillId="0" borderId="1" xfId="0" applyFont="1" applyBorder="1" applyAlignment="1">
      <alignment vertical="top"/>
    </xf>
    <xf numFmtId="0" fontId="4" fillId="0" borderId="21" xfId="0" applyFont="1" applyBorder="1" applyAlignment="1">
      <alignment vertical="top"/>
    </xf>
    <xf numFmtId="14" fontId="9" fillId="8" borderId="0" xfId="0" applyNumberFormat="1" applyFont="1" applyFill="1" applyAlignment="1">
      <alignment horizontal="center"/>
    </xf>
    <xf numFmtId="0" fontId="0" fillId="8" borderId="0" xfId="0" applyFill="1"/>
    <xf numFmtId="0" fontId="7" fillId="8" borderId="0" xfId="0" applyFont="1" applyFill="1" applyAlignment="1">
      <alignment horizontal="center"/>
    </xf>
    <xf numFmtId="14" fontId="11" fillId="8" borderId="0" xfId="0" applyNumberFormat="1" applyFont="1" applyFill="1" applyAlignment="1">
      <alignment horizontal="center"/>
    </xf>
    <xf numFmtId="0" fontId="0" fillId="0" borderId="40" xfId="0" applyFont="1" applyBorder="1"/>
    <xf numFmtId="0" fontId="0" fillId="0" borderId="41" xfId="0" applyFont="1" applyBorder="1"/>
    <xf numFmtId="3" fontId="1" fillId="0" borderId="0" xfId="0" applyNumberFormat="1" applyFont="1" applyBorder="1" applyAlignment="1"/>
    <xf numFmtId="0" fontId="1" fillId="0" borderId="48" xfId="0" applyFont="1" applyBorder="1"/>
    <xf numFmtId="9" fontId="11" fillId="7" borderId="0" xfId="0" applyNumberFormat="1" applyFont="1" applyFill="1" applyAlignment="1">
      <alignment horizontal="center"/>
    </xf>
    <xf numFmtId="14" fontId="11" fillId="7" borderId="0" xfId="0" quotePrefix="1" applyNumberFormat="1" applyFont="1" applyFill="1" applyAlignment="1">
      <alignment horizontal="center"/>
    </xf>
    <xf numFmtId="0" fontId="1" fillId="0" borderId="2" xfId="0" applyFont="1" applyBorder="1"/>
    <xf numFmtId="0" fontId="1" fillId="0" borderId="13" xfId="0" applyFont="1" applyBorder="1"/>
    <xf numFmtId="0" fontId="0" fillId="0" borderId="3" xfId="0" applyBorder="1"/>
    <xf numFmtId="0" fontId="1" fillId="0" borderId="39" xfId="0" applyFont="1" applyBorder="1"/>
    <xf numFmtId="0" fontId="0" fillId="0" borderId="0" xfId="0" applyFill="1" applyBorder="1"/>
    <xf numFmtId="4" fontId="2" fillId="0" borderId="0" xfId="0" applyNumberFormat="1" applyFon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3" fontId="1" fillId="0" borderId="30" xfId="0" applyNumberFormat="1" applyFont="1" applyBorder="1" applyAlignment="1"/>
    <xf numFmtId="0" fontId="3" fillId="6" borderId="18" xfId="0" applyFont="1" applyFill="1" applyBorder="1" applyAlignment="1">
      <alignment horizontal="center" vertical="center" wrapText="1"/>
    </xf>
    <xf numFmtId="4" fontId="2" fillId="3" borderId="16" xfId="0" applyNumberFormat="1" applyFont="1" applyFill="1" applyBorder="1" applyAlignment="1">
      <alignment horizontal="right"/>
    </xf>
    <xf numFmtId="4" fontId="2" fillId="3" borderId="17" xfId="0" applyNumberFormat="1" applyFont="1" applyFill="1" applyBorder="1" applyAlignment="1">
      <alignment horizontal="right"/>
    </xf>
    <xf numFmtId="0" fontId="0" fillId="0" borderId="0" xfId="0" applyFont="1"/>
    <xf numFmtId="3" fontId="0" fillId="0" borderId="77" xfId="0" applyNumberFormat="1" applyFont="1" applyBorder="1" applyAlignment="1"/>
    <xf numFmtId="3" fontId="0" fillId="0" borderId="82" xfId="0" applyNumberFormat="1" applyFont="1" applyBorder="1" applyAlignment="1"/>
    <xf numFmtId="0" fontId="3" fillId="11" borderId="3" xfId="0" applyFont="1" applyFill="1" applyBorder="1" applyAlignment="1">
      <alignment horizontal="center" vertical="center" wrapText="1"/>
    </xf>
    <xf numFmtId="0" fontId="3" fillId="10" borderId="15" xfId="0" applyFont="1" applyFill="1" applyBorder="1" applyAlignment="1">
      <alignment horizontal="center" vertical="center" wrapText="1"/>
    </xf>
    <xf numFmtId="164" fontId="1" fillId="0" borderId="18" xfId="0" applyNumberFormat="1" applyFont="1" applyBorder="1" applyAlignment="1"/>
    <xf numFmtId="164" fontId="1" fillId="0" borderId="3" xfId="0" applyNumberFormat="1" applyFont="1" applyBorder="1" applyAlignment="1"/>
    <xf numFmtId="164" fontId="1" fillId="0" borderId="7" xfId="0" applyNumberFormat="1" applyFont="1" applyBorder="1" applyAlignment="1"/>
    <xf numFmtId="3" fontId="3" fillId="11" borderId="68" xfId="0" applyNumberFormat="1" applyFont="1" applyFill="1" applyBorder="1" applyAlignment="1">
      <alignment horizontal="center" vertical="center"/>
    </xf>
    <xf numFmtId="3" fontId="0" fillId="0" borderId="65" xfId="0" applyNumberFormat="1" applyBorder="1" applyAlignment="1">
      <alignment horizontal="right"/>
    </xf>
    <xf numFmtId="3" fontId="0" fillId="0" borderId="67" xfId="0" applyNumberFormat="1" applyBorder="1" applyAlignment="1">
      <alignment horizontal="right"/>
    </xf>
    <xf numFmtId="3" fontId="1" fillId="0" borderId="68" xfId="0" applyNumberFormat="1" applyFont="1" applyBorder="1" applyAlignment="1"/>
    <xf numFmtId="3" fontId="0" fillId="0" borderId="86" xfId="0" applyNumberFormat="1" applyFont="1" applyBorder="1" applyAlignment="1"/>
    <xf numFmtId="3" fontId="0" fillId="0" borderId="87" xfId="0" applyNumberFormat="1" applyFont="1" applyBorder="1" applyAlignment="1"/>
    <xf numFmtId="3" fontId="1" fillId="0" borderId="94" xfId="0" applyNumberFormat="1" applyFont="1" applyBorder="1" applyAlignment="1"/>
    <xf numFmtId="3" fontId="1" fillId="0" borderId="95" xfId="0" applyNumberFormat="1" applyFont="1" applyFill="1" applyBorder="1" applyAlignment="1"/>
    <xf numFmtId="3" fontId="1" fillId="0" borderId="102" xfId="0" applyNumberFormat="1" applyFont="1" applyFill="1" applyBorder="1" applyAlignment="1"/>
    <xf numFmtId="0" fontId="1" fillId="6" borderId="106" xfId="0" applyFont="1" applyFill="1" applyBorder="1" applyAlignment="1">
      <alignment horizontal="center" vertical="center" wrapText="1"/>
    </xf>
    <xf numFmtId="0" fontId="1" fillId="6" borderId="107" xfId="0" applyFont="1" applyFill="1" applyBorder="1" applyAlignment="1">
      <alignment horizontal="center" vertical="center" wrapText="1"/>
    </xf>
    <xf numFmtId="0" fontId="1" fillId="6" borderId="108" xfId="0" applyFont="1" applyFill="1" applyBorder="1" applyAlignment="1">
      <alignment horizontal="center" vertical="center" wrapText="1"/>
    </xf>
    <xf numFmtId="3" fontId="0" fillId="0" borderId="115" xfId="0" applyNumberFormat="1" applyBorder="1" applyAlignment="1">
      <alignment horizontal="right"/>
    </xf>
    <xf numFmtId="3" fontId="0" fillId="0" borderId="116" xfId="0" applyNumberFormat="1" applyBorder="1" applyAlignment="1">
      <alignment horizontal="right"/>
    </xf>
    <xf numFmtId="3" fontId="0" fillId="0" borderId="117" xfId="0" applyNumberFormat="1" applyBorder="1" applyAlignment="1">
      <alignment horizontal="right"/>
    </xf>
    <xf numFmtId="3" fontId="1" fillId="0" borderId="118" xfId="0" applyNumberFormat="1" applyFont="1" applyBorder="1" applyAlignment="1">
      <alignment horizontal="right"/>
    </xf>
    <xf numFmtId="3" fontId="1" fillId="0" borderId="120" xfId="0" applyNumberFormat="1" applyFont="1" applyBorder="1" applyAlignment="1">
      <alignment horizontal="right"/>
    </xf>
    <xf numFmtId="0" fontId="1" fillId="6" borderId="122" xfId="0" applyFont="1" applyFill="1" applyBorder="1" applyAlignment="1">
      <alignment horizontal="center" vertical="center" wrapText="1"/>
    </xf>
    <xf numFmtId="3" fontId="0" fillId="0" borderId="123" xfId="0" applyNumberFormat="1" applyBorder="1" applyAlignment="1">
      <alignment horizontal="right"/>
    </xf>
    <xf numFmtId="3" fontId="1" fillId="0" borderId="124" xfId="0" applyNumberFormat="1" applyFont="1" applyBorder="1" applyAlignment="1">
      <alignment horizontal="right"/>
    </xf>
    <xf numFmtId="0" fontId="1" fillId="5" borderId="122" xfId="0" applyFont="1" applyFill="1" applyBorder="1" applyAlignment="1">
      <alignment horizontal="center" vertical="center" wrapText="1"/>
    </xf>
    <xf numFmtId="0" fontId="1" fillId="5" borderId="107" xfId="0" applyFont="1" applyFill="1" applyBorder="1" applyAlignment="1">
      <alignment horizontal="center" vertical="center" wrapText="1"/>
    </xf>
    <xf numFmtId="0" fontId="1" fillId="5" borderId="126" xfId="0" applyFont="1" applyFill="1" applyBorder="1" applyAlignment="1">
      <alignment horizontal="center" vertical="center" wrapText="1"/>
    </xf>
    <xf numFmtId="3" fontId="0" fillId="0" borderId="127" xfId="0" applyNumberFormat="1" applyBorder="1" applyAlignment="1">
      <alignment horizontal="right"/>
    </xf>
    <xf numFmtId="0" fontId="1" fillId="10" borderId="107" xfId="0" applyFont="1" applyFill="1" applyBorder="1" applyAlignment="1">
      <alignment horizontal="center" vertical="center"/>
    </xf>
    <xf numFmtId="3" fontId="0" fillId="0" borderId="129" xfId="0" applyNumberFormat="1" applyBorder="1" applyAlignment="1">
      <alignment horizontal="right"/>
    </xf>
    <xf numFmtId="3" fontId="0" fillId="0" borderId="130" xfId="0" applyNumberFormat="1" applyBorder="1" applyAlignment="1">
      <alignment horizontal="right"/>
    </xf>
    <xf numFmtId="3" fontId="0" fillId="0" borderId="131" xfId="0" applyNumberFormat="1" applyBorder="1" applyAlignment="1">
      <alignment horizontal="right"/>
    </xf>
    <xf numFmtId="3" fontId="1" fillId="0" borderId="29" xfId="0" applyNumberFormat="1" applyFont="1" applyBorder="1" applyAlignment="1"/>
    <xf numFmtId="0" fontId="1" fillId="10" borderId="126" xfId="0" applyFont="1" applyFill="1" applyBorder="1" applyAlignment="1">
      <alignment horizontal="center" vertical="center"/>
    </xf>
    <xf numFmtId="3" fontId="0" fillId="0" borderId="134" xfId="0" applyNumberFormat="1" applyBorder="1" applyAlignment="1">
      <alignment horizontal="right"/>
    </xf>
    <xf numFmtId="4" fontId="2" fillId="0" borderId="49" xfId="0" applyNumberFormat="1" applyFont="1" applyFill="1" applyBorder="1" applyAlignment="1">
      <alignment horizontal="right"/>
    </xf>
    <xf numFmtId="4" fontId="2" fillId="0" borderId="50" xfId="0" applyNumberFormat="1" applyFont="1" applyFill="1" applyBorder="1" applyAlignment="1">
      <alignment horizontal="right"/>
    </xf>
    <xf numFmtId="0" fontId="0" fillId="3" borderId="1" xfId="0" applyFill="1" applyBorder="1" applyAlignment="1">
      <alignment horizontal="left"/>
    </xf>
    <xf numFmtId="0" fontId="0" fillId="3" borderId="21" xfId="0" applyFill="1" applyBorder="1" applyAlignment="1">
      <alignment horizontal="left"/>
    </xf>
    <xf numFmtId="3" fontId="0" fillId="0" borderId="156" xfId="0" applyNumberFormat="1" applyBorder="1" applyAlignment="1">
      <alignment horizontal="right"/>
    </xf>
    <xf numFmtId="3" fontId="0" fillId="0" borderId="157" xfId="0" applyNumberFormat="1" applyBorder="1" applyAlignment="1">
      <alignment horizontal="right"/>
    </xf>
    <xf numFmtId="164" fontId="2" fillId="0" borderId="148" xfId="0" applyNumberFormat="1" applyFont="1" applyBorder="1" applyAlignment="1"/>
    <xf numFmtId="164" fontId="2" fillId="0" borderId="149" xfId="0" applyNumberFormat="1" applyFont="1" applyBorder="1" applyAlignment="1"/>
    <xf numFmtId="164" fontId="14" fillId="0" borderId="124" xfId="0" applyNumberFormat="1" applyFont="1" applyBorder="1" applyAlignment="1">
      <alignment horizontal="right"/>
    </xf>
    <xf numFmtId="164" fontId="2" fillId="0" borderId="136" xfId="0" applyNumberFormat="1" applyFont="1" applyBorder="1" applyAlignment="1"/>
    <xf numFmtId="164" fontId="2" fillId="0" borderId="138" xfId="0" applyNumberFormat="1" applyFont="1" applyBorder="1" applyAlignment="1"/>
    <xf numFmtId="164" fontId="14" fillId="0" borderId="140" xfId="0" applyNumberFormat="1" applyFont="1" applyBorder="1" applyAlignment="1">
      <alignment horizontal="right"/>
    </xf>
    <xf numFmtId="164" fontId="2" fillId="0" borderId="49" xfId="0" applyNumberFormat="1" applyFont="1" applyFill="1" applyBorder="1" applyAlignment="1">
      <alignment horizontal="right"/>
    </xf>
    <xf numFmtId="164" fontId="2" fillId="0" borderId="50" xfId="0" applyNumberFormat="1" applyFont="1" applyFill="1" applyBorder="1" applyAlignment="1">
      <alignment horizontal="right"/>
    </xf>
    <xf numFmtId="164" fontId="14" fillId="0" borderId="11" xfId="0" applyNumberFormat="1" applyFont="1" applyBorder="1" applyAlignment="1"/>
    <xf numFmtId="164" fontId="2" fillId="0" borderId="109" xfId="0" applyNumberFormat="1" applyFont="1" applyFill="1" applyBorder="1" applyAlignment="1">
      <alignment horizontal="right"/>
    </xf>
    <xf numFmtId="164" fontId="2" fillId="0" borderId="112" xfId="0" applyNumberFormat="1" applyFont="1" applyFill="1" applyBorder="1" applyAlignment="1">
      <alignment horizontal="right"/>
    </xf>
    <xf numFmtId="164" fontId="14" fillId="0" borderId="155" xfId="0" applyNumberFormat="1" applyFont="1" applyBorder="1" applyAlignment="1"/>
    <xf numFmtId="164" fontId="14" fillId="0" borderId="102" xfId="0" applyNumberFormat="1" applyFont="1" applyFill="1" applyBorder="1" applyAlignment="1"/>
    <xf numFmtId="164" fontId="14" fillId="0" borderId="95" xfId="0" applyNumberFormat="1" applyFont="1" applyFill="1" applyBorder="1" applyAlignment="1"/>
    <xf numFmtId="164" fontId="2" fillId="0" borderId="24" xfId="0" applyNumberFormat="1" applyFont="1" applyBorder="1" applyAlignment="1">
      <alignment horizontal="right"/>
    </xf>
    <xf numFmtId="164" fontId="2" fillId="0" borderId="25" xfId="0" applyNumberFormat="1" applyFont="1" applyBorder="1" applyAlignment="1">
      <alignment horizontal="right"/>
    </xf>
    <xf numFmtId="164" fontId="14" fillId="0" borderId="93" xfId="0" applyNumberFormat="1" applyFont="1" applyBorder="1" applyAlignment="1"/>
    <xf numFmtId="164" fontId="2" fillId="0" borderId="61" xfId="0" applyNumberFormat="1" applyFont="1" applyBorder="1" applyAlignment="1">
      <alignment horizontal="right"/>
    </xf>
    <xf numFmtId="164" fontId="14" fillId="0" borderId="95" xfId="0" applyNumberFormat="1" applyFont="1" applyBorder="1" applyAlignment="1"/>
    <xf numFmtId="3" fontId="1" fillId="0" borderId="35" xfId="0" applyNumberFormat="1" applyFont="1" applyBorder="1" applyAlignment="1"/>
    <xf numFmtId="3" fontId="0" fillId="0" borderId="58" xfId="0" applyNumberFormat="1" applyFont="1" applyBorder="1" applyAlignment="1"/>
    <xf numFmtId="3" fontId="0" fillId="0" borderId="59" xfId="0" applyNumberFormat="1" applyFont="1" applyBorder="1" applyAlignment="1"/>
    <xf numFmtId="3" fontId="0" fillId="0" borderId="27" xfId="0" applyNumberFormat="1" applyFont="1" applyBorder="1" applyAlignment="1"/>
    <xf numFmtId="3" fontId="0" fillId="0" borderId="28" xfId="0" applyNumberFormat="1" applyFont="1" applyBorder="1" applyAlignment="1"/>
    <xf numFmtId="3" fontId="0" fillId="0" borderId="92" xfId="0" applyNumberFormat="1" applyFont="1" applyBorder="1" applyAlignment="1"/>
    <xf numFmtId="3" fontId="0" fillId="0" borderId="61" xfId="0" applyNumberFormat="1" applyBorder="1" applyAlignment="1">
      <alignment horizontal="right"/>
    </xf>
    <xf numFmtId="3" fontId="0" fillId="0" borderId="113" xfId="0" applyNumberFormat="1" applyBorder="1" applyAlignment="1">
      <alignment horizontal="right"/>
    </xf>
    <xf numFmtId="0" fontId="0" fillId="0" borderId="76" xfId="0" applyFont="1" applyBorder="1"/>
    <xf numFmtId="0" fontId="0" fillId="0" borderId="55" xfId="0" applyFont="1" applyBorder="1"/>
    <xf numFmtId="3" fontId="0" fillId="0" borderId="137" xfId="0" applyNumberFormat="1" applyBorder="1" applyAlignment="1">
      <alignment horizontal="right"/>
    </xf>
    <xf numFmtId="3" fontId="0" fillId="0" borderId="77" xfId="0" applyNumberFormat="1" applyBorder="1" applyAlignment="1">
      <alignment horizontal="right"/>
    </xf>
    <xf numFmtId="3" fontId="0" fillId="0" borderId="86" xfId="0" applyNumberFormat="1" applyBorder="1" applyAlignment="1">
      <alignment horizontal="right"/>
    </xf>
    <xf numFmtId="3" fontId="0" fillId="0" borderId="141" xfId="0" applyNumberFormat="1" applyBorder="1" applyAlignment="1">
      <alignment horizontal="right"/>
    </xf>
    <xf numFmtId="3" fontId="0" fillId="0" borderId="177" xfId="0" applyNumberFormat="1" applyBorder="1" applyAlignment="1">
      <alignment horizontal="right"/>
    </xf>
    <xf numFmtId="0" fontId="0" fillId="0" borderId="182" xfId="0" applyFont="1" applyBorder="1"/>
    <xf numFmtId="0" fontId="0" fillId="0" borderId="0" xfId="0" applyAlignment="1">
      <alignment horizontal="right"/>
    </xf>
    <xf numFmtId="14" fontId="11" fillId="0" borderId="0" xfId="0" applyNumberFormat="1" applyFont="1" applyFill="1" applyAlignment="1">
      <alignment horizontal="center"/>
    </xf>
    <xf numFmtId="0" fontId="3" fillId="11" borderId="39" xfId="0" applyFont="1" applyFill="1" applyBorder="1" applyAlignment="1">
      <alignment horizontal="center" vertical="center" wrapText="1"/>
    </xf>
    <xf numFmtId="4" fontId="2" fillId="3" borderId="193" xfId="0" applyNumberFormat="1" applyFont="1" applyFill="1" applyBorder="1" applyAlignment="1">
      <alignment horizontal="right"/>
    </xf>
    <xf numFmtId="4" fontId="2" fillId="3" borderId="194" xfId="0" applyNumberFormat="1" applyFont="1" applyFill="1" applyBorder="1" applyAlignment="1">
      <alignment horizontal="right"/>
    </xf>
    <xf numFmtId="164" fontId="1" fillId="0" borderId="39" xfId="0" applyNumberFormat="1" applyFont="1" applyBorder="1" applyAlignment="1"/>
    <xf numFmtId="3" fontId="3" fillId="11" borderId="29" xfId="0" applyNumberFormat="1" applyFont="1" applyFill="1" applyBorder="1" applyAlignment="1">
      <alignment horizontal="center" vertical="center"/>
    </xf>
    <xf numFmtId="4" fontId="2" fillId="3" borderId="60" xfId="0" applyNumberFormat="1" applyFont="1" applyFill="1" applyBorder="1" applyAlignment="1">
      <alignment horizontal="right"/>
    </xf>
    <xf numFmtId="3" fontId="0" fillId="0" borderId="71" xfId="0" applyNumberFormat="1" applyBorder="1" applyAlignment="1">
      <alignment horizontal="right"/>
    </xf>
    <xf numFmtId="4" fontId="2" fillId="3" borderId="61" xfId="0" applyNumberFormat="1" applyFont="1" applyFill="1" applyBorder="1" applyAlignment="1">
      <alignment horizontal="right"/>
    </xf>
    <xf numFmtId="3" fontId="0" fillId="0" borderId="72" xfId="0" applyNumberFormat="1" applyBorder="1" applyAlignment="1">
      <alignment horizontal="right"/>
    </xf>
    <xf numFmtId="164" fontId="2" fillId="0" borderId="150" xfId="0" applyNumberFormat="1" applyFont="1" applyBorder="1" applyAlignment="1"/>
    <xf numFmtId="164" fontId="2" fillId="0" borderId="151" xfId="0" applyNumberFormat="1" applyFont="1" applyBorder="1" applyAlignment="1"/>
    <xf numFmtId="164" fontId="14" fillId="0" borderId="133" xfId="0" applyNumberFormat="1" applyFont="1" applyBorder="1" applyAlignment="1">
      <alignment horizontal="right"/>
    </xf>
    <xf numFmtId="164" fontId="2" fillId="0" borderId="143" xfId="0" applyNumberFormat="1" applyFont="1" applyBorder="1" applyAlignment="1"/>
    <xf numFmtId="164" fontId="2" fillId="0" borderId="144" xfId="0" applyNumberFormat="1" applyFont="1" applyBorder="1" applyAlignment="1"/>
    <xf numFmtId="164" fontId="14" fillId="0" borderId="145" xfId="0" applyNumberFormat="1" applyFont="1" applyBorder="1" applyAlignment="1">
      <alignment horizontal="right"/>
    </xf>
    <xf numFmtId="0" fontId="1" fillId="0" borderId="46" xfId="0" applyFont="1" applyBorder="1"/>
    <xf numFmtId="3" fontId="1" fillId="9" borderId="165" xfId="0" applyNumberFormat="1" applyFont="1" applyFill="1" applyBorder="1" applyAlignment="1">
      <alignment horizontal="right"/>
    </xf>
    <xf numFmtId="3" fontId="1" fillId="0" borderId="166" xfId="0" applyNumberFormat="1" applyFont="1" applyBorder="1" applyAlignment="1">
      <alignment horizontal="right"/>
    </xf>
    <xf numFmtId="3" fontId="1" fillId="0" borderId="73" xfId="0" applyNumberFormat="1" applyFont="1" applyBorder="1" applyAlignment="1">
      <alignment horizontal="right"/>
    </xf>
    <xf numFmtId="3" fontId="1" fillId="0" borderId="170" xfId="0" applyNumberFormat="1" applyFont="1" applyBorder="1" applyAlignment="1">
      <alignment horizontal="right"/>
    </xf>
    <xf numFmtId="3" fontId="1" fillId="9" borderId="172" xfId="0" applyNumberFormat="1" applyFont="1" applyFill="1" applyBorder="1" applyAlignment="1">
      <alignment horizontal="right"/>
    </xf>
    <xf numFmtId="3" fontId="1" fillId="0" borderId="173" xfId="0" applyNumberFormat="1" applyFont="1" applyBorder="1" applyAlignment="1">
      <alignment horizontal="right"/>
    </xf>
    <xf numFmtId="3" fontId="1" fillId="0" borderId="180" xfId="0" applyNumberFormat="1" applyFont="1" applyBorder="1" applyAlignment="1">
      <alignment horizontal="right"/>
    </xf>
    <xf numFmtId="3" fontId="1" fillId="9" borderId="181" xfId="0" applyNumberFormat="1" applyFont="1" applyFill="1" applyBorder="1" applyAlignment="1">
      <alignment horizontal="right"/>
    </xf>
    <xf numFmtId="0" fontId="1" fillId="0" borderId="0" xfId="0" applyFont="1" applyAlignment="1">
      <alignment horizontal="right"/>
    </xf>
    <xf numFmtId="0" fontId="1" fillId="0" borderId="54" xfId="0" applyFont="1" applyBorder="1"/>
    <xf numFmtId="3" fontId="1" fillId="9" borderId="167" xfId="0" applyNumberFormat="1" applyFont="1" applyFill="1" applyBorder="1" applyAlignment="1">
      <alignment horizontal="right"/>
    </xf>
    <xf numFmtId="3" fontId="1" fillId="0" borderId="168" xfId="0" applyNumberFormat="1" applyFont="1" applyBorder="1" applyAlignment="1">
      <alignment horizontal="right"/>
    </xf>
    <xf numFmtId="3" fontId="1" fillId="0" borderId="169" xfId="0" applyNumberFormat="1" applyFont="1" applyBorder="1" applyAlignment="1">
      <alignment horizontal="right"/>
    </xf>
    <xf numFmtId="3" fontId="1" fillId="0" borderId="171" xfId="0" applyNumberFormat="1" applyFont="1" applyBorder="1" applyAlignment="1">
      <alignment horizontal="right"/>
    </xf>
    <xf numFmtId="3" fontId="1" fillId="9" borderId="174" xfId="0" applyNumberFormat="1" applyFont="1" applyFill="1" applyBorder="1" applyAlignment="1">
      <alignment horizontal="right"/>
    </xf>
    <xf numFmtId="3" fontId="1" fillId="0" borderId="175" xfId="0" applyNumberFormat="1" applyFont="1" applyBorder="1" applyAlignment="1">
      <alignment horizontal="right"/>
    </xf>
    <xf numFmtId="3" fontId="1" fillId="0" borderId="178" xfId="0" applyNumberFormat="1" applyFont="1" applyBorder="1" applyAlignment="1">
      <alignment horizontal="right"/>
    </xf>
    <xf numFmtId="3" fontId="1" fillId="9" borderId="179" xfId="0" applyNumberFormat="1" applyFont="1" applyFill="1" applyBorder="1" applyAlignment="1">
      <alignment horizontal="right"/>
    </xf>
    <xf numFmtId="0" fontId="1" fillId="0" borderId="79" xfId="0" applyFont="1" applyBorder="1"/>
    <xf numFmtId="3" fontId="1" fillId="9" borderId="148" xfId="0" applyNumberFormat="1" applyFont="1" applyFill="1" applyBorder="1" applyAlignment="1">
      <alignment horizontal="right"/>
    </xf>
    <xf numFmtId="3" fontId="1" fillId="0" borderId="137" xfId="0" applyNumberFormat="1" applyFont="1" applyBorder="1" applyAlignment="1">
      <alignment horizontal="right"/>
    </xf>
    <xf numFmtId="3" fontId="1" fillId="0" borderId="77" xfId="0" applyNumberFormat="1" applyFont="1" applyBorder="1" applyAlignment="1">
      <alignment horizontal="right"/>
    </xf>
    <xf numFmtId="3" fontId="1" fillId="0" borderId="86" xfId="0" applyNumberFormat="1" applyFont="1" applyBorder="1" applyAlignment="1">
      <alignment horizontal="right"/>
    </xf>
    <xf numFmtId="3" fontId="1" fillId="9" borderId="136" xfId="0" applyNumberFormat="1" applyFont="1" applyFill="1" applyBorder="1" applyAlignment="1">
      <alignment horizontal="right"/>
    </xf>
    <xf numFmtId="3" fontId="1" fillId="0" borderId="141" xfId="0" applyNumberFormat="1" applyFont="1" applyBorder="1" applyAlignment="1">
      <alignment horizontal="right"/>
    </xf>
    <xf numFmtId="3" fontId="1" fillId="0" borderId="177" xfId="0" applyNumberFormat="1" applyFont="1" applyBorder="1" applyAlignment="1">
      <alignment horizontal="right"/>
    </xf>
    <xf numFmtId="3" fontId="1" fillId="9" borderId="176" xfId="0" applyNumberFormat="1" applyFont="1" applyFill="1" applyBorder="1" applyAlignment="1">
      <alignment horizontal="right"/>
    </xf>
    <xf numFmtId="0" fontId="1" fillId="0" borderId="183" xfId="0" applyFont="1" applyBorder="1"/>
    <xf numFmtId="3" fontId="1" fillId="9" borderId="186" xfId="0" applyNumberFormat="1" applyFont="1" applyFill="1" applyBorder="1" applyAlignment="1">
      <alignment horizontal="right"/>
    </xf>
    <xf numFmtId="3" fontId="1" fillId="0" borderId="163" xfId="0" applyNumberFormat="1" applyFont="1" applyBorder="1" applyAlignment="1">
      <alignment horizontal="right"/>
    </xf>
    <xf numFmtId="3" fontId="1" fillId="0" borderId="187" xfId="0" applyNumberFormat="1" applyFont="1" applyBorder="1" applyAlignment="1">
      <alignment horizontal="right"/>
    </xf>
    <xf numFmtId="3" fontId="1" fillId="0" borderId="188" xfId="0" applyNumberFormat="1" applyFont="1" applyBorder="1" applyAlignment="1">
      <alignment horizontal="right"/>
    </xf>
    <xf numFmtId="3" fontId="1" fillId="9" borderId="189" xfId="0" applyNumberFormat="1" applyFont="1" applyFill="1" applyBorder="1" applyAlignment="1">
      <alignment horizontal="right"/>
    </xf>
    <xf numFmtId="3" fontId="1" fillId="0" borderId="190" xfId="0" applyNumberFormat="1" applyFont="1" applyBorder="1" applyAlignment="1">
      <alignment horizontal="right"/>
    </xf>
    <xf numFmtId="3" fontId="1" fillId="0" borderId="164" xfId="0" applyNumberFormat="1" applyFont="1" applyBorder="1" applyAlignment="1">
      <alignment horizontal="right"/>
    </xf>
    <xf numFmtId="3" fontId="1" fillId="9" borderId="162" xfId="0" applyNumberFormat="1" applyFont="1" applyFill="1" applyBorder="1" applyAlignment="1">
      <alignment horizontal="right"/>
    </xf>
    <xf numFmtId="0" fontId="1" fillId="0" borderId="191" xfId="0" applyFont="1" applyBorder="1"/>
    <xf numFmtId="0" fontId="1" fillId="0" borderId="192" xfId="0" applyFont="1" applyBorder="1"/>
    <xf numFmtId="0" fontId="5" fillId="0" borderId="2" xfId="0" applyFont="1" applyBorder="1"/>
    <xf numFmtId="0" fontId="5" fillId="0" borderId="5" xfId="0" applyFont="1" applyBorder="1"/>
    <xf numFmtId="3" fontId="5" fillId="9" borderId="100" xfId="0" applyNumberFormat="1" applyFont="1" applyFill="1" applyBorder="1" applyAlignment="1">
      <alignment horizontal="right"/>
    </xf>
    <xf numFmtId="3" fontId="5" fillId="0" borderId="135" xfId="0" applyNumberFormat="1" applyFont="1" applyBorder="1" applyAlignment="1">
      <alignment horizontal="right"/>
    </xf>
    <xf numFmtId="3" fontId="5" fillId="0" borderId="85" xfId="0" applyNumberFormat="1" applyFont="1" applyBorder="1" applyAlignment="1">
      <alignment horizontal="right"/>
    </xf>
    <xf numFmtId="3" fontId="5" fillId="0" borderId="69" xfId="0" applyNumberFormat="1" applyFont="1" applyBorder="1" applyAlignment="1">
      <alignment horizontal="right"/>
    </xf>
    <xf numFmtId="3" fontId="5" fillId="9" borderId="146" xfId="0" applyNumberFormat="1" applyFont="1" applyFill="1" applyBorder="1" applyAlignment="1">
      <alignment horizontal="right"/>
    </xf>
    <xf numFmtId="3" fontId="5" fillId="0" borderId="147" xfId="0" applyNumberFormat="1" applyFont="1" applyBorder="1" applyAlignment="1">
      <alignment horizontal="right"/>
    </xf>
    <xf numFmtId="3" fontId="5" fillId="0" borderId="96" xfId="0" applyNumberFormat="1" applyFont="1" applyBorder="1" applyAlignment="1">
      <alignment horizontal="right"/>
    </xf>
    <xf numFmtId="3" fontId="5" fillId="9" borderId="101" xfId="0" applyNumberFormat="1" applyFont="1" applyFill="1" applyBorder="1" applyAlignment="1">
      <alignment horizontal="right"/>
    </xf>
    <xf numFmtId="0" fontId="6" fillId="0" borderId="0" xfId="0" applyFont="1" applyAlignment="1">
      <alignment horizontal="right"/>
    </xf>
    <xf numFmtId="0" fontId="16" fillId="0" borderId="0" xfId="0" applyFont="1" applyBorder="1"/>
    <xf numFmtId="0" fontId="17" fillId="2" borderId="8" xfId="0" applyFont="1" applyFill="1" applyBorder="1" applyAlignment="1"/>
    <xf numFmtId="0" fontId="17" fillId="2" borderId="20" xfId="0" applyFont="1" applyFill="1" applyBorder="1" applyAlignment="1"/>
    <xf numFmtId="0" fontId="17" fillId="2" borderId="32" xfId="0" applyFont="1" applyFill="1" applyBorder="1" applyAlignment="1"/>
    <xf numFmtId="0" fontId="17" fillId="2" borderId="33" xfId="0" applyFont="1" applyFill="1" applyBorder="1" applyAlignment="1"/>
    <xf numFmtId="0" fontId="15" fillId="2" borderId="8" xfId="0" applyFont="1" applyFill="1" applyBorder="1" applyAlignment="1"/>
    <xf numFmtId="0" fontId="15" fillId="2" borderId="20" xfId="0" applyFont="1" applyFill="1" applyBorder="1" applyAlignment="1"/>
    <xf numFmtId="0" fontId="15" fillId="2" borderId="32" xfId="0" applyFont="1" applyFill="1" applyBorder="1" applyAlignment="1"/>
    <xf numFmtId="0" fontId="15" fillId="2" borderId="33" xfId="0" applyFont="1" applyFill="1" applyBorder="1" applyAlignment="1"/>
    <xf numFmtId="0" fontId="0" fillId="2" borderId="8" xfId="0" applyFill="1" applyBorder="1" applyAlignment="1"/>
    <xf numFmtId="0" fontId="0" fillId="2" borderId="20" xfId="0" applyFill="1" applyBorder="1" applyAlignment="1"/>
    <xf numFmtId="0" fontId="0" fillId="2" borderId="32" xfId="0" applyFill="1" applyBorder="1" applyAlignment="1"/>
    <xf numFmtId="0" fontId="0" fillId="2" borderId="33" xfId="0" applyFill="1" applyBorder="1" applyAlignment="1"/>
    <xf numFmtId="3" fontId="0" fillId="0" borderId="109" xfId="0" applyNumberFormat="1" applyBorder="1" applyAlignment="1">
      <alignment horizontal="right"/>
    </xf>
    <xf numFmtId="3" fontId="0" fillId="0" borderId="110" xfId="0" applyNumberFormat="1" applyBorder="1" applyAlignment="1">
      <alignment horizontal="right"/>
    </xf>
    <xf numFmtId="3" fontId="0" fillId="0" borderId="111" xfId="0" applyNumberFormat="1" applyBorder="1" applyAlignment="1">
      <alignment horizontal="right"/>
    </xf>
    <xf numFmtId="3" fontId="0" fillId="0" borderId="112" xfId="0" applyNumberFormat="1" applyBorder="1" applyAlignment="1">
      <alignment horizontal="right"/>
    </xf>
    <xf numFmtId="3" fontId="0" fillId="0" borderId="114" xfId="0" applyNumberFormat="1" applyBorder="1" applyAlignment="1">
      <alignment horizontal="right"/>
    </xf>
    <xf numFmtId="3" fontId="0" fillId="0" borderId="161" xfId="0" applyNumberFormat="1" applyBorder="1" applyAlignment="1">
      <alignment horizontal="right"/>
    </xf>
    <xf numFmtId="3" fontId="0" fillId="0" borderId="159" xfId="0" applyNumberFormat="1" applyBorder="1" applyAlignment="1">
      <alignment horizontal="right"/>
    </xf>
    <xf numFmtId="3" fontId="0" fillId="0" borderId="160" xfId="0" applyNumberFormat="1" applyBorder="1" applyAlignment="1">
      <alignment horizontal="right"/>
    </xf>
    <xf numFmtId="3" fontId="0" fillId="0" borderId="1" xfId="0" applyNumberFormat="1" applyBorder="1" applyAlignment="1">
      <alignment horizontal="right"/>
    </xf>
    <xf numFmtId="3" fontId="0" fillId="0" borderId="0" xfId="0" applyNumberFormat="1" applyBorder="1" applyAlignment="1">
      <alignment horizontal="right"/>
    </xf>
    <xf numFmtId="3" fontId="0" fillId="0" borderId="17" xfId="0" applyNumberFormat="1" applyBorder="1" applyAlignment="1">
      <alignment horizontal="right"/>
    </xf>
    <xf numFmtId="3" fontId="0" fillId="0" borderId="21" xfId="0" applyNumberFormat="1" applyBorder="1" applyAlignment="1">
      <alignment horizontal="right"/>
    </xf>
    <xf numFmtId="3" fontId="1" fillId="0" borderId="119" xfId="0" applyNumberFormat="1" applyFont="1" applyBorder="1" applyAlignment="1">
      <alignment horizontal="right"/>
    </xf>
    <xf numFmtId="3" fontId="1" fillId="0" borderId="30" xfId="0" applyNumberFormat="1" applyFont="1" applyBorder="1" applyAlignment="1">
      <alignment horizontal="right"/>
    </xf>
    <xf numFmtId="3" fontId="1" fillId="0" borderId="29" xfId="0" applyNumberFormat="1" applyFont="1" applyBorder="1" applyAlignment="1">
      <alignment horizontal="right"/>
    </xf>
    <xf numFmtId="3" fontId="0" fillId="0" borderId="60" xfId="0" applyNumberFormat="1" applyBorder="1" applyAlignment="1">
      <alignment horizontal="right"/>
    </xf>
    <xf numFmtId="3" fontId="0" fillId="0" borderId="27" xfId="0" applyNumberFormat="1" applyBorder="1" applyAlignment="1">
      <alignment horizontal="right"/>
    </xf>
    <xf numFmtId="3" fontId="0" fillId="0" borderId="158" xfId="0" applyNumberFormat="1" applyBorder="1" applyAlignment="1">
      <alignment horizontal="right"/>
    </xf>
    <xf numFmtId="0" fontId="0" fillId="0" borderId="113" xfId="0" applyBorder="1" applyAlignment="1">
      <alignment horizontal="right"/>
    </xf>
    <xf numFmtId="3" fontId="1" fillId="0" borderId="53" xfId="0" applyNumberFormat="1" applyFont="1" applyBorder="1" applyAlignment="1">
      <alignment horizontal="right"/>
    </xf>
    <xf numFmtId="3" fontId="1" fillId="0" borderId="47" xfId="0" applyNumberFormat="1" applyFont="1" applyBorder="1" applyAlignment="1">
      <alignment horizontal="right"/>
    </xf>
    <xf numFmtId="3" fontId="5" fillId="0" borderId="15" xfId="0" applyNumberFormat="1" applyFont="1" applyBorder="1" applyAlignment="1">
      <alignment horizontal="right"/>
    </xf>
    <xf numFmtId="3" fontId="5" fillId="0" borderId="12" xfId="0" applyNumberFormat="1" applyFont="1" applyBorder="1" applyAlignment="1">
      <alignment horizontal="right"/>
    </xf>
    <xf numFmtId="3" fontId="1" fillId="0" borderId="90" xfId="0" applyNumberFormat="1" applyFont="1" applyBorder="1" applyAlignment="1">
      <alignment horizontal="right"/>
    </xf>
    <xf numFmtId="3" fontId="1" fillId="0" borderId="78" xfId="0" applyNumberFormat="1" applyFont="1" applyBorder="1" applyAlignment="1">
      <alignment horizontal="right"/>
    </xf>
    <xf numFmtId="3" fontId="0" fillId="0" borderId="90" xfId="0" applyNumberFormat="1" applyFont="1" applyBorder="1" applyAlignment="1">
      <alignment horizontal="right"/>
    </xf>
    <xf numFmtId="3" fontId="0" fillId="0" borderId="91" xfId="0" applyNumberFormat="1" applyFont="1" applyBorder="1" applyAlignment="1">
      <alignment horizontal="right"/>
    </xf>
    <xf numFmtId="3" fontId="1" fillId="0" borderId="184" xfId="0" applyNumberFormat="1" applyFont="1" applyBorder="1" applyAlignment="1">
      <alignment horizontal="right"/>
    </xf>
    <xf numFmtId="3" fontId="1" fillId="0" borderId="185" xfId="0" applyNumberFormat="1" applyFont="1" applyBorder="1" applyAlignment="1">
      <alignment horizontal="right"/>
    </xf>
    <xf numFmtId="3" fontId="1" fillId="0" borderId="119" xfId="0" applyNumberFormat="1" applyFont="1" applyBorder="1" applyAlignment="1">
      <alignment horizontal="right"/>
    </xf>
    <xf numFmtId="3" fontId="0" fillId="0" borderId="17" xfId="0" applyNumberFormat="1" applyBorder="1" applyAlignment="1">
      <alignment horizontal="right"/>
    </xf>
    <xf numFmtId="3" fontId="0" fillId="0" borderId="21" xfId="0" applyNumberFormat="1" applyBorder="1" applyAlignment="1">
      <alignment horizontal="right"/>
    </xf>
    <xf numFmtId="3" fontId="5" fillId="4" borderId="31" xfId="0" applyNumberFormat="1" applyFont="1" applyFill="1" applyBorder="1" applyAlignment="1">
      <alignment horizontal="right" vertical="center"/>
    </xf>
    <xf numFmtId="3" fontId="1" fillId="0" borderId="18" xfId="0" applyNumberFormat="1" applyFont="1" applyBorder="1" applyAlignment="1">
      <alignment horizontal="right"/>
    </xf>
    <xf numFmtId="3" fontId="1" fillId="0" borderId="23" xfId="0" applyNumberFormat="1" applyFont="1" applyBorder="1" applyAlignment="1">
      <alignment horizontal="right"/>
    </xf>
    <xf numFmtId="3" fontId="1" fillId="0" borderId="34" xfId="0" applyNumberFormat="1" applyFont="1" applyBorder="1" applyAlignment="1"/>
    <xf numFmtId="3" fontId="1" fillId="0" borderId="56" xfId="0" applyNumberFormat="1" applyFont="1" applyBorder="1" applyAlignment="1">
      <alignment horizontal="right"/>
    </xf>
    <xf numFmtId="3" fontId="1" fillId="0" borderId="57" xfId="0" applyNumberFormat="1" applyFont="1" applyBorder="1" applyAlignment="1">
      <alignment horizontal="right"/>
    </xf>
    <xf numFmtId="0" fontId="1" fillId="6" borderId="200" xfId="0" applyFont="1" applyFill="1" applyBorder="1" applyAlignment="1">
      <alignment horizontal="center" vertical="center" wrapText="1"/>
    </xf>
    <xf numFmtId="3" fontId="0" fillId="0" borderId="58" xfId="0" applyNumberFormat="1" applyBorder="1" applyAlignment="1">
      <alignment horizontal="right"/>
    </xf>
    <xf numFmtId="3" fontId="0" fillId="0" borderId="59" xfId="0" applyNumberFormat="1" applyBorder="1" applyAlignment="1">
      <alignment horizontal="right"/>
    </xf>
    <xf numFmtId="3" fontId="0" fillId="0" borderId="201" xfId="0" applyNumberFormat="1" applyBorder="1" applyAlignment="1">
      <alignment horizontal="right"/>
    </xf>
    <xf numFmtId="3" fontId="1" fillId="0" borderId="35" xfId="0" applyNumberFormat="1" applyFont="1" applyBorder="1" applyAlignment="1">
      <alignment horizontal="right"/>
    </xf>
    <xf numFmtId="0" fontId="1" fillId="6" borderId="203" xfId="0" applyFont="1" applyFill="1" applyBorder="1" applyAlignment="1">
      <alignment horizontal="center" vertical="center" wrapText="1"/>
    </xf>
    <xf numFmtId="0" fontId="1" fillId="6" borderId="204" xfId="0" applyFont="1" applyFill="1" applyBorder="1" applyAlignment="1">
      <alignment horizontal="center" vertical="center" wrapText="1"/>
    </xf>
    <xf numFmtId="3" fontId="0" fillId="0" borderId="16" xfId="0" applyNumberFormat="1" applyBorder="1" applyAlignment="1">
      <alignment horizontal="right"/>
    </xf>
    <xf numFmtId="3" fontId="0" fillId="0" borderId="20" xfId="0" applyNumberFormat="1" applyBorder="1" applyAlignment="1">
      <alignment horizontal="right"/>
    </xf>
    <xf numFmtId="3" fontId="0" fillId="0" borderId="205" xfId="0" applyNumberFormat="1" applyBorder="1" applyAlignment="1">
      <alignment horizontal="right"/>
    </xf>
    <xf numFmtId="3" fontId="0" fillId="0" borderId="51" xfId="0" applyNumberFormat="1" applyBorder="1" applyAlignment="1">
      <alignment horizontal="right"/>
    </xf>
    <xf numFmtId="9" fontId="0" fillId="0" borderId="206" xfId="3" applyFont="1" applyBorder="1" applyAlignment="1">
      <alignment horizontal="right"/>
    </xf>
    <xf numFmtId="9" fontId="0" fillId="0" borderId="21" xfId="3" applyFont="1" applyBorder="1" applyAlignment="1">
      <alignment horizontal="right"/>
    </xf>
    <xf numFmtId="9" fontId="0" fillId="0" borderId="42" xfId="3" applyFont="1" applyBorder="1" applyAlignment="1">
      <alignment horizontal="right"/>
    </xf>
    <xf numFmtId="9" fontId="1" fillId="0" borderId="23" xfId="3" applyFont="1" applyBorder="1" applyAlignment="1">
      <alignment horizontal="right"/>
    </xf>
    <xf numFmtId="0" fontId="3" fillId="11" borderId="122" xfId="0" applyFont="1" applyFill="1" applyBorder="1" applyAlignment="1">
      <alignment horizontal="center" vertical="center" wrapText="1"/>
    </xf>
    <xf numFmtId="3" fontId="3" fillId="11" borderId="200" xfId="0" applyNumberFormat="1" applyFont="1" applyFill="1" applyBorder="1" applyAlignment="1">
      <alignment horizontal="center" vertical="center"/>
    </xf>
    <xf numFmtId="0" fontId="3" fillId="11" borderId="132" xfId="0" applyFont="1" applyFill="1" applyBorder="1" applyAlignment="1">
      <alignment horizontal="center" vertical="center" wrapText="1"/>
    </xf>
    <xf numFmtId="3" fontId="3" fillId="11" borderId="126" xfId="0" applyNumberFormat="1" applyFont="1" applyFill="1" applyBorder="1" applyAlignment="1">
      <alignment horizontal="center" vertical="center"/>
    </xf>
    <xf numFmtId="0" fontId="3" fillId="5" borderId="209" xfId="0" applyFont="1" applyFill="1" applyBorder="1" applyAlignment="1">
      <alignment horizontal="center" vertical="center" wrapText="1"/>
    </xf>
    <xf numFmtId="0" fontId="3" fillId="6" borderId="122" xfId="0" applyFont="1" applyFill="1" applyBorder="1" applyAlignment="1">
      <alignment horizontal="center" vertical="center" wrapText="1"/>
    </xf>
    <xf numFmtId="0" fontId="3" fillId="6" borderId="210" xfId="0" applyFont="1" applyFill="1" applyBorder="1" applyAlignment="1">
      <alignment horizontal="center" vertical="center" wrapText="1"/>
    </xf>
    <xf numFmtId="0" fontId="3" fillId="10" borderId="210" xfId="0" applyFont="1" applyFill="1" applyBorder="1" applyAlignment="1">
      <alignment horizontal="center" vertical="center" wrapText="1"/>
    </xf>
    <xf numFmtId="0" fontId="3" fillId="10" borderId="209" xfId="0" applyFont="1" applyFill="1" applyBorder="1" applyAlignment="1">
      <alignment horizontal="center" vertical="center" wrapText="1"/>
    </xf>
    <xf numFmtId="3" fontId="0" fillId="0" borderId="148" xfId="0" applyNumberFormat="1" applyBorder="1" applyAlignment="1">
      <alignment horizontal="right"/>
    </xf>
    <xf numFmtId="3" fontId="0" fillId="0" borderId="176" xfId="0" applyNumberFormat="1" applyBorder="1" applyAlignment="1">
      <alignment horizontal="right"/>
    </xf>
    <xf numFmtId="3" fontId="0" fillId="0" borderId="90" xfId="0" applyNumberFormat="1" applyBorder="1" applyAlignment="1">
      <alignment horizontal="right"/>
    </xf>
    <xf numFmtId="9" fontId="0" fillId="0" borderId="78" xfId="3" applyFont="1" applyBorder="1" applyAlignment="1">
      <alignment horizontal="right"/>
    </xf>
    <xf numFmtId="3" fontId="1" fillId="0" borderId="21" xfId="0" applyNumberFormat="1" applyFont="1" applyBorder="1" applyAlignment="1">
      <alignment horizontal="right"/>
    </xf>
    <xf numFmtId="3" fontId="1" fillId="0" borderId="17" xfId="0" applyNumberFormat="1" applyFont="1" applyBorder="1" applyAlignment="1">
      <alignment horizontal="right"/>
    </xf>
    <xf numFmtId="9" fontId="0" fillId="0" borderId="83" xfId="3" applyFont="1" applyBorder="1" applyAlignment="1">
      <alignment horizontal="right"/>
    </xf>
    <xf numFmtId="4" fontId="2" fillId="0" borderId="16" xfId="0" applyNumberFormat="1" applyFont="1" applyFill="1" applyBorder="1" applyAlignment="1">
      <alignment horizontal="center"/>
    </xf>
    <xf numFmtId="4" fontId="2" fillId="0" borderId="20" xfId="0" applyNumberFormat="1" applyFont="1" applyFill="1" applyBorder="1" applyAlignment="1">
      <alignment horizontal="center"/>
    </xf>
    <xf numFmtId="4" fontId="2" fillId="0" borderId="17" xfId="0" applyNumberFormat="1" applyFont="1" applyFill="1" applyBorder="1" applyAlignment="1">
      <alignment horizontal="center"/>
    </xf>
    <xf numFmtId="4" fontId="2" fillId="0" borderId="21" xfId="0" applyNumberFormat="1" applyFont="1" applyFill="1" applyBorder="1" applyAlignment="1">
      <alignment horizontal="center"/>
    </xf>
    <xf numFmtId="3" fontId="1" fillId="0" borderId="215" xfId="0" applyNumberFormat="1" applyFont="1" applyBorder="1" applyAlignment="1"/>
    <xf numFmtId="0" fontId="0" fillId="6" borderId="15" xfId="0" applyFont="1" applyFill="1" applyBorder="1" applyAlignment="1">
      <alignment horizontal="center" vertical="center" wrapText="1"/>
    </xf>
    <xf numFmtId="0" fontId="0" fillId="6" borderId="204" xfId="0" applyFont="1" applyFill="1" applyBorder="1" applyAlignment="1">
      <alignment horizontal="center" vertical="center" wrapText="1"/>
    </xf>
    <xf numFmtId="0" fontId="3" fillId="10" borderId="7" xfId="0" applyFont="1" applyFill="1" applyBorder="1" applyAlignment="1">
      <alignment horizontal="center" vertical="center" wrapText="1"/>
    </xf>
    <xf numFmtId="0" fontId="3" fillId="10" borderId="18" xfId="0" applyFont="1" applyFill="1" applyBorder="1" applyAlignment="1">
      <alignment horizontal="center" vertical="center" wrapText="1"/>
    </xf>
    <xf numFmtId="0" fontId="0" fillId="10" borderId="15" xfId="0" applyFont="1" applyFill="1" applyBorder="1" applyAlignment="1">
      <alignment horizontal="center" vertical="center" wrapText="1"/>
    </xf>
    <xf numFmtId="0" fontId="0" fillId="10" borderId="204" xfId="0" applyFont="1" applyFill="1" applyBorder="1" applyAlignment="1">
      <alignment horizontal="center" vertical="center" wrapText="1"/>
    </xf>
    <xf numFmtId="0" fontId="3" fillId="11" borderId="216" xfId="0" applyFont="1" applyFill="1" applyBorder="1" applyAlignment="1">
      <alignment horizontal="center" vertical="center" wrapText="1"/>
    </xf>
    <xf numFmtId="3" fontId="3" fillId="11" borderId="217" xfId="0" applyNumberFormat="1" applyFont="1" applyFill="1" applyBorder="1" applyAlignment="1">
      <alignment horizontal="center" vertical="center"/>
    </xf>
    <xf numFmtId="0" fontId="3" fillId="11" borderId="218" xfId="0" applyFont="1" applyFill="1" applyBorder="1" applyAlignment="1">
      <alignment horizontal="center" vertical="center" wrapText="1"/>
    </xf>
    <xf numFmtId="0" fontId="3" fillId="5" borderId="216" xfId="0" applyFont="1" applyFill="1" applyBorder="1" applyAlignment="1">
      <alignment horizontal="center" vertical="center" wrapText="1"/>
    </xf>
    <xf numFmtId="0" fontId="3" fillId="6" borderId="216" xfId="0" applyFont="1" applyFill="1" applyBorder="1" applyAlignment="1">
      <alignment horizontal="center" vertical="center" wrapText="1"/>
    </xf>
    <xf numFmtId="0" fontId="3" fillId="6" borderId="221" xfId="0" applyFont="1" applyFill="1" applyBorder="1" applyAlignment="1">
      <alignment horizontal="center" vertical="center" wrapText="1"/>
    </xf>
    <xf numFmtId="0" fontId="1" fillId="6" borderId="52" xfId="0" applyFont="1" applyFill="1" applyBorder="1" applyAlignment="1">
      <alignment horizontal="center" vertical="center" wrapText="1"/>
    </xf>
    <xf numFmtId="0" fontId="1" fillId="6" borderId="33" xfId="0" applyFont="1" applyFill="1" applyBorder="1" applyAlignment="1">
      <alignment horizontal="center" vertical="center" wrapText="1"/>
    </xf>
    <xf numFmtId="0" fontId="3" fillId="10" borderId="26" xfId="0" applyFont="1" applyFill="1" applyBorder="1" applyAlignment="1">
      <alignment horizontal="center" vertical="center" wrapText="1"/>
    </xf>
    <xf numFmtId="0" fontId="1" fillId="9" borderId="216" xfId="0" applyFont="1" applyFill="1" applyBorder="1" applyAlignment="1">
      <alignment horizontal="center" vertical="center" wrapText="1"/>
    </xf>
    <xf numFmtId="0" fontId="1" fillId="5" borderId="219" xfId="0" applyFont="1" applyFill="1" applyBorder="1" applyAlignment="1">
      <alignment horizontal="center" vertical="center" wrapText="1"/>
    </xf>
    <xf numFmtId="0" fontId="1" fillId="5" borderId="220" xfId="0" applyFont="1" applyFill="1" applyBorder="1" applyAlignment="1">
      <alignment horizontal="center" vertical="center" wrapText="1"/>
    </xf>
    <xf numFmtId="0" fontId="1" fillId="6" borderId="219" xfId="0" applyFont="1" applyFill="1" applyBorder="1" applyAlignment="1">
      <alignment horizontal="center" vertical="center" wrapText="1"/>
    </xf>
    <xf numFmtId="0" fontId="1" fillId="6" borderId="217" xfId="0" applyFont="1" applyFill="1" applyBorder="1" applyAlignment="1">
      <alignment horizontal="center" vertical="center" wrapText="1"/>
    </xf>
    <xf numFmtId="0" fontId="1" fillId="9" borderId="225" xfId="0" applyFont="1" applyFill="1" applyBorder="1" applyAlignment="1">
      <alignment horizontal="center" vertical="center" wrapText="1"/>
    </xf>
    <xf numFmtId="0" fontId="1" fillId="6" borderId="222" xfId="0" applyFont="1" applyFill="1" applyBorder="1" applyAlignment="1">
      <alignment horizontal="center" vertical="center" wrapText="1"/>
    </xf>
    <xf numFmtId="0" fontId="1" fillId="10" borderId="219" xfId="0" applyFont="1" applyFill="1" applyBorder="1" applyAlignment="1">
      <alignment horizontal="center" vertical="center" wrapText="1"/>
    </xf>
    <xf numFmtId="0" fontId="1" fillId="10" borderId="217" xfId="0" applyFont="1" applyFill="1" applyBorder="1" applyAlignment="1">
      <alignment horizontal="center" vertical="center" wrapText="1"/>
    </xf>
    <xf numFmtId="0" fontId="1" fillId="9" borderId="221" xfId="0" applyFont="1" applyFill="1" applyBorder="1" applyAlignment="1">
      <alignment horizontal="center" vertical="center" wrapText="1"/>
    </xf>
    <xf numFmtId="0" fontId="1" fillId="10" borderId="220" xfId="0" applyFont="1" applyFill="1" applyBorder="1" applyAlignment="1">
      <alignment horizontal="center" vertical="center" wrapText="1"/>
    </xf>
    <xf numFmtId="4" fontId="2" fillId="0" borderId="24" xfId="0" applyNumberFormat="1" applyFont="1" applyFill="1" applyBorder="1" applyAlignment="1">
      <alignment horizontal="right"/>
    </xf>
    <xf numFmtId="4" fontId="2" fillId="0" borderId="25" xfId="0" applyNumberFormat="1" applyFont="1" applyFill="1" applyBorder="1" applyAlignment="1">
      <alignment horizontal="right"/>
    </xf>
    <xf numFmtId="4" fontId="2" fillId="0" borderId="17" xfId="0" applyNumberFormat="1" applyFont="1" applyFill="1" applyBorder="1" applyAlignment="1">
      <alignment horizontal="right"/>
    </xf>
    <xf numFmtId="164" fontId="1" fillId="0" borderId="18" xfId="0" applyNumberFormat="1" applyFont="1" applyFill="1" applyBorder="1" applyAlignment="1"/>
    <xf numFmtId="9" fontId="0" fillId="0" borderId="21" xfId="3" applyFont="1" applyBorder="1" applyAlignment="1">
      <alignment horizontal="center"/>
    </xf>
    <xf numFmtId="9" fontId="1" fillId="0" borderId="23" xfId="3" applyFont="1" applyBorder="1" applyAlignment="1">
      <alignment horizontal="center"/>
    </xf>
    <xf numFmtId="0" fontId="3" fillId="0" borderId="61" xfId="0" applyFont="1" applyFill="1" applyBorder="1" applyAlignment="1">
      <alignment horizontal="center" vertical="center" wrapText="1"/>
    </xf>
    <xf numFmtId="3" fontId="3" fillId="0" borderId="59" xfId="0" applyNumberFormat="1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 wrapText="1"/>
    </xf>
    <xf numFmtId="3" fontId="3" fillId="0" borderId="28" xfId="0" applyNumberFormat="1" applyFont="1" applyFill="1" applyBorder="1" applyAlignment="1">
      <alignment horizontal="center" vertical="center"/>
    </xf>
    <xf numFmtId="0" fontId="3" fillId="0" borderId="50" xfId="0" applyFont="1" applyFill="1" applyBorder="1" applyAlignment="1">
      <alignment horizontal="center" vertical="center" wrapText="1"/>
    </xf>
    <xf numFmtId="3" fontId="3" fillId="0" borderId="113" xfId="0" applyNumberFormat="1" applyFont="1" applyFill="1" applyBorder="1" applyAlignment="1">
      <alignment horizontal="center" vertical="center"/>
    </xf>
    <xf numFmtId="0" fontId="3" fillId="0" borderId="235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3" fillId="0" borderId="236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0" fillId="0" borderId="54" xfId="0" applyFont="1" applyBorder="1"/>
    <xf numFmtId="164" fontId="2" fillId="0" borderId="167" xfId="0" applyNumberFormat="1" applyFont="1" applyBorder="1" applyAlignment="1"/>
    <xf numFmtId="3" fontId="0" fillId="0" borderId="171" xfId="0" applyNumberFormat="1" applyFont="1" applyBorder="1" applyAlignment="1"/>
    <xf numFmtId="164" fontId="2" fillId="0" borderId="237" xfId="0" applyNumberFormat="1" applyFont="1" applyBorder="1" applyAlignment="1"/>
    <xf numFmtId="3" fontId="0" fillId="0" borderId="169" xfId="0" applyNumberFormat="1" applyFont="1" applyBorder="1" applyAlignment="1"/>
    <xf numFmtId="164" fontId="2" fillId="0" borderId="238" xfId="0" applyNumberFormat="1" applyFont="1" applyBorder="1" applyAlignment="1"/>
    <xf numFmtId="164" fontId="2" fillId="0" borderId="174" xfId="0" applyNumberFormat="1" applyFont="1" applyBorder="1" applyAlignment="1"/>
    <xf numFmtId="3" fontId="0" fillId="0" borderId="56" xfId="0" applyNumberFormat="1" applyFont="1" applyBorder="1" applyAlignment="1">
      <alignment horizontal="right"/>
    </xf>
    <xf numFmtId="9" fontId="0" fillId="0" borderId="57" xfId="3" applyFont="1" applyBorder="1" applyAlignment="1">
      <alignment horizontal="right"/>
    </xf>
    <xf numFmtId="0" fontId="3" fillId="0" borderId="60" xfId="0" applyFont="1" applyFill="1" applyBorder="1" applyAlignment="1">
      <alignment horizontal="center" vertical="center" wrapText="1"/>
    </xf>
    <xf numFmtId="3" fontId="3" fillId="0" borderId="58" xfId="0" applyNumberFormat="1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 wrapText="1"/>
    </xf>
    <xf numFmtId="3" fontId="3" fillId="0" borderId="27" xfId="0" applyNumberFormat="1" applyFont="1" applyFill="1" applyBorder="1" applyAlignment="1">
      <alignment horizontal="center" vertical="center"/>
    </xf>
    <xf numFmtId="0" fontId="3" fillId="0" borderId="49" xfId="0" applyFont="1" applyFill="1" applyBorder="1" applyAlignment="1">
      <alignment horizontal="center" vertical="center" wrapText="1"/>
    </xf>
    <xf numFmtId="3" fontId="3" fillId="0" borderId="110" xfId="0" applyNumberFormat="1" applyFont="1" applyFill="1" applyBorder="1" applyAlignment="1">
      <alignment horizontal="center" vertical="center"/>
    </xf>
    <xf numFmtId="0" fontId="3" fillId="0" borderId="208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3" fillId="0" borderId="239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3" fillId="0" borderId="242" xfId="0" applyFont="1" applyFill="1" applyBorder="1" applyAlignment="1">
      <alignment horizontal="center" vertical="center" wrapText="1"/>
    </xf>
    <xf numFmtId="3" fontId="3" fillId="0" borderId="243" xfId="0" applyNumberFormat="1" applyFont="1" applyFill="1" applyBorder="1" applyAlignment="1">
      <alignment horizontal="center" vertical="center"/>
    </xf>
    <xf numFmtId="0" fontId="3" fillId="0" borderId="244" xfId="0" applyFont="1" applyFill="1" applyBorder="1" applyAlignment="1">
      <alignment horizontal="center" vertical="center" wrapText="1"/>
    </xf>
    <xf numFmtId="3" fontId="3" fillId="0" borderId="92" xfId="0" applyNumberFormat="1" applyFont="1" applyFill="1" applyBorder="1" applyAlignment="1">
      <alignment horizontal="center" vertical="center"/>
    </xf>
    <xf numFmtId="0" fontId="3" fillId="0" borderId="245" xfId="0" applyFont="1" applyFill="1" applyBorder="1" applyAlignment="1">
      <alignment horizontal="center" vertical="center" wrapText="1"/>
    </xf>
    <xf numFmtId="3" fontId="3" fillId="0" borderId="246" xfId="0" applyNumberFormat="1" applyFont="1" applyFill="1" applyBorder="1" applyAlignment="1">
      <alignment horizontal="center" vertical="center"/>
    </xf>
    <xf numFmtId="0" fontId="3" fillId="0" borderId="247" xfId="0" applyFont="1" applyFill="1" applyBorder="1" applyAlignment="1">
      <alignment horizontal="center" vertical="center" wrapText="1"/>
    </xf>
    <xf numFmtId="0" fontId="1" fillId="0" borderId="248" xfId="0" applyFont="1" applyFill="1" applyBorder="1" applyAlignment="1">
      <alignment horizontal="center" vertical="center" wrapText="1"/>
    </xf>
    <xf numFmtId="0" fontId="1" fillId="0" borderId="241" xfId="0" applyFont="1" applyFill="1" applyBorder="1" applyAlignment="1">
      <alignment horizontal="center" vertical="center" wrapText="1"/>
    </xf>
    <xf numFmtId="0" fontId="3" fillId="0" borderId="249" xfId="0" applyFont="1" applyFill="1" applyBorder="1" applyAlignment="1">
      <alignment horizontal="center" vertical="center" wrapText="1"/>
    </xf>
    <xf numFmtId="0" fontId="1" fillId="0" borderId="250" xfId="0" applyFont="1" applyFill="1" applyBorder="1" applyAlignment="1">
      <alignment horizontal="center" vertical="center" wrapText="1"/>
    </xf>
    <xf numFmtId="3" fontId="1" fillId="0" borderId="119" xfId="0" applyNumberFormat="1" applyFont="1" applyBorder="1" applyAlignment="1">
      <alignment horizontal="right"/>
    </xf>
    <xf numFmtId="3" fontId="1" fillId="0" borderId="30" xfId="0" applyNumberFormat="1" applyFont="1" applyBorder="1" applyAlignment="1">
      <alignment horizontal="right"/>
    </xf>
    <xf numFmtId="3" fontId="0" fillId="0" borderId="0" xfId="0" applyNumberFormat="1" applyBorder="1" applyAlignment="1">
      <alignment horizontal="right"/>
    </xf>
    <xf numFmtId="0" fontId="1" fillId="10" borderId="210" xfId="0" applyFont="1" applyFill="1" applyBorder="1" applyAlignment="1">
      <alignment horizontal="center" vertical="center"/>
    </xf>
    <xf numFmtId="3" fontId="0" fillId="0" borderId="208" xfId="0" applyNumberFormat="1" applyBorder="1" applyAlignment="1">
      <alignment horizontal="right"/>
    </xf>
    <xf numFmtId="3" fontId="0" fillId="0" borderId="235" xfId="0" applyNumberFormat="1" applyBorder="1" applyAlignment="1">
      <alignment horizontal="right"/>
    </xf>
    <xf numFmtId="3" fontId="0" fillId="0" borderId="254" xfId="0" applyNumberFormat="1" applyBorder="1" applyAlignment="1">
      <alignment horizontal="right"/>
    </xf>
    <xf numFmtId="3" fontId="0" fillId="0" borderId="136" xfId="0" applyNumberFormat="1" applyBorder="1" applyAlignment="1">
      <alignment horizontal="right"/>
    </xf>
    <xf numFmtId="3" fontId="0" fillId="0" borderId="255" xfId="0" applyNumberFormat="1" applyBorder="1" applyAlignment="1">
      <alignment horizontal="right"/>
    </xf>
    <xf numFmtId="3" fontId="1" fillId="0" borderId="140" xfId="0" applyNumberFormat="1" applyFont="1" applyBorder="1" applyAlignment="1">
      <alignment horizontal="right"/>
    </xf>
    <xf numFmtId="3" fontId="1" fillId="0" borderId="236" xfId="0" applyNumberFormat="1" applyFont="1" applyBorder="1" applyAlignment="1">
      <alignment horizontal="right"/>
    </xf>
    <xf numFmtId="0" fontId="3" fillId="10" borderId="257" xfId="0" applyFont="1" applyFill="1" applyBorder="1" applyAlignment="1">
      <alignment horizontal="center" vertical="center" wrapText="1"/>
    </xf>
    <xf numFmtId="164" fontId="2" fillId="0" borderId="208" xfId="0" applyNumberFormat="1" applyFont="1" applyFill="1" applyBorder="1" applyAlignment="1">
      <alignment horizontal="right"/>
    </xf>
    <xf numFmtId="164" fontId="2" fillId="0" borderId="235" xfId="0" applyNumberFormat="1" applyFont="1" applyFill="1" applyBorder="1" applyAlignment="1">
      <alignment horizontal="right"/>
    </xf>
    <xf numFmtId="164" fontId="14" fillId="0" borderId="258" xfId="0" applyNumberFormat="1" applyFont="1" applyBorder="1" applyAlignment="1"/>
    <xf numFmtId="3" fontId="0" fillId="0" borderId="9" xfId="0" applyNumberFormat="1" applyBorder="1" applyAlignment="1">
      <alignment horizontal="right"/>
    </xf>
    <xf numFmtId="9" fontId="0" fillId="0" borderId="259" xfId="3" applyFont="1" applyBorder="1" applyAlignment="1">
      <alignment horizontal="right"/>
    </xf>
    <xf numFmtId="9" fontId="0" fillId="0" borderId="0" xfId="3" applyFont="1" applyBorder="1" applyAlignment="1">
      <alignment horizontal="right"/>
    </xf>
    <xf numFmtId="9" fontId="0" fillId="0" borderId="79" xfId="3" applyFont="1" applyBorder="1" applyAlignment="1">
      <alignment horizontal="right"/>
    </xf>
    <xf numFmtId="9" fontId="0" fillId="0" borderId="41" xfId="3" applyFont="1" applyBorder="1" applyAlignment="1">
      <alignment horizontal="right"/>
    </xf>
    <xf numFmtId="9" fontId="1" fillId="0" borderId="7" xfId="3" applyFont="1" applyBorder="1" applyAlignment="1">
      <alignment horizontal="right"/>
    </xf>
    <xf numFmtId="3" fontId="0" fillId="0" borderId="207" xfId="0" applyNumberFormat="1" applyBorder="1" applyAlignment="1">
      <alignment horizontal="right"/>
    </xf>
    <xf numFmtId="3" fontId="0" fillId="0" borderId="260" xfId="0" applyNumberFormat="1" applyBorder="1" applyAlignment="1">
      <alignment horizontal="right"/>
    </xf>
    <xf numFmtId="3" fontId="0" fillId="0" borderId="261" xfId="0" applyNumberFormat="1" applyBorder="1" applyAlignment="1">
      <alignment horizontal="right"/>
    </xf>
    <xf numFmtId="3" fontId="0" fillId="0" borderId="262" xfId="0" applyNumberFormat="1" applyBorder="1" applyAlignment="1">
      <alignment horizontal="right"/>
    </xf>
    <xf numFmtId="3" fontId="1" fillId="0" borderId="88" xfId="0" applyNumberFormat="1" applyFont="1" applyBorder="1" applyAlignment="1">
      <alignment horizontal="right"/>
    </xf>
    <xf numFmtId="0" fontId="11" fillId="7" borderId="0" xfId="0" applyNumberFormat="1" applyFont="1" applyFill="1" applyAlignment="1">
      <alignment horizontal="center"/>
    </xf>
    <xf numFmtId="3" fontId="0" fillId="0" borderId="17" xfId="0" applyNumberFormat="1" applyBorder="1" applyAlignment="1">
      <alignment horizontal="right"/>
    </xf>
    <xf numFmtId="3" fontId="1" fillId="0" borderId="53" xfId="0" applyNumberFormat="1" applyFont="1" applyBorder="1" applyAlignment="1">
      <alignment horizontal="right"/>
    </xf>
    <xf numFmtId="3" fontId="1" fillId="0" borderId="47" xfId="0" applyNumberFormat="1" applyFont="1" applyBorder="1" applyAlignment="1">
      <alignment horizontal="right"/>
    </xf>
    <xf numFmtId="3" fontId="5" fillId="0" borderId="15" xfId="0" applyNumberFormat="1" applyFont="1" applyBorder="1" applyAlignment="1">
      <alignment horizontal="right"/>
    </xf>
    <xf numFmtId="3" fontId="5" fillId="0" borderId="12" xfId="0" applyNumberFormat="1" applyFont="1" applyBorder="1" applyAlignment="1">
      <alignment horizontal="right"/>
    </xf>
    <xf numFmtId="3" fontId="1" fillId="0" borderId="90" xfId="0" applyNumberFormat="1" applyFont="1" applyBorder="1" applyAlignment="1">
      <alignment horizontal="right"/>
    </xf>
    <xf numFmtId="3" fontId="1" fillId="0" borderId="78" xfId="0" applyNumberFormat="1" applyFont="1" applyBorder="1" applyAlignment="1">
      <alignment horizontal="right"/>
    </xf>
    <xf numFmtId="3" fontId="0" fillId="0" borderId="90" xfId="0" applyNumberFormat="1" applyFont="1" applyBorder="1" applyAlignment="1">
      <alignment horizontal="right"/>
    </xf>
    <xf numFmtId="3" fontId="0" fillId="0" borderId="91" xfId="0" applyNumberFormat="1" applyFont="1" applyBorder="1" applyAlignment="1">
      <alignment horizontal="right"/>
    </xf>
    <xf numFmtId="3" fontId="1" fillId="0" borderId="184" xfId="0" applyNumberFormat="1" applyFont="1" applyBorder="1" applyAlignment="1">
      <alignment horizontal="right"/>
    </xf>
    <xf numFmtId="3" fontId="1" fillId="0" borderId="185" xfId="0" applyNumberFormat="1" applyFont="1" applyBorder="1" applyAlignment="1">
      <alignment horizontal="right"/>
    </xf>
    <xf numFmtId="3" fontId="0" fillId="0" borderId="0" xfId="0" applyNumberFormat="1" applyBorder="1" applyAlignment="1">
      <alignment horizontal="right"/>
    </xf>
    <xf numFmtId="3" fontId="1" fillId="0" borderId="119" xfId="0" applyNumberFormat="1" applyFont="1" applyBorder="1" applyAlignment="1">
      <alignment horizontal="right"/>
    </xf>
    <xf numFmtId="3" fontId="5" fillId="4" borderId="31" xfId="0" applyNumberFormat="1" applyFont="1" applyFill="1" applyBorder="1" applyAlignment="1">
      <alignment horizontal="right" vertical="center"/>
    </xf>
    <xf numFmtId="3" fontId="1" fillId="0" borderId="18" xfId="0" applyNumberFormat="1" applyFont="1" applyBorder="1" applyAlignment="1">
      <alignment horizontal="right"/>
    </xf>
    <xf numFmtId="3" fontId="1" fillId="0" borderId="23" xfId="0" applyNumberFormat="1" applyFont="1" applyBorder="1" applyAlignment="1">
      <alignment horizontal="right"/>
    </xf>
    <xf numFmtId="3" fontId="1" fillId="0" borderId="56" xfId="0" applyNumberFormat="1" applyFont="1" applyBorder="1" applyAlignment="1">
      <alignment horizontal="right"/>
    </xf>
    <xf numFmtId="3" fontId="1" fillId="0" borderId="57" xfId="0" applyNumberFormat="1" applyFont="1" applyBorder="1" applyAlignment="1">
      <alignment horizontal="right"/>
    </xf>
    <xf numFmtId="3" fontId="1" fillId="0" borderId="34" xfId="0" applyNumberFormat="1" applyFont="1" applyBorder="1" applyAlignment="1"/>
    <xf numFmtId="3" fontId="1" fillId="0" borderId="34" xfId="0" applyNumberFormat="1" applyFont="1" applyBorder="1" applyAlignment="1"/>
    <xf numFmtId="3" fontId="3" fillId="0" borderId="59" xfId="0" applyNumberFormat="1" applyFont="1" applyFill="1" applyBorder="1" applyAlignment="1">
      <alignment horizontal="center" vertical="center"/>
    </xf>
    <xf numFmtId="3" fontId="3" fillId="0" borderId="243" xfId="0" applyNumberFormat="1" applyFont="1" applyFill="1" applyBorder="1" applyAlignment="1">
      <alignment horizontal="center" vertical="center"/>
    </xf>
    <xf numFmtId="3" fontId="3" fillId="0" borderId="58" xfId="0" applyNumberFormat="1" applyFont="1" applyFill="1" applyBorder="1" applyAlignment="1">
      <alignment horizontal="center" vertical="center"/>
    </xf>
    <xf numFmtId="3" fontId="5" fillId="4" borderId="31" xfId="0" applyNumberFormat="1" applyFont="1" applyFill="1" applyBorder="1" applyAlignment="1">
      <alignment horizontal="right" vertical="center"/>
    </xf>
    <xf numFmtId="3" fontId="0" fillId="0" borderId="90" xfId="0" applyNumberFormat="1" applyFont="1" applyBorder="1" applyAlignment="1">
      <alignment horizontal="right"/>
    </xf>
    <xf numFmtId="3" fontId="1" fillId="0" borderId="56" xfId="0" applyNumberFormat="1" applyFont="1" applyBorder="1" applyAlignment="1">
      <alignment horizontal="right"/>
    </xf>
    <xf numFmtId="3" fontId="1" fillId="0" borderId="57" xfId="0" applyNumberFormat="1" applyFont="1" applyBorder="1" applyAlignment="1">
      <alignment horizontal="right"/>
    </xf>
    <xf numFmtId="3" fontId="1" fillId="0" borderId="90" xfId="0" applyNumberFormat="1" applyFont="1" applyBorder="1" applyAlignment="1">
      <alignment horizontal="right"/>
    </xf>
    <xf numFmtId="3" fontId="1" fillId="0" borderId="78" xfId="0" applyNumberFormat="1" applyFont="1" applyBorder="1" applyAlignment="1">
      <alignment horizontal="right"/>
    </xf>
    <xf numFmtId="3" fontId="0" fillId="0" borderId="17" xfId="0" applyNumberFormat="1" applyBorder="1" applyAlignment="1">
      <alignment horizontal="right"/>
    </xf>
    <xf numFmtId="3" fontId="1" fillId="0" borderId="119" xfId="0" applyNumberFormat="1" applyFont="1" applyBorder="1" applyAlignment="1">
      <alignment horizontal="right"/>
    </xf>
    <xf numFmtId="3" fontId="0" fillId="0" borderId="0" xfId="0" applyNumberFormat="1" applyBorder="1" applyAlignment="1">
      <alignment horizontal="right"/>
    </xf>
    <xf numFmtId="3" fontId="1" fillId="0" borderId="18" xfId="0" applyNumberFormat="1" applyFont="1" applyBorder="1" applyAlignment="1">
      <alignment horizontal="right"/>
    </xf>
    <xf numFmtId="3" fontId="1" fillId="0" borderId="23" xfId="0" applyNumberFormat="1" applyFont="1" applyBorder="1" applyAlignment="1">
      <alignment horizontal="right"/>
    </xf>
    <xf numFmtId="3" fontId="1" fillId="0" borderId="53" xfId="0" applyNumberFormat="1" applyFont="1" applyBorder="1" applyAlignment="1">
      <alignment horizontal="right"/>
    </xf>
    <xf numFmtId="3" fontId="1" fillId="0" borderId="47" xfId="0" applyNumberFormat="1" applyFont="1" applyBorder="1" applyAlignment="1">
      <alignment horizontal="right"/>
    </xf>
    <xf numFmtId="3" fontId="5" fillId="0" borderId="15" xfId="0" applyNumberFormat="1" applyFont="1" applyBorder="1" applyAlignment="1">
      <alignment horizontal="right"/>
    </xf>
    <xf numFmtId="3" fontId="5" fillId="0" borderId="12" xfId="0" applyNumberFormat="1" applyFont="1" applyBorder="1" applyAlignment="1">
      <alignment horizontal="right"/>
    </xf>
    <xf numFmtId="3" fontId="0" fillId="0" borderId="91" xfId="0" applyNumberFormat="1" applyFont="1" applyBorder="1" applyAlignment="1">
      <alignment horizontal="right"/>
    </xf>
    <xf numFmtId="3" fontId="1" fillId="0" borderId="184" xfId="0" applyNumberFormat="1" applyFont="1" applyBorder="1" applyAlignment="1">
      <alignment horizontal="right"/>
    </xf>
    <xf numFmtId="3" fontId="1" fillId="0" borderId="185" xfId="0" applyNumberFormat="1" applyFont="1" applyBorder="1" applyAlignment="1">
      <alignment horizontal="right"/>
    </xf>
    <xf numFmtId="0" fontId="1" fillId="13" borderId="210" xfId="0" applyFont="1" applyFill="1" applyBorder="1" applyAlignment="1">
      <alignment horizontal="center" vertical="center"/>
    </xf>
    <xf numFmtId="0" fontId="1" fillId="13" borderId="107" xfId="0" applyFont="1" applyFill="1" applyBorder="1" applyAlignment="1">
      <alignment horizontal="center" vertical="center"/>
    </xf>
    <xf numFmtId="0" fontId="1" fillId="13" borderId="212" xfId="0" applyFont="1" applyFill="1" applyBorder="1" applyAlignment="1">
      <alignment horizontal="center" vertical="center"/>
    </xf>
    <xf numFmtId="0" fontId="3" fillId="13" borderId="106" xfId="0" applyFont="1" applyFill="1" applyBorder="1" applyAlignment="1">
      <alignment horizontal="center" vertical="center" wrapText="1"/>
    </xf>
    <xf numFmtId="0" fontId="3" fillId="13" borderId="223" xfId="0" applyFont="1" applyFill="1" applyBorder="1" applyAlignment="1">
      <alignment horizontal="center" vertical="center" wrapText="1"/>
    </xf>
    <xf numFmtId="0" fontId="1" fillId="13" borderId="221" xfId="0" applyFont="1" applyFill="1" applyBorder="1" applyAlignment="1">
      <alignment horizontal="center" vertical="center" wrapText="1"/>
    </xf>
    <xf numFmtId="0" fontId="1" fillId="13" borderId="219" xfId="0" applyFont="1" applyFill="1" applyBorder="1" applyAlignment="1">
      <alignment horizontal="center" vertical="center" wrapText="1"/>
    </xf>
    <xf numFmtId="0" fontId="1" fillId="13" borderId="226" xfId="0" applyFont="1" applyFill="1" applyBorder="1" applyAlignment="1">
      <alignment horizontal="center" vertical="center" wrapText="1"/>
    </xf>
    <xf numFmtId="0" fontId="1" fillId="13" borderId="203" xfId="0" applyFont="1" applyFill="1" applyBorder="1" applyAlignment="1">
      <alignment horizontal="center" vertical="center" wrapText="1"/>
    </xf>
    <xf numFmtId="0" fontId="1" fillId="13" borderId="197" xfId="0" applyFont="1" applyFill="1" applyBorder="1" applyAlignment="1">
      <alignment horizontal="center" vertical="center" wrapText="1"/>
    </xf>
    <xf numFmtId="0" fontId="1" fillId="13" borderId="204" xfId="0" applyFont="1" applyFill="1" applyBorder="1" applyAlignment="1">
      <alignment horizontal="center" vertical="center" wrapText="1"/>
    </xf>
    <xf numFmtId="0" fontId="1" fillId="13" borderId="52" xfId="0" applyFont="1" applyFill="1" applyBorder="1" applyAlignment="1">
      <alignment horizontal="center" vertical="center" wrapText="1"/>
    </xf>
    <xf numFmtId="0" fontId="1" fillId="13" borderId="33" xfId="0" applyFont="1" applyFill="1" applyBorder="1" applyAlignment="1">
      <alignment horizontal="center" vertical="center" wrapText="1"/>
    </xf>
    <xf numFmtId="3" fontId="0" fillId="0" borderId="79" xfId="0" applyNumberFormat="1" applyFont="1" applyBorder="1" applyAlignment="1">
      <alignment horizontal="right"/>
    </xf>
    <xf numFmtId="3" fontId="1" fillId="0" borderId="90" xfId="0" applyNumberFormat="1" applyFont="1" applyBorder="1" applyAlignment="1">
      <alignment horizontal="right"/>
    </xf>
    <xf numFmtId="3" fontId="1" fillId="0" borderId="78" xfId="0" applyNumberFormat="1" applyFont="1" applyBorder="1" applyAlignment="1">
      <alignment horizontal="right"/>
    </xf>
    <xf numFmtId="14" fontId="13" fillId="7" borderId="0" xfId="0" applyNumberFormat="1" applyFont="1" applyFill="1" applyAlignment="1">
      <alignment horizontal="center"/>
    </xf>
    <xf numFmtId="3" fontId="1" fillId="0" borderId="119" xfId="0" applyNumberFormat="1" applyFont="1" applyBorder="1" applyAlignment="1">
      <alignment horizontal="right"/>
    </xf>
    <xf numFmtId="0" fontId="7" fillId="14" borderId="0" xfId="0" applyFont="1" applyFill="1" applyAlignment="1">
      <alignment horizontal="center"/>
    </xf>
    <xf numFmtId="0" fontId="1" fillId="3" borderId="210" xfId="0" applyFont="1" applyFill="1" applyBorder="1" applyAlignment="1">
      <alignment horizontal="center" vertical="center"/>
    </xf>
    <xf numFmtId="0" fontId="1" fillId="3" borderId="107" xfId="0" applyFont="1" applyFill="1" applyBorder="1" applyAlignment="1">
      <alignment horizontal="center" vertical="center"/>
    </xf>
    <xf numFmtId="0" fontId="1" fillId="3" borderId="212" xfId="0" applyFont="1" applyFill="1" applyBorder="1" applyAlignment="1">
      <alignment horizontal="center" vertical="center"/>
    </xf>
    <xf numFmtId="0" fontId="1" fillId="3" borderId="203" xfId="0" applyFont="1" applyFill="1" applyBorder="1" applyAlignment="1">
      <alignment horizontal="center" vertical="center" wrapText="1"/>
    </xf>
    <xf numFmtId="0" fontId="1" fillId="3" borderId="197" xfId="0" applyFont="1" applyFill="1" applyBorder="1" applyAlignment="1">
      <alignment horizontal="center" vertical="center" wrapText="1"/>
    </xf>
    <xf numFmtId="0" fontId="3" fillId="3" borderId="106" xfId="0" applyFont="1" applyFill="1" applyBorder="1" applyAlignment="1">
      <alignment horizontal="center" vertical="center" wrapText="1"/>
    </xf>
    <xf numFmtId="0" fontId="1" fillId="3" borderId="204" xfId="0" applyFont="1" applyFill="1" applyBorder="1" applyAlignment="1">
      <alignment horizontal="center" vertical="center" wrapText="1"/>
    </xf>
    <xf numFmtId="0" fontId="3" fillId="3" borderId="223" xfId="0" applyFont="1" applyFill="1" applyBorder="1" applyAlignment="1">
      <alignment horizontal="center" vertical="center" wrapText="1"/>
    </xf>
    <xf numFmtId="0" fontId="1" fillId="3" borderId="52" xfId="0" applyFont="1" applyFill="1" applyBorder="1" applyAlignment="1">
      <alignment horizontal="center" vertical="center" wrapText="1"/>
    </xf>
    <xf numFmtId="0" fontId="1" fillId="3" borderId="33" xfId="0" applyFont="1" applyFill="1" applyBorder="1" applyAlignment="1">
      <alignment horizontal="center" vertical="center" wrapText="1"/>
    </xf>
    <xf numFmtId="0" fontId="1" fillId="3" borderId="221" xfId="0" applyFont="1" applyFill="1" applyBorder="1" applyAlignment="1">
      <alignment horizontal="center" vertical="center" wrapText="1"/>
    </xf>
    <xf numFmtId="0" fontId="1" fillId="3" borderId="219" xfId="0" applyFont="1" applyFill="1" applyBorder="1" applyAlignment="1">
      <alignment horizontal="center" vertical="center" wrapText="1"/>
    </xf>
    <xf numFmtId="0" fontId="1" fillId="3" borderId="226" xfId="0" applyFont="1" applyFill="1" applyBorder="1" applyAlignment="1">
      <alignment horizontal="center" vertical="center" wrapText="1"/>
    </xf>
    <xf numFmtId="0" fontId="1" fillId="7" borderId="210" xfId="0" applyFont="1" applyFill="1" applyBorder="1" applyAlignment="1">
      <alignment horizontal="center" vertical="center"/>
    </xf>
    <xf numFmtId="0" fontId="1" fillId="7" borderId="107" xfId="0" applyFont="1" applyFill="1" applyBorder="1" applyAlignment="1">
      <alignment horizontal="center" vertical="center"/>
    </xf>
    <xf numFmtId="0" fontId="1" fillId="7" borderId="212" xfId="0" applyFont="1" applyFill="1" applyBorder="1" applyAlignment="1">
      <alignment horizontal="center" vertical="center"/>
    </xf>
    <xf numFmtId="0" fontId="1" fillId="7" borderId="203" xfId="0" applyFont="1" applyFill="1" applyBorder="1" applyAlignment="1">
      <alignment horizontal="center" vertical="center" wrapText="1"/>
    </xf>
    <xf numFmtId="0" fontId="1" fillId="7" borderId="197" xfId="0" applyFont="1" applyFill="1" applyBorder="1" applyAlignment="1">
      <alignment horizontal="center" vertical="center" wrapText="1"/>
    </xf>
    <xf numFmtId="0" fontId="3" fillId="7" borderId="106" xfId="0" applyFont="1" applyFill="1" applyBorder="1" applyAlignment="1">
      <alignment horizontal="center" vertical="center" wrapText="1"/>
    </xf>
    <xf numFmtId="0" fontId="1" fillId="7" borderId="204" xfId="0" applyFont="1" applyFill="1" applyBorder="1" applyAlignment="1">
      <alignment horizontal="center" vertical="center" wrapText="1"/>
    </xf>
    <xf numFmtId="0" fontId="3" fillId="7" borderId="223" xfId="0" applyFont="1" applyFill="1" applyBorder="1" applyAlignment="1">
      <alignment horizontal="center" vertical="center" wrapText="1"/>
    </xf>
    <xf numFmtId="0" fontId="1" fillId="7" borderId="52" xfId="0" applyFont="1" applyFill="1" applyBorder="1" applyAlignment="1">
      <alignment horizontal="center" vertical="center" wrapText="1"/>
    </xf>
    <xf numFmtId="0" fontId="1" fillId="7" borderId="33" xfId="0" applyFont="1" applyFill="1" applyBorder="1" applyAlignment="1">
      <alignment horizontal="center" vertical="center" wrapText="1"/>
    </xf>
    <xf numFmtId="0" fontId="1" fillId="7" borderId="221" xfId="0" applyFont="1" applyFill="1" applyBorder="1" applyAlignment="1">
      <alignment horizontal="center" vertical="center" wrapText="1"/>
    </xf>
    <xf numFmtId="0" fontId="1" fillId="7" borderId="219" xfId="0" applyFont="1" applyFill="1" applyBorder="1" applyAlignment="1">
      <alignment horizontal="center" vertical="center" wrapText="1"/>
    </xf>
    <xf numFmtId="0" fontId="1" fillId="7" borderId="226" xfId="0" applyFont="1" applyFill="1" applyBorder="1" applyAlignment="1">
      <alignment horizontal="center" vertical="center" wrapText="1"/>
    </xf>
    <xf numFmtId="0" fontId="4" fillId="8" borderId="0" xfId="0" applyFont="1" applyFill="1" applyAlignment="1">
      <alignment horizontal="left"/>
    </xf>
    <xf numFmtId="0" fontId="0" fillId="8" borderId="0" xfId="0" applyFont="1" applyFill="1" applyAlignment="1">
      <alignment horizontal="left"/>
    </xf>
    <xf numFmtId="0" fontId="9" fillId="8" borderId="0" xfId="0" applyFont="1" applyFill="1" applyAlignment="1">
      <alignment horizontal="left"/>
    </xf>
    <xf numFmtId="0" fontId="2" fillId="8" borderId="0" xfId="0" applyFont="1" applyFill="1" applyAlignment="1">
      <alignment horizontal="left"/>
    </xf>
    <xf numFmtId="0" fontId="10" fillId="8" borderId="0" xfId="2" applyFill="1" applyAlignment="1">
      <alignment horizontal="left"/>
    </xf>
    <xf numFmtId="14" fontId="13" fillId="8" borderId="0" xfId="0" applyNumberFormat="1" applyFont="1" applyFill="1" applyAlignment="1">
      <alignment horizontal="center"/>
    </xf>
    <xf numFmtId="9" fontId="11" fillId="8" borderId="0" xfId="0" applyNumberFormat="1" applyFont="1" applyFill="1" applyAlignment="1">
      <alignment horizontal="center"/>
    </xf>
    <xf numFmtId="0" fontId="3" fillId="8" borderId="0" xfId="0" applyFont="1" applyFill="1" applyAlignment="1">
      <alignment horizontal="left"/>
    </xf>
    <xf numFmtId="14" fontId="11" fillId="8" borderId="0" xfId="0" quotePrefix="1" applyNumberFormat="1" applyFont="1" applyFill="1" applyAlignment="1">
      <alignment horizontal="center"/>
    </xf>
    <xf numFmtId="0" fontId="11" fillId="8" borderId="0" xfId="0" applyNumberFormat="1" applyFont="1" applyFill="1" applyAlignment="1">
      <alignment horizontal="center"/>
    </xf>
    <xf numFmtId="0" fontId="0" fillId="16" borderId="0" xfId="0" applyFill="1"/>
    <xf numFmtId="0" fontId="0" fillId="17" borderId="0" xfId="0" applyFill="1"/>
    <xf numFmtId="14" fontId="0" fillId="0" borderId="0" xfId="0" applyNumberFormat="1" applyAlignment="1">
      <alignment horizontal="right" vertical="top"/>
    </xf>
    <xf numFmtId="3" fontId="0" fillId="0" borderId="0" xfId="0" applyNumberFormat="1" applyAlignment="1">
      <alignment vertical="top"/>
    </xf>
    <xf numFmtId="14" fontId="0" fillId="0" borderId="0" xfId="0" applyNumberFormat="1"/>
    <xf numFmtId="0" fontId="20" fillId="17" borderId="0" xfId="0" applyFont="1" applyFill="1"/>
    <xf numFmtId="14" fontId="1" fillId="17" borderId="0" xfId="0" applyNumberFormat="1" applyFont="1" applyFill="1"/>
    <xf numFmtId="3" fontId="0" fillId="8" borderId="60" xfId="0" applyNumberFormat="1" applyFill="1" applyBorder="1" applyAlignment="1">
      <alignment horizontal="right"/>
    </xf>
    <xf numFmtId="3" fontId="0" fillId="8" borderId="110" xfId="0" applyNumberFormat="1" applyFill="1" applyBorder="1" applyAlignment="1">
      <alignment horizontal="right"/>
    </xf>
    <xf numFmtId="3" fontId="0" fillId="8" borderId="71" xfId="0" applyNumberFormat="1" applyFill="1" applyBorder="1" applyAlignment="1">
      <alignment horizontal="right"/>
    </xf>
    <xf numFmtId="3" fontId="0" fillId="8" borderId="61" xfId="0" applyNumberFormat="1" applyFill="1" applyBorder="1" applyAlignment="1">
      <alignment horizontal="right"/>
    </xf>
    <xf numFmtId="3" fontId="0" fillId="8" borderId="113" xfId="0" applyNumberFormat="1" applyFill="1" applyBorder="1" applyAlignment="1">
      <alignment horizontal="right"/>
    </xf>
    <xf numFmtId="3" fontId="0" fillId="8" borderId="72" xfId="0" applyNumberFormat="1" applyFill="1" applyBorder="1" applyAlignment="1">
      <alignment horizontal="right"/>
    </xf>
    <xf numFmtId="3" fontId="0" fillId="8" borderId="161" xfId="0" applyNumberFormat="1" applyFill="1" applyBorder="1" applyAlignment="1">
      <alignment horizontal="right"/>
    </xf>
    <xf numFmtId="3" fontId="0" fillId="8" borderId="112" xfId="0" applyNumberFormat="1" applyFill="1" applyBorder="1" applyAlignment="1">
      <alignment horizontal="right"/>
    </xf>
    <xf numFmtId="3" fontId="0" fillId="8" borderId="123" xfId="0" applyNumberFormat="1" applyFill="1" applyBorder="1" applyAlignment="1">
      <alignment horizontal="right"/>
    </xf>
    <xf numFmtId="3" fontId="0" fillId="8" borderId="116" xfId="0" applyNumberFormat="1" applyFill="1" applyBorder="1" applyAlignment="1">
      <alignment horizontal="right"/>
    </xf>
    <xf numFmtId="3" fontId="0" fillId="8" borderId="128" xfId="0" applyNumberFormat="1" applyFill="1" applyBorder="1" applyAlignment="1">
      <alignment horizontal="right"/>
    </xf>
    <xf numFmtId="0" fontId="1" fillId="10" borderId="132" xfId="0" applyFont="1" applyFill="1" applyBorder="1" applyAlignment="1">
      <alignment horizontal="center" vertical="center"/>
    </xf>
    <xf numFmtId="0" fontId="1" fillId="10" borderId="212" xfId="0" applyFont="1" applyFill="1" applyBorder="1" applyAlignment="1">
      <alignment horizontal="center" vertical="center"/>
    </xf>
    <xf numFmtId="3" fontId="0" fillId="0" borderId="24" xfId="0" applyNumberFormat="1" applyBorder="1" applyAlignment="1">
      <alignment horizontal="right"/>
    </xf>
    <xf numFmtId="3" fontId="0" fillId="0" borderId="25" xfId="0" applyNumberFormat="1" applyBorder="1" applyAlignment="1">
      <alignment horizontal="right"/>
    </xf>
    <xf numFmtId="3" fontId="0" fillId="0" borderId="263" xfId="0" applyNumberFormat="1" applyBorder="1" applyAlignment="1">
      <alignment horizontal="right"/>
    </xf>
    <xf numFmtId="3" fontId="0" fillId="0" borderId="150" xfId="0" applyNumberFormat="1" applyBorder="1" applyAlignment="1">
      <alignment horizontal="right"/>
    </xf>
    <xf numFmtId="3" fontId="0" fillId="0" borderId="264" xfId="0" applyNumberFormat="1" applyBorder="1" applyAlignment="1">
      <alignment horizontal="right"/>
    </xf>
    <xf numFmtId="3" fontId="1" fillId="0" borderId="133" xfId="0" applyNumberFormat="1" applyFont="1" applyBorder="1" applyAlignment="1">
      <alignment horizontal="right"/>
    </xf>
    <xf numFmtId="0" fontId="3" fillId="0" borderId="109" xfId="0" applyFont="1" applyFill="1" applyBorder="1" applyAlignment="1">
      <alignment horizontal="center" vertical="center" wrapText="1"/>
    </xf>
    <xf numFmtId="0" fontId="3" fillId="0" borderId="112" xfId="0" applyFont="1" applyFill="1" applyBorder="1" applyAlignment="1">
      <alignment horizontal="center" vertical="center" wrapText="1"/>
    </xf>
    <xf numFmtId="0" fontId="3" fillId="0" borderId="265" xfId="0" applyFont="1" applyFill="1" applyBorder="1" applyAlignment="1">
      <alignment horizontal="center" vertical="center" wrapText="1"/>
    </xf>
    <xf numFmtId="164" fontId="2" fillId="0" borderId="179" xfId="0" applyNumberFormat="1" applyFont="1" applyBorder="1" applyAlignment="1"/>
    <xf numFmtId="3" fontId="0" fillId="0" borderId="54" xfId="0" applyNumberFormat="1" applyFont="1" applyBorder="1" applyAlignment="1">
      <alignment horizontal="right"/>
    </xf>
    <xf numFmtId="3" fontId="0" fillId="0" borderId="84" xfId="0" applyNumberFormat="1" applyFont="1" applyBorder="1" applyAlignment="1">
      <alignment horizontal="right"/>
    </xf>
    <xf numFmtId="3" fontId="3" fillId="0" borderId="71" xfId="0" applyNumberFormat="1" applyFont="1" applyFill="1" applyBorder="1" applyAlignment="1">
      <alignment horizontal="center" vertical="center"/>
    </xf>
    <xf numFmtId="3" fontId="3" fillId="0" borderId="72" xfId="0" applyNumberFormat="1" applyFont="1" applyFill="1" applyBorder="1" applyAlignment="1">
      <alignment horizontal="center" vertical="center"/>
    </xf>
    <xf numFmtId="3" fontId="3" fillId="0" borderId="267" xfId="0" applyNumberFormat="1" applyFont="1" applyFill="1" applyBorder="1" applyAlignment="1">
      <alignment horizontal="center" vertical="center"/>
    </xf>
    <xf numFmtId="0" fontId="3" fillId="18" borderId="15" xfId="0" applyFont="1" applyFill="1" applyBorder="1" applyAlignment="1">
      <alignment horizontal="center" vertical="center" wrapText="1"/>
    </xf>
    <xf numFmtId="0" fontId="3" fillId="18" borderId="18" xfId="0" applyFont="1" applyFill="1" applyBorder="1" applyAlignment="1">
      <alignment horizontal="center" vertical="center" wrapText="1"/>
    </xf>
    <xf numFmtId="0" fontId="0" fillId="18" borderId="15" xfId="0" applyFont="1" applyFill="1" applyBorder="1" applyAlignment="1">
      <alignment horizontal="center" vertical="center" wrapText="1"/>
    </xf>
    <xf numFmtId="0" fontId="0" fillId="18" borderId="204" xfId="0" applyFont="1" applyFill="1" applyBorder="1" applyAlignment="1">
      <alignment horizontal="center" vertical="center" wrapText="1"/>
    </xf>
    <xf numFmtId="0" fontId="3" fillId="15" borderId="15" xfId="0" applyFont="1" applyFill="1" applyBorder="1" applyAlignment="1">
      <alignment horizontal="center" vertical="center" wrapText="1"/>
    </xf>
    <xf numFmtId="0" fontId="3" fillId="15" borderId="18" xfId="0" applyFont="1" applyFill="1" applyBorder="1" applyAlignment="1">
      <alignment horizontal="center" vertical="center" wrapText="1"/>
    </xf>
    <xf numFmtId="0" fontId="0" fillId="15" borderId="15" xfId="0" applyFont="1" applyFill="1" applyBorder="1" applyAlignment="1">
      <alignment horizontal="center" vertical="center" wrapText="1"/>
    </xf>
    <xf numFmtId="0" fontId="0" fillId="15" borderId="204" xfId="0" applyFont="1" applyFill="1" applyBorder="1" applyAlignment="1">
      <alignment horizontal="center" vertical="center" wrapText="1"/>
    </xf>
    <xf numFmtId="0" fontId="3" fillId="19" borderId="15" xfId="0" applyFont="1" applyFill="1" applyBorder="1" applyAlignment="1">
      <alignment horizontal="center" vertical="center" wrapText="1"/>
    </xf>
    <xf numFmtId="0" fontId="3" fillId="19" borderId="18" xfId="0" applyFont="1" applyFill="1" applyBorder="1" applyAlignment="1">
      <alignment horizontal="center" vertical="center" wrapText="1"/>
    </xf>
    <xf numFmtId="0" fontId="0" fillId="19" borderId="15" xfId="0" applyFont="1" applyFill="1" applyBorder="1" applyAlignment="1">
      <alignment horizontal="center" vertical="center" wrapText="1"/>
    </xf>
    <xf numFmtId="0" fontId="0" fillId="19" borderId="204" xfId="0" applyFont="1" applyFill="1" applyBorder="1" applyAlignment="1">
      <alignment horizontal="center" vertical="center" wrapText="1"/>
    </xf>
    <xf numFmtId="14" fontId="0" fillId="16" borderId="0" xfId="0" applyNumberFormat="1" applyFill="1"/>
    <xf numFmtId="3" fontId="0" fillId="16" borderId="0" xfId="0" applyNumberFormat="1" applyFill="1"/>
    <xf numFmtId="0" fontId="16" fillId="10" borderId="122" xfId="0" applyFont="1" applyFill="1" applyBorder="1" applyAlignment="1">
      <alignment horizontal="center" vertical="center" wrapText="1"/>
    </xf>
    <xf numFmtId="0" fontId="16" fillId="10" borderId="107" xfId="0" applyFont="1" applyFill="1" applyBorder="1" applyAlignment="1">
      <alignment horizontal="center" vertical="center" wrapText="1"/>
    </xf>
    <xf numFmtId="0" fontId="16" fillId="10" borderId="108" xfId="0" applyFont="1" applyFill="1" applyBorder="1" applyAlignment="1">
      <alignment horizontal="center" vertical="center" wrapText="1"/>
    </xf>
    <xf numFmtId="0" fontId="16" fillId="10" borderId="106" xfId="0" applyFont="1" applyFill="1" applyBorder="1" applyAlignment="1">
      <alignment horizontal="center" vertical="center" wrapText="1"/>
    </xf>
    <xf numFmtId="0" fontId="16" fillId="10" borderId="200" xfId="0" applyFont="1" applyFill="1" applyBorder="1" applyAlignment="1">
      <alignment horizontal="center" vertical="center" wrapText="1"/>
    </xf>
    <xf numFmtId="0" fontId="16" fillId="10" borderId="203" xfId="0" applyFont="1" applyFill="1" applyBorder="1" applyAlignment="1">
      <alignment horizontal="center" vertical="center" wrapText="1"/>
    </xf>
    <xf numFmtId="0" fontId="16" fillId="10" borderId="197" xfId="0" applyFont="1" applyFill="1" applyBorder="1" applyAlignment="1">
      <alignment horizontal="center" vertical="center" wrapText="1"/>
    </xf>
    <xf numFmtId="0" fontId="16" fillId="10" borderId="204" xfId="0" applyFont="1" applyFill="1" applyBorder="1" applyAlignment="1">
      <alignment horizontal="center" vertical="center" wrapText="1"/>
    </xf>
    <xf numFmtId="0" fontId="22" fillId="10" borderId="213" xfId="0" applyFont="1" applyFill="1" applyBorder="1" applyAlignment="1">
      <alignment horizontal="center" vertical="center" wrapText="1"/>
    </xf>
    <xf numFmtId="0" fontId="22" fillId="10" borderId="210" xfId="0" applyFont="1" applyFill="1" applyBorder="1" applyAlignment="1">
      <alignment horizontal="center" vertical="center" wrapText="1"/>
    </xf>
    <xf numFmtId="0" fontId="22" fillId="10" borderId="209" xfId="0" applyFont="1" applyFill="1" applyBorder="1" applyAlignment="1">
      <alignment horizontal="center" vertical="center" wrapText="1"/>
    </xf>
    <xf numFmtId="0" fontId="16" fillId="10" borderId="52" xfId="0" applyFont="1" applyFill="1" applyBorder="1" applyAlignment="1">
      <alignment horizontal="center" vertical="center" wrapText="1"/>
    </xf>
    <xf numFmtId="0" fontId="16" fillId="10" borderId="33" xfId="0" applyFont="1" applyFill="1" applyBorder="1" applyAlignment="1">
      <alignment horizontal="center" vertical="center" wrapText="1"/>
    </xf>
    <xf numFmtId="0" fontId="22" fillId="10" borderId="221" xfId="0" applyFont="1" applyFill="1" applyBorder="1" applyAlignment="1">
      <alignment horizontal="center" vertical="center" wrapText="1"/>
    </xf>
    <xf numFmtId="0" fontId="22" fillId="10" borderId="216" xfId="0" applyFont="1" applyFill="1" applyBorder="1" applyAlignment="1">
      <alignment horizontal="center" vertical="center" wrapText="1"/>
    </xf>
    <xf numFmtId="0" fontId="16" fillId="10" borderId="219" xfId="0" applyFont="1" applyFill="1" applyBorder="1" applyAlignment="1">
      <alignment horizontal="center" vertical="center" wrapText="1"/>
    </xf>
    <xf numFmtId="0" fontId="16" fillId="10" borderId="217" xfId="0" applyFont="1" applyFill="1" applyBorder="1" applyAlignment="1">
      <alignment horizontal="center" vertical="center" wrapText="1"/>
    </xf>
    <xf numFmtId="0" fontId="16" fillId="10" borderId="222" xfId="0" applyFont="1" applyFill="1" applyBorder="1" applyAlignment="1">
      <alignment horizontal="center" vertical="center" wrapText="1"/>
    </xf>
    <xf numFmtId="14" fontId="13" fillId="7" borderId="0" xfId="0" applyNumberFormat="1" applyFont="1" applyFill="1" applyAlignment="1">
      <alignment horizontal="center"/>
    </xf>
    <xf numFmtId="14" fontId="13" fillId="7" borderId="0" xfId="0" applyNumberFormat="1" applyFont="1" applyFill="1" applyAlignment="1">
      <alignment horizontal="center"/>
    </xf>
    <xf numFmtId="3" fontId="0" fillId="0" borderId="168" xfId="0" applyNumberFormat="1" applyFont="1" applyBorder="1" applyAlignment="1"/>
    <xf numFmtId="3" fontId="0" fillId="0" borderId="175" xfId="0" applyNumberFormat="1" applyFont="1" applyBorder="1" applyAlignment="1"/>
    <xf numFmtId="3" fontId="0" fillId="0" borderId="268" xfId="0" applyNumberFormat="1" applyFont="1" applyBorder="1" applyAlignment="1"/>
    <xf numFmtId="3" fontId="0" fillId="0" borderId="137" xfId="0" applyNumberFormat="1" applyFont="1" applyBorder="1" applyAlignment="1"/>
    <xf numFmtId="3" fontId="0" fillId="0" borderId="141" xfId="0" applyNumberFormat="1" applyFont="1" applyBorder="1" applyAlignment="1"/>
    <xf numFmtId="3" fontId="0" fillId="0" borderId="113" xfId="0" applyNumberFormat="1" applyFont="1" applyFill="1" applyBorder="1" applyAlignment="1"/>
    <xf numFmtId="3" fontId="0" fillId="0" borderId="114" xfId="0" applyNumberFormat="1" applyFont="1" applyFill="1" applyBorder="1" applyAlignment="1"/>
    <xf numFmtId="3" fontId="1" fillId="0" borderId="152" xfId="0" applyNumberFormat="1" applyFont="1" applyBorder="1" applyAlignment="1"/>
    <xf numFmtId="3" fontId="1" fillId="0" borderId="154" xfId="0" applyNumberFormat="1" applyFont="1" applyBorder="1" applyAlignment="1"/>
    <xf numFmtId="3" fontId="5" fillId="4" borderId="15" xfId="0" applyNumberFormat="1" applyFont="1" applyFill="1" applyBorder="1" applyAlignment="1">
      <alignment horizontal="right" vertical="center"/>
    </xf>
    <xf numFmtId="3" fontId="5" fillId="4" borderId="5" xfId="0" applyNumberFormat="1" applyFont="1" applyFill="1" applyBorder="1" applyAlignment="1">
      <alignment horizontal="right" vertical="center"/>
    </xf>
    <xf numFmtId="3" fontId="5" fillId="4" borderId="13" xfId="0" applyNumberFormat="1" applyFont="1" applyFill="1" applyBorder="1" applyAlignment="1">
      <alignment horizontal="right" vertical="center"/>
    </xf>
    <xf numFmtId="0" fontId="1" fillId="7" borderId="103" xfId="0" applyFont="1" applyFill="1" applyBorder="1" applyAlignment="1">
      <alignment horizontal="center" vertical="center"/>
    </xf>
    <xf numFmtId="0" fontId="1" fillId="7" borderId="104" xfId="0" applyFont="1" applyFill="1" applyBorder="1" applyAlignment="1">
      <alignment horizontal="center" vertical="center"/>
    </xf>
    <xf numFmtId="0" fontId="1" fillId="7" borderId="105" xfId="0" applyFont="1" applyFill="1" applyBorder="1" applyAlignment="1">
      <alignment horizontal="center" vertical="center"/>
    </xf>
    <xf numFmtId="3" fontId="0" fillId="0" borderId="269" xfId="0" applyNumberFormat="1" applyFont="1" applyBorder="1" applyAlignment="1"/>
    <xf numFmtId="3" fontId="0" fillId="0" borderId="58" xfId="0" applyNumberFormat="1" applyFont="1" applyFill="1" applyBorder="1" applyAlignment="1"/>
    <xf numFmtId="3" fontId="0" fillId="0" borderId="97" xfId="0" applyNumberFormat="1" applyFont="1" applyFill="1" applyBorder="1" applyAlignment="1"/>
    <xf numFmtId="3" fontId="0" fillId="0" borderId="59" xfId="0" applyNumberFormat="1" applyFont="1" applyFill="1" applyBorder="1" applyAlignment="1"/>
    <xf numFmtId="3" fontId="0" fillId="0" borderId="98" xfId="0" applyNumberFormat="1" applyFont="1" applyFill="1" applyBorder="1" applyAlignment="1"/>
    <xf numFmtId="0" fontId="1" fillId="3" borderId="232" xfId="0" applyFont="1" applyFill="1" applyBorder="1" applyAlignment="1">
      <alignment horizontal="center" vertical="center"/>
    </xf>
    <xf numFmtId="0" fontId="1" fillId="3" borderId="233" xfId="0" applyFont="1" applyFill="1" applyBorder="1" applyAlignment="1">
      <alignment horizontal="center" vertical="center"/>
    </xf>
    <xf numFmtId="0" fontId="1" fillId="3" borderId="234" xfId="0" applyFont="1" applyFill="1" applyBorder="1" applyAlignment="1">
      <alignment horizontal="center" vertical="center"/>
    </xf>
    <xf numFmtId="0" fontId="1" fillId="7" borderId="202" xfId="0" applyFont="1" applyFill="1" applyBorder="1" applyAlignment="1">
      <alignment horizontal="center" vertical="center"/>
    </xf>
    <xf numFmtId="0" fontId="1" fillId="7" borderId="198" xfId="0" applyFont="1" applyFill="1" applyBorder="1" applyAlignment="1">
      <alignment horizontal="center" vertical="center"/>
    </xf>
    <xf numFmtId="3" fontId="3" fillId="7" borderId="26" xfId="0" applyNumberFormat="1" applyFont="1" applyFill="1" applyBorder="1" applyAlignment="1">
      <alignment horizontal="center" vertical="center"/>
    </xf>
    <xf numFmtId="3" fontId="3" fillId="7" borderId="224" xfId="0" applyNumberFormat="1" applyFont="1" applyFill="1" applyBorder="1" applyAlignment="1">
      <alignment horizontal="center" vertical="center"/>
    </xf>
    <xf numFmtId="3" fontId="1" fillId="0" borderId="119" xfId="0" applyNumberFormat="1" applyFont="1" applyBorder="1" applyAlignment="1"/>
    <xf numFmtId="3" fontId="1" fillId="0" borderId="88" xfId="0" applyNumberFormat="1" applyFont="1" applyBorder="1" applyAlignment="1"/>
    <xf numFmtId="3" fontId="1" fillId="0" borderId="37" xfId="0" applyNumberFormat="1" applyFont="1" applyBorder="1" applyAlignment="1">
      <alignment horizontal="right"/>
    </xf>
    <xf numFmtId="3" fontId="1" fillId="9" borderId="15" xfId="0" applyNumberFormat="1" applyFont="1" applyFill="1" applyBorder="1" applyAlignment="1">
      <alignment horizontal="center"/>
    </xf>
    <xf numFmtId="3" fontId="1" fillId="9" borderId="12" xfId="0" applyNumberFormat="1" applyFont="1" applyFill="1" applyBorder="1" applyAlignment="1">
      <alignment horizontal="center"/>
    </xf>
    <xf numFmtId="3" fontId="1" fillId="0" borderId="94" xfId="0" applyNumberFormat="1" applyFont="1" applyBorder="1" applyAlignment="1"/>
    <xf numFmtId="3" fontId="1" fillId="0" borderId="99" xfId="0" applyNumberFormat="1" applyFont="1" applyBorder="1" applyAlignment="1"/>
    <xf numFmtId="0" fontId="1" fillId="7" borderId="232" xfId="0" applyFont="1" applyFill="1" applyBorder="1" applyAlignment="1">
      <alignment horizontal="center" vertical="center"/>
    </xf>
    <xf numFmtId="0" fontId="1" fillId="7" borderId="233" xfId="0" applyFont="1" applyFill="1" applyBorder="1" applyAlignment="1">
      <alignment horizontal="center" vertical="center"/>
    </xf>
    <xf numFmtId="0" fontId="1" fillId="7" borderId="234" xfId="0" applyFont="1" applyFill="1" applyBorder="1" applyAlignment="1">
      <alignment horizontal="center" vertical="center"/>
    </xf>
    <xf numFmtId="3" fontId="3" fillId="0" borderId="59" xfId="0" applyNumberFormat="1" applyFont="1" applyFill="1" applyBorder="1" applyAlignment="1">
      <alignment horizontal="center" vertical="center"/>
    </xf>
    <xf numFmtId="3" fontId="3" fillId="0" borderId="252" xfId="0" applyNumberFormat="1" applyFont="1" applyFill="1" applyBorder="1" applyAlignment="1">
      <alignment horizontal="center" vertical="center"/>
    </xf>
    <xf numFmtId="3" fontId="3" fillId="0" borderId="194" xfId="0" applyNumberFormat="1" applyFont="1" applyFill="1" applyBorder="1" applyAlignment="1">
      <alignment horizontal="center" vertical="center"/>
    </xf>
    <xf numFmtId="3" fontId="5" fillId="4" borderId="31" xfId="0" applyNumberFormat="1" applyFont="1" applyFill="1" applyBorder="1" applyAlignment="1">
      <alignment horizontal="right" vertical="center"/>
    </xf>
    <xf numFmtId="3" fontId="5" fillId="4" borderId="19" xfId="0" applyNumberFormat="1" applyFont="1" applyFill="1" applyBorder="1" applyAlignment="1">
      <alignment horizontal="right" vertical="center"/>
    </xf>
    <xf numFmtId="3" fontId="3" fillId="0" borderId="243" xfId="0" applyNumberFormat="1" applyFont="1" applyFill="1" applyBorder="1" applyAlignment="1">
      <alignment horizontal="center" vertical="center"/>
    </xf>
    <xf numFmtId="3" fontId="3" fillId="0" borderId="253" xfId="0" applyNumberFormat="1" applyFont="1" applyFill="1" applyBorder="1" applyAlignment="1">
      <alignment horizontal="center" vertical="center"/>
    </xf>
    <xf numFmtId="3" fontId="3" fillId="0" borderId="271" xfId="0" applyNumberFormat="1" applyFont="1" applyFill="1" applyBorder="1" applyAlignment="1">
      <alignment horizontal="center" vertical="center"/>
    </xf>
    <xf numFmtId="3" fontId="3" fillId="7" borderId="107" xfId="0" applyNumberFormat="1" applyFont="1" applyFill="1" applyBorder="1" applyAlignment="1">
      <alignment horizontal="center" vertical="center"/>
    </xf>
    <xf numFmtId="3" fontId="3" fillId="7" borderId="108" xfId="0" applyNumberFormat="1" applyFont="1" applyFill="1" applyBorder="1" applyAlignment="1">
      <alignment horizontal="center" vertical="center"/>
    </xf>
    <xf numFmtId="3" fontId="3" fillId="7" borderId="266" xfId="0" applyNumberFormat="1" applyFont="1" applyFill="1" applyBorder="1" applyAlignment="1">
      <alignment horizontal="center" vertical="center"/>
    </xf>
    <xf numFmtId="3" fontId="3" fillId="0" borderId="58" xfId="0" applyNumberFormat="1" applyFont="1" applyFill="1" applyBorder="1" applyAlignment="1">
      <alignment horizontal="center" vertical="center"/>
    </xf>
    <xf numFmtId="3" fontId="3" fillId="0" borderId="251" xfId="0" applyNumberFormat="1" applyFont="1" applyFill="1" applyBorder="1" applyAlignment="1">
      <alignment horizontal="center" vertical="center"/>
    </xf>
    <xf numFmtId="3" fontId="3" fillId="0" borderId="193" xfId="0" applyNumberFormat="1" applyFont="1" applyFill="1" applyBorder="1" applyAlignment="1">
      <alignment horizontal="center" vertical="center"/>
    </xf>
    <xf numFmtId="0" fontId="1" fillId="7" borderId="208" xfId="0" applyFont="1" applyFill="1" applyBorder="1" applyAlignment="1">
      <alignment horizontal="center" vertical="center"/>
    </xf>
    <xf numFmtId="0" fontId="1" fillId="7" borderId="110" xfId="0" applyFont="1" applyFill="1" applyBorder="1" applyAlignment="1">
      <alignment horizontal="center" vertical="center"/>
    </xf>
    <xf numFmtId="0" fontId="1" fillId="7" borderId="207" xfId="0" applyFont="1" applyFill="1" applyBorder="1" applyAlignment="1">
      <alignment horizontal="center" vertical="center"/>
    </xf>
    <xf numFmtId="0" fontId="1" fillId="7" borderId="109" xfId="0" applyFont="1" applyFill="1" applyBorder="1" applyAlignment="1">
      <alignment horizontal="center" vertical="center"/>
    </xf>
    <xf numFmtId="0" fontId="1" fillId="7" borderId="111" xfId="0" applyFont="1" applyFill="1" applyBorder="1" applyAlignment="1">
      <alignment horizontal="center" vertical="center"/>
    </xf>
    <xf numFmtId="0" fontId="1" fillId="7" borderId="71" xfId="0" applyFont="1" applyFill="1" applyBorder="1" applyAlignment="1">
      <alignment horizontal="center" vertical="center"/>
    </xf>
    <xf numFmtId="0" fontId="1" fillId="7" borderId="9" xfId="0" applyFont="1" applyFill="1" applyBorder="1" applyAlignment="1">
      <alignment horizontal="center" vertical="center"/>
    </xf>
    <xf numFmtId="0" fontId="1" fillId="7" borderId="20" xfId="0" applyFont="1" applyFill="1" applyBorder="1" applyAlignment="1">
      <alignment horizontal="center" vertical="center"/>
    </xf>
    <xf numFmtId="0" fontId="1" fillId="3" borderId="103" xfId="0" applyFont="1" applyFill="1" applyBorder="1" applyAlignment="1">
      <alignment horizontal="center" vertical="center"/>
    </xf>
    <xf numFmtId="0" fontId="1" fillId="3" borderId="104" xfId="0" applyFont="1" applyFill="1" applyBorder="1" applyAlignment="1">
      <alignment horizontal="center" vertical="center"/>
    </xf>
    <xf numFmtId="0" fontId="1" fillId="3" borderId="105" xfId="0" applyFont="1" applyFill="1" applyBorder="1" applyAlignment="1">
      <alignment horizontal="center" vertical="center"/>
    </xf>
    <xf numFmtId="0" fontId="1" fillId="3" borderId="202" xfId="0" applyFont="1" applyFill="1" applyBorder="1" applyAlignment="1">
      <alignment horizontal="center" vertical="center"/>
    </xf>
    <xf numFmtId="0" fontId="1" fillId="3" borderId="198" xfId="0" applyFont="1" applyFill="1" applyBorder="1" applyAlignment="1">
      <alignment horizontal="center" vertical="center"/>
    </xf>
    <xf numFmtId="3" fontId="3" fillId="3" borderId="26" xfId="0" applyNumberFormat="1" applyFont="1" applyFill="1" applyBorder="1" applyAlignment="1">
      <alignment horizontal="center" vertical="center"/>
    </xf>
    <xf numFmtId="3" fontId="3" fillId="3" borderId="224" xfId="0" applyNumberFormat="1" applyFont="1" applyFill="1" applyBorder="1" applyAlignment="1">
      <alignment horizontal="center" vertical="center"/>
    </xf>
    <xf numFmtId="3" fontId="0" fillId="0" borderId="139" xfId="0" applyNumberFormat="1" applyFont="1" applyBorder="1" applyAlignment="1"/>
    <xf numFmtId="3" fontId="0" fillId="0" borderId="142" xfId="0" applyNumberFormat="1" applyFont="1" applyBorder="1" applyAlignment="1"/>
    <xf numFmtId="0" fontId="16" fillId="10" borderId="231" xfId="0" applyFont="1" applyFill="1" applyBorder="1" applyAlignment="1">
      <alignment horizontal="center" vertical="center"/>
    </xf>
    <xf numFmtId="0" fontId="16" fillId="10" borderId="104" xfId="0" applyFont="1" applyFill="1" applyBorder="1" applyAlignment="1">
      <alignment horizontal="center" vertical="center"/>
    </xf>
    <xf numFmtId="0" fontId="16" fillId="10" borderId="230" xfId="0" applyFont="1" applyFill="1" applyBorder="1" applyAlignment="1">
      <alignment horizontal="center" vertical="center"/>
    </xf>
    <xf numFmtId="0" fontId="1" fillId="3" borderId="208" xfId="0" applyFont="1" applyFill="1" applyBorder="1" applyAlignment="1">
      <alignment horizontal="center" vertical="center"/>
    </xf>
    <xf numFmtId="0" fontId="1" fillId="3" borderId="110" xfId="0" applyFont="1" applyFill="1" applyBorder="1" applyAlignment="1">
      <alignment horizontal="center" vertical="center"/>
    </xf>
    <xf numFmtId="0" fontId="1" fillId="3" borderId="207" xfId="0" applyFont="1" applyFill="1" applyBorder="1" applyAlignment="1">
      <alignment horizontal="center" vertical="center"/>
    </xf>
    <xf numFmtId="0" fontId="1" fillId="3" borderId="109" xfId="0" applyFont="1" applyFill="1" applyBorder="1" applyAlignment="1">
      <alignment horizontal="center" vertical="center"/>
    </xf>
    <xf numFmtId="0" fontId="1" fillId="3" borderId="111" xfId="0" applyFont="1" applyFill="1" applyBorder="1" applyAlignment="1">
      <alignment horizontal="center" vertical="center"/>
    </xf>
    <xf numFmtId="0" fontId="1" fillId="3" borderId="71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3" fontId="3" fillId="3" borderId="107" xfId="0" applyNumberFormat="1" applyFont="1" applyFill="1" applyBorder="1" applyAlignment="1">
      <alignment horizontal="center" vertical="center"/>
    </xf>
    <xf numFmtId="3" fontId="3" fillId="3" borderId="108" xfId="0" applyNumberFormat="1" applyFont="1" applyFill="1" applyBorder="1" applyAlignment="1">
      <alignment horizontal="center" vertical="center"/>
    </xf>
    <xf numFmtId="3" fontId="3" fillId="3" borderId="266" xfId="0" applyNumberFormat="1" applyFont="1" applyFill="1" applyBorder="1" applyAlignment="1">
      <alignment horizontal="center" vertical="center"/>
    </xf>
    <xf numFmtId="0" fontId="16" fillId="10" borderId="103" xfId="0" applyFont="1" applyFill="1" applyBorder="1" applyAlignment="1">
      <alignment horizontal="center" vertical="center"/>
    </xf>
    <xf numFmtId="0" fontId="16" fillId="10" borderId="105" xfId="0" applyFont="1" applyFill="1" applyBorder="1" applyAlignment="1">
      <alignment horizontal="center" vertical="center"/>
    </xf>
    <xf numFmtId="0" fontId="16" fillId="10" borderId="208" xfId="0" applyFont="1" applyFill="1" applyBorder="1" applyAlignment="1">
      <alignment horizontal="center" vertical="center"/>
    </xf>
    <xf numFmtId="0" fontId="16" fillId="10" borderId="110" xfId="0" applyFont="1" applyFill="1" applyBorder="1" applyAlignment="1">
      <alignment horizontal="center" vertical="center"/>
    </xf>
    <xf numFmtId="0" fontId="16" fillId="10" borderId="58" xfId="0" applyFont="1" applyFill="1" applyBorder="1" applyAlignment="1">
      <alignment horizontal="center" vertical="center"/>
    </xf>
    <xf numFmtId="3" fontId="22" fillId="10" borderId="107" xfId="0" applyNumberFormat="1" applyFont="1" applyFill="1" applyBorder="1" applyAlignment="1">
      <alignment horizontal="center" vertical="center"/>
    </xf>
    <xf numFmtId="3" fontId="22" fillId="10" borderId="200" xfId="0" applyNumberFormat="1" applyFont="1" applyFill="1" applyBorder="1" applyAlignment="1">
      <alignment horizontal="center" vertical="center"/>
    </xf>
    <xf numFmtId="0" fontId="1" fillId="13" borderId="208" xfId="0" applyFont="1" applyFill="1" applyBorder="1" applyAlignment="1">
      <alignment horizontal="center" vertical="center"/>
    </xf>
    <xf numFmtId="0" fontId="1" fillId="13" borderId="110" xfId="0" applyFont="1" applyFill="1" applyBorder="1" applyAlignment="1">
      <alignment horizontal="center" vertical="center"/>
    </xf>
    <xf numFmtId="0" fontId="1" fillId="13" borderId="207" xfId="0" applyFont="1" applyFill="1" applyBorder="1" applyAlignment="1">
      <alignment horizontal="center" vertical="center"/>
    </xf>
    <xf numFmtId="0" fontId="1" fillId="13" borderId="109" xfId="0" applyFont="1" applyFill="1" applyBorder="1" applyAlignment="1">
      <alignment horizontal="center" vertical="center"/>
    </xf>
    <xf numFmtId="0" fontId="1" fillId="13" borderId="111" xfId="0" applyFont="1" applyFill="1" applyBorder="1" applyAlignment="1">
      <alignment horizontal="center" vertical="center"/>
    </xf>
    <xf numFmtId="3" fontId="3" fillId="13" borderId="107" xfId="0" applyNumberFormat="1" applyFont="1" applyFill="1" applyBorder="1" applyAlignment="1">
      <alignment horizontal="center" vertical="center"/>
    </xf>
    <xf numFmtId="3" fontId="3" fillId="13" borderId="108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3" fontId="0" fillId="0" borderId="169" xfId="0" applyNumberFormat="1" applyFont="1" applyBorder="1" applyAlignment="1"/>
    <xf numFmtId="3" fontId="0" fillId="0" borderId="77" xfId="0" applyNumberFormat="1" applyFont="1" applyBorder="1" applyAlignment="1"/>
    <xf numFmtId="3" fontId="0" fillId="0" borderId="82" xfId="0" applyNumberFormat="1" applyFont="1" applyBorder="1" applyAlignment="1"/>
    <xf numFmtId="3" fontId="1" fillId="0" borderId="30" xfId="0" applyNumberFormat="1" applyFont="1" applyBorder="1" applyAlignment="1"/>
    <xf numFmtId="3" fontId="1" fillId="0" borderId="43" xfId="0" applyNumberFormat="1" applyFont="1" applyBorder="1" applyAlignment="1">
      <alignment horizontal="right"/>
    </xf>
    <xf numFmtId="0" fontId="1" fillId="10" borderId="256" xfId="0" applyFont="1" applyFill="1" applyBorder="1" applyAlignment="1">
      <alignment horizontal="center" vertical="center"/>
    </xf>
    <xf numFmtId="0" fontId="1" fillId="10" borderId="233" xfId="0" applyFont="1" applyFill="1" applyBorder="1" applyAlignment="1">
      <alignment horizontal="center" vertical="center"/>
    </xf>
    <xf numFmtId="0" fontId="1" fillId="10" borderId="198" xfId="0" applyFont="1" applyFill="1" applyBorder="1" applyAlignment="1">
      <alignment horizontal="center" vertical="center"/>
    </xf>
    <xf numFmtId="3" fontId="3" fillId="10" borderId="26" xfId="0" applyNumberFormat="1" applyFont="1" applyFill="1" applyBorder="1" applyAlignment="1">
      <alignment horizontal="center" vertical="center"/>
    </xf>
    <xf numFmtId="3" fontId="3" fillId="10" borderId="33" xfId="0" applyNumberFormat="1" applyFont="1" applyFill="1" applyBorder="1" applyAlignment="1">
      <alignment horizontal="center" vertical="center"/>
    </xf>
    <xf numFmtId="3" fontId="3" fillId="0" borderId="21" xfId="0" applyNumberFormat="1" applyFont="1" applyFill="1" applyBorder="1" applyAlignment="1">
      <alignment horizontal="center" vertical="center"/>
    </xf>
    <xf numFmtId="3" fontId="3" fillId="0" borderId="241" xfId="0" applyNumberFormat="1" applyFont="1" applyFill="1" applyBorder="1" applyAlignment="1">
      <alignment horizontal="center" vertical="center"/>
    </xf>
    <xf numFmtId="0" fontId="1" fillId="10" borderId="208" xfId="0" applyFont="1" applyFill="1" applyBorder="1" applyAlignment="1">
      <alignment horizontal="center" vertical="center"/>
    </xf>
    <xf numFmtId="0" fontId="1" fillId="10" borderId="110" xfId="0" applyFont="1" applyFill="1" applyBorder="1" applyAlignment="1">
      <alignment horizontal="center" vertical="center"/>
    </xf>
    <xf numFmtId="0" fontId="1" fillId="10" borderId="27" xfId="0" applyFont="1" applyFill="1" applyBorder="1" applyAlignment="1">
      <alignment horizontal="center" vertical="center"/>
    </xf>
    <xf numFmtId="3" fontId="3" fillId="10" borderId="107" xfId="0" applyNumberFormat="1" applyFont="1" applyFill="1" applyBorder="1" applyAlignment="1">
      <alignment horizontal="center" vertical="center"/>
    </xf>
    <xf numFmtId="3" fontId="3" fillId="10" borderId="126" xfId="0" applyNumberFormat="1" applyFont="1" applyFill="1" applyBorder="1" applyAlignment="1">
      <alignment horizontal="center" vertical="center"/>
    </xf>
    <xf numFmtId="3" fontId="3" fillId="0" borderId="20" xfId="0" applyNumberFormat="1" applyFont="1" applyFill="1" applyBorder="1" applyAlignment="1">
      <alignment horizontal="center" vertical="center"/>
    </xf>
    <xf numFmtId="3" fontId="1" fillId="0" borderId="211" xfId="0" applyNumberFormat="1" applyFont="1" applyBorder="1" applyAlignment="1">
      <alignment horizontal="right"/>
    </xf>
    <xf numFmtId="3" fontId="22" fillId="10" borderId="219" xfId="0" applyNumberFormat="1" applyFont="1" applyFill="1" applyBorder="1" applyAlignment="1">
      <alignment horizontal="center" vertical="center"/>
    </xf>
    <xf numFmtId="3" fontId="22" fillId="10" borderId="222" xfId="0" applyNumberFormat="1" applyFont="1" applyFill="1" applyBorder="1" applyAlignment="1">
      <alignment horizontal="center" vertical="center"/>
    </xf>
    <xf numFmtId="0" fontId="0" fillId="3" borderId="240" xfId="0" applyFill="1" applyBorder="1" applyAlignment="1">
      <alignment horizontal="center"/>
    </xf>
    <xf numFmtId="0" fontId="0" fillId="3" borderId="241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21" xfId="0" applyFill="1" applyBorder="1" applyAlignment="1">
      <alignment horizontal="center"/>
    </xf>
    <xf numFmtId="3" fontId="3" fillId="0" borderId="9" xfId="0" applyNumberFormat="1" applyFont="1" applyFill="1" applyBorder="1" applyAlignment="1">
      <alignment horizontal="center" vertical="center"/>
    </xf>
    <xf numFmtId="3" fontId="3" fillId="0" borderId="0" xfId="0" applyNumberFormat="1" applyFont="1" applyFill="1" applyBorder="1" applyAlignment="1">
      <alignment horizontal="center" vertical="center"/>
    </xf>
    <xf numFmtId="4" fontId="2" fillId="0" borderId="113" xfId="0" applyNumberFormat="1" applyFont="1" applyFill="1" applyBorder="1" applyAlignment="1">
      <alignment horizontal="center"/>
    </xf>
    <xf numFmtId="4" fontId="2" fillId="0" borderId="28" xfId="0" applyNumberFormat="1" applyFont="1" applyFill="1" applyBorder="1" applyAlignment="1">
      <alignment horizontal="center"/>
    </xf>
    <xf numFmtId="3" fontId="1" fillId="0" borderId="90" xfId="0" applyNumberFormat="1" applyFont="1" applyBorder="1" applyAlignment="1">
      <alignment horizontal="right"/>
    </xf>
    <xf numFmtId="3" fontId="1" fillId="0" borderId="78" xfId="0" applyNumberFormat="1" applyFont="1" applyBorder="1" applyAlignment="1">
      <alignment horizontal="right"/>
    </xf>
    <xf numFmtId="3" fontId="5" fillId="4" borderId="12" xfId="0" applyNumberFormat="1" applyFont="1" applyFill="1" applyBorder="1" applyAlignment="1">
      <alignment horizontal="right" vertical="center"/>
    </xf>
    <xf numFmtId="3" fontId="1" fillId="0" borderId="76" xfId="0" applyNumberFormat="1" applyFont="1" applyBorder="1" applyAlignment="1">
      <alignment horizontal="right"/>
    </xf>
    <xf numFmtId="3" fontId="1" fillId="0" borderId="79" xfId="0" applyNumberFormat="1" applyFont="1" applyBorder="1" applyAlignment="1">
      <alignment horizontal="right"/>
    </xf>
    <xf numFmtId="0" fontId="1" fillId="6" borderId="231" xfId="0" applyFont="1" applyFill="1" applyBorder="1" applyAlignment="1">
      <alignment horizontal="center" vertical="center"/>
    </xf>
    <xf numFmtId="0" fontId="1" fillId="6" borderId="104" xfId="0" applyFont="1" applyFill="1" applyBorder="1" applyAlignment="1">
      <alignment horizontal="center" vertical="center"/>
    </xf>
    <xf numFmtId="0" fontId="1" fillId="6" borderId="230" xfId="0" applyFont="1" applyFill="1" applyBorder="1" applyAlignment="1">
      <alignment horizontal="center" vertical="center"/>
    </xf>
    <xf numFmtId="3" fontId="0" fillId="0" borderId="20" xfId="0" applyNumberFormat="1" applyFont="1" applyFill="1" applyBorder="1" applyAlignment="1"/>
    <xf numFmtId="3" fontId="0" fillId="0" borderId="21" xfId="0" applyNumberFormat="1" applyFont="1" applyFill="1" applyBorder="1" applyAlignment="1"/>
    <xf numFmtId="3" fontId="1" fillId="0" borderId="34" xfId="0" applyNumberFormat="1" applyFont="1" applyBorder="1" applyAlignment="1"/>
    <xf numFmtId="3" fontId="5" fillId="4" borderId="214" xfId="0" applyNumberFormat="1" applyFont="1" applyFill="1" applyBorder="1" applyAlignment="1">
      <alignment horizontal="right" vertical="center"/>
    </xf>
    <xf numFmtId="0" fontId="1" fillId="10" borderId="231" xfId="0" applyFont="1" applyFill="1" applyBorder="1" applyAlignment="1">
      <alignment horizontal="center" vertical="center"/>
    </xf>
    <xf numFmtId="0" fontId="1" fillId="10" borderId="104" xfId="0" applyFont="1" applyFill="1" applyBorder="1" applyAlignment="1">
      <alignment horizontal="center" vertical="center"/>
    </xf>
    <xf numFmtId="0" fontId="1" fillId="10" borderId="125" xfId="0" applyFont="1" applyFill="1" applyBorder="1" applyAlignment="1">
      <alignment horizontal="center" vertical="center"/>
    </xf>
    <xf numFmtId="3" fontId="0" fillId="0" borderId="110" xfId="0" applyNumberFormat="1" applyFont="1" applyFill="1" applyBorder="1" applyAlignment="1"/>
    <xf numFmtId="3" fontId="0" fillId="0" borderId="111" xfId="0" applyNumberFormat="1" applyFont="1" applyFill="1" applyBorder="1" applyAlignment="1"/>
    <xf numFmtId="3" fontId="3" fillId="13" borderId="26" xfId="0" applyNumberFormat="1" applyFont="1" applyFill="1" applyBorder="1" applyAlignment="1">
      <alignment horizontal="center" vertical="center"/>
    </xf>
    <xf numFmtId="3" fontId="3" fillId="13" borderId="224" xfId="0" applyNumberFormat="1" applyFont="1" applyFill="1" applyBorder="1" applyAlignment="1">
      <alignment horizontal="center" vertical="center"/>
    </xf>
    <xf numFmtId="3" fontId="1" fillId="0" borderId="11" xfId="0" applyNumberFormat="1" applyFont="1" applyBorder="1" applyAlignment="1"/>
    <xf numFmtId="3" fontId="0" fillId="0" borderId="9" xfId="0" applyNumberFormat="1" applyFont="1" applyFill="1" applyBorder="1" applyAlignment="1"/>
    <xf numFmtId="3" fontId="0" fillId="0" borderId="0" xfId="0" applyNumberFormat="1" applyFont="1" applyFill="1" applyBorder="1" applyAlignment="1"/>
    <xf numFmtId="3" fontId="5" fillId="4" borderId="2" xfId="0" applyNumberFormat="1" applyFont="1" applyFill="1" applyBorder="1" applyAlignment="1">
      <alignment horizontal="right" vertical="center"/>
    </xf>
    <xf numFmtId="0" fontId="1" fillId="11" borderId="8" xfId="0" applyFont="1" applyFill="1" applyBorder="1" applyAlignment="1">
      <alignment horizontal="center" vertical="center" wrapText="1"/>
    </xf>
    <xf numFmtId="0" fontId="1" fillId="11" borderId="9" xfId="0" applyFont="1" applyFill="1" applyBorder="1" applyAlignment="1">
      <alignment horizontal="center" vertical="center" wrapText="1"/>
    </xf>
    <xf numFmtId="0" fontId="1" fillId="11" borderId="32" xfId="0" applyFont="1" applyFill="1" applyBorder="1" applyAlignment="1">
      <alignment horizontal="center" vertical="center" wrapText="1"/>
    </xf>
    <xf numFmtId="0" fontId="1" fillId="11" borderId="26" xfId="0" applyFont="1" applyFill="1" applyBorder="1" applyAlignment="1">
      <alignment horizontal="center" vertical="center" wrapText="1"/>
    </xf>
    <xf numFmtId="0" fontId="1" fillId="11" borderId="227" xfId="0" applyFont="1" applyFill="1" applyBorder="1" applyAlignment="1">
      <alignment horizontal="center" vertical="center" wrapText="1"/>
    </xf>
    <xf numFmtId="0" fontId="1" fillId="11" borderId="125" xfId="0" applyFont="1" applyFill="1" applyBorder="1" applyAlignment="1">
      <alignment horizontal="center" vertical="center" wrapText="1"/>
    </xf>
    <xf numFmtId="0" fontId="3" fillId="5" borderId="219" xfId="0" applyFont="1" applyFill="1" applyBorder="1" applyAlignment="1">
      <alignment horizontal="center" vertical="center" wrapText="1"/>
    </xf>
    <xf numFmtId="0" fontId="3" fillId="5" borderId="220" xfId="0" applyFont="1" applyFill="1" applyBorder="1" applyAlignment="1">
      <alignment horizontal="center" vertical="center" wrapText="1"/>
    </xf>
    <xf numFmtId="4" fontId="2" fillId="0" borderId="110" xfId="0" applyNumberFormat="1" applyFont="1" applyFill="1" applyBorder="1" applyAlignment="1">
      <alignment horizontal="center"/>
    </xf>
    <xf numFmtId="4" fontId="2" fillId="0" borderId="27" xfId="0" applyNumberFormat="1" applyFont="1" applyFill="1" applyBorder="1" applyAlignment="1">
      <alignment horizontal="center"/>
    </xf>
    <xf numFmtId="0" fontId="1" fillId="6" borderId="208" xfId="0" applyFont="1" applyFill="1" applyBorder="1" applyAlignment="1">
      <alignment horizontal="center" vertical="center"/>
    </xf>
    <xf numFmtId="0" fontId="1" fillId="6" borderId="110" xfId="0" applyFont="1" applyFill="1" applyBorder="1" applyAlignment="1">
      <alignment horizontal="center" vertical="center"/>
    </xf>
    <xf numFmtId="0" fontId="1" fillId="6" borderId="58" xfId="0" applyFont="1" applyFill="1" applyBorder="1" applyAlignment="1">
      <alignment horizontal="center" vertical="center"/>
    </xf>
    <xf numFmtId="0" fontId="1" fillId="6" borderId="207" xfId="0" applyFont="1" applyFill="1" applyBorder="1" applyAlignment="1">
      <alignment horizontal="center" vertical="center"/>
    </xf>
    <xf numFmtId="3" fontId="3" fillId="6" borderId="107" xfId="0" applyNumberFormat="1" applyFont="1" applyFill="1" applyBorder="1" applyAlignment="1">
      <alignment horizontal="center" vertical="center"/>
    </xf>
    <xf numFmtId="3" fontId="3" fillId="6" borderId="200" xfId="0" applyNumberFormat="1" applyFont="1" applyFill="1" applyBorder="1" applyAlignment="1">
      <alignment horizontal="center" vertical="center"/>
    </xf>
    <xf numFmtId="3" fontId="3" fillId="6" borderId="219" xfId="0" applyNumberFormat="1" applyFont="1" applyFill="1" applyBorder="1" applyAlignment="1">
      <alignment horizontal="center" vertical="center"/>
    </xf>
    <xf numFmtId="3" fontId="3" fillId="6" borderId="222" xfId="0" applyNumberFormat="1" applyFont="1" applyFill="1" applyBorder="1" applyAlignment="1">
      <alignment horizontal="center" vertical="center"/>
    </xf>
    <xf numFmtId="3" fontId="3" fillId="0" borderId="250" xfId="0" applyNumberFormat="1" applyFont="1" applyFill="1" applyBorder="1" applyAlignment="1">
      <alignment horizontal="center" vertical="center"/>
    </xf>
    <xf numFmtId="3" fontId="0" fillId="0" borderId="171" xfId="0" applyNumberFormat="1" applyFont="1" applyBorder="1" applyAlignment="1"/>
    <xf numFmtId="3" fontId="0" fillId="0" borderId="195" xfId="0" applyNumberFormat="1" applyBorder="1" applyAlignment="1">
      <alignment horizontal="right"/>
    </xf>
    <xf numFmtId="3" fontId="0" fillId="0" borderId="45" xfId="0" applyNumberFormat="1" applyBorder="1" applyAlignment="1">
      <alignment horizontal="right"/>
    </xf>
    <xf numFmtId="3" fontId="0" fillId="0" borderId="17" xfId="0" applyNumberFormat="1" applyBorder="1" applyAlignment="1">
      <alignment horizontal="right"/>
    </xf>
    <xf numFmtId="3" fontId="0" fillId="0" borderId="21" xfId="0" applyNumberFormat="1" applyBorder="1" applyAlignment="1">
      <alignment horizontal="right"/>
    </xf>
    <xf numFmtId="3" fontId="0" fillId="0" borderId="1" xfId="0" applyNumberFormat="1" applyBorder="1" applyAlignment="1">
      <alignment horizontal="right"/>
    </xf>
    <xf numFmtId="3" fontId="0" fillId="0" borderId="194" xfId="0" applyNumberFormat="1" applyBorder="1" applyAlignment="1">
      <alignment horizontal="right"/>
    </xf>
    <xf numFmtId="3" fontId="0" fillId="0" borderId="0" xfId="0" applyNumberFormat="1" applyBorder="1" applyAlignment="1">
      <alignment horizontal="right"/>
    </xf>
    <xf numFmtId="0" fontId="1" fillId="6" borderId="60" xfId="0" applyFont="1" applyFill="1" applyBorder="1" applyAlignment="1">
      <alignment horizontal="center" vertical="center" wrapText="1"/>
    </xf>
    <xf numFmtId="0" fontId="1" fillId="6" borderId="110" xfId="0" applyFont="1" applyFill="1" applyBorder="1" applyAlignment="1">
      <alignment horizontal="center" vertical="center" wrapText="1"/>
    </xf>
    <xf numFmtId="0" fontId="1" fillId="6" borderId="207" xfId="0" applyFont="1" applyFill="1" applyBorder="1" applyAlignment="1">
      <alignment horizontal="center" vertical="center" wrapText="1"/>
    </xf>
    <xf numFmtId="0" fontId="1" fillId="11" borderId="24" xfId="0" applyFont="1" applyFill="1" applyBorder="1" applyAlignment="1">
      <alignment horizontal="center" vertical="center" wrapText="1"/>
    </xf>
    <xf numFmtId="0" fontId="1" fillId="11" borderId="27" xfId="0" applyFont="1" applyFill="1" applyBorder="1" applyAlignment="1">
      <alignment horizontal="center" vertical="center" wrapText="1"/>
    </xf>
    <xf numFmtId="3" fontId="0" fillId="0" borderId="44" xfId="0" applyNumberFormat="1" applyBorder="1" applyAlignment="1">
      <alignment horizontal="right"/>
    </xf>
    <xf numFmtId="3" fontId="0" fillId="0" borderId="196" xfId="0" applyNumberFormat="1" applyBorder="1" applyAlignment="1">
      <alignment horizontal="right"/>
    </xf>
    <xf numFmtId="0" fontId="0" fillId="3" borderId="1" xfId="0" applyFill="1" applyBorder="1" applyAlignment="1">
      <alignment horizontal="left"/>
    </xf>
    <xf numFmtId="0" fontId="0" fillId="3" borderId="21" xfId="0" applyFill="1" applyBorder="1" applyAlignment="1">
      <alignment horizontal="left"/>
    </xf>
    <xf numFmtId="3" fontId="1" fillId="0" borderId="35" xfId="0" applyNumberFormat="1" applyFont="1" applyBorder="1" applyAlignment="1"/>
    <xf numFmtId="3" fontId="1" fillId="0" borderId="119" xfId="0" applyNumberFormat="1" applyFont="1" applyBorder="1" applyAlignment="1">
      <alignment horizontal="right"/>
    </xf>
    <xf numFmtId="3" fontId="1" fillId="0" borderId="35" xfId="0" applyNumberFormat="1" applyFont="1" applyBorder="1" applyAlignment="1">
      <alignment horizontal="right"/>
    </xf>
    <xf numFmtId="3" fontId="0" fillId="0" borderId="137" xfId="0" applyNumberFormat="1" applyFont="1" applyBorder="1" applyAlignment="1">
      <alignment horizontal="right"/>
    </xf>
    <xf numFmtId="3" fontId="0" fillId="0" borderId="86" xfId="0" applyNumberFormat="1" applyFont="1" applyBorder="1" applyAlignment="1">
      <alignment horizontal="right"/>
    </xf>
    <xf numFmtId="3" fontId="0" fillId="0" borderId="86" xfId="0" applyNumberFormat="1" applyFont="1" applyBorder="1" applyAlignment="1"/>
    <xf numFmtId="3" fontId="3" fillId="10" borderId="200" xfId="0" applyNumberFormat="1" applyFont="1" applyFill="1" applyBorder="1" applyAlignment="1">
      <alignment horizontal="center" vertical="center"/>
    </xf>
    <xf numFmtId="3" fontId="0" fillId="0" borderId="168" xfId="0" applyNumberFormat="1" applyFont="1" applyBorder="1" applyAlignment="1">
      <alignment horizontal="right"/>
    </xf>
    <xf numFmtId="3" fontId="0" fillId="0" borderId="171" xfId="0" applyNumberFormat="1" applyFont="1" applyBorder="1" applyAlignment="1">
      <alignment horizontal="right"/>
    </xf>
    <xf numFmtId="3" fontId="1" fillId="0" borderId="3" xfId="0" applyNumberFormat="1" applyFont="1" applyBorder="1" applyAlignment="1">
      <alignment horizontal="right"/>
    </xf>
    <xf numFmtId="3" fontId="1" fillId="0" borderId="7" xfId="0" applyNumberFormat="1" applyFont="1" applyBorder="1" applyAlignment="1">
      <alignment horizontal="right"/>
    </xf>
    <xf numFmtId="3" fontId="1" fillId="0" borderId="18" xfId="0" applyNumberFormat="1" applyFont="1" applyBorder="1" applyAlignment="1">
      <alignment horizontal="right"/>
    </xf>
    <xf numFmtId="3" fontId="1" fillId="0" borderId="23" xfId="0" applyNumberFormat="1" applyFont="1" applyBorder="1" applyAlignment="1">
      <alignment horizontal="right"/>
    </xf>
    <xf numFmtId="3" fontId="0" fillId="0" borderId="51" xfId="0" applyNumberFormat="1" applyFont="1" applyBorder="1" applyAlignment="1">
      <alignment horizontal="right"/>
    </xf>
    <xf numFmtId="3" fontId="0" fillId="0" borderId="42" xfId="0" applyNumberFormat="1" applyFont="1" applyBorder="1" applyAlignment="1">
      <alignment horizontal="right"/>
    </xf>
    <xf numFmtId="0" fontId="0" fillId="3" borderId="44" xfId="0" applyFill="1" applyBorder="1" applyAlignment="1">
      <alignment horizontal="left"/>
    </xf>
    <xf numFmtId="0" fontId="0" fillId="3" borderId="45" xfId="0" applyFill="1" applyBorder="1" applyAlignment="1">
      <alignment horizontal="left"/>
    </xf>
    <xf numFmtId="3" fontId="0" fillId="0" borderId="89" xfId="0" applyNumberFormat="1" applyFont="1" applyBorder="1" applyAlignment="1">
      <alignment horizontal="right"/>
    </xf>
    <xf numFmtId="3" fontId="0" fillId="0" borderId="22" xfId="0" applyNumberFormat="1" applyFont="1" applyBorder="1" applyAlignment="1">
      <alignment horizontal="right"/>
    </xf>
    <xf numFmtId="3" fontId="0" fillId="0" borderId="4" xfId="0" applyNumberFormat="1" applyFont="1" applyBorder="1" applyAlignment="1">
      <alignment horizontal="right"/>
    </xf>
    <xf numFmtId="3" fontId="0" fillId="0" borderId="6" xfId="0" applyNumberFormat="1" applyFont="1" applyBorder="1" applyAlignment="1">
      <alignment horizontal="right"/>
    </xf>
    <xf numFmtId="0" fontId="0" fillId="3" borderId="8" xfId="0" applyFill="1" applyBorder="1" applyAlignment="1">
      <alignment horizontal="left"/>
    </xf>
    <xf numFmtId="0" fontId="0" fillId="3" borderId="20" xfId="0" applyFill="1" applyBorder="1" applyAlignment="1">
      <alignment horizontal="left"/>
    </xf>
    <xf numFmtId="3" fontId="0" fillId="0" borderId="87" xfId="0" applyNumberFormat="1" applyFont="1" applyBorder="1" applyAlignment="1"/>
    <xf numFmtId="0" fontId="0" fillId="0" borderId="74" xfId="0" applyFont="1" applyBorder="1" applyAlignment="1">
      <alignment horizontal="left"/>
    </xf>
    <xf numFmtId="0" fontId="0" fillId="0" borderId="75" xfId="0" applyFont="1" applyBorder="1" applyAlignment="1">
      <alignment horizontal="left"/>
    </xf>
    <xf numFmtId="3" fontId="0" fillId="0" borderId="139" xfId="0" applyNumberFormat="1" applyFont="1" applyBorder="1" applyAlignment="1">
      <alignment horizontal="right"/>
    </xf>
    <xf numFmtId="3" fontId="0" fillId="0" borderId="87" xfId="0" applyNumberFormat="1" applyFont="1" applyBorder="1" applyAlignment="1">
      <alignment horizontal="right"/>
    </xf>
    <xf numFmtId="0" fontId="0" fillId="0" borderId="80" xfId="0" applyFont="1" applyBorder="1" applyAlignment="1">
      <alignment horizontal="left"/>
    </xf>
    <xf numFmtId="0" fontId="0" fillId="0" borderId="81" xfId="0" applyFont="1" applyBorder="1" applyAlignment="1">
      <alignment horizontal="left"/>
    </xf>
    <xf numFmtId="3" fontId="5" fillId="4" borderId="62" xfId="0" applyNumberFormat="1" applyFont="1" applyFill="1" applyBorder="1" applyAlignment="1">
      <alignment horizontal="right" vertical="center"/>
    </xf>
    <xf numFmtId="0" fontId="1" fillId="11" borderId="16" xfId="0" applyFont="1" applyFill="1" applyBorder="1" applyAlignment="1">
      <alignment horizontal="center" vertical="center" wrapText="1"/>
    </xf>
    <xf numFmtId="0" fontId="1" fillId="11" borderId="20" xfId="0" applyFont="1" applyFill="1" applyBorder="1" applyAlignment="1">
      <alignment horizontal="center" vertical="center" wrapText="1"/>
    </xf>
    <xf numFmtId="0" fontId="1" fillId="11" borderId="52" xfId="0" applyFont="1" applyFill="1" applyBorder="1" applyAlignment="1">
      <alignment horizontal="center" vertical="center" wrapText="1"/>
    </xf>
    <xf numFmtId="0" fontId="1" fillId="11" borderId="33" xfId="0" applyFont="1" applyFill="1" applyBorder="1" applyAlignment="1">
      <alignment horizontal="center" vertical="center" wrapText="1"/>
    </xf>
    <xf numFmtId="0" fontId="1" fillId="5" borderId="121" xfId="0" applyFont="1" applyFill="1" applyBorder="1" applyAlignment="1">
      <alignment horizontal="center" vertical="center"/>
    </xf>
    <xf numFmtId="0" fontId="1" fillId="5" borderId="104" xfId="0" applyFont="1" applyFill="1" applyBorder="1" applyAlignment="1">
      <alignment horizontal="center" vertical="center"/>
    </xf>
    <xf numFmtId="0" fontId="1" fillId="5" borderId="125" xfId="0" applyFont="1" applyFill="1" applyBorder="1" applyAlignment="1">
      <alignment horizontal="center" vertical="center"/>
    </xf>
    <xf numFmtId="0" fontId="1" fillId="6" borderId="121" xfId="0" applyFont="1" applyFill="1" applyBorder="1" applyAlignment="1">
      <alignment horizontal="center" vertical="center" wrapText="1"/>
    </xf>
    <xf numFmtId="0" fontId="1" fillId="6" borderId="104" xfId="0" applyFont="1" applyFill="1" applyBorder="1" applyAlignment="1">
      <alignment horizontal="center" vertical="center" wrapText="1"/>
    </xf>
    <xf numFmtId="0" fontId="1" fillId="6" borderId="199" xfId="0" applyFont="1" applyFill="1" applyBorder="1" applyAlignment="1">
      <alignment horizontal="center" vertical="center" wrapText="1"/>
    </xf>
    <xf numFmtId="0" fontId="1" fillId="6" borderId="231" xfId="0" applyFont="1" applyFill="1" applyBorder="1" applyAlignment="1">
      <alignment horizontal="center" vertical="center" wrapText="1"/>
    </xf>
    <xf numFmtId="0" fontId="16" fillId="10" borderId="121" xfId="0" applyFont="1" applyFill="1" applyBorder="1" applyAlignment="1">
      <alignment horizontal="center" vertical="center" wrapText="1"/>
    </xf>
    <xf numFmtId="0" fontId="16" fillId="10" borderId="104" xfId="0" applyFont="1" applyFill="1" applyBorder="1" applyAlignment="1">
      <alignment horizontal="center" vertical="center" wrapText="1"/>
    </xf>
    <xf numFmtId="0" fontId="16" fillId="10" borderId="199" xfId="0" applyFont="1" applyFill="1" applyBorder="1" applyAlignment="1">
      <alignment horizontal="center" vertical="center" wrapText="1"/>
    </xf>
    <xf numFmtId="0" fontId="1" fillId="13" borderId="103" xfId="0" applyFont="1" applyFill="1" applyBorder="1" applyAlignment="1">
      <alignment horizontal="center" vertical="center"/>
    </xf>
    <xf numFmtId="0" fontId="1" fillId="13" borderId="104" xfId="0" applyFont="1" applyFill="1" applyBorder="1" applyAlignment="1">
      <alignment horizontal="center" vertical="center"/>
    </xf>
    <xf numFmtId="0" fontId="1" fillId="13" borderId="105" xfId="0" applyFont="1" applyFill="1" applyBorder="1" applyAlignment="1">
      <alignment horizontal="center" vertical="center"/>
    </xf>
    <xf numFmtId="0" fontId="1" fillId="10" borderId="103" xfId="0" applyFont="1" applyFill="1" applyBorder="1" applyAlignment="1">
      <alignment horizontal="center" vertical="center"/>
    </xf>
    <xf numFmtId="0" fontId="1" fillId="10" borderId="199" xfId="0" applyFont="1" applyFill="1" applyBorder="1" applyAlignment="1">
      <alignment horizontal="center" vertical="center"/>
    </xf>
    <xf numFmtId="3" fontId="3" fillId="6" borderId="217" xfId="0" applyNumberFormat="1" applyFont="1" applyFill="1" applyBorder="1" applyAlignment="1">
      <alignment horizontal="center" vertical="center"/>
    </xf>
    <xf numFmtId="0" fontId="1" fillId="6" borderId="199" xfId="0" applyFont="1" applyFill="1" applyBorder="1" applyAlignment="1">
      <alignment horizontal="center" vertical="center"/>
    </xf>
    <xf numFmtId="4" fontId="2" fillId="0" borderId="59" xfId="0" applyNumberFormat="1" applyFont="1" applyFill="1" applyBorder="1" applyAlignment="1">
      <alignment horizontal="center"/>
    </xf>
    <xf numFmtId="0" fontId="1" fillId="6" borderId="202" xfId="0" applyFont="1" applyFill="1" applyBorder="1" applyAlignment="1">
      <alignment horizontal="center" vertical="center"/>
    </xf>
    <xf numFmtId="0" fontId="1" fillId="6" borderId="198" xfId="0" applyFont="1" applyFill="1" applyBorder="1" applyAlignment="1">
      <alignment horizontal="center" vertical="center"/>
    </xf>
    <xf numFmtId="0" fontId="16" fillId="10" borderId="231" xfId="0" applyFont="1" applyFill="1" applyBorder="1" applyAlignment="1">
      <alignment horizontal="center" vertical="center" wrapText="1"/>
    </xf>
    <xf numFmtId="0" fontId="1" fillId="10" borderId="49" xfId="0" applyFont="1" applyFill="1" applyBorder="1" applyAlignment="1">
      <alignment horizontal="center" vertical="center"/>
    </xf>
    <xf numFmtId="0" fontId="1" fillId="10" borderId="58" xfId="0" applyFont="1" applyFill="1" applyBorder="1" applyAlignment="1">
      <alignment horizontal="center" vertical="center"/>
    </xf>
    <xf numFmtId="0" fontId="1" fillId="10" borderId="24" xfId="0" applyFont="1" applyFill="1" applyBorder="1" applyAlignment="1">
      <alignment horizontal="center" vertical="center"/>
    </xf>
    <xf numFmtId="0" fontId="1" fillId="10" borderId="207" xfId="0" applyFont="1" applyFill="1" applyBorder="1" applyAlignment="1">
      <alignment horizontal="center" vertical="center"/>
    </xf>
    <xf numFmtId="0" fontId="1" fillId="13" borderId="232" xfId="0" applyFont="1" applyFill="1" applyBorder="1" applyAlignment="1">
      <alignment horizontal="center" vertical="center"/>
    </xf>
    <xf numFmtId="0" fontId="1" fillId="13" borderId="233" xfId="0" applyFont="1" applyFill="1" applyBorder="1" applyAlignment="1">
      <alignment horizontal="center" vertical="center"/>
    </xf>
    <xf numFmtId="0" fontId="1" fillId="13" borderId="234" xfId="0" applyFont="1" applyFill="1" applyBorder="1" applyAlignment="1">
      <alignment horizontal="center" vertical="center"/>
    </xf>
    <xf numFmtId="3" fontId="1" fillId="0" borderId="36" xfId="0" applyNumberFormat="1" applyFont="1" applyBorder="1" applyAlignment="1">
      <alignment horizontal="right"/>
    </xf>
    <xf numFmtId="0" fontId="16" fillId="10" borderId="105" xfId="0" applyFont="1" applyFill="1" applyBorder="1" applyAlignment="1">
      <alignment horizontal="center" vertical="center" wrapText="1"/>
    </xf>
    <xf numFmtId="0" fontId="16" fillId="10" borderId="199" xfId="0" applyFont="1" applyFill="1" applyBorder="1" applyAlignment="1">
      <alignment horizontal="center" vertical="center"/>
    </xf>
    <xf numFmtId="0" fontId="16" fillId="10" borderId="202" xfId="0" applyFont="1" applyFill="1" applyBorder="1" applyAlignment="1">
      <alignment horizontal="center" vertical="center"/>
    </xf>
    <xf numFmtId="0" fontId="16" fillId="10" borderId="233" xfId="0" applyFont="1" applyFill="1" applyBorder="1" applyAlignment="1">
      <alignment horizontal="center" vertical="center"/>
    </xf>
    <xf numFmtId="3" fontId="0" fillId="0" borderId="269" xfId="0" applyNumberFormat="1" applyFont="1" applyBorder="1" applyAlignment="1">
      <alignment horizontal="right"/>
    </xf>
    <xf numFmtId="3" fontId="0" fillId="0" borderId="270" xfId="0" applyNumberFormat="1" applyFont="1" applyBorder="1" applyAlignment="1">
      <alignment horizontal="right"/>
    </xf>
    <xf numFmtId="0" fontId="16" fillId="10" borderId="198" xfId="0" applyFont="1" applyFill="1" applyBorder="1" applyAlignment="1">
      <alignment horizontal="center" vertical="center"/>
    </xf>
    <xf numFmtId="3" fontId="1" fillId="0" borderId="214" xfId="0" applyNumberFormat="1" applyFont="1" applyBorder="1" applyAlignment="1">
      <alignment horizontal="right"/>
    </xf>
    <xf numFmtId="3" fontId="0" fillId="0" borderId="142" xfId="0" applyNumberFormat="1" applyFont="1" applyBorder="1" applyAlignment="1">
      <alignment horizontal="right"/>
    </xf>
    <xf numFmtId="0" fontId="16" fillId="10" borderId="71" xfId="0" applyFont="1" applyFill="1" applyBorder="1" applyAlignment="1">
      <alignment horizontal="center" vertical="center"/>
    </xf>
    <xf numFmtId="0" fontId="16" fillId="10" borderId="9" xfId="0" applyFont="1" applyFill="1" applyBorder="1" applyAlignment="1">
      <alignment horizontal="center" vertical="center"/>
    </xf>
    <xf numFmtId="0" fontId="16" fillId="10" borderId="20" xfId="0" applyFont="1" applyFill="1" applyBorder="1" applyAlignment="1">
      <alignment horizontal="center" vertical="center"/>
    </xf>
    <xf numFmtId="3" fontId="22" fillId="10" borderId="266" xfId="0" applyNumberFormat="1" applyFont="1" applyFill="1" applyBorder="1" applyAlignment="1">
      <alignment horizontal="center" vertical="center"/>
    </xf>
    <xf numFmtId="3" fontId="0" fillId="0" borderId="268" xfId="0" applyNumberFormat="1" applyFont="1" applyBorder="1" applyAlignment="1">
      <alignment horizontal="right"/>
    </xf>
    <xf numFmtId="0" fontId="1" fillId="5" borderId="49" xfId="0" applyFont="1" applyFill="1" applyBorder="1" applyAlignment="1">
      <alignment horizontal="center" vertical="center"/>
    </xf>
    <xf numFmtId="0" fontId="1" fillId="5" borderId="110" xfId="0" applyFont="1" applyFill="1" applyBorder="1" applyAlignment="1">
      <alignment horizontal="center" vertical="center"/>
    </xf>
    <xf numFmtId="0" fontId="1" fillId="5" borderId="71" xfId="0" applyFont="1" applyFill="1" applyBorder="1" applyAlignment="1">
      <alignment horizontal="center" vertical="center"/>
    </xf>
    <xf numFmtId="3" fontId="3" fillId="5" borderId="107" xfId="0" applyNumberFormat="1" applyFont="1" applyFill="1" applyBorder="1" applyAlignment="1">
      <alignment horizontal="center" vertical="center"/>
    </xf>
    <xf numFmtId="3" fontId="3" fillId="5" borderId="200" xfId="0" applyNumberFormat="1" applyFont="1" applyFill="1" applyBorder="1" applyAlignment="1">
      <alignment horizontal="center" vertical="center"/>
    </xf>
    <xf numFmtId="3" fontId="0" fillId="0" borderId="175" xfId="0" applyNumberFormat="1" applyFont="1" applyBorder="1" applyAlignment="1">
      <alignment horizontal="right"/>
    </xf>
    <xf numFmtId="3" fontId="0" fillId="0" borderId="141" xfId="0" applyNumberFormat="1" applyFont="1" applyBorder="1" applyAlignment="1">
      <alignment horizontal="right"/>
    </xf>
    <xf numFmtId="3" fontId="1" fillId="0" borderId="30" xfId="0" applyNumberFormat="1" applyFont="1" applyBorder="1" applyAlignment="1">
      <alignment horizontal="right"/>
    </xf>
    <xf numFmtId="0" fontId="9" fillId="8" borderId="0" xfId="0" applyFont="1" applyFill="1" applyAlignment="1">
      <alignment horizontal="left"/>
    </xf>
    <xf numFmtId="0" fontId="0" fillId="8" borderId="0" xfId="0" applyFont="1" applyFill="1" applyAlignment="1">
      <alignment horizontal="left"/>
    </xf>
    <xf numFmtId="0" fontId="10" fillId="8" borderId="0" xfId="2" applyFill="1" applyAlignment="1">
      <alignment horizontal="left"/>
    </xf>
    <xf numFmtId="14" fontId="13" fillId="8" borderId="0" xfId="0" applyNumberFormat="1" applyFont="1" applyFill="1" applyAlignment="1">
      <alignment horizontal="center"/>
    </xf>
    <xf numFmtId="1" fontId="9" fillId="8" borderId="0" xfId="0" applyNumberFormat="1" applyFont="1" applyFill="1" applyAlignment="1">
      <alignment horizontal="center"/>
    </xf>
    <xf numFmtId="0" fontId="9" fillId="8" borderId="0" xfId="0" applyFont="1" applyFill="1" applyAlignment="1">
      <alignment horizontal="center"/>
    </xf>
    <xf numFmtId="0" fontId="1" fillId="6" borderId="103" xfId="0" applyFont="1" applyFill="1" applyBorder="1" applyAlignment="1">
      <alignment horizontal="center" vertical="center"/>
    </xf>
    <xf numFmtId="0" fontId="1" fillId="6" borderId="105" xfId="0" applyFont="1" applyFill="1" applyBorder="1" applyAlignment="1">
      <alignment horizontal="center" vertical="center"/>
    </xf>
    <xf numFmtId="0" fontId="1" fillId="6" borderId="103" xfId="0" applyFont="1" applyFill="1" applyBorder="1" applyAlignment="1">
      <alignment horizontal="center" vertical="center" wrapText="1"/>
    </xf>
    <xf numFmtId="0" fontId="1" fillId="6" borderId="105" xfId="0" applyFont="1" applyFill="1" applyBorder="1" applyAlignment="1">
      <alignment horizontal="center" vertical="center" wrapText="1"/>
    </xf>
    <xf numFmtId="3" fontId="1" fillId="0" borderId="153" xfId="0" applyNumberFormat="1" applyFont="1" applyBorder="1" applyAlignment="1"/>
    <xf numFmtId="0" fontId="1" fillId="5" borderId="228" xfId="0" applyFont="1" applyFill="1" applyBorder="1" applyAlignment="1">
      <alignment horizontal="center" vertical="center"/>
    </xf>
    <xf numFmtId="0" fontId="1" fillId="5" borderId="229" xfId="0" applyFont="1" applyFill="1" applyBorder="1" applyAlignment="1">
      <alignment horizontal="center" vertical="center"/>
    </xf>
    <xf numFmtId="0" fontId="1" fillId="11" borderId="121" xfId="0" applyFont="1" applyFill="1" applyBorder="1" applyAlignment="1">
      <alignment horizontal="center" vertical="center" wrapText="1"/>
    </xf>
    <xf numFmtId="0" fontId="1" fillId="11" borderId="199" xfId="0" applyFont="1" applyFill="1" applyBorder="1" applyAlignment="1">
      <alignment horizontal="center" vertical="center" wrapText="1"/>
    </xf>
    <xf numFmtId="0" fontId="1" fillId="11" borderId="60" xfId="0" applyFont="1" applyFill="1" applyBorder="1" applyAlignment="1">
      <alignment horizontal="center" vertical="center" wrapText="1"/>
    </xf>
    <xf numFmtId="0" fontId="1" fillId="11" borderId="58" xfId="0" applyFont="1" applyFill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right"/>
    </xf>
    <xf numFmtId="3" fontId="1" fillId="0" borderId="5" xfId="0" applyNumberFormat="1" applyFont="1" applyBorder="1" applyAlignment="1">
      <alignment horizontal="right"/>
    </xf>
    <xf numFmtId="3" fontId="0" fillId="0" borderId="90" xfId="0" applyNumberFormat="1" applyFont="1" applyBorder="1" applyAlignment="1">
      <alignment horizontal="right"/>
    </xf>
    <xf numFmtId="3" fontId="0" fillId="0" borderId="78" xfId="0" applyNumberFormat="1" applyFont="1" applyBorder="1" applyAlignment="1">
      <alignment horizontal="right"/>
    </xf>
    <xf numFmtId="3" fontId="0" fillId="0" borderId="76" xfId="0" applyNumberFormat="1" applyFont="1" applyBorder="1" applyAlignment="1">
      <alignment horizontal="right"/>
    </xf>
    <xf numFmtId="3" fontId="0" fillId="0" borderId="79" xfId="0" applyNumberFormat="1" applyFont="1" applyBorder="1" applyAlignment="1">
      <alignment horizontal="right"/>
    </xf>
    <xf numFmtId="3" fontId="0" fillId="0" borderId="40" xfId="0" applyNumberFormat="1" applyFont="1" applyBorder="1" applyAlignment="1">
      <alignment horizontal="right"/>
    </xf>
    <xf numFmtId="3" fontId="0" fillId="0" borderId="41" xfId="0" applyNumberFormat="1" applyFont="1" applyBorder="1" applyAlignment="1">
      <alignment horizontal="right"/>
    </xf>
    <xf numFmtId="3" fontId="1" fillId="0" borderId="46" xfId="0" applyNumberFormat="1" applyFont="1" applyBorder="1" applyAlignment="1">
      <alignment horizontal="right"/>
    </xf>
    <xf numFmtId="3" fontId="1" fillId="0" borderId="48" xfId="0" applyNumberFormat="1" applyFont="1" applyBorder="1" applyAlignment="1">
      <alignment horizontal="right"/>
    </xf>
    <xf numFmtId="3" fontId="1" fillId="0" borderId="53" xfId="0" applyNumberFormat="1" applyFont="1" applyBorder="1" applyAlignment="1">
      <alignment horizontal="right"/>
    </xf>
    <xf numFmtId="3" fontId="1" fillId="0" borderId="47" xfId="0" applyNumberFormat="1" applyFont="1" applyBorder="1" applyAlignment="1">
      <alignment horizontal="right"/>
    </xf>
    <xf numFmtId="3" fontId="5" fillId="0" borderId="2" xfId="0" applyNumberFormat="1" applyFont="1" applyBorder="1" applyAlignment="1">
      <alignment horizontal="right"/>
    </xf>
    <xf numFmtId="3" fontId="5" fillId="0" borderId="5" xfId="0" applyNumberFormat="1" applyFont="1" applyBorder="1" applyAlignment="1">
      <alignment horizontal="right"/>
    </xf>
    <xf numFmtId="3" fontId="5" fillId="0" borderId="15" xfId="0" applyNumberFormat="1" applyFont="1" applyBorder="1" applyAlignment="1">
      <alignment horizontal="right"/>
    </xf>
    <xf numFmtId="3" fontId="5" fillId="0" borderId="12" xfId="0" applyNumberFormat="1" applyFont="1" applyBorder="1" applyAlignment="1">
      <alignment horizontal="right"/>
    </xf>
    <xf numFmtId="3" fontId="1" fillId="0" borderId="182" xfId="0" applyNumberFormat="1" applyFont="1" applyBorder="1" applyAlignment="1">
      <alignment horizontal="right"/>
    </xf>
    <xf numFmtId="3" fontId="1" fillId="0" borderId="183" xfId="0" applyNumberFormat="1" applyFont="1" applyBorder="1" applyAlignment="1">
      <alignment horizontal="right"/>
    </xf>
    <xf numFmtId="3" fontId="1" fillId="0" borderId="184" xfId="0" applyNumberFormat="1" applyFont="1" applyBorder="1" applyAlignment="1">
      <alignment horizontal="right"/>
    </xf>
    <xf numFmtId="3" fontId="1" fillId="0" borderId="185" xfId="0" applyNumberFormat="1" applyFont="1" applyBorder="1" applyAlignment="1">
      <alignment horizontal="right"/>
    </xf>
    <xf numFmtId="3" fontId="1" fillId="0" borderId="55" xfId="0" applyNumberFormat="1" applyFont="1" applyBorder="1" applyAlignment="1">
      <alignment horizontal="right"/>
    </xf>
    <xf numFmtId="3" fontId="1" fillId="0" borderId="54" xfId="0" applyNumberFormat="1" applyFont="1" applyBorder="1" applyAlignment="1">
      <alignment horizontal="right"/>
    </xf>
    <xf numFmtId="3" fontId="1" fillId="0" borderId="56" xfId="0" applyNumberFormat="1" applyFont="1" applyBorder="1" applyAlignment="1">
      <alignment horizontal="right"/>
    </xf>
    <xf numFmtId="3" fontId="1" fillId="0" borderId="57" xfId="0" applyNumberFormat="1" applyFont="1" applyBorder="1" applyAlignment="1">
      <alignment horizontal="right"/>
    </xf>
    <xf numFmtId="0" fontId="1" fillId="6" borderId="230" xfId="0" applyFont="1" applyFill="1" applyBorder="1" applyAlignment="1">
      <alignment horizontal="center" vertical="center" wrapText="1"/>
    </xf>
    <xf numFmtId="0" fontId="16" fillId="10" borderId="49" xfId="0" applyFont="1" applyFill="1" applyBorder="1" applyAlignment="1">
      <alignment horizontal="center" vertical="center"/>
    </xf>
    <xf numFmtId="3" fontId="22" fillId="10" borderId="217" xfId="0" applyNumberFormat="1" applyFont="1" applyFill="1" applyBorder="1" applyAlignment="1">
      <alignment horizontal="center" vertical="center"/>
    </xf>
    <xf numFmtId="4" fontId="2" fillId="0" borderId="58" xfId="0" applyNumberFormat="1" applyFont="1" applyFill="1" applyBorder="1" applyAlignment="1">
      <alignment horizontal="center"/>
    </xf>
    <xf numFmtId="3" fontId="1" fillId="0" borderId="14" xfId="0" applyNumberFormat="1" applyFont="1" applyBorder="1" applyAlignment="1">
      <alignment horizontal="right"/>
    </xf>
    <xf numFmtId="3" fontId="1" fillId="0" borderId="15" xfId="0" applyNumberFormat="1" applyFont="1" applyBorder="1" applyAlignment="1">
      <alignment horizontal="right"/>
    </xf>
    <xf numFmtId="3" fontId="1" fillId="0" borderId="12" xfId="0" applyNumberFormat="1" applyFont="1" applyBorder="1" applyAlignment="1">
      <alignment horizontal="right"/>
    </xf>
    <xf numFmtId="3" fontId="5" fillId="12" borderId="5" xfId="0" applyNumberFormat="1" applyFont="1" applyFill="1" applyBorder="1" applyAlignment="1">
      <alignment horizontal="center" vertical="center"/>
    </xf>
    <xf numFmtId="3" fontId="5" fillId="12" borderId="12" xfId="0" applyNumberFormat="1" applyFont="1" applyFill="1" applyBorder="1" applyAlignment="1">
      <alignment horizontal="center" vertical="center"/>
    </xf>
    <xf numFmtId="0" fontId="16" fillId="10" borderId="230" xfId="0" applyFont="1" applyFill="1" applyBorder="1" applyAlignment="1">
      <alignment horizontal="center" vertical="center" wrapText="1"/>
    </xf>
    <xf numFmtId="0" fontId="1" fillId="13" borderId="202" xfId="0" applyFont="1" applyFill="1" applyBorder="1" applyAlignment="1">
      <alignment horizontal="center" vertical="center"/>
    </xf>
    <xf numFmtId="0" fontId="1" fillId="13" borderId="9" xfId="0" applyFont="1" applyFill="1" applyBorder="1" applyAlignment="1">
      <alignment horizontal="center" vertical="center"/>
    </xf>
    <xf numFmtId="0" fontId="1" fillId="13" borderId="20" xfId="0" applyFont="1" applyFill="1" applyBorder="1" applyAlignment="1">
      <alignment horizontal="center" vertical="center"/>
    </xf>
    <xf numFmtId="0" fontId="1" fillId="13" borderId="198" xfId="0" applyFont="1" applyFill="1" applyBorder="1" applyAlignment="1">
      <alignment horizontal="center" vertical="center"/>
    </xf>
    <xf numFmtId="0" fontId="1" fillId="13" borderId="71" xfId="0" applyFont="1" applyFill="1" applyBorder="1" applyAlignment="1">
      <alignment horizontal="center" vertical="center"/>
    </xf>
    <xf numFmtId="3" fontId="3" fillId="13" borderId="266" xfId="0" applyNumberFormat="1" applyFont="1" applyFill="1" applyBorder="1" applyAlignment="1">
      <alignment horizontal="center" vertical="center"/>
    </xf>
    <xf numFmtId="0" fontId="0" fillId="7" borderId="0" xfId="0" applyFont="1" applyFill="1" applyAlignment="1">
      <alignment horizontal="left"/>
    </xf>
    <xf numFmtId="0" fontId="9" fillId="7" borderId="0" xfId="0" applyFont="1" applyFill="1" applyAlignment="1">
      <alignment horizontal="left"/>
    </xf>
    <xf numFmtId="0" fontId="10" fillId="7" borderId="0" xfId="2" applyFill="1" applyAlignment="1">
      <alignment horizontal="left"/>
    </xf>
    <xf numFmtId="14" fontId="13" fillId="7" borderId="0" xfId="0" applyNumberFormat="1" applyFont="1" applyFill="1" applyAlignment="1">
      <alignment horizontal="center"/>
    </xf>
    <xf numFmtId="1" fontId="9" fillId="7" borderId="0" xfId="0" applyNumberFormat="1" applyFont="1" applyFill="1" applyAlignment="1">
      <alignment horizontal="center"/>
    </xf>
    <xf numFmtId="0" fontId="9" fillId="7" borderId="0" xfId="0" applyFont="1" applyFill="1" applyAlignment="1">
      <alignment horizontal="center"/>
    </xf>
    <xf numFmtId="3" fontId="0" fillId="0" borderId="72" xfId="0" applyNumberFormat="1" applyBorder="1" applyAlignment="1">
      <alignment horizontal="center"/>
    </xf>
    <xf numFmtId="3" fontId="0" fillId="0" borderId="66" xfId="0" applyNumberFormat="1" applyBorder="1" applyAlignment="1">
      <alignment horizontal="center"/>
    </xf>
    <xf numFmtId="3" fontId="1" fillId="0" borderId="29" xfId="0" applyNumberFormat="1" applyFont="1" applyBorder="1" applyAlignment="1">
      <alignment horizontal="center"/>
    </xf>
    <xf numFmtId="3" fontId="1" fillId="0" borderId="68" xfId="0" applyNumberFormat="1" applyFont="1" applyBorder="1" applyAlignment="1">
      <alignment horizontal="center"/>
    </xf>
    <xf numFmtId="0" fontId="1" fillId="10" borderId="31" xfId="0" applyFont="1" applyFill="1" applyBorder="1" applyAlignment="1">
      <alignment horizontal="center" vertical="center"/>
    </xf>
    <xf numFmtId="0" fontId="1" fillId="10" borderId="19" xfId="0" applyFont="1" applyFill="1" applyBorder="1" applyAlignment="1">
      <alignment horizontal="center" vertical="center"/>
    </xf>
    <xf numFmtId="3" fontId="3" fillId="10" borderId="70" xfId="0" applyNumberFormat="1" applyFont="1" applyFill="1" applyBorder="1" applyAlignment="1">
      <alignment horizontal="center" vertical="center"/>
    </xf>
    <xf numFmtId="3" fontId="3" fillId="10" borderId="19" xfId="0" applyNumberFormat="1" applyFont="1" applyFill="1" applyBorder="1" applyAlignment="1">
      <alignment horizontal="center" vertical="center"/>
    </xf>
    <xf numFmtId="3" fontId="0" fillId="0" borderId="71" xfId="0" applyNumberFormat="1" applyBorder="1" applyAlignment="1">
      <alignment horizontal="center"/>
    </xf>
    <xf numFmtId="3" fontId="0" fillId="0" borderId="64" xfId="0" applyNumberFormat="1" applyBorder="1" applyAlignment="1">
      <alignment horizontal="center"/>
    </xf>
    <xf numFmtId="3" fontId="1" fillId="0" borderId="29" xfId="0" applyNumberFormat="1" applyFont="1" applyBorder="1" applyAlignment="1">
      <alignment horizontal="right"/>
    </xf>
    <xf numFmtId="3" fontId="1" fillId="0" borderId="68" xfId="0" applyNumberFormat="1" applyFont="1" applyBorder="1" applyAlignment="1">
      <alignment horizontal="right"/>
    </xf>
    <xf numFmtId="3" fontId="1" fillId="0" borderId="63" xfId="0" applyNumberFormat="1" applyFont="1" applyBorder="1" applyAlignment="1">
      <alignment horizontal="center"/>
    </xf>
    <xf numFmtId="3" fontId="1" fillId="0" borderId="18" xfId="0" applyNumberFormat="1" applyFont="1" applyBorder="1" applyAlignment="1">
      <alignment horizontal="center"/>
    </xf>
    <xf numFmtId="0" fontId="1" fillId="18" borderId="31" xfId="0" applyFont="1" applyFill="1" applyBorder="1" applyAlignment="1">
      <alignment horizontal="center" vertical="center"/>
    </xf>
    <xf numFmtId="3" fontId="3" fillId="5" borderId="70" xfId="0" applyNumberFormat="1" applyFont="1" applyFill="1" applyBorder="1" applyAlignment="1">
      <alignment horizontal="center" vertical="center"/>
    </xf>
    <xf numFmtId="3" fontId="3" fillId="5" borderId="19" xfId="0" applyNumberFormat="1" applyFont="1" applyFill="1" applyBorder="1" applyAlignment="1">
      <alignment horizontal="center" vertical="center"/>
    </xf>
    <xf numFmtId="3" fontId="3" fillId="6" borderId="70" xfId="0" applyNumberFormat="1" applyFont="1" applyFill="1" applyBorder="1" applyAlignment="1">
      <alignment horizontal="center" vertical="center"/>
    </xf>
    <xf numFmtId="3" fontId="3" fillId="6" borderId="31" xfId="0" applyNumberFormat="1" applyFont="1" applyFill="1" applyBorder="1" applyAlignment="1">
      <alignment horizontal="center" vertical="center"/>
    </xf>
    <xf numFmtId="3" fontId="3" fillId="6" borderId="15" xfId="0" applyNumberFormat="1" applyFont="1" applyFill="1" applyBorder="1" applyAlignment="1">
      <alignment horizontal="center" vertical="center"/>
    </xf>
    <xf numFmtId="3" fontId="3" fillId="10" borderId="31" xfId="0" applyNumberFormat="1" applyFont="1" applyFill="1" applyBorder="1" applyAlignment="1">
      <alignment horizontal="center" vertical="center"/>
    </xf>
    <xf numFmtId="3" fontId="3" fillId="18" borderId="70" xfId="0" applyNumberFormat="1" applyFont="1" applyFill="1" applyBorder="1" applyAlignment="1">
      <alignment horizontal="center" vertical="center"/>
    </xf>
    <xf numFmtId="3" fontId="3" fillId="18" borderId="31" xfId="0" applyNumberFormat="1" applyFont="1" applyFill="1" applyBorder="1" applyAlignment="1">
      <alignment horizontal="center" vertical="center"/>
    </xf>
    <xf numFmtId="0" fontId="1" fillId="5" borderId="62" xfId="0" applyFont="1" applyFill="1" applyBorder="1" applyAlignment="1">
      <alignment horizontal="center" vertical="center"/>
    </xf>
    <xf numFmtId="0" fontId="1" fillId="5" borderId="31" xfId="0" applyFont="1" applyFill="1" applyBorder="1" applyAlignment="1">
      <alignment horizontal="center" vertical="center"/>
    </xf>
    <xf numFmtId="0" fontId="1" fillId="5" borderId="19" xfId="0" applyFont="1" applyFill="1" applyBorder="1" applyAlignment="1">
      <alignment horizontal="center" vertical="center"/>
    </xf>
    <xf numFmtId="0" fontId="1" fillId="6" borderId="13" xfId="0" applyFont="1" applyFill="1" applyBorder="1" applyAlignment="1">
      <alignment horizontal="center" vertical="center"/>
    </xf>
    <xf numFmtId="0" fontId="1" fillId="6" borderId="31" xfId="0" applyFont="1" applyFill="1" applyBorder="1" applyAlignment="1">
      <alignment horizontal="center" vertical="center"/>
    </xf>
    <xf numFmtId="0" fontId="1" fillId="10" borderId="13" xfId="0" applyFont="1" applyFill="1" applyBorder="1" applyAlignment="1">
      <alignment horizontal="center" vertical="center"/>
    </xf>
    <xf numFmtId="0" fontId="1" fillId="10" borderId="15" xfId="0" applyFont="1" applyFill="1" applyBorder="1" applyAlignment="1">
      <alignment horizontal="center" vertical="center"/>
    </xf>
    <xf numFmtId="3" fontId="3" fillId="10" borderId="15" xfId="0" applyNumberFormat="1" applyFont="1" applyFill="1" applyBorder="1" applyAlignment="1">
      <alignment horizontal="center" vertical="center"/>
    </xf>
    <xf numFmtId="0" fontId="1" fillId="11" borderId="2" xfId="0" applyFont="1" applyFill="1" applyBorder="1" applyAlignment="1">
      <alignment horizontal="center" vertical="center" wrapText="1"/>
    </xf>
    <xf numFmtId="0" fontId="1" fillId="11" borderId="13" xfId="0" applyFont="1" applyFill="1" applyBorder="1" applyAlignment="1">
      <alignment horizontal="center" vertical="center" wrapText="1"/>
    </xf>
    <xf numFmtId="0" fontId="1" fillId="11" borderId="19" xfId="0" applyFont="1" applyFill="1" applyBorder="1" applyAlignment="1">
      <alignment horizontal="center" vertical="center" wrapText="1"/>
    </xf>
    <xf numFmtId="0" fontId="1" fillId="6" borderId="15" xfId="0" applyFont="1" applyFill="1" applyBorder="1" applyAlignment="1">
      <alignment horizontal="center" vertical="center"/>
    </xf>
    <xf numFmtId="0" fontId="1" fillId="6" borderId="12" xfId="0" applyFont="1" applyFill="1" applyBorder="1" applyAlignment="1">
      <alignment horizontal="center" vertical="center"/>
    </xf>
    <xf numFmtId="0" fontId="1" fillId="10" borderId="12" xfId="0" applyFont="1" applyFill="1" applyBorder="1" applyAlignment="1">
      <alignment horizontal="center" vertical="center"/>
    </xf>
    <xf numFmtId="0" fontId="1" fillId="18" borderId="15" xfId="0" applyFont="1" applyFill="1" applyBorder="1" applyAlignment="1">
      <alignment horizontal="center" vertical="center"/>
    </xf>
    <xf numFmtId="3" fontId="3" fillId="18" borderId="15" xfId="0" applyNumberFormat="1" applyFont="1" applyFill="1" applyBorder="1" applyAlignment="1">
      <alignment horizontal="center" vertical="center"/>
    </xf>
    <xf numFmtId="0" fontId="1" fillId="18" borderId="12" xfId="0" applyFont="1" applyFill="1" applyBorder="1" applyAlignment="1">
      <alignment horizontal="center" vertical="center"/>
    </xf>
    <xf numFmtId="0" fontId="1" fillId="15" borderId="31" xfId="0" applyFont="1" applyFill="1" applyBorder="1" applyAlignment="1">
      <alignment horizontal="center" vertical="center"/>
    </xf>
    <xf numFmtId="0" fontId="1" fillId="15" borderId="15" xfId="0" applyFont="1" applyFill="1" applyBorder="1" applyAlignment="1">
      <alignment horizontal="center" vertical="center"/>
    </xf>
    <xf numFmtId="0" fontId="1" fillId="15" borderId="12" xfId="0" applyFont="1" applyFill="1" applyBorder="1" applyAlignment="1">
      <alignment horizontal="center" vertical="center"/>
    </xf>
    <xf numFmtId="3" fontId="3" fillId="15" borderId="70" xfId="0" applyNumberFormat="1" applyFont="1" applyFill="1" applyBorder="1" applyAlignment="1">
      <alignment horizontal="center" vertical="center"/>
    </xf>
    <xf numFmtId="3" fontId="3" fillId="15" borderId="31" xfId="0" applyNumberFormat="1" applyFont="1" applyFill="1" applyBorder="1" applyAlignment="1">
      <alignment horizontal="center" vertical="center"/>
    </xf>
    <xf numFmtId="3" fontId="3" fillId="15" borderId="15" xfId="0" applyNumberFormat="1" applyFont="1" applyFill="1" applyBorder="1" applyAlignment="1">
      <alignment horizontal="center" vertical="center"/>
    </xf>
    <xf numFmtId="0" fontId="1" fillId="19" borderId="31" xfId="0" applyFont="1" applyFill="1" applyBorder="1" applyAlignment="1">
      <alignment horizontal="center" vertical="center"/>
    </xf>
    <xf numFmtId="0" fontId="1" fillId="19" borderId="15" xfId="0" applyFont="1" applyFill="1" applyBorder="1" applyAlignment="1">
      <alignment horizontal="center" vertical="center"/>
    </xf>
    <xf numFmtId="0" fontId="1" fillId="19" borderId="12" xfId="0" applyFont="1" applyFill="1" applyBorder="1" applyAlignment="1">
      <alignment horizontal="center" vertical="center"/>
    </xf>
    <xf numFmtId="3" fontId="3" fillId="19" borderId="70" xfId="0" applyNumberFormat="1" applyFont="1" applyFill="1" applyBorder="1" applyAlignment="1">
      <alignment horizontal="center" vertical="center"/>
    </xf>
    <xf numFmtId="3" fontId="3" fillId="19" borderId="31" xfId="0" applyNumberFormat="1" applyFont="1" applyFill="1" applyBorder="1" applyAlignment="1">
      <alignment horizontal="center" vertical="center"/>
    </xf>
    <xf numFmtId="3" fontId="3" fillId="19" borderId="15" xfId="0" applyNumberFormat="1" applyFont="1" applyFill="1" applyBorder="1" applyAlignment="1">
      <alignment horizontal="center" vertical="center"/>
    </xf>
    <xf numFmtId="0" fontId="0" fillId="20" borderId="0" xfId="0" applyFill="1"/>
    <xf numFmtId="0" fontId="0" fillId="20" borderId="0" xfId="0" applyFill="1" applyAlignment="1">
      <alignment horizontal="left"/>
    </xf>
    <xf numFmtId="14" fontId="0" fillId="20" borderId="0" xfId="0" applyNumberFormat="1" applyFill="1"/>
    <xf numFmtId="3" fontId="0" fillId="20" borderId="0" xfId="0" applyNumberFormat="1" applyFill="1"/>
    <xf numFmtId="49" fontId="0" fillId="5" borderId="0" xfId="0" applyNumberFormat="1" applyFill="1"/>
    <xf numFmtId="4" fontId="0" fillId="5" borderId="0" xfId="0" applyNumberFormat="1" applyFill="1"/>
    <xf numFmtId="14" fontId="0" fillId="5" borderId="0" xfId="0" applyNumberFormat="1" applyFill="1"/>
    <xf numFmtId="14" fontId="0" fillId="5" borderId="0" xfId="0" applyNumberFormat="1" applyFill="1" applyAlignment="1">
      <alignment horizontal="right" vertical="top"/>
    </xf>
    <xf numFmtId="0" fontId="0" fillId="5" borderId="0" xfId="0" applyFill="1" applyAlignment="1">
      <alignment vertical="top"/>
    </xf>
    <xf numFmtId="4" fontId="0" fillId="5" borderId="0" xfId="0" applyNumberFormat="1" applyFill="1" applyAlignment="1">
      <alignment horizontal="right" vertical="top"/>
    </xf>
    <xf numFmtId="0" fontId="8" fillId="20" borderId="38" xfId="1" applyFill="1" applyBorder="1" applyAlignment="1">
      <alignment vertical="top" wrapText="1"/>
    </xf>
    <xf numFmtId="0" fontId="8" fillId="20" borderId="0" xfId="1" applyFill="1" applyAlignment="1">
      <alignment vertical="top" wrapText="1"/>
    </xf>
    <xf numFmtId="0" fontId="0" fillId="20" borderId="0" xfId="0" applyFill="1" applyBorder="1"/>
    <xf numFmtId="0" fontId="8" fillId="20" borderId="0" xfId="1" applyFill="1" applyAlignment="1">
      <alignment vertical="top"/>
    </xf>
    <xf numFmtId="14" fontId="8" fillId="13" borderId="0" xfId="1" applyNumberFormat="1" applyFill="1" applyAlignment="1">
      <alignment horizontal="right" vertical="top"/>
    </xf>
    <xf numFmtId="0" fontId="8" fillId="13" borderId="0" xfId="1" applyFill="1" applyAlignment="1">
      <alignment vertical="top"/>
    </xf>
    <xf numFmtId="4" fontId="8" fillId="13" borderId="0" xfId="1" applyNumberFormat="1" applyFill="1" applyAlignment="1">
      <alignment horizontal="right" vertical="top"/>
    </xf>
    <xf numFmtId="0" fontId="0" fillId="13" borderId="0" xfId="0" applyFill="1" applyAlignment="1">
      <alignment vertical="top"/>
    </xf>
    <xf numFmtId="4" fontId="0" fillId="13" borderId="0" xfId="0" applyNumberFormat="1" applyFill="1" applyAlignment="1">
      <alignment horizontal="right" vertical="top"/>
    </xf>
    <xf numFmtId="14" fontId="0" fillId="13" borderId="0" xfId="0" applyNumberFormat="1" applyFill="1" applyAlignment="1">
      <alignment horizontal="right" vertical="top"/>
    </xf>
    <xf numFmtId="3" fontId="0" fillId="13" borderId="0" xfId="0" applyNumberFormat="1" applyFill="1" applyAlignment="1">
      <alignment horizontal="right" vertical="top"/>
    </xf>
    <xf numFmtId="165" fontId="0" fillId="13" borderId="0" xfId="0" applyNumberFormat="1" applyFill="1" applyAlignment="1">
      <alignment horizontal="right" vertical="top"/>
    </xf>
    <xf numFmtId="0" fontId="0" fillId="20" borderId="38" xfId="0" applyFill="1" applyBorder="1" applyAlignment="1">
      <alignment vertical="top" wrapText="1"/>
    </xf>
    <xf numFmtId="0" fontId="0" fillId="20" borderId="66" xfId="0" applyFill="1" applyBorder="1" applyAlignment="1">
      <alignment vertical="top" wrapText="1"/>
    </xf>
    <xf numFmtId="3" fontId="8" fillId="13" borderId="0" xfId="1" applyNumberFormat="1" applyFill="1" applyAlignment="1">
      <alignment horizontal="right" vertical="top"/>
    </xf>
    <xf numFmtId="165" fontId="8" fillId="13" borderId="0" xfId="1" applyNumberFormat="1" applyFill="1" applyAlignment="1">
      <alignment horizontal="right" vertical="top"/>
    </xf>
    <xf numFmtId="49" fontId="0" fillId="19" borderId="0" xfId="0" applyNumberFormat="1" applyFill="1"/>
    <xf numFmtId="4" fontId="0" fillId="19" borderId="0" xfId="0" applyNumberFormat="1" applyFill="1"/>
    <xf numFmtId="14" fontId="0" fillId="19" borderId="0" xfId="0" applyNumberFormat="1" applyFill="1"/>
  </cellXfs>
  <cellStyles count="4">
    <cellStyle name="Lien hypertexte" xfId="2" builtinId="8"/>
    <cellStyle name="Normal" xfId="0" builtinId="0"/>
    <cellStyle name="Normal 2" xfId="1"/>
    <cellStyle name="Pourcentage" xfId="3" builtinId="5"/>
  </cellStyles>
  <dxfs count="0"/>
  <tableStyles count="0" defaultTableStyle="TableStyleMedium2" defaultPivotStyle="PivotStyleLight16"/>
  <colors>
    <mruColors>
      <color rgb="FF6699FF"/>
      <color rgb="FFFF99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190500</xdr:colOff>
          <xdr:row>14</xdr:row>
          <xdr:rowOff>213360</xdr:rowOff>
        </xdr:from>
        <xdr:to>
          <xdr:col>3</xdr:col>
          <xdr:colOff>144780</xdr:colOff>
          <xdr:row>26</xdr:row>
          <xdr:rowOff>251460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3366FF"/>
                  </a:solidFill>
                  <a:latin typeface="Calibri"/>
                </a:rPr>
                <a:t>mise en forme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54429</xdr:colOff>
          <xdr:row>0</xdr:row>
          <xdr:rowOff>54427</xdr:rowOff>
        </xdr:from>
        <xdr:to>
          <xdr:col>15</xdr:col>
          <xdr:colOff>0</xdr:colOff>
          <xdr:row>13</xdr:row>
          <xdr:rowOff>195943</xdr:rowOff>
        </xdr:to>
        <xdr:pic>
          <xdr:nvPicPr>
            <xdr:cNvPr id="7" name="Image 6"/>
            <xdr:cNvPicPr>
              <a:picLocks noChangeAspect="1" noChangeArrowheads="1"/>
              <a:extLst>
                <a:ext uri="{84589F7E-364E-4C9E-8A38-B11213B215E9}">
                  <a14:cameraTool cellRange="'Identité Projet'!$A$1:$S$12" spid="_x0000_s2279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54429" y="54427"/>
              <a:ext cx="10701949" cy="3113316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CV188"/>
  <sheetViews>
    <sheetView showGridLines="0" topLeftCell="A82" zoomScale="70" zoomScaleNormal="70" workbookViewId="0">
      <selection activeCell="A179" sqref="A179"/>
    </sheetView>
  </sheetViews>
  <sheetFormatPr baseColWidth="10" defaultRowHeight="14.4" outlineLevelRow="1" outlineLevelCol="2" x14ac:dyDescent="0.3"/>
  <cols>
    <col min="1" max="1" width="28.33203125" customWidth="1"/>
    <col min="2" max="2" width="9.6640625" customWidth="1"/>
    <col min="3" max="3" width="6.5546875" customWidth="1"/>
    <col min="4" max="4" width="10.5546875" customWidth="1"/>
    <col min="5" max="5" width="6.5546875" customWidth="1"/>
    <col min="6" max="6" width="10.5546875" customWidth="1"/>
    <col min="7" max="9" width="9.33203125" customWidth="1" outlineLevel="1"/>
    <col min="10" max="15" width="9.33203125" customWidth="1"/>
    <col min="16" max="18" width="9.33203125" hidden="1" customWidth="1"/>
    <col min="19" max="21" width="8.88671875" customWidth="1"/>
    <col min="22" max="23" width="10.33203125" customWidth="1" outlineLevel="2"/>
    <col min="24" max="26" width="8.88671875" customWidth="1" outlineLevel="1"/>
    <col min="27" max="35" width="8.88671875" customWidth="1" outlineLevel="2"/>
    <col min="36" max="37" width="10.33203125" customWidth="1" outlineLevel="2"/>
    <col min="38" max="49" width="8.88671875" customWidth="1" outlineLevel="1"/>
    <col min="50" max="51" width="10.33203125" customWidth="1" outlineLevel="2"/>
    <col min="52" max="63" width="8.88671875" customWidth="1" outlineLevel="1"/>
    <col min="64" max="65" width="10.33203125" customWidth="1" outlineLevel="2"/>
    <col min="66" max="77" width="8.88671875" customWidth="1" outlineLevel="1"/>
    <col min="78" max="79" width="10.33203125" customWidth="1" outlineLevel="2"/>
    <col min="80" max="85" width="8.88671875" customWidth="1" outlineLevel="1"/>
  </cols>
  <sheetData>
    <row r="1" spans="1:98" ht="18" x14ac:dyDescent="0.35">
      <c r="A1" s="664" t="s">
        <v>38</v>
      </c>
      <c r="B1" s="665"/>
      <c r="C1" s="665"/>
      <c r="D1" s="665"/>
      <c r="E1" s="665"/>
      <c r="F1" s="665"/>
      <c r="G1" s="665"/>
      <c r="H1" s="665"/>
      <c r="I1" s="665"/>
      <c r="J1" s="665"/>
      <c r="K1" s="665"/>
      <c r="L1" s="665"/>
      <c r="M1" s="665"/>
      <c r="N1" s="665"/>
      <c r="O1" s="665"/>
      <c r="P1" s="665"/>
      <c r="Q1" s="665"/>
      <c r="R1" s="665"/>
      <c r="S1" s="665"/>
      <c r="T1" s="665"/>
      <c r="U1" s="665"/>
      <c r="V1" s="665"/>
      <c r="W1" s="665"/>
      <c r="X1" s="665"/>
      <c r="Y1" s="665"/>
      <c r="Z1" s="665"/>
      <c r="AA1" s="665"/>
      <c r="AB1" s="665"/>
      <c r="AC1" s="665"/>
      <c r="AD1" s="665"/>
      <c r="AE1" s="665"/>
      <c r="AF1" s="665"/>
      <c r="AG1" s="665"/>
      <c r="AH1" s="665"/>
      <c r="AI1" s="665"/>
      <c r="AJ1" s="665"/>
      <c r="AK1" s="665"/>
      <c r="AL1" s="665"/>
      <c r="AM1" s="665"/>
      <c r="AN1" s="665"/>
      <c r="AO1" s="665"/>
      <c r="AP1" s="665"/>
      <c r="AQ1" s="665"/>
      <c r="AR1" s="665"/>
      <c r="AS1" s="665"/>
      <c r="AT1" s="665"/>
      <c r="AU1" s="665"/>
      <c r="AV1" s="665"/>
      <c r="AW1" s="665"/>
      <c r="AX1" s="665"/>
      <c r="AY1" s="665"/>
      <c r="AZ1" s="665"/>
      <c r="BA1" s="665"/>
      <c r="BB1" s="665"/>
      <c r="BC1" s="665"/>
      <c r="BD1" s="665"/>
      <c r="BE1" s="665"/>
      <c r="BF1" s="665"/>
      <c r="BG1" s="665"/>
      <c r="BH1" s="665"/>
      <c r="BI1" s="665"/>
      <c r="BJ1" s="665"/>
      <c r="BK1" s="665"/>
      <c r="BL1" s="665"/>
      <c r="BM1" s="665"/>
      <c r="BN1" s="665"/>
      <c r="BO1" s="665"/>
      <c r="BP1" s="665"/>
      <c r="BQ1" s="665"/>
      <c r="BR1" s="665"/>
      <c r="BS1" s="665"/>
      <c r="BT1" s="665"/>
      <c r="BU1" s="665"/>
      <c r="BV1" s="665"/>
      <c r="BW1" s="665"/>
      <c r="BX1" s="665"/>
      <c r="BY1" s="665"/>
      <c r="BZ1" s="665"/>
      <c r="CA1" s="665"/>
      <c r="CB1" s="665"/>
      <c r="CC1" s="665"/>
      <c r="CD1" s="665"/>
      <c r="CE1" s="665"/>
      <c r="CF1" s="665"/>
      <c r="CG1" s="665"/>
      <c r="CR1" t="s">
        <v>31</v>
      </c>
      <c r="CT1" t="s">
        <v>52</v>
      </c>
    </row>
    <row r="2" spans="1:98" ht="18" x14ac:dyDescent="0.35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25"/>
      <c r="BQ2" s="25"/>
      <c r="BR2" s="25"/>
      <c r="BS2" s="25"/>
      <c r="BT2" s="25"/>
      <c r="BU2" s="25"/>
      <c r="BV2" s="25"/>
      <c r="BW2" s="25"/>
      <c r="BX2" s="25"/>
      <c r="BY2" s="25"/>
      <c r="BZ2" s="25"/>
      <c r="CA2" s="25"/>
      <c r="CB2" s="25"/>
      <c r="CC2" s="25"/>
      <c r="CD2" s="25"/>
      <c r="CE2" s="25"/>
      <c r="CF2" s="25"/>
      <c r="CG2" s="25"/>
      <c r="CR2" t="s">
        <v>32</v>
      </c>
      <c r="CT2" t="s">
        <v>53</v>
      </c>
    </row>
    <row r="3" spans="1:98" ht="18" x14ac:dyDescent="0.35">
      <c r="A3" s="489"/>
      <c r="B3" s="843"/>
      <c r="C3" s="843"/>
      <c r="D3" s="843"/>
      <c r="E3" s="490"/>
      <c r="F3" s="49"/>
      <c r="G3" s="49"/>
      <c r="H3" s="49"/>
      <c r="I3" s="49"/>
      <c r="J3" s="489"/>
      <c r="K3" s="49"/>
      <c r="L3" s="49"/>
      <c r="M3" s="49"/>
      <c r="N3" s="49"/>
      <c r="O3" s="49"/>
      <c r="P3" s="49"/>
      <c r="Q3" s="843"/>
      <c r="R3" s="843"/>
      <c r="S3" s="843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5"/>
      <c r="BM3" s="25"/>
      <c r="BN3" s="25"/>
      <c r="BO3" s="25"/>
      <c r="BP3" s="25"/>
      <c r="BQ3" s="25"/>
      <c r="BR3" s="25"/>
      <c r="BS3" s="25"/>
      <c r="BT3" s="25"/>
      <c r="BU3" s="25"/>
      <c r="BV3" s="25"/>
      <c r="BW3" s="25"/>
      <c r="BX3" s="25"/>
      <c r="BY3" s="25"/>
      <c r="BZ3" s="25"/>
      <c r="CA3" s="25"/>
      <c r="CB3" s="25"/>
      <c r="CC3" s="25"/>
      <c r="CD3" s="25"/>
      <c r="CE3" s="25"/>
      <c r="CF3" s="25"/>
      <c r="CG3" s="25"/>
      <c r="CR3" t="s">
        <v>33</v>
      </c>
    </row>
    <row r="4" spans="1:98" ht="18" x14ac:dyDescent="0.35">
      <c r="A4" s="489"/>
      <c r="B4" s="842"/>
      <c r="C4" s="842"/>
      <c r="D4" s="842"/>
      <c r="E4" s="491"/>
      <c r="F4" s="49"/>
      <c r="G4" s="49"/>
      <c r="H4" s="49"/>
      <c r="I4" s="49"/>
      <c r="J4" s="489"/>
      <c r="K4" s="49"/>
      <c r="L4" s="49"/>
      <c r="M4" s="49"/>
      <c r="N4" s="49"/>
      <c r="O4" s="49"/>
      <c r="P4" s="49"/>
      <c r="Q4" s="843"/>
      <c r="R4" s="843"/>
      <c r="S4" s="843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</row>
    <row r="5" spans="1:98" ht="18" x14ac:dyDescent="0.35">
      <c r="A5" s="489"/>
      <c r="B5" s="842"/>
      <c r="C5" s="842"/>
      <c r="D5" s="842"/>
      <c r="E5" s="491"/>
      <c r="F5" s="49"/>
      <c r="G5" s="49"/>
      <c r="H5" s="49"/>
      <c r="I5" s="49"/>
      <c r="J5" s="489"/>
      <c r="K5" s="49"/>
      <c r="L5" s="49"/>
      <c r="M5" s="49"/>
      <c r="N5" s="49"/>
      <c r="O5" s="49"/>
      <c r="P5" s="49"/>
      <c r="Q5" s="843"/>
      <c r="R5" s="843"/>
      <c r="S5" s="843"/>
      <c r="T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</row>
    <row r="6" spans="1:98" ht="18" x14ac:dyDescent="0.35">
      <c r="A6" s="489"/>
      <c r="B6" s="842"/>
      <c r="C6" s="842"/>
      <c r="D6" s="842"/>
      <c r="E6" s="491"/>
      <c r="F6" s="49"/>
      <c r="G6" s="49"/>
      <c r="H6" s="49"/>
      <c r="I6" s="49"/>
      <c r="J6" s="489"/>
      <c r="K6" s="49"/>
      <c r="L6" s="49"/>
      <c r="M6" s="49"/>
      <c r="N6" s="49"/>
      <c r="O6" s="49"/>
      <c r="P6" s="49"/>
      <c r="Q6" s="844"/>
      <c r="R6" s="844"/>
      <c r="S6" s="844"/>
      <c r="T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</row>
    <row r="7" spans="1:98" s="34" customFormat="1" ht="18" x14ac:dyDescent="0.35">
      <c r="A7" s="489"/>
      <c r="B7" s="842"/>
      <c r="C7" s="842"/>
      <c r="D7" s="842"/>
      <c r="E7" s="491"/>
      <c r="F7" s="49"/>
      <c r="G7" s="49"/>
      <c r="H7" s="49"/>
      <c r="I7" s="49"/>
      <c r="J7" s="489"/>
      <c r="K7" s="49"/>
      <c r="L7" s="49"/>
      <c r="M7" s="49"/>
      <c r="N7" s="49"/>
      <c r="O7" s="49"/>
      <c r="P7" s="49"/>
      <c r="Q7" s="843"/>
      <c r="R7" s="843"/>
      <c r="S7" s="843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  <c r="AY7" s="32"/>
      <c r="AZ7" s="32"/>
      <c r="BA7" s="32"/>
      <c r="BB7" s="32"/>
      <c r="BC7" s="32"/>
      <c r="BD7" s="32"/>
      <c r="BE7" s="32"/>
      <c r="BF7" s="32"/>
      <c r="BG7" s="32"/>
      <c r="BH7" s="32"/>
      <c r="BI7" s="32"/>
      <c r="BJ7" s="32"/>
      <c r="BK7" s="32"/>
      <c r="BL7" s="32"/>
      <c r="BM7" s="32"/>
      <c r="BN7" s="32"/>
      <c r="BO7" s="32"/>
      <c r="BP7" s="32"/>
      <c r="BQ7" s="32"/>
      <c r="BR7" s="32"/>
      <c r="BS7" s="32"/>
      <c r="BT7" s="32"/>
      <c r="BU7" s="32"/>
      <c r="BV7" s="32"/>
      <c r="BW7" s="32"/>
      <c r="BX7" s="32"/>
      <c r="BY7" s="32"/>
      <c r="BZ7" s="32"/>
      <c r="CA7" s="32"/>
      <c r="CB7" s="32"/>
      <c r="CC7" s="32"/>
      <c r="CD7" s="32"/>
      <c r="CE7" s="32"/>
      <c r="CF7" s="32"/>
      <c r="CG7" s="32"/>
    </row>
    <row r="8" spans="1:98" s="34" customFormat="1" ht="18" x14ac:dyDescent="0.35">
      <c r="A8" s="489"/>
      <c r="B8" s="842"/>
      <c r="C8" s="842"/>
      <c r="D8" s="842"/>
      <c r="E8" s="491"/>
      <c r="F8" s="49"/>
      <c r="G8" s="49"/>
      <c r="H8" s="49"/>
      <c r="I8" s="49"/>
      <c r="J8" s="489"/>
      <c r="K8" s="49"/>
      <c r="L8" s="49"/>
      <c r="M8" s="49"/>
      <c r="N8" s="49"/>
      <c r="O8" s="49"/>
      <c r="P8" s="49"/>
      <c r="Q8" s="843"/>
      <c r="R8" s="843"/>
      <c r="S8" s="843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32"/>
      <c r="BC8" s="32"/>
      <c r="BD8" s="32"/>
      <c r="BE8" s="32"/>
      <c r="BF8" s="32"/>
      <c r="BG8" s="32"/>
      <c r="BH8" s="32"/>
      <c r="BI8" s="32"/>
      <c r="BJ8" s="32"/>
      <c r="BK8" s="32"/>
      <c r="BL8" s="32"/>
      <c r="BM8" s="32"/>
      <c r="BN8" s="32"/>
      <c r="BO8" s="32"/>
      <c r="BP8" s="32"/>
      <c r="BQ8" s="32"/>
      <c r="BR8" s="32"/>
      <c r="BS8" s="32"/>
      <c r="BT8" s="32"/>
      <c r="BU8" s="32"/>
      <c r="BV8" s="32"/>
      <c r="BW8" s="32"/>
      <c r="BX8" s="32"/>
      <c r="BY8" s="32"/>
      <c r="BZ8" s="32"/>
      <c r="CA8" s="32"/>
      <c r="CB8" s="32"/>
      <c r="CC8" s="32"/>
      <c r="CD8" s="32"/>
      <c r="CE8" s="32"/>
      <c r="CF8" s="32"/>
      <c r="CG8" s="32"/>
    </row>
    <row r="9" spans="1:98" s="34" customFormat="1" ht="18" x14ac:dyDescent="0.35">
      <c r="A9" s="489"/>
      <c r="B9" s="491"/>
      <c r="C9" s="491"/>
      <c r="D9" s="491"/>
      <c r="E9" s="491"/>
      <c r="F9" s="49"/>
      <c r="G9" s="49"/>
      <c r="H9" s="49"/>
      <c r="I9" s="49"/>
      <c r="J9" s="489"/>
      <c r="K9" s="49"/>
      <c r="L9" s="49"/>
      <c r="M9" s="49"/>
      <c r="N9" s="490"/>
      <c r="O9" s="490"/>
      <c r="P9" s="49"/>
      <c r="Q9" s="490"/>
      <c r="R9" s="490"/>
      <c r="S9" s="490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  <c r="AX9" s="32"/>
      <c r="AY9" s="32"/>
      <c r="AZ9" s="32"/>
      <c r="BA9" s="32"/>
      <c r="BB9" s="32"/>
      <c r="BC9" s="32"/>
      <c r="BD9" s="32"/>
      <c r="BE9" s="32"/>
      <c r="BF9" s="32"/>
      <c r="BG9" s="32"/>
      <c r="BH9" s="32"/>
      <c r="BI9" s="32"/>
      <c r="BJ9" s="32"/>
      <c r="BK9" s="32"/>
      <c r="BL9" s="32"/>
      <c r="BM9" s="32"/>
      <c r="BN9" s="32"/>
      <c r="BO9" s="32"/>
      <c r="BP9" s="32"/>
      <c r="BQ9" s="32"/>
      <c r="BR9" s="32"/>
      <c r="BS9" s="32"/>
      <c r="BT9" s="32"/>
      <c r="BU9" s="32"/>
      <c r="BV9" s="32"/>
      <c r="BW9" s="32"/>
      <c r="BX9" s="32"/>
      <c r="BY9" s="32"/>
      <c r="BZ9" s="32"/>
      <c r="CA9" s="32"/>
      <c r="CB9" s="32"/>
      <c r="CC9" s="32"/>
      <c r="CD9" s="32"/>
      <c r="CE9" s="32"/>
      <c r="CF9" s="32"/>
      <c r="CG9" s="32"/>
    </row>
    <row r="10" spans="1:98" s="34" customFormat="1" ht="18" x14ac:dyDescent="0.35">
      <c r="A10" s="489"/>
      <c r="B10" s="48"/>
      <c r="C10" s="845"/>
      <c r="D10" s="845"/>
      <c r="E10" s="492"/>
      <c r="F10" s="492"/>
      <c r="G10" s="48"/>
      <c r="H10" s="48"/>
      <c r="I10" s="48"/>
      <c r="J10" s="489"/>
      <c r="K10" s="49"/>
      <c r="L10" s="49"/>
      <c r="M10" s="49"/>
      <c r="N10" s="493"/>
      <c r="O10" s="493"/>
      <c r="P10" s="49"/>
      <c r="Q10" s="493"/>
      <c r="R10" s="493"/>
      <c r="S10" s="493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32"/>
      <c r="BB10" s="32"/>
      <c r="BC10" s="32"/>
      <c r="BD10" s="32"/>
      <c r="BE10" s="32"/>
      <c r="BF10" s="32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E10" s="32"/>
      <c r="CF10" s="32"/>
      <c r="CG10" s="32"/>
    </row>
    <row r="11" spans="1:98" s="34" customFormat="1" ht="18" x14ac:dyDescent="0.35">
      <c r="A11" s="489"/>
      <c r="B11" s="48"/>
      <c r="C11" s="845"/>
      <c r="D11" s="845"/>
      <c r="E11" s="48"/>
      <c r="F11" s="48"/>
      <c r="G11" s="49"/>
      <c r="H11" s="49"/>
      <c r="I11" s="49"/>
      <c r="J11" s="494"/>
      <c r="K11" s="495"/>
      <c r="L11" s="496"/>
      <c r="M11" s="494"/>
      <c r="N11" s="50"/>
      <c r="O11" s="496"/>
      <c r="P11" s="49"/>
      <c r="Q11" s="493"/>
      <c r="R11" s="496"/>
      <c r="S11" s="493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32"/>
      <c r="AZ11" s="32"/>
      <c r="BA11" s="32"/>
      <c r="BB11" s="32"/>
      <c r="BC11" s="32"/>
      <c r="BD11" s="32"/>
      <c r="BE11" s="32"/>
      <c r="BF11" s="32"/>
      <c r="BG11" s="32"/>
      <c r="BH11" s="32"/>
      <c r="BI11" s="32"/>
      <c r="BJ11" s="32"/>
      <c r="BK11" s="32"/>
      <c r="BL11" s="32"/>
      <c r="BM11" s="32"/>
      <c r="BN11" s="32"/>
      <c r="BO11" s="32"/>
      <c r="BP11" s="32"/>
      <c r="BQ11" s="32"/>
      <c r="BR11" s="32"/>
      <c r="BS11" s="32"/>
      <c r="BT11" s="32"/>
      <c r="BU11" s="32"/>
      <c r="BV11" s="32"/>
      <c r="BW11" s="32"/>
      <c r="BX11" s="32"/>
      <c r="BY11" s="32"/>
      <c r="BZ11" s="32"/>
      <c r="CA11" s="32"/>
      <c r="CB11" s="32"/>
      <c r="CC11" s="32"/>
      <c r="CD11" s="32"/>
      <c r="CE11" s="32"/>
      <c r="CF11" s="32"/>
      <c r="CG11" s="32"/>
    </row>
    <row r="12" spans="1:98" s="34" customFormat="1" ht="18" x14ac:dyDescent="0.35">
      <c r="A12" s="489"/>
      <c r="B12" s="48"/>
      <c r="C12" s="846"/>
      <c r="D12" s="846"/>
      <c r="E12" s="48"/>
      <c r="F12" s="48"/>
      <c r="G12" s="49"/>
      <c r="H12" s="49"/>
      <c r="I12" s="49"/>
      <c r="J12" s="494"/>
      <c r="K12" s="495"/>
      <c r="L12" s="496"/>
      <c r="M12" s="494"/>
      <c r="N12" s="50"/>
      <c r="O12" s="496"/>
      <c r="P12" s="49"/>
      <c r="Q12" s="493"/>
      <c r="R12" s="496"/>
      <c r="S12" s="493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2"/>
      <c r="BL12" s="32"/>
      <c r="BM12" s="32"/>
      <c r="BN12" s="32"/>
      <c r="BO12" s="32"/>
      <c r="BP12" s="32"/>
      <c r="BQ12" s="32"/>
      <c r="BR12" s="32"/>
      <c r="BS12" s="32"/>
      <c r="BT12" s="32"/>
      <c r="BU12" s="32"/>
      <c r="BV12" s="32"/>
      <c r="BW12" s="32"/>
      <c r="BX12" s="32"/>
      <c r="BY12" s="32"/>
      <c r="BZ12" s="32"/>
      <c r="CA12" s="32"/>
      <c r="CB12" s="32"/>
      <c r="CC12" s="32"/>
      <c r="CD12" s="32"/>
      <c r="CE12" s="32"/>
      <c r="CF12" s="32"/>
      <c r="CG12" s="32"/>
    </row>
    <row r="13" spans="1:98" s="34" customFormat="1" ht="18" x14ac:dyDescent="0.35">
      <c r="A13" s="489"/>
      <c r="B13" s="48"/>
      <c r="C13" s="845"/>
      <c r="D13" s="845"/>
      <c r="E13" s="48"/>
      <c r="F13" s="48"/>
      <c r="G13" s="49"/>
      <c r="H13" s="49"/>
      <c r="I13" s="49"/>
      <c r="J13" s="494"/>
      <c r="K13" s="497"/>
      <c r="L13" s="496"/>
      <c r="M13" s="494"/>
      <c r="N13" s="50"/>
      <c r="O13" s="496"/>
      <c r="P13" s="49"/>
      <c r="Q13" s="493"/>
      <c r="R13" s="496"/>
      <c r="S13" s="493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32"/>
      <c r="BA13" s="32"/>
      <c r="BB13" s="32"/>
      <c r="BC13" s="32"/>
      <c r="BD13" s="32"/>
      <c r="BE13" s="32"/>
      <c r="BF13" s="32"/>
      <c r="BG13" s="32"/>
      <c r="BH13" s="32"/>
      <c r="BI13" s="32"/>
      <c r="BJ13" s="32"/>
      <c r="BK13" s="32"/>
      <c r="BL13" s="32"/>
      <c r="BM13" s="32"/>
      <c r="BN13" s="32"/>
      <c r="BO13" s="32"/>
      <c r="BP13" s="32"/>
      <c r="BQ13" s="32"/>
      <c r="BR13" s="32"/>
      <c r="BS13" s="32"/>
      <c r="BT13" s="32"/>
      <c r="BU13" s="32"/>
      <c r="BV13" s="32"/>
      <c r="BW13" s="32"/>
      <c r="BX13" s="32"/>
      <c r="BY13" s="32"/>
      <c r="BZ13" s="32"/>
      <c r="CA13" s="32"/>
      <c r="CB13" s="32"/>
      <c r="CC13" s="32"/>
      <c r="CD13" s="32"/>
      <c r="CE13" s="32"/>
      <c r="CF13" s="32"/>
      <c r="CG13" s="32"/>
    </row>
    <row r="14" spans="1:98" s="34" customFormat="1" ht="18" x14ac:dyDescent="0.35">
      <c r="A14" s="489"/>
      <c r="B14" s="48"/>
      <c r="C14" s="847"/>
      <c r="D14" s="847"/>
      <c r="E14" s="48"/>
      <c r="F14" s="48"/>
      <c r="G14" s="498"/>
      <c r="H14" s="49"/>
      <c r="I14" s="49"/>
      <c r="J14" s="50"/>
      <c r="K14" s="50"/>
      <c r="L14" s="496"/>
      <c r="M14" s="494"/>
      <c r="N14" s="50"/>
      <c r="O14" s="496"/>
      <c r="P14" s="49"/>
      <c r="Q14" s="493"/>
      <c r="R14" s="496"/>
      <c r="S14" s="493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2"/>
      <c r="AX14" s="32"/>
      <c r="AY14" s="32"/>
      <c r="AZ14" s="32"/>
      <c r="BA14" s="32"/>
      <c r="BB14" s="32"/>
      <c r="BC14" s="32"/>
      <c r="BD14" s="32"/>
      <c r="BE14" s="32"/>
      <c r="BF14" s="32"/>
      <c r="BG14" s="32"/>
      <c r="BH14" s="32"/>
      <c r="BI14" s="32"/>
      <c r="BJ14" s="32"/>
      <c r="BK14" s="32"/>
      <c r="BL14" s="32"/>
      <c r="BM14" s="32"/>
      <c r="BN14" s="32"/>
      <c r="BO14" s="32"/>
      <c r="BP14" s="32"/>
      <c r="BQ14" s="32"/>
      <c r="BR14" s="32"/>
      <c r="BS14" s="32"/>
      <c r="BT14" s="32"/>
      <c r="BU14" s="32"/>
      <c r="BV14" s="32"/>
      <c r="BW14" s="32"/>
      <c r="BX14" s="32"/>
      <c r="BY14" s="32"/>
      <c r="BZ14" s="32"/>
      <c r="CA14" s="32"/>
      <c r="CB14" s="32"/>
      <c r="CC14" s="32"/>
      <c r="CD14" s="32"/>
      <c r="CE14" s="32"/>
      <c r="CF14" s="32"/>
      <c r="CG14" s="32"/>
    </row>
    <row r="15" spans="1:98" s="34" customFormat="1" ht="18" x14ac:dyDescent="0.35">
      <c r="A15" s="462" t="s">
        <v>83</v>
      </c>
      <c r="B15" s="47"/>
      <c r="C15" s="47"/>
      <c r="D15" s="48"/>
      <c r="E15" s="48"/>
      <c r="F15" s="49"/>
      <c r="G15" s="49"/>
      <c r="H15" s="49"/>
      <c r="I15" s="49"/>
      <c r="J15" s="149"/>
      <c r="K15" s="149"/>
      <c r="L15" s="35"/>
      <c r="M15" s="149"/>
      <c r="N15" s="50"/>
      <c r="O15" s="35"/>
      <c r="P15" s="149"/>
      <c r="Q15" s="50"/>
      <c r="R15" s="35"/>
      <c r="S15" s="33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  <c r="AW15" s="32"/>
      <c r="AX15" s="32"/>
      <c r="AY15" s="32"/>
      <c r="AZ15" s="32"/>
      <c r="BA15" s="32"/>
      <c r="BB15" s="32"/>
      <c r="BC15" s="32"/>
      <c r="BD15" s="32"/>
      <c r="BE15" s="32"/>
      <c r="BF15" s="32"/>
      <c r="BG15" s="32"/>
      <c r="BH15" s="32"/>
      <c r="BI15" s="32"/>
      <c r="BJ15" s="32"/>
      <c r="BK15" s="32"/>
      <c r="BL15" s="32"/>
      <c r="BM15" s="32"/>
      <c r="BN15" s="32"/>
      <c r="BO15" s="32"/>
      <c r="BP15" s="32"/>
      <c r="BQ15" s="32"/>
      <c r="BR15" s="32"/>
      <c r="BS15" s="32"/>
      <c r="BT15" s="32"/>
      <c r="BU15" s="32"/>
      <c r="BV15" s="32"/>
      <c r="BW15" s="32"/>
      <c r="BX15" s="32"/>
      <c r="BY15" s="32"/>
      <c r="BZ15" s="32"/>
      <c r="CA15" s="32"/>
      <c r="CB15" s="32"/>
      <c r="CC15" s="32"/>
      <c r="CD15" s="32"/>
      <c r="CE15" s="32"/>
      <c r="CF15" s="32"/>
      <c r="CG15" s="32"/>
    </row>
    <row r="16" spans="1:98" s="34" customFormat="1" ht="18" x14ac:dyDescent="0.35">
      <c r="A16" s="462">
        <f>MATCH(RIGHT(A15,7),28:28,0)</f>
        <v>24</v>
      </c>
      <c r="B16" s="47"/>
      <c r="C16" s="47"/>
      <c r="D16" s="48"/>
      <c r="E16" s="48"/>
      <c r="F16" s="49"/>
      <c r="G16" s="49"/>
      <c r="H16" s="49"/>
      <c r="I16" s="49"/>
      <c r="J16" s="149"/>
      <c r="K16" s="149"/>
      <c r="L16" s="35"/>
      <c r="M16" s="149"/>
      <c r="N16" s="50"/>
      <c r="O16" s="35"/>
      <c r="P16" s="149"/>
      <c r="Q16" s="50"/>
      <c r="R16" s="35"/>
      <c r="S16" s="33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  <c r="AT16" s="32"/>
      <c r="AU16" s="32"/>
      <c r="AV16" s="32"/>
      <c r="AW16" s="32"/>
      <c r="AX16" s="32"/>
      <c r="AY16" s="32"/>
      <c r="AZ16" s="32"/>
      <c r="BA16" s="32"/>
      <c r="BB16" s="32"/>
      <c r="BC16" s="32"/>
      <c r="BD16" s="32"/>
      <c r="BE16" s="32"/>
      <c r="BF16" s="32"/>
      <c r="BG16" s="32"/>
      <c r="BH16" s="32"/>
      <c r="BI16" s="32"/>
      <c r="BJ16" s="32"/>
      <c r="BK16" s="32"/>
      <c r="BL16" s="32"/>
      <c r="BM16" s="32"/>
      <c r="BN16" s="32"/>
      <c r="BO16" s="32"/>
      <c r="BP16" s="32"/>
      <c r="BQ16" s="32"/>
      <c r="BR16" s="32"/>
      <c r="BS16" s="32"/>
      <c r="BT16" s="32"/>
      <c r="BU16" s="32"/>
      <c r="BV16" s="32"/>
      <c r="BW16" s="32"/>
      <c r="BX16" s="32"/>
      <c r="BY16" s="32"/>
      <c r="BZ16" s="32"/>
      <c r="CA16" s="32"/>
      <c r="CB16" s="32"/>
      <c r="CC16" s="32"/>
      <c r="CD16" s="32"/>
      <c r="CE16" s="32"/>
      <c r="CF16" s="32"/>
      <c r="CG16" s="32"/>
    </row>
    <row r="17" spans="1:100" s="34" customFormat="1" ht="18" hidden="1" outlineLevel="1" x14ac:dyDescent="0.35">
      <c r="A17" s="31"/>
      <c r="B17" s="47"/>
      <c r="C17" s="47"/>
      <c r="D17" s="48"/>
      <c r="E17" s="48"/>
      <c r="F17" s="49"/>
      <c r="G17" s="49"/>
      <c r="H17" s="49"/>
      <c r="I17" s="49"/>
      <c r="J17" s="149"/>
      <c r="K17" s="149"/>
      <c r="L17" s="35"/>
      <c r="M17" s="149"/>
      <c r="P17" s="149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  <c r="AY17" s="32"/>
      <c r="AZ17" s="32"/>
      <c r="BA17" s="32"/>
      <c r="BB17" s="32"/>
      <c r="BC17" s="32"/>
      <c r="BD17" s="32"/>
      <c r="BE17" s="32"/>
      <c r="BF17" s="32"/>
      <c r="BG17" s="32"/>
      <c r="BH17" s="32"/>
      <c r="BI17" s="32"/>
      <c r="BJ17" s="32"/>
      <c r="BK17" s="32"/>
      <c r="BL17" s="32"/>
      <c r="BM17" s="32"/>
      <c r="BN17" s="32"/>
      <c r="BO17" s="32"/>
      <c r="BP17" s="32"/>
      <c r="BQ17" s="32"/>
      <c r="BR17" s="32"/>
      <c r="BS17" s="32"/>
      <c r="BT17" s="32"/>
      <c r="BU17" s="32"/>
      <c r="BV17" s="32"/>
      <c r="BW17" s="32"/>
      <c r="BX17" s="32"/>
      <c r="BY17" s="32"/>
      <c r="BZ17" s="32"/>
      <c r="CA17" s="32"/>
      <c r="CB17" s="32"/>
      <c r="CC17" s="32"/>
      <c r="CD17" s="32"/>
      <c r="CE17" s="32"/>
      <c r="CF17" s="32"/>
      <c r="CG17" s="32"/>
    </row>
    <row r="18" spans="1:100" s="34" customFormat="1" ht="18" hidden="1" outlineLevel="1" x14ac:dyDescent="0.35">
      <c r="A18" s="31"/>
      <c r="B18" s="47"/>
      <c r="C18" s="47"/>
      <c r="D18" s="48"/>
      <c r="E18" s="48"/>
      <c r="F18" s="49"/>
      <c r="G18" s="49"/>
      <c r="H18" s="49"/>
      <c r="I18" s="49"/>
      <c r="J18" s="149"/>
      <c r="K18" s="149"/>
      <c r="L18" s="35"/>
      <c r="M18" s="149"/>
      <c r="N18" s="50"/>
      <c r="O18" s="35"/>
      <c r="P18" s="149"/>
      <c r="Q18" s="50"/>
      <c r="R18" s="35"/>
      <c r="S18" s="33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32"/>
      <c r="BB18" s="32"/>
      <c r="BC18" s="32"/>
      <c r="BD18" s="32"/>
      <c r="BE18" s="32"/>
      <c r="BF18" s="32"/>
      <c r="BG18" s="32"/>
      <c r="BH18" s="32"/>
      <c r="BI18" s="32"/>
      <c r="BJ18" s="32"/>
      <c r="BK18" s="32"/>
      <c r="BL18" s="32"/>
      <c r="BM18" s="32"/>
      <c r="BN18" s="32"/>
      <c r="BO18" s="32"/>
      <c r="BP18" s="32"/>
      <c r="BQ18" s="32"/>
      <c r="BR18" s="32"/>
      <c r="BS18" s="32"/>
      <c r="BT18" s="32"/>
      <c r="BU18" s="32"/>
      <c r="BV18" s="32"/>
      <c r="BW18" s="32"/>
      <c r="BX18" s="32"/>
      <c r="BY18" s="32"/>
      <c r="BZ18" s="32"/>
      <c r="CA18" s="32"/>
      <c r="CB18" s="32"/>
      <c r="CC18" s="32"/>
      <c r="CD18" s="32"/>
      <c r="CE18" s="32"/>
      <c r="CF18" s="32"/>
      <c r="CG18" s="32"/>
    </row>
    <row r="19" spans="1:100" s="34" customFormat="1" ht="18" hidden="1" outlineLevel="1" x14ac:dyDescent="0.35">
      <c r="A19" s="31"/>
      <c r="B19" s="47"/>
      <c r="C19" s="47"/>
      <c r="D19" s="48"/>
      <c r="E19" s="48"/>
      <c r="F19" s="49"/>
      <c r="G19" s="49"/>
      <c r="H19" s="49"/>
      <c r="I19" s="49"/>
      <c r="J19" s="149"/>
      <c r="K19" s="149"/>
      <c r="L19" s="35"/>
      <c r="M19" s="149"/>
      <c r="N19" s="50"/>
      <c r="O19" s="35"/>
      <c r="P19" s="149"/>
      <c r="Q19" s="50"/>
      <c r="R19" s="35"/>
      <c r="S19" s="33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  <c r="AY19" s="32"/>
      <c r="AZ19" s="32"/>
      <c r="BA19" s="32"/>
      <c r="BB19" s="32"/>
      <c r="BC19" s="32"/>
      <c r="BD19" s="32"/>
      <c r="BE19" s="32"/>
      <c r="BF19" s="32"/>
      <c r="BG19" s="32"/>
      <c r="BH19" s="32"/>
      <c r="BI19" s="32"/>
      <c r="BJ19" s="32"/>
      <c r="BK19" s="32"/>
      <c r="BL19" s="32"/>
      <c r="BM19" s="32"/>
      <c r="BN19" s="32"/>
      <c r="BO19" s="32"/>
      <c r="BP19" s="32"/>
      <c r="BQ19" s="32"/>
      <c r="BR19" s="32"/>
      <c r="BS19" s="32"/>
      <c r="BT19" s="32"/>
      <c r="BU19" s="32"/>
      <c r="BV19" s="32"/>
      <c r="BW19" s="32"/>
      <c r="BX19" s="32"/>
      <c r="BY19" s="32"/>
      <c r="BZ19" s="32"/>
      <c r="CA19" s="32"/>
      <c r="CB19" s="32"/>
      <c r="CC19" s="32"/>
      <c r="CD19" s="32"/>
      <c r="CE19" s="32"/>
      <c r="CF19" s="32"/>
      <c r="CG19" s="32"/>
    </row>
    <row r="20" spans="1:100" s="34" customFormat="1" ht="18" hidden="1" outlineLevel="1" x14ac:dyDescent="0.35">
      <c r="A20" s="31"/>
      <c r="B20" s="47"/>
      <c r="C20" s="47"/>
      <c r="D20" s="48"/>
      <c r="E20" s="48"/>
      <c r="F20" s="49"/>
      <c r="G20" s="49"/>
      <c r="H20" s="49"/>
      <c r="I20" s="49"/>
      <c r="J20" s="149"/>
      <c r="K20" s="149"/>
      <c r="L20" s="35"/>
      <c r="M20" s="149"/>
      <c r="N20" s="50"/>
      <c r="O20" s="35"/>
      <c r="P20" s="149"/>
      <c r="Q20" s="50"/>
      <c r="R20" s="35"/>
      <c r="S20" s="33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32"/>
      <c r="AW20" s="32"/>
      <c r="AX20" s="32"/>
      <c r="AY20" s="32"/>
      <c r="AZ20" s="32"/>
      <c r="BA20" s="32"/>
      <c r="BB20" s="32"/>
      <c r="BC20" s="32"/>
      <c r="BD20" s="32"/>
      <c r="BE20" s="32"/>
      <c r="BF20" s="32"/>
      <c r="BG20" s="32"/>
      <c r="BH20" s="32"/>
      <c r="BI20" s="32"/>
      <c r="BJ20" s="32"/>
      <c r="BK20" s="32"/>
      <c r="BL20" s="32"/>
      <c r="BM20" s="32"/>
      <c r="BN20" s="32"/>
      <c r="BO20" s="32"/>
      <c r="BP20" s="32"/>
      <c r="BQ20" s="32"/>
      <c r="BR20" s="32"/>
      <c r="BS20" s="32"/>
      <c r="BT20" s="32"/>
      <c r="BU20" s="32"/>
      <c r="BV20" s="32"/>
      <c r="BW20" s="32"/>
      <c r="BX20" s="32"/>
      <c r="BY20" s="32"/>
      <c r="BZ20" s="32"/>
      <c r="CA20" s="32"/>
      <c r="CB20" s="32"/>
      <c r="CC20" s="32"/>
      <c r="CD20" s="32"/>
      <c r="CE20" s="32"/>
      <c r="CF20" s="32"/>
      <c r="CG20" s="32"/>
    </row>
    <row r="21" spans="1:100" s="34" customFormat="1" ht="18" hidden="1" outlineLevel="1" x14ac:dyDescent="0.35">
      <c r="A21" s="31"/>
      <c r="B21" s="47"/>
      <c r="C21" s="47"/>
      <c r="D21" s="48"/>
      <c r="E21" s="48"/>
      <c r="F21" s="49"/>
      <c r="G21" s="49"/>
      <c r="H21" s="49"/>
      <c r="I21" s="49"/>
      <c r="J21" s="149"/>
      <c r="K21" s="149"/>
      <c r="L21" s="35"/>
      <c r="M21" s="149"/>
      <c r="N21" s="50"/>
      <c r="O21" s="35"/>
      <c r="P21" s="149"/>
      <c r="Q21" s="50"/>
      <c r="R21" s="35"/>
      <c r="S21" s="33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 s="32"/>
      <c r="AV21" s="32"/>
      <c r="AW21" s="32"/>
      <c r="AX21" s="32"/>
      <c r="AY21" s="32"/>
      <c r="AZ21" s="32"/>
      <c r="BA21" s="32"/>
      <c r="BB21" s="32"/>
      <c r="BC21" s="32"/>
      <c r="BD21" s="32"/>
      <c r="BE21" s="32"/>
      <c r="BF21" s="32"/>
      <c r="BG21" s="32"/>
      <c r="BH21" s="32"/>
      <c r="BI21" s="32"/>
      <c r="BJ21" s="32"/>
      <c r="BK21" s="32"/>
      <c r="BL21" s="32"/>
      <c r="BM21" s="32"/>
      <c r="BN21" s="32"/>
      <c r="BO21" s="32"/>
      <c r="BP21" s="32"/>
      <c r="BQ21" s="32"/>
      <c r="BR21" s="32"/>
      <c r="BS21" s="32"/>
      <c r="BT21" s="32"/>
      <c r="BU21" s="32"/>
      <c r="BV21" s="32"/>
      <c r="BW21" s="32"/>
      <c r="BX21" s="32"/>
      <c r="BY21" s="32"/>
      <c r="BZ21" s="32"/>
      <c r="CA21" s="32"/>
      <c r="CB21" s="32"/>
      <c r="CC21" s="32"/>
      <c r="CD21" s="32"/>
      <c r="CE21" s="32"/>
      <c r="CF21" s="32"/>
      <c r="CG21" s="32"/>
    </row>
    <row r="22" spans="1:100" s="34" customFormat="1" ht="18" hidden="1" outlineLevel="1" x14ac:dyDescent="0.35">
      <c r="A22" s="31"/>
      <c r="B22" s="47"/>
      <c r="C22" s="47"/>
      <c r="D22" s="48"/>
      <c r="E22" s="48"/>
      <c r="F22" s="49"/>
      <c r="G22" s="49"/>
      <c r="H22" s="49"/>
      <c r="I22" s="49"/>
      <c r="J22" s="149"/>
      <c r="K22" s="149"/>
      <c r="L22" s="35"/>
      <c r="M22" s="149"/>
      <c r="N22" s="50"/>
      <c r="O22" s="35"/>
      <c r="P22" s="149"/>
      <c r="Q22" s="50"/>
      <c r="R22" s="35"/>
      <c r="S22" s="33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  <c r="BG22" s="32"/>
      <c r="BH22" s="32"/>
      <c r="BI22" s="32"/>
      <c r="BJ22" s="32"/>
      <c r="BK22" s="32"/>
      <c r="BL22" s="32"/>
      <c r="BM22" s="32"/>
      <c r="BN22" s="32"/>
      <c r="BO22" s="32"/>
      <c r="BP22" s="32"/>
      <c r="BQ22" s="32"/>
      <c r="BR22" s="32"/>
      <c r="BS22" s="32"/>
      <c r="BT22" s="32"/>
      <c r="BU22" s="32"/>
      <c r="BV22" s="32"/>
      <c r="BW22" s="32"/>
      <c r="BX22" s="32"/>
      <c r="BY22" s="32"/>
      <c r="BZ22" s="32"/>
      <c r="CA22" s="32"/>
      <c r="CB22" s="32"/>
      <c r="CC22" s="32"/>
      <c r="CD22" s="32"/>
      <c r="CE22" s="32"/>
      <c r="CF22" s="32"/>
      <c r="CG22" s="32"/>
    </row>
    <row r="23" spans="1:100" s="34" customFormat="1" ht="18" hidden="1" outlineLevel="1" x14ac:dyDescent="0.35">
      <c r="A23" s="31"/>
      <c r="B23" s="47"/>
      <c r="C23" s="47"/>
      <c r="D23" s="48"/>
      <c r="E23" s="48"/>
      <c r="F23" s="49"/>
      <c r="G23" s="49"/>
      <c r="H23" s="49"/>
      <c r="I23" s="49"/>
      <c r="J23" s="149"/>
      <c r="K23" s="149"/>
      <c r="L23" s="35"/>
      <c r="M23" s="149"/>
      <c r="N23" s="50"/>
      <c r="O23" s="35"/>
      <c r="P23" s="149"/>
      <c r="Q23" s="50"/>
      <c r="R23" s="35"/>
      <c r="S23" s="33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  <c r="AT23" s="32"/>
      <c r="AU23" s="32"/>
      <c r="AV23" s="32"/>
      <c r="AW23" s="32"/>
      <c r="AX23" s="32"/>
      <c r="AY23" s="32"/>
      <c r="AZ23" s="32"/>
      <c r="BA23" s="32"/>
      <c r="BB23" s="32"/>
      <c r="BC23" s="32"/>
      <c r="BD23" s="32"/>
      <c r="BE23" s="32"/>
      <c r="BF23" s="32"/>
      <c r="BG23" s="32"/>
      <c r="BH23" s="32"/>
      <c r="BI23" s="32"/>
      <c r="BJ23" s="32"/>
      <c r="BK23" s="32"/>
      <c r="BL23" s="32"/>
      <c r="BM23" s="32"/>
      <c r="BN23" s="32"/>
      <c r="BO23" s="32"/>
      <c r="BP23" s="32"/>
      <c r="BQ23" s="32"/>
      <c r="BR23" s="32"/>
      <c r="BS23" s="32"/>
      <c r="BT23" s="32"/>
      <c r="BU23" s="32"/>
      <c r="BV23" s="32"/>
      <c r="BW23" s="32"/>
      <c r="BX23" s="32"/>
      <c r="BY23" s="32"/>
      <c r="BZ23" s="32"/>
      <c r="CA23" s="32"/>
      <c r="CB23" s="32"/>
      <c r="CC23" s="32"/>
      <c r="CD23" s="32"/>
      <c r="CE23" s="32"/>
      <c r="CF23" s="32"/>
      <c r="CG23" s="32"/>
    </row>
    <row r="24" spans="1:100" s="34" customFormat="1" ht="18" hidden="1" outlineLevel="1" x14ac:dyDescent="0.35">
      <c r="A24" s="31"/>
      <c r="B24" s="47"/>
      <c r="C24" s="47"/>
      <c r="D24" s="48"/>
      <c r="E24" s="48"/>
      <c r="F24" s="49"/>
      <c r="G24" s="49"/>
      <c r="H24" s="49"/>
      <c r="I24" s="49"/>
      <c r="J24" s="149"/>
      <c r="K24" s="149"/>
      <c r="L24" s="35"/>
      <c r="M24" s="149"/>
      <c r="N24" s="50"/>
      <c r="O24" s="35"/>
      <c r="P24" s="149"/>
      <c r="Q24" s="50"/>
      <c r="R24" s="35"/>
      <c r="S24" s="33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32"/>
      <c r="AU24" s="32"/>
      <c r="AV24" s="32"/>
      <c r="AW24" s="32"/>
      <c r="AX24" s="32"/>
      <c r="AY24" s="32"/>
      <c r="AZ24" s="32"/>
      <c r="BA24" s="32"/>
      <c r="BB24" s="32"/>
      <c r="BC24" s="32"/>
      <c r="BD24" s="32"/>
      <c r="BE24" s="32"/>
      <c r="BF24" s="32"/>
      <c r="BG24" s="32"/>
      <c r="BH24" s="32"/>
      <c r="BI24" s="32"/>
      <c r="BJ24" s="32"/>
      <c r="BK24" s="32"/>
      <c r="BL24" s="32"/>
      <c r="BM24" s="32"/>
      <c r="BN24" s="32"/>
      <c r="BO24" s="32"/>
      <c r="BP24" s="32"/>
      <c r="BQ24" s="32"/>
      <c r="BR24" s="32"/>
      <c r="BS24" s="32"/>
      <c r="BT24" s="32"/>
      <c r="BU24" s="32"/>
      <c r="BV24" s="32"/>
      <c r="BW24" s="32"/>
      <c r="BX24" s="32"/>
      <c r="BY24" s="32"/>
      <c r="BZ24" s="32"/>
      <c r="CA24" s="32"/>
      <c r="CB24" s="32"/>
      <c r="CC24" s="32"/>
      <c r="CD24" s="32"/>
      <c r="CE24" s="32"/>
      <c r="CF24" s="32"/>
      <c r="CG24" s="32"/>
    </row>
    <row r="25" spans="1:100" s="34" customFormat="1" ht="18" hidden="1" outlineLevel="1" x14ac:dyDescent="0.35">
      <c r="A25" s="31"/>
      <c r="B25" s="47"/>
      <c r="C25" s="47"/>
      <c r="D25" s="48"/>
      <c r="E25" s="48"/>
      <c r="F25" s="49"/>
      <c r="G25" s="49"/>
      <c r="H25" s="49"/>
      <c r="I25" s="49"/>
      <c r="J25" s="149"/>
      <c r="K25" s="149"/>
      <c r="L25" s="35"/>
      <c r="M25" s="149"/>
      <c r="N25" s="50"/>
      <c r="O25" s="35"/>
      <c r="P25" s="149"/>
      <c r="Q25" s="50"/>
      <c r="R25" s="35"/>
      <c r="S25" s="33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  <c r="AU25" s="32"/>
      <c r="AV25" s="32"/>
      <c r="AW25" s="32"/>
      <c r="AX25" s="32"/>
      <c r="AY25" s="32"/>
      <c r="AZ25" s="32"/>
      <c r="BA25" s="32"/>
      <c r="BB25" s="32"/>
      <c r="BC25" s="32"/>
      <c r="BD25" s="32"/>
      <c r="BE25" s="32"/>
      <c r="BF25" s="32"/>
      <c r="BG25" s="32"/>
      <c r="BH25" s="32"/>
      <c r="BI25" s="32"/>
      <c r="BJ25" s="32"/>
      <c r="BK25" s="32"/>
      <c r="BL25" s="32"/>
      <c r="BM25" s="32"/>
      <c r="BN25" s="32"/>
      <c r="BO25" s="32"/>
      <c r="BP25" s="32"/>
      <c r="BQ25" s="32"/>
      <c r="BR25" s="32"/>
      <c r="BS25" s="32"/>
      <c r="BT25" s="32"/>
      <c r="BU25" s="32"/>
      <c r="BV25" s="32"/>
      <c r="BW25" s="32"/>
      <c r="BX25" s="32"/>
      <c r="BY25" s="32"/>
      <c r="BZ25" s="32"/>
      <c r="CA25" s="32"/>
      <c r="CB25" s="32"/>
      <c r="CC25" s="32"/>
      <c r="CD25" s="32"/>
      <c r="CE25" s="32"/>
      <c r="CF25" s="32"/>
      <c r="CG25" s="32"/>
    </row>
    <row r="26" spans="1:100" ht="7.95" hidden="1" customHeight="1" collapsed="1" x14ac:dyDescent="0.3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25"/>
      <c r="BA26" s="25"/>
      <c r="BB26" s="25"/>
      <c r="BC26" s="25"/>
      <c r="BD26" s="25"/>
      <c r="BE26" s="25"/>
      <c r="BF26" s="25"/>
      <c r="BG26" s="25"/>
      <c r="BH26" s="25"/>
      <c r="BI26" s="25"/>
      <c r="BJ26" s="25"/>
      <c r="BK26" s="25"/>
      <c r="BL26" s="25"/>
      <c r="BM26" s="25"/>
      <c r="BN26" s="25"/>
      <c r="BO26" s="25"/>
      <c r="BP26" s="25"/>
      <c r="BQ26" s="25"/>
      <c r="BR26" s="25"/>
      <c r="BS26" s="25"/>
      <c r="BT26" s="25"/>
      <c r="BU26" s="25"/>
      <c r="BV26" s="25"/>
      <c r="BW26" s="25"/>
      <c r="BX26" s="25"/>
      <c r="BY26" s="25"/>
      <c r="BZ26" s="25"/>
      <c r="CA26" s="25"/>
      <c r="CB26" s="25"/>
      <c r="CC26" s="25"/>
      <c r="CD26" s="25"/>
      <c r="CE26" s="25"/>
      <c r="CF26" s="25"/>
      <c r="CG26" s="25"/>
    </row>
    <row r="27" spans="1:100" ht="24" customHeight="1" thickBot="1" x14ac:dyDescent="0.35">
      <c r="A27" s="16" t="s">
        <v>4</v>
      </c>
      <c r="CR27" t="s">
        <v>24</v>
      </c>
      <c r="CS27">
        <v>2016</v>
      </c>
      <c r="CT27">
        <v>2017</v>
      </c>
      <c r="CU27">
        <v>2018</v>
      </c>
      <c r="CV27">
        <v>2019</v>
      </c>
    </row>
    <row r="28" spans="1:100" ht="31.2" customHeight="1" x14ac:dyDescent="0.3">
      <c r="A28" s="220" t="s">
        <v>76</v>
      </c>
      <c r="B28" s="221"/>
      <c r="C28" s="720" t="str">
        <f>"Budget Total FP "&amp;B5</f>
        <v xml:space="preserve">Budget Total FP </v>
      </c>
      <c r="D28" s="721"/>
      <c r="E28" s="787" t="s">
        <v>27</v>
      </c>
      <c r="F28" s="788"/>
      <c r="G28" s="791" t="s">
        <v>110</v>
      </c>
      <c r="H28" s="792"/>
      <c r="I28" s="793"/>
      <c r="J28" s="794" t="s">
        <v>207</v>
      </c>
      <c r="K28" s="795"/>
      <c r="L28" s="796"/>
      <c r="M28" s="850" t="str">
        <f>"BI "&amp;RIGHT($J$28,4)&amp;" + transferts"</f>
        <v>BI 2017 + transferts</v>
      </c>
      <c r="N28" s="795"/>
      <c r="O28" s="851">
        <v>2018</v>
      </c>
      <c r="P28" s="848" t="str">
        <f>"BR2 "&amp;RIGHT($J$28,4)</f>
        <v>BR2 2017</v>
      </c>
      <c r="Q28" s="703"/>
      <c r="R28" s="849"/>
      <c r="S28" s="848" t="str">
        <f>"Réel 31/12/"&amp;RIGHT($J$28,2)</f>
        <v>Réel 31/12/17</v>
      </c>
      <c r="T28" s="703"/>
      <c r="U28" s="807"/>
      <c r="V28" s="809" t="s">
        <v>77</v>
      </c>
      <c r="W28" s="810"/>
      <c r="X28" s="798" t="str">
        <f>"BI "&amp;RIGHT($J$28,4)+1</f>
        <v>BI 2018</v>
      </c>
      <c r="Y28" s="799"/>
      <c r="Z28" s="820">
        <v>2018</v>
      </c>
      <c r="AA28" s="650" t="str">
        <f>"BI "&amp;RIGHT($J$28,4)+1&amp;" + transferts"</f>
        <v>BI 2018 + transferts</v>
      </c>
      <c r="AB28" s="637"/>
      <c r="AC28" s="651">
        <v>2018</v>
      </c>
      <c r="AD28" s="650" t="str">
        <f>"BR2 "&amp;RIGHT($J$28,4)+1</f>
        <v>BR2 2018</v>
      </c>
      <c r="AE28" s="637"/>
      <c r="AF28" s="651"/>
      <c r="AG28" s="650" t="str">
        <f>"Réel xx/xx/"&amp;RIGHT($J$28,2)+1</f>
        <v>Réel xx/xx/18</v>
      </c>
      <c r="AH28" s="637"/>
      <c r="AI28" s="821"/>
      <c r="AJ28" s="822" t="s">
        <v>77</v>
      </c>
      <c r="AK28" s="823"/>
      <c r="AL28" s="657" t="str">
        <f>"BI "&amp;RIGHT($J$28,4)+2</f>
        <v>BI 2019</v>
      </c>
      <c r="AM28" s="658"/>
      <c r="AN28" s="659">
        <v>2018</v>
      </c>
      <c r="AO28" s="657" t="str">
        <f>"BI "&amp;RIGHT($J$28,4)+2&amp;" + transferts"</f>
        <v>BI 2019 + transferts</v>
      </c>
      <c r="AP28" s="658"/>
      <c r="AQ28" s="659">
        <v>2018</v>
      </c>
      <c r="AR28" s="657" t="str">
        <f>"BR2 "&amp;RIGHT($J$28,4)+2</f>
        <v>BR2 2019</v>
      </c>
      <c r="AS28" s="658"/>
      <c r="AT28" s="659"/>
      <c r="AU28" s="657" t="str">
        <f>"Réel xx/xx/"&amp;RIGHT($J$28,2)+2</f>
        <v>Réel xx/xx/19</v>
      </c>
      <c r="AV28" s="658"/>
      <c r="AW28" s="659"/>
      <c r="AX28" s="893" t="s">
        <v>77</v>
      </c>
      <c r="AY28" s="817"/>
      <c r="AZ28" s="639" t="str">
        <f>"BI "&amp;RIGHT($J$28,4)+3</f>
        <v>BI 2020</v>
      </c>
      <c r="BA28" s="640"/>
      <c r="BB28" s="641">
        <v>2018</v>
      </c>
      <c r="BC28" s="639" t="str">
        <f>"BI "&amp;RIGHT($J$28,4)+3&amp;" + transferts"</f>
        <v>BI 2020 + transferts</v>
      </c>
      <c r="BD28" s="640"/>
      <c r="BE28" s="641">
        <v>2018</v>
      </c>
      <c r="BF28" s="639" t="str">
        <f>"BR2 "&amp;RIGHT($J$28,4)+3</f>
        <v>BR2 2020</v>
      </c>
      <c r="BG28" s="640"/>
      <c r="BH28" s="641"/>
      <c r="BI28" s="639" t="str">
        <f>"Réel xx/xx/"&amp;RIGHT($J$28,2)+3</f>
        <v>Réel xx/xx/20</v>
      </c>
      <c r="BJ28" s="640"/>
      <c r="BK28" s="641"/>
      <c r="BL28" s="630" t="s">
        <v>77</v>
      </c>
      <c r="BM28" s="589"/>
      <c r="BN28" s="619" t="str">
        <f>"BI "&amp;RIGHT($J$28,4)+4</f>
        <v>BI 2021</v>
      </c>
      <c r="BO28" s="620"/>
      <c r="BP28" s="621">
        <v>2018</v>
      </c>
      <c r="BQ28" s="619" t="str">
        <f>"BI "&amp;RIGHT($J$28,4)+4&amp;" + transferts"</f>
        <v>BI 2021 + transferts</v>
      </c>
      <c r="BR28" s="620"/>
      <c r="BS28" s="621">
        <v>2018</v>
      </c>
      <c r="BT28" s="619" t="str">
        <f>"BR2 "&amp;RIGHT($J$28,4)+4</f>
        <v>BR2 2021</v>
      </c>
      <c r="BU28" s="620"/>
      <c r="BV28" s="621"/>
      <c r="BW28" s="619" t="str">
        <f>"Réel xx/xx/"&amp;RIGHT($J$28,2)+4</f>
        <v>Réel xx/xx/21</v>
      </c>
      <c r="BX28" s="620"/>
      <c r="BY28" s="621"/>
      <c r="BZ28" s="591" t="s">
        <v>77</v>
      </c>
      <c r="CA28" s="603"/>
      <c r="CB28" s="814">
        <f>RIGHT($J$28,4)+5</f>
        <v>2022</v>
      </c>
      <c r="CC28" s="679"/>
      <c r="CD28" s="815">
        <v>2019</v>
      </c>
      <c r="CE28" s="678" t="str">
        <f>RIGHT($J$28,4)+6&amp;" et &gt;"</f>
        <v>2023 et &gt;</v>
      </c>
      <c r="CF28" s="679"/>
      <c r="CG28" s="680">
        <v>2019</v>
      </c>
      <c r="CR28" t="s">
        <v>13</v>
      </c>
      <c r="CS28">
        <v>5126</v>
      </c>
      <c r="CT28">
        <v>5182</v>
      </c>
      <c r="CU28">
        <v>5239</v>
      </c>
      <c r="CV28">
        <v>5297</v>
      </c>
    </row>
    <row r="29" spans="1:100" ht="15" thickBot="1" x14ac:dyDescent="0.35">
      <c r="A29" s="222" t="s">
        <v>76</v>
      </c>
      <c r="B29" s="223"/>
      <c r="C29" s="722"/>
      <c r="D29" s="723"/>
      <c r="E29" s="789"/>
      <c r="F29" s="790"/>
      <c r="G29" s="96" t="s">
        <v>25</v>
      </c>
      <c r="H29" s="97" t="s">
        <v>51</v>
      </c>
      <c r="I29" s="98" t="s">
        <v>26</v>
      </c>
      <c r="J29" s="93" t="s">
        <v>25</v>
      </c>
      <c r="K29" s="86" t="s">
        <v>51</v>
      </c>
      <c r="L29" s="87" t="s">
        <v>26</v>
      </c>
      <c r="M29" s="85" t="s">
        <v>25</v>
      </c>
      <c r="N29" s="86" t="s">
        <v>51</v>
      </c>
      <c r="O29" s="87" t="s">
        <v>26</v>
      </c>
      <c r="P29" s="85" t="s">
        <v>25</v>
      </c>
      <c r="Q29" s="86" t="s">
        <v>51</v>
      </c>
      <c r="R29" s="87" t="s">
        <v>26</v>
      </c>
      <c r="S29" s="85" t="s">
        <v>25</v>
      </c>
      <c r="T29" s="86" t="s">
        <v>51</v>
      </c>
      <c r="U29" s="266" t="s">
        <v>26</v>
      </c>
      <c r="V29" s="271" t="s">
        <v>79</v>
      </c>
      <c r="W29" s="272" t="s">
        <v>80</v>
      </c>
      <c r="X29" s="548" t="s">
        <v>25</v>
      </c>
      <c r="Y29" s="549" t="s">
        <v>51</v>
      </c>
      <c r="Z29" s="550" t="s">
        <v>26</v>
      </c>
      <c r="AA29" s="551" t="s">
        <v>25</v>
      </c>
      <c r="AB29" s="549" t="s">
        <v>51</v>
      </c>
      <c r="AC29" s="550" t="s">
        <v>26</v>
      </c>
      <c r="AD29" s="551" t="s">
        <v>25</v>
      </c>
      <c r="AE29" s="549" t="s">
        <v>51</v>
      </c>
      <c r="AF29" s="550" t="s">
        <v>26</v>
      </c>
      <c r="AG29" s="551" t="s">
        <v>25</v>
      </c>
      <c r="AH29" s="549" t="s">
        <v>51</v>
      </c>
      <c r="AI29" s="552" t="s">
        <v>26</v>
      </c>
      <c r="AJ29" s="553" t="s">
        <v>79</v>
      </c>
      <c r="AK29" s="554" t="s">
        <v>80</v>
      </c>
      <c r="AL29" s="444" t="s">
        <v>25</v>
      </c>
      <c r="AM29" s="445" t="s">
        <v>51</v>
      </c>
      <c r="AN29" s="446" t="s">
        <v>26</v>
      </c>
      <c r="AO29" s="444" t="s">
        <v>25</v>
      </c>
      <c r="AP29" s="445" t="s">
        <v>51</v>
      </c>
      <c r="AQ29" s="446" t="s">
        <v>26</v>
      </c>
      <c r="AR29" s="444" t="s">
        <v>25</v>
      </c>
      <c r="AS29" s="445" t="s">
        <v>51</v>
      </c>
      <c r="AT29" s="446" t="s">
        <v>26</v>
      </c>
      <c r="AU29" s="444" t="s">
        <v>25</v>
      </c>
      <c r="AV29" s="445" t="s">
        <v>51</v>
      </c>
      <c r="AW29" s="446" t="s">
        <v>26</v>
      </c>
      <c r="AX29" s="452" t="s">
        <v>79</v>
      </c>
      <c r="AY29" s="453" t="s">
        <v>80</v>
      </c>
      <c r="AZ29" s="463" t="s">
        <v>25</v>
      </c>
      <c r="BA29" s="464" t="s">
        <v>51</v>
      </c>
      <c r="BB29" s="465" t="s">
        <v>26</v>
      </c>
      <c r="BC29" s="463" t="s">
        <v>25</v>
      </c>
      <c r="BD29" s="464" t="s">
        <v>51</v>
      </c>
      <c r="BE29" s="465" t="s">
        <v>26</v>
      </c>
      <c r="BF29" s="463" t="s">
        <v>25</v>
      </c>
      <c r="BG29" s="464" t="s">
        <v>51</v>
      </c>
      <c r="BH29" s="465" t="s">
        <v>26</v>
      </c>
      <c r="BI29" s="463" t="s">
        <v>25</v>
      </c>
      <c r="BJ29" s="464" t="s">
        <v>51</v>
      </c>
      <c r="BK29" s="465" t="s">
        <v>26</v>
      </c>
      <c r="BL29" s="466" t="s">
        <v>79</v>
      </c>
      <c r="BM29" s="467" t="s">
        <v>80</v>
      </c>
      <c r="BN29" s="476" t="s">
        <v>25</v>
      </c>
      <c r="BO29" s="477" t="s">
        <v>51</v>
      </c>
      <c r="BP29" s="478" t="s">
        <v>26</v>
      </c>
      <c r="BQ29" s="476" t="s">
        <v>25</v>
      </c>
      <c r="BR29" s="477" t="s">
        <v>51</v>
      </c>
      <c r="BS29" s="478" t="s">
        <v>26</v>
      </c>
      <c r="BT29" s="476" t="s">
        <v>25</v>
      </c>
      <c r="BU29" s="477" t="s">
        <v>51</v>
      </c>
      <c r="BV29" s="478" t="s">
        <v>26</v>
      </c>
      <c r="BW29" s="476" t="s">
        <v>25</v>
      </c>
      <c r="BX29" s="477" t="s">
        <v>51</v>
      </c>
      <c r="BY29" s="478" t="s">
        <v>26</v>
      </c>
      <c r="BZ29" s="479" t="s">
        <v>79</v>
      </c>
      <c r="CA29" s="480" t="s">
        <v>80</v>
      </c>
      <c r="CB29" s="517" t="s">
        <v>25</v>
      </c>
      <c r="CC29" s="100" t="s">
        <v>51</v>
      </c>
      <c r="CD29" s="518" t="s">
        <v>26</v>
      </c>
      <c r="CE29" s="379" t="s">
        <v>25</v>
      </c>
      <c r="CF29" s="100" t="s">
        <v>51</v>
      </c>
      <c r="CG29" s="105" t="s">
        <v>26</v>
      </c>
    </row>
    <row r="30" spans="1:100" ht="14.4" hidden="1" customHeight="1" outlineLevel="1" x14ac:dyDescent="0.3">
      <c r="A30" s="777"/>
      <c r="B30" s="778"/>
      <c r="C30" s="744"/>
      <c r="D30" s="746"/>
      <c r="E30" s="742"/>
      <c r="F30" s="743"/>
      <c r="G30" s="243"/>
      <c r="H30" s="229"/>
      <c r="I30" s="244"/>
      <c r="J30" s="243"/>
      <c r="K30" s="229"/>
      <c r="L30" s="230"/>
      <c r="M30" s="228"/>
      <c r="N30" s="229"/>
      <c r="O30" s="230"/>
      <c r="P30" s="228"/>
      <c r="Q30" s="229"/>
      <c r="R30" s="230"/>
      <c r="S30" s="228"/>
      <c r="T30" s="229"/>
      <c r="U30" s="267"/>
      <c r="V30" s="273"/>
      <c r="W30" s="274"/>
      <c r="X30" s="506"/>
      <c r="Y30" s="507"/>
      <c r="Z30" s="508"/>
      <c r="AA30" s="228"/>
      <c r="AB30" s="229"/>
      <c r="AC30" s="230"/>
      <c r="AD30" s="228">
        <v>2000</v>
      </c>
      <c r="AE30" s="229"/>
      <c r="AF30" s="230">
        <v>2000</v>
      </c>
      <c r="AG30" s="228"/>
      <c r="AH30" s="229"/>
      <c r="AI30" s="267"/>
      <c r="AJ30" s="273"/>
      <c r="AK30" s="391"/>
      <c r="AL30" s="380">
        <v>3000</v>
      </c>
      <c r="AM30" s="229">
        <v>3000</v>
      </c>
      <c r="AN30" s="397">
        <v>3000</v>
      </c>
      <c r="AO30" s="380"/>
      <c r="AP30" s="229"/>
      <c r="AQ30" s="397"/>
      <c r="AR30" s="380"/>
      <c r="AS30" s="229"/>
      <c r="AT30" s="397"/>
      <c r="AU30" s="380"/>
      <c r="AV30" s="229"/>
      <c r="AW30" s="397"/>
      <c r="AX30" s="273"/>
      <c r="AY30" s="391"/>
      <c r="AZ30" s="380"/>
      <c r="BA30" s="229"/>
      <c r="BB30" s="397"/>
      <c r="BC30" s="380"/>
      <c r="BD30" s="229"/>
      <c r="BE30" s="397"/>
      <c r="BF30" s="380"/>
      <c r="BG30" s="229"/>
      <c r="BH30" s="397"/>
      <c r="BI30" s="380"/>
      <c r="BJ30" s="229"/>
      <c r="BK30" s="397"/>
      <c r="BL30" s="273"/>
      <c r="BM30" s="391"/>
      <c r="BN30" s="380"/>
      <c r="BO30" s="229"/>
      <c r="BP30" s="397"/>
      <c r="BQ30" s="380"/>
      <c r="BR30" s="229"/>
      <c r="BS30" s="397"/>
      <c r="BT30" s="380"/>
      <c r="BU30" s="229"/>
      <c r="BV30" s="397"/>
      <c r="BW30" s="380"/>
      <c r="BX30" s="229"/>
      <c r="BY30" s="397"/>
      <c r="BZ30" s="273"/>
      <c r="CA30" s="391"/>
      <c r="CB30" s="519"/>
      <c r="CC30" s="229"/>
      <c r="CD30" s="397"/>
      <c r="CE30" s="380"/>
      <c r="CF30" s="229"/>
      <c r="CG30" s="244"/>
      <c r="CR30" t="s">
        <v>7</v>
      </c>
      <c r="CS30">
        <v>7119</v>
      </c>
      <c r="CT30">
        <v>7197</v>
      </c>
      <c r="CU30">
        <v>7276</v>
      </c>
      <c r="CV30">
        <v>7357</v>
      </c>
    </row>
    <row r="31" spans="1:100" ht="14.4" hidden="1" customHeight="1" outlineLevel="1" x14ac:dyDescent="0.3">
      <c r="A31" s="754"/>
      <c r="B31" s="755"/>
      <c r="C31" s="744"/>
      <c r="D31" s="746"/>
      <c r="E31" s="742"/>
      <c r="F31" s="743"/>
      <c r="G31" s="138"/>
      <c r="H31" s="139"/>
      <c r="I31" s="15"/>
      <c r="J31" s="138"/>
      <c r="K31" s="139"/>
      <c r="L31" s="232"/>
      <c r="M31" s="231"/>
      <c r="N31" s="139"/>
      <c r="O31" s="232"/>
      <c r="P31" s="231"/>
      <c r="Q31" s="139"/>
      <c r="R31" s="232"/>
      <c r="S31" s="231"/>
      <c r="T31" s="139"/>
      <c r="U31" s="268"/>
      <c r="V31" s="258"/>
      <c r="W31" s="259"/>
      <c r="X31" s="509"/>
      <c r="Y31" s="510"/>
      <c r="Z31" s="511"/>
      <c r="AA31" s="231"/>
      <c r="AB31" s="139"/>
      <c r="AC31" s="232"/>
      <c r="AD31" s="231"/>
      <c r="AE31" s="139"/>
      <c r="AF31" s="232"/>
      <c r="AG31" s="231"/>
      <c r="AH31" s="139"/>
      <c r="AI31" s="268"/>
      <c r="AJ31" s="258"/>
      <c r="AK31" s="378"/>
      <c r="AL31" s="381"/>
      <c r="AM31" s="139"/>
      <c r="AN31" s="398"/>
      <c r="AO31" s="381"/>
      <c r="AP31" s="139"/>
      <c r="AQ31" s="398"/>
      <c r="AR31" s="381"/>
      <c r="AS31" s="139"/>
      <c r="AT31" s="398"/>
      <c r="AU31" s="381"/>
      <c r="AV31" s="139"/>
      <c r="AW31" s="398"/>
      <c r="AX31" s="403"/>
      <c r="AY31" s="414"/>
      <c r="AZ31" s="381"/>
      <c r="BA31" s="139"/>
      <c r="BB31" s="398"/>
      <c r="BC31" s="381"/>
      <c r="BD31" s="139"/>
      <c r="BE31" s="398"/>
      <c r="BF31" s="381"/>
      <c r="BG31" s="139"/>
      <c r="BH31" s="398"/>
      <c r="BI31" s="381"/>
      <c r="BJ31" s="139"/>
      <c r="BK31" s="398"/>
      <c r="BL31" s="432"/>
      <c r="BM31" s="434"/>
      <c r="BN31" s="381"/>
      <c r="BO31" s="139"/>
      <c r="BP31" s="398"/>
      <c r="BQ31" s="381"/>
      <c r="BR31" s="139"/>
      <c r="BS31" s="398"/>
      <c r="BT31" s="381"/>
      <c r="BU31" s="139"/>
      <c r="BV31" s="398"/>
      <c r="BW31" s="381"/>
      <c r="BX31" s="139"/>
      <c r="BY31" s="398"/>
      <c r="BZ31" s="432"/>
      <c r="CA31" s="434"/>
      <c r="CB31" s="520"/>
      <c r="CC31" s="139"/>
      <c r="CD31" s="398"/>
      <c r="CE31" s="381"/>
      <c r="CF31" s="139"/>
      <c r="CG31" s="15"/>
    </row>
    <row r="32" spans="1:100" ht="14.4" hidden="1" customHeight="1" outlineLevel="1" x14ac:dyDescent="0.3">
      <c r="A32" s="754"/>
      <c r="B32" s="755"/>
      <c r="C32" s="744"/>
      <c r="D32" s="746"/>
      <c r="E32" s="742"/>
      <c r="F32" s="743"/>
      <c r="G32" s="138"/>
      <c r="H32" s="139"/>
      <c r="I32" s="15"/>
      <c r="J32" s="138"/>
      <c r="K32" s="139"/>
      <c r="L32" s="232"/>
      <c r="M32" s="231"/>
      <c r="N32" s="139"/>
      <c r="O32" s="232"/>
      <c r="P32" s="231"/>
      <c r="Q32" s="139"/>
      <c r="R32" s="232"/>
      <c r="S32" s="231"/>
      <c r="T32" s="139"/>
      <c r="U32" s="268"/>
      <c r="V32" s="258"/>
      <c r="W32" s="259"/>
      <c r="X32" s="138"/>
      <c r="Y32" s="139"/>
      <c r="Z32" s="158"/>
      <c r="AA32" s="231"/>
      <c r="AB32" s="139"/>
      <c r="AC32" s="232"/>
      <c r="AD32" s="231"/>
      <c r="AE32" s="139"/>
      <c r="AF32" s="232"/>
      <c r="AG32" s="231"/>
      <c r="AH32" s="139"/>
      <c r="AI32" s="268"/>
      <c r="AJ32" s="258"/>
      <c r="AK32" s="378"/>
      <c r="AL32" s="381"/>
      <c r="AM32" s="139"/>
      <c r="AN32" s="398"/>
      <c r="AO32" s="381"/>
      <c r="AP32" s="139"/>
      <c r="AQ32" s="398"/>
      <c r="AR32" s="381"/>
      <c r="AS32" s="139"/>
      <c r="AT32" s="398"/>
      <c r="AU32" s="381"/>
      <c r="AV32" s="139"/>
      <c r="AW32" s="398"/>
      <c r="AX32" s="403"/>
      <c r="AY32" s="414"/>
      <c r="AZ32" s="381"/>
      <c r="BA32" s="139"/>
      <c r="BB32" s="398"/>
      <c r="BC32" s="381"/>
      <c r="BD32" s="139"/>
      <c r="BE32" s="398"/>
      <c r="BF32" s="381"/>
      <c r="BG32" s="139"/>
      <c r="BH32" s="398"/>
      <c r="BI32" s="381"/>
      <c r="BJ32" s="139"/>
      <c r="BK32" s="398"/>
      <c r="BL32" s="432"/>
      <c r="BM32" s="434"/>
      <c r="BN32" s="381"/>
      <c r="BO32" s="139"/>
      <c r="BP32" s="398"/>
      <c r="BQ32" s="381"/>
      <c r="BR32" s="139"/>
      <c r="BS32" s="398"/>
      <c r="BT32" s="381"/>
      <c r="BU32" s="139"/>
      <c r="BV32" s="398"/>
      <c r="BW32" s="381"/>
      <c r="BX32" s="139"/>
      <c r="BY32" s="398"/>
      <c r="BZ32" s="432"/>
      <c r="CA32" s="434"/>
      <c r="CB32" s="520"/>
      <c r="CC32" s="139"/>
      <c r="CD32" s="398"/>
      <c r="CE32" s="381"/>
      <c r="CF32" s="139"/>
      <c r="CG32" s="15"/>
    </row>
    <row r="33" spans="1:100" ht="14.4" hidden="1" customHeight="1" outlineLevel="1" x14ac:dyDescent="0.3">
      <c r="A33" s="754"/>
      <c r="B33" s="755"/>
      <c r="C33" s="744"/>
      <c r="D33" s="746"/>
      <c r="E33" s="742"/>
      <c r="F33" s="743"/>
      <c r="G33" s="138"/>
      <c r="H33" s="139"/>
      <c r="I33" s="15"/>
      <c r="J33" s="138"/>
      <c r="K33" s="139"/>
      <c r="L33" s="232"/>
      <c r="M33" s="231"/>
      <c r="N33" s="139"/>
      <c r="O33" s="232"/>
      <c r="P33" s="231"/>
      <c r="Q33" s="139"/>
      <c r="R33" s="232"/>
      <c r="S33" s="231"/>
      <c r="T33" s="139"/>
      <c r="U33" s="268"/>
      <c r="V33" s="258"/>
      <c r="W33" s="259"/>
      <c r="X33" s="138"/>
      <c r="Y33" s="139"/>
      <c r="Z33" s="158"/>
      <c r="AA33" s="231"/>
      <c r="AB33" s="139"/>
      <c r="AC33" s="232"/>
      <c r="AD33" s="231"/>
      <c r="AE33" s="139"/>
      <c r="AF33" s="232"/>
      <c r="AG33" s="231"/>
      <c r="AH33" s="139"/>
      <c r="AI33" s="268"/>
      <c r="AJ33" s="258"/>
      <c r="AK33" s="378"/>
      <c r="AL33" s="381"/>
      <c r="AM33" s="139"/>
      <c r="AN33" s="398"/>
      <c r="AO33" s="381"/>
      <c r="AP33" s="139"/>
      <c r="AQ33" s="398"/>
      <c r="AR33" s="381"/>
      <c r="AS33" s="139"/>
      <c r="AT33" s="398"/>
      <c r="AU33" s="381"/>
      <c r="AV33" s="139"/>
      <c r="AW33" s="398"/>
      <c r="AX33" s="403"/>
      <c r="AY33" s="414"/>
      <c r="AZ33" s="381"/>
      <c r="BA33" s="139"/>
      <c r="BB33" s="398"/>
      <c r="BC33" s="381"/>
      <c r="BD33" s="139"/>
      <c r="BE33" s="398"/>
      <c r="BF33" s="381"/>
      <c r="BG33" s="139"/>
      <c r="BH33" s="398"/>
      <c r="BI33" s="381"/>
      <c r="BJ33" s="139"/>
      <c r="BK33" s="398"/>
      <c r="BL33" s="432"/>
      <c r="BM33" s="434"/>
      <c r="BN33" s="381"/>
      <c r="BO33" s="139"/>
      <c r="BP33" s="398"/>
      <c r="BQ33" s="381"/>
      <c r="BR33" s="139"/>
      <c r="BS33" s="398"/>
      <c r="BT33" s="381"/>
      <c r="BU33" s="139"/>
      <c r="BV33" s="398"/>
      <c r="BW33" s="381"/>
      <c r="BX33" s="139"/>
      <c r="BY33" s="398"/>
      <c r="BZ33" s="432"/>
      <c r="CA33" s="434"/>
      <c r="CB33" s="520"/>
      <c r="CC33" s="139"/>
      <c r="CD33" s="398"/>
      <c r="CE33" s="381"/>
      <c r="CF33" s="139"/>
      <c r="CG33" s="15"/>
    </row>
    <row r="34" spans="1:100" ht="14.4" hidden="1" customHeight="1" outlineLevel="1" x14ac:dyDescent="0.3">
      <c r="A34" s="754"/>
      <c r="B34" s="755"/>
      <c r="C34" s="744"/>
      <c r="D34" s="746"/>
      <c r="E34" s="742"/>
      <c r="F34" s="743"/>
      <c r="G34" s="138"/>
      <c r="H34" s="139"/>
      <c r="I34" s="15"/>
      <c r="J34" s="138"/>
      <c r="K34" s="139"/>
      <c r="L34" s="232"/>
      <c r="M34" s="231"/>
      <c r="N34" s="139"/>
      <c r="O34" s="232"/>
      <c r="P34" s="231"/>
      <c r="Q34" s="139"/>
      <c r="R34" s="232"/>
      <c r="S34" s="231"/>
      <c r="T34" s="139"/>
      <c r="U34" s="268"/>
      <c r="V34" s="258"/>
      <c r="W34" s="259"/>
      <c r="X34" s="138"/>
      <c r="Y34" s="139"/>
      <c r="Z34" s="158"/>
      <c r="AA34" s="231"/>
      <c r="AB34" s="139"/>
      <c r="AC34" s="232"/>
      <c r="AD34" s="231"/>
      <c r="AE34" s="139"/>
      <c r="AF34" s="232"/>
      <c r="AG34" s="231"/>
      <c r="AH34" s="139"/>
      <c r="AI34" s="268"/>
      <c r="AJ34" s="258"/>
      <c r="AK34" s="378"/>
      <c r="AL34" s="381"/>
      <c r="AM34" s="139"/>
      <c r="AN34" s="398"/>
      <c r="AO34" s="381"/>
      <c r="AP34" s="139"/>
      <c r="AQ34" s="398"/>
      <c r="AR34" s="381"/>
      <c r="AS34" s="139"/>
      <c r="AT34" s="398"/>
      <c r="AU34" s="381"/>
      <c r="AV34" s="139"/>
      <c r="AW34" s="398"/>
      <c r="AX34" s="403"/>
      <c r="AY34" s="414"/>
      <c r="AZ34" s="381"/>
      <c r="BA34" s="139"/>
      <c r="BB34" s="398"/>
      <c r="BC34" s="381"/>
      <c r="BD34" s="139"/>
      <c r="BE34" s="398"/>
      <c r="BF34" s="381"/>
      <c r="BG34" s="139"/>
      <c r="BH34" s="398"/>
      <c r="BI34" s="381"/>
      <c r="BJ34" s="139"/>
      <c r="BK34" s="398"/>
      <c r="BL34" s="432"/>
      <c r="BM34" s="434"/>
      <c r="BN34" s="381"/>
      <c r="BO34" s="139"/>
      <c r="BP34" s="398"/>
      <c r="BQ34" s="381"/>
      <c r="BR34" s="139"/>
      <c r="BS34" s="398"/>
      <c r="BT34" s="381"/>
      <c r="BU34" s="139"/>
      <c r="BV34" s="398"/>
      <c r="BW34" s="381"/>
      <c r="BX34" s="139"/>
      <c r="BY34" s="398"/>
      <c r="BZ34" s="432"/>
      <c r="CA34" s="434"/>
      <c r="CB34" s="520"/>
      <c r="CC34" s="139"/>
      <c r="CD34" s="398"/>
      <c r="CE34" s="381"/>
      <c r="CF34" s="139"/>
      <c r="CG34" s="15"/>
    </row>
    <row r="35" spans="1:100" ht="14.4" hidden="1" customHeight="1" outlineLevel="1" x14ac:dyDescent="0.3">
      <c r="A35" s="754"/>
      <c r="B35" s="755"/>
      <c r="C35" s="744"/>
      <c r="D35" s="746"/>
      <c r="E35" s="742"/>
      <c r="F35" s="743"/>
      <c r="G35" s="138"/>
      <c r="H35" s="139"/>
      <c r="I35" s="15"/>
      <c r="J35" s="138"/>
      <c r="K35" s="139"/>
      <c r="L35" s="232"/>
      <c r="M35" s="231"/>
      <c r="N35" s="139"/>
      <c r="O35" s="232"/>
      <c r="P35" s="231"/>
      <c r="Q35" s="139"/>
      <c r="R35" s="232"/>
      <c r="S35" s="231"/>
      <c r="T35" s="139"/>
      <c r="U35" s="268"/>
      <c r="V35" s="258"/>
      <c r="W35" s="259"/>
      <c r="X35" s="138"/>
      <c r="Y35" s="139"/>
      <c r="Z35" s="158"/>
      <c r="AA35" s="231"/>
      <c r="AB35" s="139"/>
      <c r="AC35" s="232"/>
      <c r="AD35" s="231"/>
      <c r="AE35" s="139"/>
      <c r="AF35" s="232"/>
      <c r="AG35" s="231"/>
      <c r="AH35" s="139"/>
      <c r="AI35" s="268"/>
      <c r="AJ35" s="258"/>
      <c r="AK35" s="378"/>
      <c r="AL35" s="381"/>
      <c r="AM35" s="139"/>
      <c r="AN35" s="398"/>
      <c r="AO35" s="381"/>
      <c r="AP35" s="139"/>
      <c r="AQ35" s="398"/>
      <c r="AR35" s="381"/>
      <c r="AS35" s="139"/>
      <c r="AT35" s="398"/>
      <c r="AU35" s="381"/>
      <c r="AV35" s="139"/>
      <c r="AW35" s="398"/>
      <c r="AX35" s="403"/>
      <c r="AY35" s="414"/>
      <c r="AZ35" s="381"/>
      <c r="BA35" s="139"/>
      <c r="BB35" s="398"/>
      <c r="BC35" s="381"/>
      <c r="BD35" s="139"/>
      <c r="BE35" s="398"/>
      <c r="BF35" s="381"/>
      <c r="BG35" s="139"/>
      <c r="BH35" s="398"/>
      <c r="BI35" s="381"/>
      <c r="BJ35" s="139"/>
      <c r="BK35" s="398"/>
      <c r="BL35" s="432"/>
      <c r="BM35" s="434"/>
      <c r="BN35" s="381"/>
      <c r="BO35" s="139"/>
      <c r="BP35" s="398"/>
      <c r="BQ35" s="381"/>
      <c r="BR35" s="139"/>
      <c r="BS35" s="398"/>
      <c r="BT35" s="381"/>
      <c r="BU35" s="139"/>
      <c r="BV35" s="398"/>
      <c r="BW35" s="381"/>
      <c r="BX35" s="139"/>
      <c r="BY35" s="398"/>
      <c r="BZ35" s="432"/>
      <c r="CA35" s="434"/>
      <c r="CB35" s="520"/>
      <c r="CC35" s="139"/>
      <c r="CD35" s="398"/>
      <c r="CE35" s="381"/>
      <c r="CF35" s="139"/>
      <c r="CG35" s="15"/>
    </row>
    <row r="36" spans="1:100" ht="14.4" hidden="1" customHeight="1" outlineLevel="1" x14ac:dyDescent="0.3">
      <c r="A36" s="754"/>
      <c r="B36" s="755"/>
      <c r="C36" s="744"/>
      <c r="D36" s="746"/>
      <c r="E36" s="742"/>
      <c r="F36" s="743"/>
      <c r="G36" s="138"/>
      <c r="H36" s="139"/>
      <c r="I36" s="15"/>
      <c r="J36" s="138"/>
      <c r="K36" s="139"/>
      <c r="L36" s="232"/>
      <c r="M36" s="231"/>
      <c r="N36" s="139"/>
      <c r="O36" s="232"/>
      <c r="P36" s="231"/>
      <c r="Q36" s="139"/>
      <c r="R36" s="232"/>
      <c r="S36" s="231"/>
      <c r="T36" s="139"/>
      <c r="U36" s="268"/>
      <c r="V36" s="258"/>
      <c r="W36" s="259"/>
      <c r="X36" s="138"/>
      <c r="Y36" s="139"/>
      <c r="Z36" s="158"/>
      <c r="AA36" s="231"/>
      <c r="AB36" s="139"/>
      <c r="AC36" s="232"/>
      <c r="AD36" s="231"/>
      <c r="AE36" s="139"/>
      <c r="AF36" s="232"/>
      <c r="AG36" s="231"/>
      <c r="AH36" s="139"/>
      <c r="AI36" s="268"/>
      <c r="AJ36" s="258"/>
      <c r="AK36" s="378"/>
      <c r="AL36" s="381"/>
      <c r="AM36" s="139"/>
      <c r="AN36" s="398"/>
      <c r="AO36" s="381"/>
      <c r="AP36" s="139"/>
      <c r="AQ36" s="398"/>
      <c r="AR36" s="381"/>
      <c r="AS36" s="139"/>
      <c r="AT36" s="398"/>
      <c r="AU36" s="381"/>
      <c r="AV36" s="139"/>
      <c r="AW36" s="398"/>
      <c r="AX36" s="403"/>
      <c r="AY36" s="414"/>
      <c r="AZ36" s="381"/>
      <c r="BA36" s="139"/>
      <c r="BB36" s="398"/>
      <c r="BC36" s="381"/>
      <c r="BD36" s="139"/>
      <c r="BE36" s="398"/>
      <c r="BF36" s="381"/>
      <c r="BG36" s="139"/>
      <c r="BH36" s="398"/>
      <c r="BI36" s="381"/>
      <c r="BJ36" s="139"/>
      <c r="BK36" s="398"/>
      <c r="BL36" s="432"/>
      <c r="BM36" s="434"/>
      <c r="BN36" s="381"/>
      <c r="BO36" s="139"/>
      <c r="BP36" s="398"/>
      <c r="BQ36" s="381"/>
      <c r="BR36" s="139"/>
      <c r="BS36" s="398"/>
      <c r="BT36" s="381"/>
      <c r="BU36" s="139"/>
      <c r="BV36" s="398"/>
      <c r="BW36" s="381"/>
      <c r="BX36" s="139"/>
      <c r="BY36" s="398"/>
      <c r="BZ36" s="432"/>
      <c r="CA36" s="434"/>
      <c r="CB36" s="520"/>
      <c r="CC36" s="139"/>
      <c r="CD36" s="398"/>
      <c r="CE36" s="381"/>
      <c r="CF36" s="139"/>
      <c r="CG36" s="15"/>
    </row>
    <row r="37" spans="1:100" ht="14.4" hidden="1" customHeight="1" outlineLevel="1" x14ac:dyDescent="0.3">
      <c r="A37" s="754"/>
      <c r="B37" s="755"/>
      <c r="C37" s="744"/>
      <c r="D37" s="746"/>
      <c r="E37" s="742"/>
      <c r="F37" s="743"/>
      <c r="G37" s="138"/>
      <c r="H37" s="139"/>
      <c r="I37" s="15"/>
      <c r="J37" s="138"/>
      <c r="K37" s="139"/>
      <c r="L37" s="232"/>
      <c r="M37" s="231"/>
      <c r="N37" s="139"/>
      <c r="O37" s="232"/>
      <c r="P37" s="231"/>
      <c r="Q37" s="139"/>
      <c r="R37" s="232"/>
      <c r="S37" s="231"/>
      <c r="T37" s="139"/>
      <c r="U37" s="268"/>
      <c r="V37" s="258"/>
      <c r="W37" s="259"/>
      <c r="X37" s="138"/>
      <c r="Y37" s="139"/>
      <c r="Z37" s="158"/>
      <c r="AA37" s="231"/>
      <c r="AB37" s="139"/>
      <c r="AC37" s="232"/>
      <c r="AD37" s="231"/>
      <c r="AE37" s="139"/>
      <c r="AF37" s="232"/>
      <c r="AG37" s="231"/>
      <c r="AH37" s="139"/>
      <c r="AI37" s="268"/>
      <c r="AJ37" s="258"/>
      <c r="AK37" s="378"/>
      <c r="AL37" s="381"/>
      <c r="AM37" s="139"/>
      <c r="AN37" s="398"/>
      <c r="AO37" s="381"/>
      <c r="AP37" s="139"/>
      <c r="AQ37" s="398"/>
      <c r="AR37" s="381"/>
      <c r="AS37" s="139"/>
      <c r="AT37" s="398"/>
      <c r="AU37" s="381"/>
      <c r="AV37" s="139"/>
      <c r="AW37" s="398"/>
      <c r="AX37" s="403"/>
      <c r="AY37" s="414"/>
      <c r="AZ37" s="381"/>
      <c r="BA37" s="139"/>
      <c r="BB37" s="398"/>
      <c r="BC37" s="381"/>
      <c r="BD37" s="139"/>
      <c r="BE37" s="398"/>
      <c r="BF37" s="381"/>
      <c r="BG37" s="139"/>
      <c r="BH37" s="398"/>
      <c r="BI37" s="381"/>
      <c r="BJ37" s="139"/>
      <c r="BK37" s="398"/>
      <c r="BL37" s="432"/>
      <c r="BM37" s="434"/>
      <c r="BN37" s="381"/>
      <c r="BO37" s="139"/>
      <c r="BP37" s="398"/>
      <c r="BQ37" s="381"/>
      <c r="BR37" s="139"/>
      <c r="BS37" s="398"/>
      <c r="BT37" s="381"/>
      <c r="BU37" s="139"/>
      <c r="BV37" s="398"/>
      <c r="BW37" s="381"/>
      <c r="BX37" s="139"/>
      <c r="BY37" s="398"/>
      <c r="BZ37" s="432"/>
      <c r="CA37" s="434"/>
      <c r="CB37" s="520"/>
      <c r="CC37" s="139"/>
      <c r="CD37" s="398"/>
      <c r="CE37" s="381"/>
      <c r="CF37" s="139"/>
      <c r="CG37" s="15"/>
    </row>
    <row r="38" spans="1:100" ht="14.4" hidden="1" customHeight="1" outlineLevel="1" x14ac:dyDescent="0.3">
      <c r="A38" s="754"/>
      <c r="B38" s="755"/>
      <c r="C38" s="744"/>
      <c r="D38" s="746"/>
      <c r="E38" s="742"/>
      <c r="F38" s="743"/>
      <c r="G38" s="138"/>
      <c r="H38" s="139"/>
      <c r="I38" s="15"/>
      <c r="J38" s="138"/>
      <c r="K38" s="139"/>
      <c r="L38" s="232"/>
      <c r="M38" s="231"/>
      <c r="N38" s="139"/>
      <c r="O38" s="232"/>
      <c r="P38" s="231"/>
      <c r="Q38" s="139"/>
      <c r="R38" s="232"/>
      <c r="S38" s="231"/>
      <c r="T38" s="139"/>
      <c r="U38" s="268"/>
      <c r="V38" s="258"/>
      <c r="W38" s="259"/>
      <c r="X38" s="138"/>
      <c r="Y38" s="139"/>
      <c r="Z38" s="158"/>
      <c r="AA38" s="231"/>
      <c r="AB38" s="139"/>
      <c r="AC38" s="232"/>
      <c r="AD38" s="231"/>
      <c r="AE38" s="139"/>
      <c r="AF38" s="232"/>
      <c r="AG38" s="231"/>
      <c r="AH38" s="139"/>
      <c r="AI38" s="268"/>
      <c r="AJ38" s="258"/>
      <c r="AK38" s="378"/>
      <c r="AL38" s="381"/>
      <c r="AM38" s="139"/>
      <c r="AN38" s="398"/>
      <c r="AO38" s="381"/>
      <c r="AP38" s="139"/>
      <c r="AQ38" s="398"/>
      <c r="AR38" s="381"/>
      <c r="AS38" s="139"/>
      <c r="AT38" s="398"/>
      <c r="AU38" s="381"/>
      <c r="AV38" s="139"/>
      <c r="AW38" s="398"/>
      <c r="AX38" s="403"/>
      <c r="AY38" s="414"/>
      <c r="AZ38" s="381"/>
      <c r="BA38" s="139"/>
      <c r="BB38" s="398"/>
      <c r="BC38" s="381"/>
      <c r="BD38" s="139"/>
      <c r="BE38" s="398"/>
      <c r="BF38" s="381"/>
      <c r="BG38" s="139"/>
      <c r="BH38" s="398"/>
      <c r="BI38" s="381"/>
      <c r="BJ38" s="139"/>
      <c r="BK38" s="398"/>
      <c r="BL38" s="432"/>
      <c r="BM38" s="434"/>
      <c r="BN38" s="381"/>
      <c r="BO38" s="139"/>
      <c r="BP38" s="398"/>
      <c r="BQ38" s="381"/>
      <c r="BR38" s="139"/>
      <c r="BS38" s="398"/>
      <c r="BT38" s="381"/>
      <c r="BU38" s="139"/>
      <c r="BV38" s="398"/>
      <c r="BW38" s="381"/>
      <c r="BX38" s="139"/>
      <c r="BY38" s="398"/>
      <c r="BZ38" s="432"/>
      <c r="CA38" s="434"/>
      <c r="CB38" s="520"/>
      <c r="CC38" s="139"/>
      <c r="CD38" s="398"/>
      <c r="CE38" s="381"/>
      <c r="CF38" s="139"/>
      <c r="CG38" s="15"/>
    </row>
    <row r="39" spans="1:100" ht="14.4" hidden="1" customHeight="1" outlineLevel="1" x14ac:dyDescent="0.3">
      <c r="A39" s="754"/>
      <c r="B39" s="755"/>
      <c r="C39" s="744"/>
      <c r="D39" s="746"/>
      <c r="E39" s="742"/>
      <c r="F39" s="743"/>
      <c r="G39" s="138"/>
      <c r="H39" s="139"/>
      <c r="I39" s="15"/>
      <c r="J39" s="138"/>
      <c r="K39" s="139"/>
      <c r="L39" s="232"/>
      <c r="M39" s="231"/>
      <c r="N39" s="139"/>
      <c r="O39" s="232"/>
      <c r="P39" s="231"/>
      <c r="Q39" s="139"/>
      <c r="R39" s="232"/>
      <c r="S39" s="231"/>
      <c r="T39" s="139"/>
      <c r="U39" s="268"/>
      <c r="V39" s="258"/>
      <c r="W39" s="259"/>
      <c r="X39" s="138"/>
      <c r="Y39" s="139"/>
      <c r="Z39" s="158"/>
      <c r="AA39" s="231"/>
      <c r="AB39" s="139"/>
      <c r="AC39" s="232"/>
      <c r="AD39" s="231"/>
      <c r="AE39" s="139"/>
      <c r="AF39" s="232"/>
      <c r="AG39" s="231"/>
      <c r="AH39" s="139"/>
      <c r="AI39" s="268"/>
      <c r="AJ39" s="258"/>
      <c r="AK39" s="378"/>
      <c r="AL39" s="381"/>
      <c r="AM39" s="139"/>
      <c r="AN39" s="398"/>
      <c r="AO39" s="381"/>
      <c r="AP39" s="139"/>
      <c r="AQ39" s="398"/>
      <c r="AR39" s="381"/>
      <c r="AS39" s="139"/>
      <c r="AT39" s="398"/>
      <c r="AU39" s="381"/>
      <c r="AV39" s="139"/>
      <c r="AW39" s="398"/>
      <c r="AX39" s="403"/>
      <c r="AY39" s="414"/>
      <c r="AZ39" s="381"/>
      <c r="BA39" s="139"/>
      <c r="BB39" s="398"/>
      <c r="BC39" s="381"/>
      <c r="BD39" s="139"/>
      <c r="BE39" s="398"/>
      <c r="BF39" s="381"/>
      <c r="BG39" s="139"/>
      <c r="BH39" s="398"/>
      <c r="BI39" s="381"/>
      <c r="BJ39" s="139"/>
      <c r="BK39" s="398"/>
      <c r="BL39" s="432"/>
      <c r="BM39" s="434"/>
      <c r="BN39" s="381"/>
      <c r="BO39" s="139"/>
      <c r="BP39" s="398"/>
      <c r="BQ39" s="381"/>
      <c r="BR39" s="139"/>
      <c r="BS39" s="398"/>
      <c r="BT39" s="381"/>
      <c r="BU39" s="139"/>
      <c r="BV39" s="398"/>
      <c r="BW39" s="381"/>
      <c r="BX39" s="139"/>
      <c r="BY39" s="398"/>
      <c r="BZ39" s="432"/>
      <c r="CA39" s="434"/>
      <c r="CB39" s="520"/>
      <c r="CC39" s="139"/>
      <c r="CD39" s="398"/>
      <c r="CE39" s="381"/>
      <c r="CF39" s="139"/>
      <c r="CG39" s="15"/>
    </row>
    <row r="40" spans="1:100" ht="14.4" hidden="1" customHeight="1" outlineLevel="1" x14ac:dyDescent="0.3">
      <c r="A40" s="754"/>
      <c r="B40" s="755"/>
      <c r="C40" s="744"/>
      <c r="D40" s="746"/>
      <c r="E40" s="742"/>
      <c r="F40" s="743"/>
      <c r="G40" s="138"/>
      <c r="H40" s="139"/>
      <c r="I40" s="15"/>
      <c r="J40" s="138"/>
      <c r="K40" s="139"/>
      <c r="L40" s="232"/>
      <c r="M40" s="231"/>
      <c r="N40" s="139"/>
      <c r="O40" s="232"/>
      <c r="P40" s="231"/>
      <c r="Q40" s="139"/>
      <c r="R40" s="232"/>
      <c r="S40" s="231"/>
      <c r="T40" s="139"/>
      <c r="U40" s="268"/>
      <c r="V40" s="258"/>
      <c r="W40" s="259"/>
      <c r="X40" s="138"/>
      <c r="Y40" s="139"/>
      <c r="Z40" s="158"/>
      <c r="AA40" s="231"/>
      <c r="AB40" s="139"/>
      <c r="AC40" s="232"/>
      <c r="AD40" s="231"/>
      <c r="AE40" s="139"/>
      <c r="AF40" s="232"/>
      <c r="AG40" s="231"/>
      <c r="AH40" s="139"/>
      <c r="AI40" s="268"/>
      <c r="AJ40" s="258"/>
      <c r="AK40" s="378"/>
      <c r="AL40" s="381"/>
      <c r="AM40" s="139"/>
      <c r="AN40" s="398"/>
      <c r="AO40" s="381"/>
      <c r="AP40" s="139"/>
      <c r="AQ40" s="398"/>
      <c r="AR40" s="381"/>
      <c r="AS40" s="139"/>
      <c r="AT40" s="398"/>
      <c r="AU40" s="381"/>
      <c r="AV40" s="139"/>
      <c r="AW40" s="398"/>
      <c r="AX40" s="403"/>
      <c r="AY40" s="414"/>
      <c r="AZ40" s="381"/>
      <c r="BA40" s="139"/>
      <c r="BB40" s="398"/>
      <c r="BC40" s="381"/>
      <c r="BD40" s="139"/>
      <c r="BE40" s="398"/>
      <c r="BF40" s="381"/>
      <c r="BG40" s="139"/>
      <c r="BH40" s="398"/>
      <c r="BI40" s="381"/>
      <c r="BJ40" s="139"/>
      <c r="BK40" s="398"/>
      <c r="BL40" s="432"/>
      <c r="BM40" s="434"/>
      <c r="BN40" s="381"/>
      <c r="BO40" s="139"/>
      <c r="BP40" s="398"/>
      <c r="BQ40" s="381"/>
      <c r="BR40" s="139"/>
      <c r="BS40" s="398"/>
      <c r="BT40" s="381"/>
      <c r="BU40" s="139"/>
      <c r="BV40" s="398"/>
      <c r="BW40" s="381"/>
      <c r="BX40" s="139"/>
      <c r="BY40" s="398"/>
      <c r="BZ40" s="432"/>
      <c r="CA40" s="434"/>
      <c r="CB40" s="520"/>
      <c r="CC40" s="139"/>
      <c r="CD40" s="398"/>
      <c r="CE40" s="381"/>
      <c r="CF40" s="139"/>
      <c r="CG40" s="15"/>
    </row>
    <row r="41" spans="1:100" ht="14.4" hidden="1" customHeight="1" outlineLevel="1" x14ac:dyDescent="0.3">
      <c r="A41" s="754"/>
      <c r="B41" s="755"/>
      <c r="C41" s="744"/>
      <c r="D41" s="746"/>
      <c r="E41" s="742"/>
      <c r="F41" s="743"/>
      <c r="G41" s="138"/>
      <c r="H41" s="139"/>
      <c r="I41" s="15"/>
      <c r="J41" s="138"/>
      <c r="K41" s="139"/>
      <c r="L41" s="232"/>
      <c r="M41" s="231"/>
      <c r="N41" s="139"/>
      <c r="O41" s="232"/>
      <c r="P41" s="231"/>
      <c r="Q41" s="139"/>
      <c r="R41" s="232"/>
      <c r="S41" s="231"/>
      <c r="T41" s="139"/>
      <c r="U41" s="268"/>
      <c r="V41" s="258"/>
      <c r="W41" s="259"/>
      <c r="X41" s="138"/>
      <c r="Y41" s="139"/>
      <c r="Z41" s="158"/>
      <c r="AA41" s="231"/>
      <c r="AB41" s="139"/>
      <c r="AC41" s="232"/>
      <c r="AD41" s="231"/>
      <c r="AE41" s="139"/>
      <c r="AF41" s="232"/>
      <c r="AG41" s="231"/>
      <c r="AH41" s="139"/>
      <c r="AI41" s="268"/>
      <c r="AJ41" s="258"/>
      <c r="AK41" s="378"/>
      <c r="AL41" s="381"/>
      <c r="AM41" s="139"/>
      <c r="AN41" s="398"/>
      <c r="AO41" s="381"/>
      <c r="AP41" s="139"/>
      <c r="AQ41" s="398"/>
      <c r="AR41" s="381"/>
      <c r="AS41" s="139"/>
      <c r="AT41" s="398"/>
      <c r="AU41" s="381"/>
      <c r="AV41" s="139"/>
      <c r="AW41" s="398"/>
      <c r="AX41" s="403"/>
      <c r="AY41" s="414"/>
      <c r="AZ41" s="381"/>
      <c r="BA41" s="139"/>
      <c r="BB41" s="398"/>
      <c r="BC41" s="381"/>
      <c r="BD41" s="139"/>
      <c r="BE41" s="398"/>
      <c r="BF41" s="381"/>
      <c r="BG41" s="139"/>
      <c r="BH41" s="398"/>
      <c r="BI41" s="381"/>
      <c r="BJ41" s="139"/>
      <c r="BK41" s="398"/>
      <c r="BL41" s="432"/>
      <c r="BM41" s="434"/>
      <c r="BN41" s="381"/>
      <c r="BO41" s="139"/>
      <c r="BP41" s="398"/>
      <c r="BQ41" s="381"/>
      <c r="BR41" s="139"/>
      <c r="BS41" s="398"/>
      <c r="BT41" s="381"/>
      <c r="BU41" s="139"/>
      <c r="BV41" s="398"/>
      <c r="BW41" s="381"/>
      <c r="BX41" s="139"/>
      <c r="BY41" s="398"/>
      <c r="BZ41" s="432"/>
      <c r="CA41" s="434"/>
      <c r="CB41" s="520"/>
      <c r="CC41" s="139"/>
      <c r="CD41" s="398"/>
      <c r="CE41" s="381"/>
      <c r="CF41" s="139"/>
      <c r="CG41" s="15"/>
    </row>
    <row r="42" spans="1:100" ht="14.4" hidden="1" customHeight="1" outlineLevel="1" x14ac:dyDescent="0.3">
      <c r="A42" s="754"/>
      <c r="B42" s="755"/>
      <c r="C42" s="744"/>
      <c r="D42" s="746"/>
      <c r="E42" s="742"/>
      <c r="F42" s="743"/>
      <c r="G42" s="138"/>
      <c r="H42" s="139"/>
      <c r="I42" s="15"/>
      <c r="J42" s="138"/>
      <c r="K42" s="139"/>
      <c r="L42" s="232"/>
      <c r="M42" s="231"/>
      <c r="N42" s="139"/>
      <c r="O42" s="232"/>
      <c r="P42" s="231"/>
      <c r="Q42" s="139"/>
      <c r="R42" s="232"/>
      <c r="S42" s="231"/>
      <c r="T42" s="139"/>
      <c r="U42" s="268"/>
      <c r="V42" s="258"/>
      <c r="W42" s="259"/>
      <c r="X42" s="138"/>
      <c r="Y42" s="139"/>
      <c r="Z42" s="158"/>
      <c r="AA42" s="231"/>
      <c r="AB42" s="139"/>
      <c r="AC42" s="232"/>
      <c r="AD42" s="231"/>
      <c r="AE42" s="139"/>
      <c r="AF42" s="232"/>
      <c r="AG42" s="231"/>
      <c r="AH42" s="139"/>
      <c r="AI42" s="268"/>
      <c r="AJ42" s="258"/>
      <c r="AK42" s="378"/>
      <c r="AL42" s="381"/>
      <c r="AM42" s="139"/>
      <c r="AN42" s="398"/>
      <c r="AO42" s="381"/>
      <c r="AP42" s="139"/>
      <c r="AQ42" s="398"/>
      <c r="AR42" s="381"/>
      <c r="AS42" s="139"/>
      <c r="AT42" s="398"/>
      <c r="AU42" s="381"/>
      <c r="AV42" s="139"/>
      <c r="AW42" s="398"/>
      <c r="AX42" s="403"/>
      <c r="AY42" s="414"/>
      <c r="AZ42" s="381"/>
      <c r="BA42" s="139"/>
      <c r="BB42" s="398"/>
      <c r="BC42" s="381"/>
      <c r="BD42" s="139"/>
      <c r="BE42" s="398"/>
      <c r="BF42" s="381"/>
      <c r="BG42" s="139"/>
      <c r="BH42" s="398"/>
      <c r="BI42" s="381"/>
      <c r="BJ42" s="139"/>
      <c r="BK42" s="398"/>
      <c r="BL42" s="432"/>
      <c r="BM42" s="434"/>
      <c r="BN42" s="381"/>
      <c r="BO42" s="139"/>
      <c r="BP42" s="398"/>
      <c r="BQ42" s="381"/>
      <c r="BR42" s="139"/>
      <c r="BS42" s="398"/>
      <c r="BT42" s="381"/>
      <c r="BU42" s="139"/>
      <c r="BV42" s="398"/>
      <c r="BW42" s="381"/>
      <c r="BX42" s="139"/>
      <c r="BY42" s="398"/>
      <c r="BZ42" s="432"/>
      <c r="CA42" s="434"/>
      <c r="CB42" s="520"/>
      <c r="CC42" s="139"/>
      <c r="CD42" s="398"/>
      <c r="CE42" s="381"/>
      <c r="CF42" s="139"/>
      <c r="CG42" s="15"/>
    </row>
    <row r="43" spans="1:100" ht="14.4" hidden="1" customHeight="1" outlineLevel="1" x14ac:dyDescent="0.3">
      <c r="A43" s="754"/>
      <c r="B43" s="755"/>
      <c r="C43" s="744"/>
      <c r="D43" s="746"/>
      <c r="E43" s="742"/>
      <c r="F43" s="743"/>
      <c r="G43" s="138"/>
      <c r="H43" s="139"/>
      <c r="I43" s="15"/>
      <c r="J43" s="138"/>
      <c r="K43" s="139"/>
      <c r="L43" s="232"/>
      <c r="M43" s="231"/>
      <c r="N43" s="139"/>
      <c r="O43" s="232"/>
      <c r="P43" s="231"/>
      <c r="Q43" s="139"/>
      <c r="R43" s="232"/>
      <c r="S43" s="231"/>
      <c r="T43" s="139"/>
      <c r="U43" s="268"/>
      <c r="V43" s="258"/>
      <c r="W43" s="259"/>
      <c r="X43" s="138"/>
      <c r="Y43" s="139"/>
      <c r="Z43" s="158"/>
      <c r="AA43" s="231"/>
      <c r="AB43" s="139"/>
      <c r="AC43" s="232"/>
      <c r="AD43" s="231"/>
      <c r="AE43" s="139"/>
      <c r="AF43" s="232"/>
      <c r="AG43" s="231"/>
      <c r="AH43" s="139"/>
      <c r="AI43" s="268"/>
      <c r="AJ43" s="258"/>
      <c r="AK43" s="378"/>
      <c r="AL43" s="381"/>
      <c r="AM43" s="139"/>
      <c r="AN43" s="398"/>
      <c r="AO43" s="381"/>
      <c r="AP43" s="139"/>
      <c r="AQ43" s="398"/>
      <c r="AR43" s="381"/>
      <c r="AS43" s="139"/>
      <c r="AT43" s="398"/>
      <c r="AU43" s="381"/>
      <c r="AV43" s="139"/>
      <c r="AW43" s="398"/>
      <c r="AX43" s="403"/>
      <c r="AY43" s="414"/>
      <c r="AZ43" s="381"/>
      <c r="BA43" s="139"/>
      <c r="BB43" s="398"/>
      <c r="BC43" s="381"/>
      <c r="BD43" s="139"/>
      <c r="BE43" s="398"/>
      <c r="BF43" s="381"/>
      <c r="BG43" s="139"/>
      <c r="BH43" s="398"/>
      <c r="BI43" s="381"/>
      <c r="BJ43" s="139"/>
      <c r="BK43" s="398"/>
      <c r="BL43" s="432"/>
      <c r="BM43" s="434"/>
      <c r="BN43" s="381"/>
      <c r="BO43" s="139"/>
      <c r="BP43" s="398"/>
      <c r="BQ43" s="381"/>
      <c r="BR43" s="139"/>
      <c r="BS43" s="398"/>
      <c r="BT43" s="381"/>
      <c r="BU43" s="139"/>
      <c r="BV43" s="398"/>
      <c r="BW43" s="381"/>
      <c r="BX43" s="139"/>
      <c r="BY43" s="398"/>
      <c r="BZ43" s="432"/>
      <c r="CA43" s="434"/>
      <c r="CB43" s="520"/>
      <c r="CC43" s="139"/>
      <c r="CD43" s="398"/>
      <c r="CE43" s="381"/>
      <c r="CF43" s="139"/>
      <c r="CG43" s="15"/>
    </row>
    <row r="44" spans="1:100" ht="14.4" hidden="1" customHeight="1" outlineLevel="1" x14ac:dyDescent="0.3">
      <c r="A44" s="754"/>
      <c r="B44" s="755"/>
      <c r="C44" s="744"/>
      <c r="D44" s="746"/>
      <c r="E44" s="742"/>
      <c r="F44" s="743"/>
      <c r="G44" s="138"/>
      <c r="H44" s="139"/>
      <c r="I44" s="15"/>
      <c r="J44" s="138"/>
      <c r="K44" s="139"/>
      <c r="L44" s="232"/>
      <c r="M44" s="231"/>
      <c r="N44" s="139"/>
      <c r="O44" s="232"/>
      <c r="P44" s="231"/>
      <c r="Q44" s="139"/>
      <c r="R44" s="232"/>
      <c r="S44" s="231"/>
      <c r="T44" s="139"/>
      <c r="U44" s="268"/>
      <c r="V44" s="258"/>
      <c r="W44" s="259"/>
      <c r="X44" s="138"/>
      <c r="Y44" s="139"/>
      <c r="Z44" s="158"/>
      <c r="AA44" s="231"/>
      <c r="AB44" s="139"/>
      <c r="AC44" s="232"/>
      <c r="AD44" s="231"/>
      <c r="AE44" s="139"/>
      <c r="AF44" s="232"/>
      <c r="AG44" s="231"/>
      <c r="AH44" s="139"/>
      <c r="AI44" s="268"/>
      <c r="AJ44" s="258"/>
      <c r="AK44" s="378"/>
      <c r="AL44" s="381"/>
      <c r="AM44" s="139"/>
      <c r="AN44" s="398"/>
      <c r="AO44" s="381"/>
      <c r="AP44" s="139"/>
      <c r="AQ44" s="398"/>
      <c r="AR44" s="381"/>
      <c r="AS44" s="139"/>
      <c r="AT44" s="398"/>
      <c r="AU44" s="381"/>
      <c r="AV44" s="139"/>
      <c r="AW44" s="398"/>
      <c r="AX44" s="403"/>
      <c r="AY44" s="414"/>
      <c r="AZ44" s="381"/>
      <c r="BA44" s="139"/>
      <c r="BB44" s="398"/>
      <c r="BC44" s="381"/>
      <c r="BD44" s="139"/>
      <c r="BE44" s="398"/>
      <c r="BF44" s="381"/>
      <c r="BG44" s="139"/>
      <c r="BH44" s="398"/>
      <c r="BI44" s="381"/>
      <c r="BJ44" s="139"/>
      <c r="BK44" s="398"/>
      <c r="BL44" s="432"/>
      <c r="BM44" s="434"/>
      <c r="BN44" s="381"/>
      <c r="BO44" s="139"/>
      <c r="BP44" s="398"/>
      <c r="BQ44" s="381"/>
      <c r="BR44" s="139"/>
      <c r="BS44" s="398"/>
      <c r="BT44" s="381"/>
      <c r="BU44" s="139"/>
      <c r="BV44" s="398"/>
      <c r="BW44" s="381"/>
      <c r="BX44" s="139"/>
      <c r="BY44" s="398"/>
      <c r="BZ44" s="432"/>
      <c r="CA44" s="434"/>
      <c r="CB44" s="520"/>
      <c r="CC44" s="139"/>
      <c r="CD44" s="398"/>
      <c r="CE44" s="381"/>
      <c r="CF44" s="139"/>
      <c r="CG44" s="15"/>
    </row>
    <row r="45" spans="1:100" ht="14.4" hidden="1" customHeight="1" outlineLevel="1" x14ac:dyDescent="0.3">
      <c r="A45" s="754"/>
      <c r="B45" s="755"/>
      <c r="C45" s="744"/>
      <c r="D45" s="746"/>
      <c r="E45" s="742"/>
      <c r="F45" s="743"/>
      <c r="G45" s="138"/>
      <c r="H45" s="139"/>
      <c r="I45" s="15"/>
      <c r="J45" s="138"/>
      <c r="K45" s="139"/>
      <c r="L45" s="232"/>
      <c r="M45" s="231"/>
      <c r="N45" s="139"/>
      <c r="O45" s="232"/>
      <c r="P45" s="231"/>
      <c r="Q45" s="139"/>
      <c r="R45" s="232"/>
      <c r="S45" s="231"/>
      <c r="T45" s="139"/>
      <c r="U45" s="268"/>
      <c r="V45" s="258"/>
      <c r="W45" s="259"/>
      <c r="X45" s="138"/>
      <c r="Y45" s="139"/>
      <c r="Z45" s="158"/>
      <c r="AA45" s="231"/>
      <c r="AB45" s="139"/>
      <c r="AC45" s="232"/>
      <c r="AD45" s="231"/>
      <c r="AE45" s="139"/>
      <c r="AF45" s="232"/>
      <c r="AG45" s="231"/>
      <c r="AH45" s="139"/>
      <c r="AI45" s="268"/>
      <c r="AJ45" s="258"/>
      <c r="AK45" s="378"/>
      <c r="AL45" s="381"/>
      <c r="AM45" s="139"/>
      <c r="AN45" s="398"/>
      <c r="AO45" s="381"/>
      <c r="AP45" s="139"/>
      <c r="AQ45" s="398"/>
      <c r="AR45" s="381"/>
      <c r="AS45" s="139"/>
      <c r="AT45" s="398"/>
      <c r="AU45" s="381"/>
      <c r="AV45" s="139"/>
      <c r="AW45" s="398"/>
      <c r="AX45" s="403"/>
      <c r="AY45" s="414"/>
      <c r="AZ45" s="381"/>
      <c r="BA45" s="139"/>
      <c r="BB45" s="398"/>
      <c r="BC45" s="381"/>
      <c r="BD45" s="139"/>
      <c r="BE45" s="398"/>
      <c r="BF45" s="381"/>
      <c r="BG45" s="139"/>
      <c r="BH45" s="398"/>
      <c r="BI45" s="381"/>
      <c r="BJ45" s="139"/>
      <c r="BK45" s="398"/>
      <c r="BL45" s="432"/>
      <c r="BM45" s="434"/>
      <c r="BN45" s="381"/>
      <c r="BO45" s="139"/>
      <c r="BP45" s="398"/>
      <c r="BQ45" s="381"/>
      <c r="BR45" s="139"/>
      <c r="BS45" s="398"/>
      <c r="BT45" s="381"/>
      <c r="BU45" s="139"/>
      <c r="BV45" s="398"/>
      <c r="BW45" s="381"/>
      <c r="BX45" s="139"/>
      <c r="BY45" s="398"/>
      <c r="BZ45" s="432"/>
      <c r="CA45" s="434"/>
      <c r="CB45" s="520"/>
      <c r="CC45" s="139"/>
      <c r="CD45" s="398"/>
      <c r="CE45" s="381"/>
      <c r="CF45" s="139"/>
      <c r="CG45" s="15"/>
    </row>
    <row r="46" spans="1:100" ht="14.4" hidden="1" customHeight="1" outlineLevel="1" x14ac:dyDescent="0.3">
      <c r="A46" s="754"/>
      <c r="B46" s="755"/>
      <c r="C46" s="744"/>
      <c r="D46" s="746"/>
      <c r="E46" s="742"/>
      <c r="F46" s="743"/>
      <c r="G46" s="138"/>
      <c r="H46" s="139"/>
      <c r="I46" s="15"/>
      <c r="J46" s="138"/>
      <c r="K46" s="139"/>
      <c r="L46" s="232"/>
      <c r="M46" s="231"/>
      <c r="N46" s="139"/>
      <c r="O46" s="232"/>
      <c r="P46" s="231"/>
      <c r="Q46" s="139"/>
      <c r="R46" s="232"/>
      <c r="S46" s="231"/>
      <c r="T46" s="139"/>
      <c r="U46" s="268"/>
      <c r="V46" s="258"/>
      <c r="W46" s="259"/>
      <c r="X46" s="138"/>
      <c r="Y46" s="139"/>
      <c r="Z46" s="158"/>
      <c r="AA46" s="231"/>
      <c r="AB46" s="139"/>
      <c r="AC46" s="232"/>
      <c r="AD46" s="231"/>
      <c r="AE46" s="139"/>
      <c r="AF46" s="232"/>
      <c r="AG46" s="231"/>
      <c r="AH46" s="139"/>
      <c r="AI46" s="268"/>
      <c r="AJ46" s="258"/>
      <c r="AK46" s="378"/>
      <c r="AL46" s="381"/>
      <c r="AM46" s="139"/>
      <c r="AN46" s="398"/>
      <c r="AO46" s="381"/>
      <c r="AP46" s="139"/>
      <c r="AQ46" s="398"/>
      <c r="AR46" s="381"/>
      <c r="AS46" s="139"/>
      <c r="AT46" s="398"/>
      <c r="AU46" s="381"/>
      <c r="AV46" s="139"/>
      <c r="AW46" s="398"/>
      <c r="AX46" s="403"/>
      <c r="AY46" s="414"/>
      <c r="AZ46" s="381"/>
      <c r="BA46" s="139"/>
      <c r="BB46" s="398"/>
      <c r="BC46" s="381"/>
      <c r="BD46" s="139"/>
      <c r="BE46" s="398"/>
      <c r="BF46" s="381"/>
      <c r="BG46" s="139"/>
      <c r="BH46" s="398"/>
      <c r="BI46" s="381"/>
      <c r="BJ46" s="139"/>
      <c r="BK46" s="398"/>
      <c r="BL46" s="432"/>
      <c r="BM46" s="434"/>
      <c r="BN46" s="381"/>
      <c r="BO46" s="139"/>
      <c r="BP46" s="398"/>
      <c r="BQ46" s="381"/>
      <c r="BR46" s="139"/>
      <c r="BS46" s="398"/>
      <c r="BT46" s="381"/>
      <c r="BU46" s="139"/>
      <c r="BV46" s="398"/>
      <c r="BW46" s="381"/>
      <c r="BX46" s="139"/>
      <c r="BY46" s="398"/>
      <c r="BZ46" s="432"/>
      <c r="CA46" s="434"/>
      <c r="CB46" s="520"/>
      <c r="CC46" s="139"/>
      <c r="CD46" s="398"/>
      <c r="CE46" s="381"/>
      <c r="CF46" s="139"/>
      <c r="CG46" s="15"/>
    </row>
    <row r="47" spans="1:100" ht="14.4" hidden="1" customHeight="1" outlineLevel="1" x14ac:dyDescent="0.3">
      <c r="A47" s="754"/>
      <c r="B47" s="755"/>
      <c r="C47" s="744"/>
      <c r="D47" s="746"/>
      <c r="E47" s="742"/>
      <c r="F47" s="743"/>
      <c r="G47" s="138"/>
      <c r="H47" s="139"/>
      <c r="I47" s="15"/>
      <c r="J47" s="138"/>
      <c r="K47" s="139"/>
      <c r="L47" s="232"/>
      <c r="M47" s="231"/>
      <c r="N47" s="139"/>
      <c r="O47" s="232"/>
      <c r="P47" s="231"/>
      <c r="Q47" s="139"/>
      <c r="R47" s="232"/>
      <c r="S47" s="231"/>
      <c r="T47" s="139"/>
      <c r="U47" s="268"/>
      <c r="V47" s="258"/>
      <c r="W47" s="259"/>
      <c r="X47" s="138"/>
      <c r="Y47" s="139"/>
      <c r="Z47" s="158"/>
      <c r="AA47" s="231"/>
      <c r="AB47" s="139"/>
      <c r="AC47" s="232"/>
      <c r="AD47" s="231"/>
      <c r="AE47" s="139"/>
      <c r="AF47" s="232"/>
      <c r="AG47" s="231"/>
      <c r="AH47" s="139"/>
      <c r="AI47" s="268"/>
      <c r="AJ47" s="258"/>
      <c r="AK47" s="378"/>
      <c r="AL47" s="381"/>
      <c r="AM47" s="139"/>
      <c r="AN47" s="398"/>
      <c r="AO47" s="381"/>
      <c r="AP47" s="139"/>
      <c r="AQ47" s="398"/>
      <c r="AR47" s="381"/>
      <c r="AS47" s="139"/>
      <c r="AT47" s="398"/>
      <c r="AU47" s="381"/>
      <c r="AV47" s="139"/>
      <c r="AW47" s="398"/>
      <c r="AX47" s="403"/>
      <c r="AY47" s="414"/>
      <c r="AZ47" s="381"/>
      <c r="BA47" s="139"/>
      <c r="BB47" s="398"/>
      <c r="BC47" s="381"/>
      <c r="BD47" s="139"/>
      <c r="BE47" s="398"/>
      <c r="BF47" s="381"/>
      <c r="BG47" s="139"/>
      <c r="BH47" s="398"/>
      <c r="BI47" s="381"/>
      <c r="BJ47" s="139"/>
      <c r="BK47" s="398"/>
      <c r="BL47" s="432"/>
      <c r="BM47" s="434"/>
      <c r="BN47" s="381"/>
      <c r="BO47" s="139"/>
      <c r="BP47" s="398"/>
      <c r="BQ47" s="381"/>
      <c r="BR47" s="139"/>
      <c r="BS47" s="398"/>
      <c r="BT47" s="381"/>
      <c r="BU47" s="139"/>
      <c r="BV47" s="398"/>
      <c r="BW47" s="381"/>
      <c r="BX47" s="139"/>
      <c r="BY47" s="398"/>
      <c r="BZ47" s="432"/>
      <c r="CA47" s="434"/>
      <c r="CB47" s="520"/>
      <c r="CC47" s="139"/>
      <c r="CD47" s="398"/>
      <c r="CE47" s="381"/>
      <c r="CF47" s="139"/>
      <c r="CG47" s="15"/>
    </row>
    <row r="48" spans="1:100" ht="14.4" hidden="1" customHeight="1" outlineLevel="1" x14ac:dyDescent="0.3">
      <c r="A48" s="754"/>
      <c r="B48" s="755"/>
      <c r="C48" s="744"/>
      <c r="D48" s="746"/>
      <c r="E48" s="742"/>
      <c r="F48" s="743"/>
      <c r="G48" s="138"/>
      <c r="H48" s="139"/>
      <c r="I48" s="15"/>
      <c r="J48" s="138"/>
      <c r="K48" s="139"/>
      <c r="L48" s="232"/>
      <c r="M48" s="231"/>
      <c r="N48" s="139"/>
      <c r="O48" s="232"/>
      <c r="P48" s="231"/>
      <c r="Q48" s="139"/>
      <c r="R48" s="232"/>
      <c r="S48" s="231"/>
      <c r="T48" s="139"/>
      <c r="U48" s="268"/>
      <c r="V48" s="258"/>
      <c r="W48" s="259"/>
      <c r="X48" s="138"/>
      <c r="Y48" s="139"/>
      <c r="Z48" s="158"/>
      <c r="AA48" s="231"/>
      <c r="AB48" s="139"/>
      <c r="AC48" s="232"/>
      <c r="AD48" s="231"/>
      <c r="AE48" s="139"/>
      <c r="AF48" s="232"/>
      <c r="AG48" s="231"/>
      <c r="AH48" s="139"/>
      <c r="AI48" s="268"/>
      <c r="AJ48" s="258"/>
      <c r="AK48" s="378"/>
      <c r="AL48" s="381"/>
      <c r="AM48" s="139"/>
      <c r="AN48" s="398"/>
      <c r="AO48" s="381"/>
      <c r="AP48" s="139"/>
      <c r="AQ48" s="398"/>
      <c r="AR48" s="381"/>
      <c r="AS48" s="139"/>
      <c r="AT48" s="398"/>
      <c r="AU48" s="381"/>
      <c r="AV48" s="139"/>
      <c r="AW48" s="398"/>
      <c r="AX48" s="403"/>
      <c r="AY48" s="414"/>
      <c r="AZ48" s="381"/>
      <c r="BA48" s="139"/>
      <c r="BB48" s="398"/>
      <c r="BC48" s="381"/>
      <c r="BD48" s="139"/>
      <c r="BE48" s="398"/>
      <c r="BF48" s="381"/>
      <c r="BG48" s="139"/>
      <c r="BH48" s="398"/>
      <c r="BI48" s="381"/>
      <c r="BJ48" s="139"/>
      <c r="BK48" s="398"/>
      <c r="BL48" s="432"/>
      <c r="BM48" s="434"/>
      <c r="BN48" s="381"/>
      <c r="BO48" s="139"/>
      <c r="BP48" s="398"/>
      <c r="BQ48" s="381"/>
      <c r="BR48" s="139"/>
      <c r="BS48" s="398"/>
      <c r="BT48" s="381"/>
      <c r="BU48" s="139"/>
      <c r="BV48" s="398"/>
      <c r="BW48" s="381"/>
      <c r="BX48" s="139"/>
      <c r="BY48" s="398"/>
      <c r="BZ48" s="432"/>
      <c r="CA48" s="434"/>
      <c r="CB48" s="520"/>
      <c r="CC48" s="139"/>
      <c r="CD48" s="398"/>
      <c r="CE48" s="381"/>
      <c r="CF48" s="139"/>
      <c r="CG48" s="15"/>
      <c r="CR48" t="s">
        <v>6</v>
      </c>
      <c r="CS48">
        <v>9380</v>
      </c>
      <c r="CT48">
        <v>9483</v>
      </c>
      <c r="CU48">
        <v>9587</v>
      </c>
      <c r="CV48">
        <v>9693</v>
      </c>
    </row>
    <row r="49" spans="1:100" ht="14.4" hidden="1" customHeight="1" outlineLevel="1" x14ac:dyDescent="0.3">
      <c r="A49" s="754"/>
      <c r="B49" s="755"/>
      <c r="C49" s="744"/>
      <c r="D49" s="746"/>
      <c r="E49" s="742"/>
      <c r="F49" s="743"/>
      <c r="G49" s="138"/>
      <c r="H49" s="139"/>
      <c r="I49" s="15"/>
      <c r="J49" s="138"/>
      <c r="K49" s="139"/>
      <c r="L49" s="232"/>
      <c r="M49" s="231"/>
      <c r="N49" s="139"/>
      <c r="O49" s="232"/>
      <c r="P49" s="231"/>
      <c r="Q49" s="139"/>
      <c r="R49" s="232"/>
      <c r="S49" s="231"/>
      <c r="T49" s="139"/>
      <c r="U49" s="268"/>
      <c r="V49" s="258"/>
      <c r="W49" s="259"/>
      <c r="X49" s="138"/>
      <c r="Y49" s="139"/>
      <c r="Z49" s="158"/>
      <c r="AA49" s="231"/>
      <c r="AB49" s="139"/>
      <c r="AC49" s="232"/>
      <c r="AD49" s="231"/>
      <c r="AE49" s="139"/>
      <c r="AF49" s="232"/>
      <c r="AG49" s="231"/>
      <c r="AH49" s="139"/>
      <c r="AI49" s="268"/>
      <c r="AJ49" s="258"/>
      <c r="AK49" s="378"/>
      <c r="AL49" s="381"/>
      <c r="AM49" s="139"/>
      <c r="AN49" s="398"/>
      <c r="AO49" s="381"/>
      <c r="AP49" s="139"/>
      <c r="AQ49" s="398"/>
      <c r="AR49" s="381"/>
      <c r="AS49" s="139"/>
      <c r="AT49" s="398"/>
      <c r="AU49" s="381"/>
      <c r="AV49" s="139"/>
      <c r="AW49" s="398"/>
      <c r="AX49" s="403"/>
      <c r="AY49" s="414"/>
      <c r="AZ49" s="381"/>
      <c r="BA49" s="139"/>
      <c r="BB49" s="398"/>
      <c r="BC49" s="381"/>
      <c r="BD49" s="139"/>
      <c r="BE49" s="398"/>
      <c r="BF49" s="381"/>
      <c r="BG49" s="139"/>
      <c r="BH49" s="398"/>
      <c r="BI49" s="381"/>
      <c r="BJ49" s="139"/>
      <c r="BK49" s="398"/>
      <c r="BL49" s="432"/>
      <c r="BM49" s="434"/>
      <c r="BN49" s="381"/>
      <c r="BO49" s="139"/>
      <c r="BP49" s="398"/>
      <c r="BQ49" s="381"/>
      <c r="BR49" s="139"/>
      <c r="BS49" s="398"/>
      <c r="BT49" s="381"/>
      <c r="BU49" s="139"/>
      <c r="BV49" s="398"/>
      <c r="BW49" s="381"/>
      <c r="BX49" s="139"/>
      <c r="BY49" s="398"/>
      <c r="BZ49" s="432"/>
      <c r="CA49" s="434"/>
      <c r="CB49" s="520"/>
      <c r="CC49" s="139"/>
      <c r="CD49" s="398"/>
      <c r="CE49" s="381"/>
      <c r="CF49" s="139"/>
      <c r="CG49" s="15"/>
      <c r="CR49" t="s">
        <v>14</v>
      </c>
      <c r="CS49">
        <v>12657</v>
      </c>
      <c r="CT49">
        <v>12796</v>
      </c>
      <c r="CU49">
        <v>12937</v>
      </c>
      <c r="CV49">
        <v>13079</v>
      </c>
    </row>
    <row r="50" spans="1:100" ht="14.4" hidden="1" customHeight="1" outlineLevel="1" x14ac:dyDescent="0.3">
      <c r="A50" s="754"/>
      <c r="B50" s="755"/>
      <c r="C50" s="744"/>
      <c r="D50" s="746"/>
      <c r="E50" s="742"/>
      <c r="F50" s="743"/>
      <c r="G50" s="138"/>
      <c r="H50" s="139"/>
      <c r="I50" s="15"/>
      <c r="J50" s="138"/>
      <c r="K50" s="139"/>
      <c r="L50" s="232"/>
      <c r="M50" s="231"/>
      <c r="N50" s="139"/>
      <c r="O50" s="232"/>
      <c r="P50" s="231"/>
      <c r="Q50" s="139"/>
      <c r="R50" s="232"/>
      <c r="S50" s="231"/>
      <c r="T50" s="139"/>
      <c r="U50" s="268"/>
      <c r="V50" s="258"/>
      <c r="W50" s="259"/>
      <c r="X50" s="138"/>
      <c r="Y50" s="139"/>
      <c r="Z50" s="158"/>
      <c r="AA50" s="231"/>
      <c r="AB50" s="139"/>
      <c r="AC50" s="232"/>
      <c r="AD50" s="231"/>
      <c r="AE50" s="139"/>
      <c r="AF50" s="232"/>
      <c r="AG50" s="231"/>
      <c r="AH50" s="139"/>
      <c r="AI50" s="268"/>
      <c r="AJ50" s="258"/>
      <c r="AK50" s="378"/>
      <c r="AL50" s="381"/>
      <c r="AM50" s="139"/>
      <c r="AN50" s="398"/>
      <c r="AO50" s="381"/>
      <c r="AP50" s="139"/>
      <c r="AQ50" s="398"/>
      <c r="AR50" s="381"/>
      <c r="AS50" s="139"/>
      <c r="AT50" s="398"/>
      <c r="AU50" s="381"/>
      <c r="AV50" s="139"/>
      <c r="AW50" s="398"/>
      <c r="AX50" s="403"/>
      <c r="AY50" s="414"/>
      <c r="AZ50" s="381"/>
      <c r="BA50" s="139"/>
      <c r="BB50" s="398"/>
      <c r="BC50" s="381"/>
      <c r="BD50" s="139"/>
      <c r="BE50" s="398"/>
      <c r="BF50" s="381"/>
      <c r="BG50" s="139"/>
      <c r="BH50" s="398"/>
      <c r="BI50" s="381"/>
      <c r="BJ50" s="139"/>
      <c r="BK50" s="398"/>
      <c r="BL50" s="432"/>
      <c r="BM50" s="434"/>
      <c r="BN50" s="381"/>
      <c r="BO50" s="139"/>
      <c r="BP50" s="398"/>
      <c r="BQ50" s="381"/>
      <c r="BR50" s="139"/>
      <c r="BS50" s="398"/>
      <c r="BT50" s="381"/>
      <c r="BU50" s="139"/>
      <c r="BV50" s="398"/>
      <c r="BW50" s="381"/>
      <c r="BX50" s="139"/>
      <c r="BY50" s="398"/>
      <c r="BZ50" s="432"/>
      <c r="CA50" s="434"/>
      <c r="CB50" s="520"/>
      <c r="CC50" s="139"/>
      <c r="CD50" s="398"/>
      <c r="CE50" s="381"/>
      <c r="CF50" s="139"/>
      <c r="CG50" s="15"/>
      <c r="CR50" s="20" t="s">
        <v>16</v>
      </c>
      <c r="CS50">
        <v>4905</v>
      </c>
      <c r="CT50">
        <f>29430/6</f>
        <v>4905</v>
      </c>
      <c r="CU50">
        <f>CT50</f>
        <v>4905</v>
      </c>
      <c r="CV50">
        <f>CU50</f>
        <v>4905</v>
      </c>
    </row>
    <row r="51" spans="1:100" ht="14.4" hidden="1" customHeight="1" outlineLevel="1" x14ac:dyDescent="0.3">
      <c r="A51" s="109"/>
      <c r="B51" s="110"/>
      <c r="C51" s="236"/>
      <c r="D51" s="237"/>
      <c r="E51" s="238"/>
      <c r="F51" s="239"/>
      <c r="G51" s="138"/>
      <c r="H51" s="139"/>
      <c r="I51" s="15"/>
      <c r="J51" s="138"/>
      <c r="K51" s="139"/>
      <c r="L51" s="232"/>
      <c r="M51" s="231"/>
      <c r="N51" s="139"/>
      <c r="O51" s="232"/>
      <c r="P51" s="231"/>
      <c r="Q51" s="139"/>
      <c r="R51" s="232"/>
      <c r="S51" s="231"/>
      <c r="T51" s="139"/>
      <c r="U51" s="268"/>
      <c r="V51" s="258"/>
      <c r="W51" s="259"/>
      <c r="X51" s="138"/>
      <c r="Y51" s="139"/>
      <c r="Z51" s="158"/>
      <c r="AA51" s="231"/>
      <c r="AB51" s="139"/>
      <c r="AC51" s="232"/>
      <c r="AD51" s="231"/>
      <c r="AE51" s="139"/>
      <c r="AF51" s="232"/>
      <c r="AG51" s="231"/>
      <c r="AH51" s="139"/>
      <c r="AI51" s="268"/>
      <c r="AJ51" s="258"/>
      <c r="AK51" s="378"/>
      <c r="AL51" s="381"/>
      <c r="AM51" s="139"/>
      <c r="AN51" s="398"/>
      <c r="AO51" s="381"/>
      <c r="AP51" s="139"/>
      <c r="AQ51" s="398"/>
      <c r="AR51" s="381"/>
      <c r="AS51" s="139"/>
      <c r="AT51" s="398"/>
      <c r="AU51" s="381"/>
      <c r="AV51" s="139"/>
      <c r="AW51" s="398"/>
      <c r="AX51" s="403"/>
      <c r="AY51" s="414"/>
      <c r="AZ51" s="381"/>
      <c r="BA51" s="139"/>
      <c r="BB51" s="398"/>
      <c r="BC51" s="381"/>
      <c r="BD51" s="139"/>
      <c r="BE51" s="398"/>
      <c r="BF51" s="381"/>
      <c r="BG51" s="139"/>
      <c r="BH51" s="398"/>
      <c r="BI51" s="381"/>
      <c r="BJ51" s="139"/>
      <c r="BK51" s="398"/>
      <c r="BL51" s="432"/>
      <c r="BM51" s="434"/>
      <c r="BN51" s="381"/>
      <c r="BO51" s="139"/>
      <c r="BP51" s="398"/>
      <c r="BQ51" s="381"/>
      <c r="BR51" s="139"/>
      <c r="BS51" s="398"/>
      <c r="BT51" s="381"/>
      <c r="BU51" s="139"/>
      <c r="BV51" s="398"/>
      <c r="BW51" s="381"/>
      <c r="BX51" s="139"/>
      <c r="BY51" s="398"/>
      <c r="BZ51" s="432"/>
      <c r="CA51" s="434"/>
      <c r="CB51" s="520"/>
      <c r="CC51" s="139"/>
      <c r="CD51" s="398"/>
      <c r="CE51" s="381"/>
      <c r="CF51" s="139"/>
      <c r="CG51" s="15"/>
      <c r="CR51" t="s">
        <v>7</v>
      </c>
      <c r="CS51">
        <v>7119</v>
      </c>
      <c r="CT51">
        <v>7197</v>
      </c>
      <c r="CU51">
        <v>7276</v>
      </c>
      <c r="CV51">
        <v>7357</v>
      </c>
    </row>
    <row r="52" spans="1:100" ht="14.4" hidden="1" customHeight="1" outlineLevel="1" x14ac:dyDescent="0.3">
      <c r="A52" s="109"/>
      <c r="B52" s="110"/>
      <c r="C52" s="236"/>
      <c r="D52" s="237"/>
      <c r="E52" s="238"/>
      <c r="F52" s="239"/>
      <c r="G52" s="138"/>
      <c r="H52" s="139"/>
      <c r="I52" s="15"/>
      <c r="J52" s="138"/>
      <c r="K52" s="139"/>
      <c r="L52" s="232"/>
      <c r="M52" s="231"/>
      <c r="N52" s="139"/>
      <c r="O52" s="232"/>
      <c r="P52" s="231"/>
      <c r="Q52" s="139"/>
      <c r="R52" s="232"/>
      <c r="S52" s="231"/>
      <c r="T52" s="139"/>
      <c r="U52" s="268"/>
      <c r="V52" s="258"/>
      <c r="W52" s="259"/>
      <c r="X52" s="138"/>
      <c r="Y52" s="139"/>
      <c r="Z52" s="158"/>
      <c r="AA52" s="231"/>
      <c r="AB52" s="139"/>
      <c r="AC52" s="232"/>
      <c r="AD52" s="231"/>
      <c r="AE52" s="139"/>
      <c r="AF52" s="232"/>
      <c r="AG52" s="231"/>
      <c r="AH52" s="139"/>
      <c r="AI52" s="268"/>
      <c r="AJ52" s="258"/>
      <c r="AK52" s="378"/>
      <c r="AL52" s="381"/>
      <c r="AM52" s="139"/>
      <c r="AN52" s="398"/>
      <c r="AO52" s="381"/>
      <c r="AP52" s="139"/>
      <c r="AQ52" s="398"/>
      <c r="AR52" s="381"/>
      <c r="AS52" s="139"/>
      <c r="AT52" s="398"/>
      <c r="AU52" s="381"/>
      <c r="AV52" s="139"/>
      <c r="AW52" s="398"/>
      <c r="AX52" s="403"/>
      <c r="AY52" s="414"/>
      <c r="AZ52" s="381"/>
      <c r="BA52" s="139"/>
      <c r="BB52" s="398"/>
      <c r="BC52" s="381"/>
      <c r="BD52" s="139"/>
      <c r="BE52" s="398"/>
      <c r="BF52" s="381"/>
      <c r="BG52" s="139"/>
      <c r="BH52" s="398"/>
      <c r="BI52" s="381"/>
      <c r="BJ52" s="139"/>
      <c r="BK52" s="398"/>
      <c r="BL52" s="432"/>
      <c r="BM52" s="434"/>
      <c r="BN52" s="381"/>
      <c r="BO52" s="139"/>
      <c r="BP52" s="398"/>
      <c r="BQ52" s="381"/>
      <c r="BR52" s="139"/>
      <c r="BS52" s="398"/>
      <c r="BT52" s="381"/>
      <c r="BU52" s="139"/>
      <c r="BV52" s="398"/>
      <c r="BW52" s="381"/>
      <c r="BX52" s="139"/>
      <c r="BY52" s="398"/>
      <c r="BZ52" s="432"/>
      <c r="CA52" s="434"/>
      <c r="CB52" s="520"/>
      <c r="CC52" s="139"/>
      <c r="CD52" s="398"/>
      <c r="CE52" s="381"/>
      <c r="CF52" s="139"/>
      <c r="CG52" s="15"/>
    </row>
    <row r="53" spans="1:100" ht="14.4" hidden="1" customHeight="1" outlineLevel="1" x14ac:dyDescent="0.3">
      <c r="A53" s="754"/>
      <c r="B53" s="755"/>
      <c r="C53" s="744"/>
      <c r="D53" s="746"/>
      <c r="E53" s="742"/>
      <c r="F53" s="743"/>
      <c r="G53" s="138"/>
      <c r="H53" s="139"/>
      <c r="I53" s="15"/>
      <c r="J53" s="138"/>
      <c r="K53" s="139"/>
      <c r="L53" s="232"/>
      <c r="M53" s="231"/>
      <c r="N53" s="139"/>
      <c r="O53" s="232"/>
      <c r="P53" s="231"/>
      <c r="Q53" s="139"/>
      <c r="R53" s="232"/>
      <c r="S53" s="231"/>
      <c r="T53" s="139"/>
      <c r="U53" s="268"/>
      <c r="V53" s="258"/>
      <c r="W53" s="259"/>
      <c r="X53" s="138"/>
      <c r="Y53" s="139"/>
      <c r="Z53" s="158"/>
      <c r="AA53" s="231"/>
      <c r="AB53" s="139"/>
      <c r="AC53" s="232"/>
      <c r="AD53" s="231"/>
      <c r="AE53" s="139"/>
      <c r="AF53" s="232"/>
      <c r="AG53" s="231"/>
      <c r="AH53" s="139"/>
      <c r="AI53" s="268"/>
      <c r="AJ53" s="258"/>
      <c r="AK53" s="378"/>
      <c r="AL53" s="381"/>
      <c r="AM53" s="139"/>
      <c r="AN53" s="398"/>
      <c r="AO53" s="381"/>
      <c r="AP53" s="139"/>
      <c r="AQ53" s="398"/>
      <c r="AR53" s="381"/>
      <c r="AS53" s="139"/>
      <c r="AT53" s="398"/>
      <c r="AU53" s="381"/>
      <c r="AV53" s="139"/>
      <c r="AW53" s="398"/>
      <c r="AX53" s="403"/>
      <c r="AY53" s="414"/>
      <c r="AZ53" s="381"/>
      <c r="BA53" s="139"/>
      <c r="BB53" s="398"/>
      <c r="BC53" s="381"/>
      <c r="BD53" s="139"/>
      <c r="BE53" s="398"/>
      <c r="BF53" s="381"/>
      <c r="BG53" s="139"/>
      <c r="BH53" s="398"/>
      <c r="BI53" s="381"/>
      <c r="BJ53" s="139"/>
      <c r="BK53" s="398"/>
      <c r="BL53" s="432"/>
      <c r="BM53" s="434"/>
      <c r="BN53" s="381"/>
      <c r="BO53" s="139"/>
      <c r="BP53" s="398"/>
      <c r="BQ53" s="381"/>
      <c r="BR53" s="139"/>
      <c r="BS53" s="398"/>
      <c r="BT53" s="381"/>
      <c r="BU53" s="139"/>
      <c r="BV53" s="398"/>
      <c r="BW53" s="381"/>
      <c r="BX53" s="139"/>
      <c r="BY53" s="398"/>
      <c r="BZ53" s="432"/>
      <c r="CA53" s="434"/>
      <c r="CB53" s="520"/>
      <c r="CC53" s="139"/>
      <c r="CD53" s="398"/>
      <c r="CE53" s="381"/>
      <c r="CF53" s="139"/>
      <c r="CG53" s="15"/>
    </row>
    <row r="54" spans="1:100" ht="14.4" hidden="1" customHeight="1" outlineLevel="1" x14ac:dyDescent="0.3">
      <c r="A54" s="754"/>
      <c r="B54" s="755"/>
      <c r="C54" s="744"/>
      <c r="D54" s="746"/>
      <c r="E54" s="742"/>
      <c r="F54" s="743"/>
      <c r="G54" s="138"/>
      <c r="H54" s="139"/>
      <c r="I54" s="15"/>
      <c r="J54" s="138"/>
      <c r="K54" s="139"/>
      <c r="L54" s="232"/>
      <c r="M54" s="231"/>
      <c r="N54" s="139"/>
      <c r="O54" s="232"/>
      <c r="P54" s="231"/>
      <c r="Q54" s="139"/>
      <c r="R54" s="232"/>
      <c r="S54" s="231"/>
      <c r="T54" s="139"/>
      <c r="U54" s="268"/>
      <c r="V54" s="258"/>
      <c r="W54" s="259"/>
      <c r="X54" s="138"/>
      <c r="Y54" s="139"/>
      <c r="Z54" s="158"/>
      <c r="AA54" s="231"/>
      <c r="AB54" s="139"/>
      <c r="AC54" s="232"/>
      <c r="AD54" s="231"/>
      <c r="AE54" s="139"/>
      <c r="AF54" s="232"/>
      <c r="AG54" s="231"/>
      <c r="AH54" s="139"/>
      <c r="AI54" s="268"/>
      <c r="AJ54" s="258"/>
      <c r="AK54" s="378"/>
      <c r="AL54" s="381"/>
      <c r="AM54" s="139"/>
      <c r="AN54" s="398"/>
      <c r="AO54" s="381"/>
      <c r="AP54" s="139"/>
      <c r="AQ54" s="398"/>
      <c r="AR54" s="381"/>
      <c r="AS54" s="139"/>
      <c r="AT54" s="398"/>
      <c r="AU54" s="381"/>
      <c r="AV54" s="139"/>
      <c r="AW54" s="398"/>
      <c r="AX54" s="403"/>
      <c r="AY54" s="414"/>
      <c r="AZ54" s="381"/>
      <c r="BA54" s="139"/>
      <c r="BB54" s="398"/>
      <c r="BC54" s="381"/>
      <c r="BD54" s="139"/>
      <c r="BE54" s="398"/>
      <c r="BF54" s="381"/>
      <c r="BG54" s="139"/>
      <c r="BH54" s="398"/>
      <c r="BI54" s="381"/>
      <c r="BJ54" s="139"/>
      <c r="BK54" s="398"/>
      <c r="BL54" s="432"/>
      <c r="BM54" s="434"/>
      <c r="BN54" s="381"/>
      <c r="BO54" s="139"/>
      <c r="BP54" s="398"/>
      <c r="BQ54" s="381"/>
      <c r="BR54" s="139"/>
      <c r="BS54" s="398"/>
      <c r="BT54" s="381"/>
      <c r="BU54" s="139"/>
      <c r="BV54" s="398"/>
      <c r="BW54" s="381"/>
      <c r="BX54" s="139"/>
      <c r="BY54" s="398"/>
      <c r="BZ54" s="432"/>
      <c r="CA54" s="434"/>
      <c r="CB54" s="520"/>
      <c r="CC54" s="139"/>
      <c r="CD54" s="398"/>
      <c r="CE54" s="381"/>
      <c r="CF54" s="139"/>
      <c r="CG54" s="15"/>
    </row>
    <row r="55" spans="1:100" collapsed="1" x14ac:dyDescent="0.3">
      <c r="A55" s="51" t="s">
        <v>2</v>
      </c>
      <c r="B55" s="52"/>
      <c r="C55" s="775">
        <v>7000</v>
      </c>
      <c r="D55" s="776"/>
      <c r="E55" s="773">
        <v>7000</v>
      </c>
      <c r="F55" s="774"/>
      <c r="G55" s="94">
        <f>S55+AG55+AU55+BI55+BW55</f>
        <v>6896.9800000000014</v>
      </c>
      <c r="H55" s="89">
        <f>T55+AH55+AV55+BJ55+BX55</f>
        <v>5170.7499999999964</v>
      </c>
      <c r="I55" s="99">
        <f>U55+AI55+AW55+BK55+BY55</f>
        <v>4999.3900000000003</v>
      </c>
      <c r="J55" s="101">
        <f>SUMIF('BI 2017'!L:L,"FONC_AUT",'BI 2017'!W:W)</f>
        <v>5800</v>
      </c>
      <c r="K55" s="102"/>
      <c r="L55" s="111">
        <f>SUMIF('BI 2017'!L:L,"FONC_AUT",'BI 2017'!X:X)</f>
        <v>5800</v>
      </c>
      <c r="M55" s="112">
        <f>SUMIF('BI 2017'!L:L,"FONC_AUT",'BI 2017'!Z:Z)</f>
        <v>4800</v>
      </c>
      <c r="N55" s="102"/>
      <c r="O55" s="111">
        <f>SUMIF('BI 2017'!L:L,"FONC_AUT",'BI 2017'!AA:AA)</f>
        <v>4800</v>
      </c>
      <c r="P55" s="112">
        <f>SUM(P30:P54)</f>
        <v>0</v>
      </c>
      <c r="Q55" s="102">
        <f>SUM(Q30:Q54)</f>
        <v>0</v>
      </c>
      <c r="R55" s="111">
        <f>SUM(R30:R54)</f>
        <v>0</v>
      </c>
      <c r="S55" s="88">
        <f>-SUMIFS(CJIA!$Z$2:$Z$10000,CJIA!$K$2:$K$10000,"FONC_AUT",CJIA!$X$2:$X$10000,"AE 2017")</f>
        <v>4999.3900000000021</v>
      </c>
      <c r="T55" s="89">
        <f>SUM('CJI3'!$E$2:$E$10000)-SUMIF('CJI3'!$C$2:$C$10000,"7*",'CJI3'!$E$2:$E$10000)-SUMIF('CJI3'!$C$2:$C$10000,"1*",'CJI3'!$E$2:$E$10000)-SUMIF('CJI3'!$C$2:$C$10000,"9*",'CJI3'!$E$2:$E$10000)-SUMIF('CJI3'!$C$2:$C$10000,"2*",'CJI3'!$E$2:$E$10000)-SUMIF('CJI3'!$C$2:$C$10000,"62561*",'CJI3'!$E$2:$E$10000)-SUMIF('CJI3'!$C$2:$C$10000,"62510*",'CJI3'!$E$2:$E$10000)-SUMIF('CJI3'!$C$2:$C$10000,"61851*",'CJI3'!$E$2:$E$10000)</f>
        <v>4999.3899999999967</v>
      </c>
      <c r="U55" s="269">
        <f>-SUMIFS(CJIA!$AC$2:$AC$10000,CJIA!$K$2:$K$10000,"FONC_AUT",CJIA!$E$2:$E$10000,"57")</f>
        <v>1632.89</v>
      </c>
      <c r="V55" s="275">
        <f>M55-S55</f>
        <v>-199.39000000000215</v>
      </c>
      <c r="W55" s="277">
        <f>S55/M55</f>
        <v>1.0415395833333339</v>
      </c>
      <c r="X55" s="514">
        <f>SUMIF('BI 2018'!L:L,"FONC_AUT",'BI 2018'!W:W)</f>
        <v>2000</v>
      </c>
      <c r="Y55" s="515"/>
      <c r="Z55" s="516">
        <f>SUMIF('BI 2018'!L:L,"FONC_AUT",'BI 2018'!X:X)</f>
        <v>2000</v>
      </c>
      <c r="AA55" s="112">
        <f>SUMIF('BI 2018'!L:L,"FONC_AUT",'BI 2018'!Z:Z)</f>
        <v>2000</v>
      </c>
      <c r="AB55" s="102"/>
      <c r="AC55" s="111">
        <f>SUMIF('BI 2018'!L:L,"FONC_AUT",'BI 2018'!AA:AA)</f>
        <v>2000</v>
      </c>
      <c r="AD55" s="112">
        <f>SUM(AD30:AD54)</f>
        <v>2000</v>
      </c>
      <c r="AE55" s="102">
        <f>SUM(AE30:AE54)</f>
        <v>0</v>
      </c>
      <c r="AF55" s="111">
        <f>SUM(AF30:AF54)</f>
        <v>2000</v>
      </c>
      <c r="AG55" s="88">
        <f>-SUMIFS('CJIA 2018'!$Z$2:$Z$10000,'CJIA 2018'!$K$2:$K$10000,"FONC_AUT",'CJIA 2018'!$X$2:$X$10000,"AE 2018")+SUMIFS('CJI3 2018'!$E$2:$E$10000,'CJI3 2018'!$J$2:$J$10000,"KR")+SUMIFS('CJI3 2018'!$E$2:$E$10000,'CJI3 2018'!$J$2:$J$10000,"GA")-SUMIFS('CJI3 2018'!$E$1:$E$10000,'CJI3 2018'!$C$1:$C$10000,"6251000000")-SUMIFS('CJI3 2018'!$E$1:$E$10000,'CJI3 2018'!$C$1:$C$10000,"6251100000")</f>
        <v>1897.5899999999997</v>
      </c>
      <c r="AH55" s="89">
        <f>SUM('CJI3 2018'!$E$2:$E$10000)-SUMIF('CJI3 2018'!$C$2:$C$10000,"7*",'CJI3 2018'!$E$2:$E$10000)-SUMIF('CJI3 2018'!$C$2:$C$10000,"1*",'CJI3 2018'!$E$2:$E$10000)-SUMIF('CJI3 2018'!$C$2:$C$10000,"9*",'CJI3 2018'!$E$2:$E$10000)-SUMIF('CJI3 2018'!$C$2:$C$10000,"2*",'CJI3 2018'!$E$2:$E$10000)-SUMIF('CJI3 2018'!$C$2:$C$10000,"62561*",'CJI3 2018'!$E$2:$E$10000)-SUMIF('CJI3 2018'!$C$2:$C$10000,"62510*",'CJI3 2018'!$E$2:$E$10000)-SUMIF('CJI3 2018'!$C$2:$C$10000,"61851*",'CJI3 2018'!$E$2:$E$10000)</f>
        <v>171.36000000000007</v>
      </c>
      <c r="AI55" s="269">
        <f>-SUMIFS('CJIA 2018'!$AC$2:$AC$10000,'CJIA 2018'!$K$2:$K$10000,"FONC_AUT",'CJIA 2018'!$E$2:$E$10000,"57")-SUMIFS('CJIA 2018'!$AC$2:$AC$10000,'CJIA 2018'!$K$2:$K$10000,"FONC_AUT",'CJIA 2018'!$E$2:$E$10000,"61")+SUMIFS('CJI3 2018'!$E$2:$E$10000,'CJI3 2018'!$J$2:$J$10000,"GA")</f>
        <v>3366.5</v>
      </c>
      <c r="AJ55" s="275">
        <f>AA55-AG55</f>
        <v>102.41000000000031</v>
      </c>
      <c r="AK55" s="392">
        <f>AG55/AD55</f>
        <v>0.94879499999999983</v>
      </c>
      <c r="AL55" s="382">
        <f>SUM(AL30:AL54)</f>
        <v>3000</v>
      </c>
      <c r="AM55" s="89">
        <f>SUM(AM30:AM54)</f>
        <v>3000</v>
      </c>
      <c r="AN55" s="399">
        <f>SUM(AN30:AN54)</f>
        <v>3000</v>
      </c>
      <c r="AO55" s="382"/>
      <c r="AP55" s="89"/>
      <c r="AQ55" s="399"/>
      <c r="AR55" s="382">
        <f>SUM(AR30:AR54)</f>
        <v>0</v>
      </c>
      <c r="AS55" s="89">
        <f>SUM(AS30:AS54)</f>
        <v>0</v>
      </c>
      <c r="AT55" s="399">
        <f>SUM(AT30:AT54)</f>
        <v>0</v>
      </c>
      <c r="AU55" s="382"/>
      <c r="AV55" s="89"/>
      <c r="AW55" s="399"/>
      <c r="AX55" s="275">
        <f>AO55-AU55</f>
        <v>0</v>
      </c>
      <c r="AY55" s="392" t="e">
        <f>AU55/AR55</f>
        <v>#DIV/0!</v>
      </c>
      <c r="AZ55" s="382">
        <f>SUM(AZ30:AZ54)</f>
        <v>0</v>
      </c>
      <c r="BA55" s="89">
        <f>SUM(BA30:BA54)</f>
        <v>0</v>
      </c>
      <c r="BB55" s="399">
        <f>SUM(BB30:BB54)</f>
        <v>0</v>
      </c>
      <c r="BC55" s="382"/>
      <c r="BD55" s="89"/>
      <c r="BE55" s="399"/>
      <c r="BF55" s="382">
        <f>SUM(BF30:BF54)</f>
        <v>0</v>
      </c>
      <c r="BG55" s="89">
        <f>SUM(BG30:BG54)</f>
        <v>0</v>
      </c>
      <c r="BH55" s="399">
        <f>SUM(BH30:BH54)</f>
        <v>0</v>
      </c>
      <c r="BI55" s="382"/>
      <c r="BJ55" s="89"/>
      <c r="BK55" s="399"/>
      <c r="BL55" s="275">
        <f>BC55-BI55</f>
        <v>0</v>
      </c>
      <c r="BM55" s="392" t="e">
        <f>BI55/BF55</f>
        <v>#DIV/0!</v>
      </c>
      <c r="BN55" s="382">
        <f>SUM(BN30:BN54)</f>
        <v>0</v>
      </c>
      <c r="BO55" s="89">
        <f>SUM(BO30:BO54)</f>
        <v>0</v>
      </c>
      <c r="BP55" s="399">
        <f>SUM(BP30:BP54)</f>
        <v>0</v>
      </c>
      <c r="BQ55" s="382"/>
      <c r="BR55" s="89"/>
      <c r="BS55" s="399"/>
      <c r="BT55" s="382">
        <f>SUM(BT30:BT54)</f>
        <v>0</v>
      </c>
      <c r="BU55" s="89">
        <f>SUM(BU30:BU54)</f>
        <v>0</v>
      </c>
      <c r="BV55" s="399">
        <f>SUM(BV30:BV54)</f>
        <v>0</v>
      </c>
      <c r="BW55" s="382"/>
      <c r="BX55" s="89"/>
      <c r="BY55" s="399"/>
      <c r="BZ55" s="275">
        <f>BQ55-BW55</f>
        <v>0</v>
      </c>
      <c r="CA55" s="392" t="e">
        <f>BW55/BT55</f>
        <v>#DIV/0!</v>
      </c>
      <c r="CB55" s="521">
        <f t="shared" ref="CB55:CG55" si="0">SUM(CB30:CB54)</f>
        <v>0</v>
      </c>
      <c r="CC55" s="89">
        <f>SUM(CC30:CC54)</f>
        <v>0</v>
      </c>
      <c r="CD55" s="399">
        <f t="shared" si="0"/>
        <v>0</v>
      </c>
      <c r="CE55" s="382">
        <f t="shared" si="0"/>
        <v>0</v>
      </c>
      <c r="CF55" s="89">
        <f>SUM(CF30:CF54)</f>
        <v>0</v>
      </c>
      <c r="CG55" s="99">
        <f t="shared" si="0"/>
        <v>0</v>
      </c>
    </row>
    <row r="56" spans="1:100" s="148" customFormat="1" ht="14.4" hidden="1" customHeight="1" outlineLevel="1" x14ac:dyDescent="0.3">
      <c r="A56" s="771"/>
      <c r="B56" s="772"/>
      <c r="C56" s="752"/>
      <c r="D56" s="753"/>
      <c r="E56" s="740"/>
      <c r="F56" s="741"/>
      <c r="G56" s="138"/>
      <c r="H56" s="139"/>
      <c r="I56" s="15"/>
      <c r="J56" s="245"/>
      <c r="K56" s="234"/>
      <c r="L56" s="235"/>
      <c r="M56" s="233"/>
      <c r="N56" s="234"/>
      <c r="O56" s="235"/>
      <c r="P56" s="233"/>
      <c r="Q56" s="234"/>
      <c r="R56" s="235"/>
      <c r="S56" s="231"/>
      <c r="T56" s="139"/>
      <c r="U56" s="268"/>
      <c r="V56" s="258"/>
      <c r="W56" s="278"/>
      <c r="X56" s="509"/>
      <c r="Y56" s="510"/>
      <c r="Z56" s="511"/>
      <c r="AA56" s="512"/>
      <c r="AB56" s="234"/>
      <c r="AC56" s="235"/>
      <c r="AD56" s="233">
        <v>3000</v>
      </c>
      <c r="AE56" s="234"/>
      <c r="AF56" s="235">
        <v>3000</v>
      </c>
      <c r="AG56" s="231"/>
      <c r="AH56" s="139"/>
      <c r="AI56" s="268"/>
      <c r="AJ56" s="258"/>
      <c r="AK56" s="393"/>
      <c r="AL56" s="381">
        <v>3000</v>
      </c>
      <c r="AM56" s="139">
        <v>3000</v>
      </c>
      <c r="AN56" s="398">
        <v>3000</v>
      </c>
      <c r="AO56" s="381"/>
      <c r="AP56" s="139"/>
      <c r="AQ56" s="398"/>
      <c r="AR56" s="381"/>
      <c r="AS56" s="139"/>
      <c r="AT56" s="398"/>
      <c r="AU56" s="381"/>
      <c r="AV56" s="139"/>
      <c r="AW56" s="398"/>
      <c r="AX56" s="403"/>
      <c r="AY56" s="393"/>
      <c r="AZ56" s="381"/>
      <c r="BA56" s="139"/>
      <c r="BB56" s="398"/>
      <c r="BC56" s="381"/>
      <c r="BD56" s="139"/>
      <c r="BE56" s="398"/>
      <c r="BF56" s="381"/>
      <c r="BG56" s="139"/>
      <c r="BH56" s="398"/>
      <c r="BI56" s="381"/>
      <c r="BJ56" s="139"/>
      <c r="BK56" s="398"/>
      <c r="BL56" s="432"/>
      <c r="BM56" s="393"/>
      <c r="BN56" s="381"/>
      <c r="BO56" s="139"/>
      <c r="BP56" s="398"/>
      <c r="BQ56" s="381"/>
      <c r="BR56" s="139"/>
      <c r="BS56" s="398"/>
      <c r="BT56" s="381"/>
      <c r="BU56" s="139"/>
      <c r="BV56" s="398"/>
      <c r="BW56" s="381"/>
      <c r="BX56" s="139"/>
      <c r="BY56" s="398"/>
      <c r="BZ56" s="432"/>
      <c r="CA56" s="393"/>
      <c r="CB56" s="520"/>
      <c r="CC56" s="139"/>
      <c r="CD56" s="398"/>
      <c r="CE56" s="381"/>
      <c r="CF56" s="139"/>
      <c r="CG56" s="15"/>
    </row>
    <row r="57" spans="1:100" s="148" customFormat="1" ht="14.4" hidden="1" customHeight="1" outlineLevel="1" x14ac:dyDescent="0.3">
      <c r="A57" s="754"/>
      <c r="B57" s="755"/>
      <c r="C57" s="744"/>
      <c r="D57" s="745"/>
      <c r="E57" s="742"/>
      <c r="F57" s="743"/>
      <c r="G57" s="138"/>
      <c r="H57" s="139"/>
      <c r="I57" s="15"/>
      <c r="J57" s="138"/>
      <c r="K57" s="139"/>
      <c r="L57" s="232"/>
      <c r="M57" s="231"/>
      <c r="N57" s="139"/>
      <c r="O57" s="232"/>
      <c r="P57" s="231"/>
      <c r="Q57" s="139"/>
      <c r="R57" s="232"/>
      <c r="S57" s="231"/>
      <c r="T57" s="139"/>
      <c r="U57" s="268"/>
      <c r="V57" s="258"/>
      <c r="W57" s="278"/>
      <c r="X57" s="509"/>
      <c r="Y57" s="510"/>
      <c r="Z57" s="511"/>
      <c r="AA57" s="513"/>
      <c r="AB57" s="139"/>
      <c r="AC57" s="232"/>
      <c r="AD57" s="231"/>
      <c r="AE57" s="139"/>
      <c r="AF57" s="232"/>
      <c r="AG57" s="231"/>
      <c r="AH57" s="139"/>
      <c r="AI57" s="268"/>
      <c r="AJ57" s="258"/>
      <c r="AK57" s="393"/>
      <c r="AL57" s="381"/>
      <c r="AM57" s="139"/>
      <c r="AN57" s="398"/>
      <c r="AO57" s="381"/>
      <c r="AP57" s="139"/>
      <c r="AQ57" s="398"/>
      <c r="AR57" s="381"/>
      <c r="AS57" s="139"/>
      <c r="AT57" s="398"/>
      <c r="AU57" s="381"/>
      <c r="AV57" s="139"/>
      <c r="AW57" s="398"/>
      <c r="AX57" s="403"/>
      <c r="AY57" s="393"/>
      <c r="AZ57" s="381"/>
      <c r="BA57" s="139"/>
      <c r="BB57" s="398"/>
      <c r="BC57" s="381"/>
      <c r="BD57" s="139"/>
      <c r="BE57" s="398"/>
      <c r="BF57" s="381"/>
      <c r="BG57" s="139"/>
      <c r="BH57" s="398"/>
      <c r="BI57" s="381"/>
      <c r="BJ57" s="139"/>
      <c r="BK57" s="398"/>
      <c r="BL57" s="432"/>
      <c r="BM57" s="393"/>
      <c r="BN57" s="381"/>
      <c r="BO57" s="139"/>
      <c r="BP57" s="398"/>
      <c r="BQ57" s="381"/>
      <c r="BR57" s="139"/>
      <c r="BS57" s="398"/>
      <c r="BT57" s="381"/>
      <c r="BU57" s="139"/>
      <c r="BV57" s="398"/>
      <c r="BW57" s="381"/>
      <c r="BX57" s="139"/>
      <c r="BY57" s="398"/>
      <c r="BZ57" s="432"/>
      <c r="CA57" s="393"/>
      <c r="CB57" s="520"/>
      <c r="CC57" s="139"/>
      <c r="CD57" s="398"/>
      <c r="CE57" s="381"/>
      <c r="CF57" s="139"/>
      <c r="CG57" s="15"/>
    </row>
    <row r="58" spans="1:100" s="148" customFormat="1" ht="14.4" hidden="1" customHeight="1" outlineLevel="1" x14ac:dyDescent="0.3">
      <c r="A58" s="754"/>
      <c r="B58" s="755"/>
      <c r="C58" s="744"/>
      <c r="D58" s="745"/>
      <c r="E58" s="742"/>
      <c r="F58" s="743"/>
      <c r="G58" s="138"/>
      <c r="H58" s="139"/>
      <c r="I58" s="15"/>
      <c r="J58" s="138"/>
      <c r="K58" s="139"/>
      <c r="L58" s="232"/>
      <c r="M58" s="231"/>
      <c r="N58" s="139"/>
      <c r="O58" s="232"/>
      <c r="P58" s="231"/>
      <c r="Q58" s="139"/>
      <c r="R58" s="232"/>
      <c r="S58" s="231"/>
      <c r="T58" s="139"/>
      <c r="U58" s="268"/>
      <c r="V58" s="258"/>
      <c r="W58" s="278"/>
      <c r="X58" s="509"/>
      <c r="Y58" s="510"/>
      <c r="Z58" s="511"/>
      <c r="AA58" s="513"/>
      <c r="AB58" s="139"/>
      <c r="AC58" s="232"/>
      <c r="AD58" s="231"/>
      <c r="AE58" s="139"/>
      <c r="AF58" s="232"/>
      <c r="AG58" s="231"/>
      <c r="AH58" s="139"/>
      <c r="AI58" s="268"/>
      <c r="AJ58" s="258"/>
      <c r="AK58" s="393"/>
      <c r="AL58" s="381"/>
      <c r="AM58" s="139"/>
      <c r="AN58" s="398"/>
      <c r="AO58" s="381"/>
      <c r="AP58" s="139"/>
      <c r="AQ58" s="398"/>
      <c r="AR58" s="381"/>
      <c r="AS58" s="139"/>
      <c r="AT58" s="398"/>
      <c r="AU58" s="381"/>
      <c r="AV58" s="139"/>
      <c r="AW58" s="398"/>
      <c r="AX58" s="403"/>
      <c r="AY58" s="393"/>
      <c r="AZ58" s="381"/>
      <c r="BA58" s="139"/>
      <c r="BB58" s="398"/>
      <c r="BC58" s="381"/>
      <c r="BD58" s="139"/>
      <c r="BE58" s="398"/>
      <c r="BF58" s="381"/>
      <c r="BG58" s="139"/>
      <c r="BH58" s="398"/>
      <c r="BI58" s="381"/>
      <c r="BJ58" s="139"/>
      <c r="BK58" s="398"/>
      <c r="BL58" s="432"/>
      <c r="BM58" s="393"/>
      <c r="BN58" s="381"/>
      <c r="BO58" s="139"/>
      <c r="BP58" s="398"/>
      <c r="BQ58" s="381"/>
      <c r="BR58" s="139"/>
      <c r="BS58" s="398"/>
      <c r="BT58" s="381"/>
      <c r="BU58" s="139"/>
      <c r="BV58" s="398"/>
      <c r="BW58" s="381"/>
      <c r="BX58" s="139"/>
      <c r="BY58" s="398"/>
      <c r="BZ58" s="432"/>
      <c r="CA58" s="393"/>
      <c r="CB58" s="520"/>
      <c r="CC58" s="139"/>
      <c r="CD58" s="398"/>
      <c r="CE58" s="381"/>
      <c r="CF58" s="139"/>
      <c r="CG58" s="15"/>
    </row>
    <row r="59" spans="1:100" s="148" customFormat="1" ht="14.4" hidden="1" customHeight="1" outlineLevel="1" x14ac:dyDescent="0.3">
      <c r="A59" s="754"/>
      <c r="B59" s="755"/>
      <c r="C59" s="744"/>
      <c r="D59" s="745"/>
      <c r="E59" s="742"/>
      <c r="F59" s="743"/>
      <c r="G59" s="138"/>
      <c r="H59" s="139"/>
      <c r="I59" s="15"/>
      <c r="J59" s="138"/>
      <c r="K59" s="139"/>
      <c r="L59" s="232"/>
      <c r="M59" s="231"/>
      <c r="N59" s="139"/>
      <c r="O59" s="232"/>
      <c r="P59" s="231"/>
      <c r="Q59" s="139"/>
      <c r="R59" s="232"/>
      <c r="S59" s="231"/>
      <c r="T59" s="139"/>
      <c r="U59" s="268"/>
      <c r="V59" s="258"/>
      <c r="W59" s="278"/>
      <c r="X59" s="138"/>
      <c r="Y59" s="139"/>
      <c r="Z59" s="158"/>
      <c r="AA59" s="231"/>
      <c r="AB59" s="139"/>
      <c r="AC59" s="232"/>
      <c r="AD59" s="231"/>
      <c r="AE59" s="139"/>
      <c r="AF59" s="232"/>
      <c r="AG59" s="231"/>
      <c r="AH59" s="139"/>
      <c r="AI59" s="268"/>
      <c r="AJ59" s="258"/>
      <c r="AK59" s="393"/>
      <c r="AL59" s="381"/>
      <c r="AM59" s="139"/>
      <c r="AN59" s="398"/>
      <c r="AO59" s="381"/>
      <c r="AP59" s="139"/>
      <c r="AQ59" s="398"/>
      <c r="AR59" s="381"/>
      <c r="AS59" s="139"/>
      <c r="AT59" s="398"/>
      <c r="AU59" s="381"/>
      <c r="AV59" s="139"/>
      <c r="AW59" s="398"/>
      <c r="AX59" s="403"/>
      <c r="AY59" s="393"/>
      <c r="AZ59" s="381"/>
      <c r="BA59" s="139"/>
      <c r="BB59" s="398"/>
      <c r="BC59" s="381"/>
      <c r="BD59" s="139"/>
      <c r="BE59" s="398"/>
      <c r="BF59" s="381"/>
      <c r="BG59" s="139"/>
      <c r="BH59" s="398"/>
      <c r="BI59" s="381"/>
      <c r="BJ59" s="139"/>
      <c r="BK59" s="398"/>
      <c r="BL59" s="432"/>
      <c r="BM59" s="393"/>
      <c r="BN59" s="381"/>
      <c r="BO59" s="139"/>
      <c r="BP59" s="398"/>
      <c r="BQ59" s="381"/>
      <c r="BR59" s="139"/>
      <c r="BS59" s="398"/>
      <c r="BT59" s="381"/>
      <c r="BU59" s="139"/>
      <c r="BV59" s="398"/>
      <c r="BW59" s="381"/>
      <c r="BX59" s="139"/>
      <c r="BY59" s="398"/>
      <c r="BZ59" s="432"/>
      <c r="CA59" s="393"/>
      <c r="CB59" s="520"/>
      <c r="CC59" s="139"/>
      <c r="CD59" s="398"/>
      <c r="CE59" s="381"/>
      <c r="CF59" s="139"/>
      <c r="CG59" s="15"/>
    </row>
    <row r="60" spans="1:100" s="148" customFormat="1" ht="14.4" hidden="1" customHeight="1" outlineLevel="1" x14ac:dyDescent="0.3">
      <c r="A60" s="754"/>
      <c r="B60" s="755"/>
      <c r="C60" s="744"/>
      <c r="D60" s="745"/>
      <c r="E60" s="742"/>
      <c r="F60" s="743"/>
      <c r="G60" s="138"/>
      <c r="H60" s="139"/>
      <c r="I60" s="15"/>
      <c r="J60" s="138"/>
      <c r="K60" s="139"/>
      <c r="L60" s="232"/>
      <c r="M60" s="231"/>
      <c r="N60" s="139"/>
      <c r="O60" s="232"/>
      <c r="P60" s="231"/>
      <c r="Q60" s="139"/>
      <c r="R60" s="232"/>
      <c r="S60" s="231"/>
      <c r="T60" s="139"/>
      <c r="U60" s="268"/>
      <c r="V60" s="258"/>
      <c r="W60" s="278"/>
      <c r="X60" s="138"/>
      <c r="Y60" s="139"/>
      <c r="Z60" s="158"/>
      <c r="AA60" s="231"/>
      <c r="AB60" s="139"/>
      <c r="AC60" s="232"/>
      <c r="AD60" s="231"/>
      <c r="AE60" s="139"/>
      <c r="AF60" s="232"/>
      <c r="AG60" s="231"/>
      <c r="AH60" s="139"/>
      <c r="AI60" s="268"/>
      <c r="AJ60" s="258"/>
      <c r="AK60" s="393"/>
      <c r="AL60" s="381"/>
      <c r="AM60" s="139"/>
      <c r="AN60" s="398"/>
      <c r="AO60" s="381"/>
      <c r="AP60" s="139"/>
      <c r="AQ60" s="398"/>
      <c r="AR60" s="381"/>
      <c r="AS60" s="139"/>
      <c r="AT60" s="398"/>
      <c r="AU60" s="381"/>
      <c r="AV60" s="139"/>
      <c r="AW60" s="398"/>
      <c r="AX60" s="403"/>
      <c r="AY60" s="393"/>
      <c r="AZ60" s="381"/>
      <c r="BA60" s="139"/>
      <c r="BB60" s="398"/>
      <c r="BC60" s="381"/>
      <c r="BD60" s="139"/>
      <c r="BE60" s="398"/>
      <c r="BF60" s="381"/>
      <c r="BG60" s="139"/>
      <c r="BH60" s="398"/>
      <c r="BI60" s="381"/>
      <c r="BJ60" s="139"/>
      <c r="BK60" s="398"/>
      <c r="BL60" s="432"/>
      <c r="BM60" s="393"/>
      <c r="BN60" s="381"/>
      <c r="BO60" s="139"/>
      <c r="BP60" s="398"/>
      <c r="BQ60" s="381"/>
      <c r="BR60" s="139"/>
      <c r="BS60" s="398"/>
      <c r="BT60" s="381"/>
      <c r="BU60" s="139"/>
      <c r="BV60" s="398"/>
      <c r="BW60" s="381"/>
      <c r="BX60" s="139"/>
      <c r="BY60" s="398"/>
      <c r="BZ60" s="432"/>
      <c r="CA60" s="393"/>
      <c r="CB60" s="520"/>
      <c r="CC60" s="139"/>
      <c r="CD60" s="398"/>
      <c r="CE60" s="381"/>
      <c r="CF60" s="139"/>
      <c r="CG60" s="15"/>
    </row>
    <row r="61" spans="1:100" s="148" customFormat="1" ht="14.4" hidden="1" customHeight="1" outlineLevel="1" x14ac:dyDescent="0.3">
      <c r="A61" s="754"/>
      <c r="B61" s="755"/>
      <c r="C61" s="744"/>
      <c r="D61" s="745"/>
      <c r="E61" s="742"/>
      <c r="F61" s="743"/>
      <c r="G61" s="138"/>
      <c r="H61" s="139"/>
      <c r="I61" s="15"/>
      <c r="J61" s="138"/>
      <c r="K61" s="139"/>
      <c r="L61" s="232"/>
      <c r="M61" s="231"/>
      <c r="N61" s="139"/>
      <c r="O61" s="232"/>
      <c r="P61" s="231"/>
      <c r="Q61" s="139"/>
      <c r="R61" s="232"/>
      <c r="S61" s="231"/>
      <c r="T61" s="139"/>
      <c r="U61" s="268"/>
      <c r="V61" s="258"/>
      <c r="W61" s="278"/>
      <c r="X61" s="138"/>
      <c r="Y61" s="139"/>
      <c r="Z61" s="158"/>
      <c r="AA61" s="231"/>
      <c r="AB61" s="139"/>
      <c r="AC61" s="232"/>
      <c r="AD61" s="231"/>
      <c r="AE61" s="139"/>
      <c r="AF61" s="232"/>
      <c r="AG61" s="231"/>
      <c r="AH61" s="139"/>
      <c r="AI61" s="268"/>
      <c r="AJ61" s="258"/>
      <c r="AK61" s="393"/>
      <c r="AL61" s="381"/>
      <c r="AM61" s="139"/>
      <c r="AN61" s="398"/>
      <c r="AO61" s="381"/>
      <c r="AP61" s="139"/>
      <c r="AQ61" s="398"/>
      <c r="AR61" s="381"/>
      <c r="AS61" s="139"/>
      <c r="AT61" s="398"/>
      <c r="AU61" s="381"/>
      <c r="AV61" s="139"/>
      <c r="AW61" s="398"/>
      <c r="AX61" s="403"/>
      <c r="AY61" s="393"/>
      <c r="AZ61" s="381"/>
      <c r="BA61" s="139"/>
      <c r="BB61" s="398"/>
      <c r="BC61" s="381"/>
      <c r="BD61" s="139"/>
      <c r="BE61" s="398"/>
      <c r="BF61" s="381"/>
      <c r="BG61" s="139"/>
      <c r="BH61" s="398"/>
      <c r="BI61" s="381"/>
      <c r="BJ61" s="139"/>
      <c r="BK61" s="398"/>
      <c r="BL61" s="432"/>
      <c r="BM61" s="393"/>
      <c r="BN61" s="381"/>
      <c r="BO61" s="139"/>
      <c r="BP61" s="398"/>
      <c r="BQ61" s="381"/>
      <c r="BR61" s="139"/>
      <c r="BS61" s="398"/>
      <c r="BT61" s="381"/>
      <c r="BU61" s="139"/>
      <c r="BV61" s="398"/>
      <c r="BW61" s="381"/>
      <c r="BX61" s="139"/>
      <c r="BY61" s="398"/>
      <c r="BZ61" s="432"/>
      <c r="CA61" s="393"/>
      <c r="CB61" s="520"/>
      <c r="CC61" s="139"/>
      <c r="CD61" s="398"/>
      <c r="CE61" s="381"/>
      <c r="CF61" s="139"/>
      <c r="CG61" s="15"/>
    </row>
    <row r="62" spans="1:100" s="148" customFormat="1" ht="14.4" hidden="1" customHeight="1" outlineLevel="1" x14ac:dyDescent="0.3">
      <c r="A62" s="754"/>
      <c r="B62" s="755"/>
      <c r="C62" s="744"/>
      <c r="D62" s="745"/>
      <c r="E62" s="742"/>
      <c r="F62" s="743"/>
      <c r="G62" s="138"/>
      <c r="H62" s="139"/>
      <c r="I62" s="15"/>
      <c r="J62" s="138"/>
      <c r="K62" s="139"/>
      <c r="L62" s="232"/>
      <c r="M62" s="231"/>
      <c r="N62" s="139"/>
      <c r="O62" s="232"/>
      <c r="P62" s="231"/>
      <c r="Q62" s="139"/>
      <c r="R62" s="232"/>
      <c r="S62" s="231"/>
      <c r="T62" s="139"/>
      <c r="U62" s="268"/>
      <c r="V62" s="258"/>
      <c r="W62" s="278"/>
      <c r="X62" s="138"/>
      <c r="Y62" s="139"/>
      <c r="Z62" s="158"/>
      <c r="AA62" s="231"/>
      <c r="AB62" s="139"/>
      <c r="AC62" s="232"/>
      <c r="AD62" s="231"/>
      <c r="AE62" s="139"/>
      <c r="AF62" s="232"/>
      <c r="AG62" s="231"/>
      <c r="AH62" s="139"/>
      <c r="AI62" s="268"/>
      <c r="AJ62" s="258"/>
      <c r="AK62" s="393"/>
      <c r="AL62" s="381"/>
      <c r="AM62" s="139"/>
      <c r="AN62" s="398"/>
      <c r="AO62" s="381"/>
      <c r="AP62" s="139"/>
      <c r="AQ62" s="398"/>
      <c r="AR62" s="381"/>
      <c r="AS62" s="139"/>
      <c r="AT62" s="398"/>
      <c r="AU62" s="381"/>
      <c r="AV62" s="139"/>
      <c r="AW62" s="398"/>
      <c r="AX62" s="403"/>
      <c r="AY62" s="393"/>
      <c r="AZ62" s="381"/>
      <c r="BA62" s="139"/>
      <c r="BB62" s="398"/>
      <c r="BC62" s="381"/>
      <c r="BD62" s="139"/>
      <c r="BE62" s="398"/>
      <c r="BF62" s="381"/>
      <c r="BG62" s="139"/>
      <c r="BH62" s="398"/>
      <c r="BI62" s="381"/>
      <c r="BJ62" s="139"/>
      <c r="BK62" s="398"/>
      <c r="BL62" s="432"/>
      <c r="BM62" s="393"/>
      <c r="BN62" s="381"/>
      <c r="BO62" s="139"/>
      <c r="BP62" s="398"/>
      <c r="BQ62" s="381"/>
      <c r="BR62" s="139"/>
      <c r="BS62" s="398"/>
      <c r="BT62" s="381"/>
      <c r="BU62" s="139"/>
      <c r="BV62" s="398"/>
      <c r="BW62" s="381"/>
      <c r="BX62" s="139"/>
      <c r="BY62" s="398"/>
      <c r="BZ62" s="432"/>
      <c r="CA62" s="393"/>
      <c r="CB62" s="520"/>
      <c r="CC62" s="139"/>
      <c r="CD62" s="398"/>
      <c r="CE62" s="381"/>
      <c r="CF62" s="139"/>
      <c r="CG62" s="15"/>
    </row>
    <row r="63" spans="1:100" s="148" customFormat="1" ht="14.4" hidden="1" customHeight="1" outlineLevel="1" x14ac:dyDescent="0.3">
      <c r="A63" s="754"/>
      <c r="B63" s="755"/>
      <c r="C63" s="744"/>
      <c r="D63" s="745"/>
      <c r="E63" s="742"/>
      <c r="F63" s="743"/>
      <c r="G63" s="138"/>
      <c r="H63" s="139"/>
      <c r="I63" s="15"/>
      <c r="J63" s="138"/>
      <c r="K63" s="139"/>
      <c r="L63" s="232"/>
      <c r="M63" s="231"/>
      <c r="N63" s="139"/>
      <c r="O63" s="232"/>
      <c r="P63" s="231"/>
      <c r="Q63" s="139"/>
      <c r="R63" s="232"/>
      <c r="S63" s="231"/>
      <c r="T63" s="139"/>
      <c r="U63" s="268"/>
      <c r="V63" s="258"/>
      <c r="W63" s="278"/>
      <c r="X63" s="138"/>
      <c r="Y63" s="139"/>
      <c r="Z63" s="158"/>
      <c r="AA63" s="231"/>
      <c r="AB63" s="139"/>
      <c r="AC63" s="232"/>
      <c r="AD63" s="231"/>
      <c r="AE63" s="139"/>
      <c r="AF63" s="232"/>
      <c r="AG63" s="231"/>
      <c r="AH63" s="139"/>
      <c r="AI63" s="268"/>
      <c r="AJ63" s="258"/>
      <c r="AK63" s="393"/>
      <c r="AL63" s="381"/>
      <c r="AM63" s="139"/>
      <c r="AN63" s="398"/>
      <c r="AO63" s="381"/>
      <c r="AP63" s="139"/>
      <c r="AQ63" s="398"/>
      <c r="AR63" s="381"/>
      <c r="AS63" s="139"/>
      <c r="AT63" s="398"/>
      <c r="AU63" s="381"/>
      <c r="AV63" s="139"/>
      <c r="AW63" s="398"/>
      <c r="AX63" s="403"/>
      <c r="AY63" s="393"/>
      <c r="AZ63" s="381"/>
      <c r="BA63" s="139"/>
      <c r="BB63" s="398"/>
      <c r="BC63" s="381"/>
      <c r="BD63" s="139"/>
      <c r="BE63" s="398"/>
      <c r="BF63" s="381"/>
      <c r="BG63" s="139"/>
      <c r="BH63" s="398"/>
      <c r="BI63" s="381"/>
      <c r="BJ63" s="139"/>
      <c r="BK63" s="398"/>
      <c r="BL63" s="432"/>
      <c r="BM63" s="393"/>
      <c r="BN63" s="381"/>
      <c r="BO63" s="139"/>
      <c r="BP63" s="398"/>
      <c r="BQ63" s="381"/>
      <c r="BR63" s="139"/>
      <c r="BS63" s="398"/>
      <c r="BT63" s="381"/>
      <c r="BU63" s="139"/>
      <c r="BV63" s="398"/>
      <c r="BW63" s="381"/>
      <c r="BX63" s="139"/>
      <c r="BY63" s="398"/>
      <c r="BZ63" s="432"/>
      <c r="CA63" s="393"/>
      <c r="CB63" s="520"/>
      <c r="CC63" s="139"/>
      <c r="CD63" s="398"/>
      <c r="CE63" s="381"/>
      <c r="CF63" s="139"/>
      <c r="CG63" s="15"/>
    </row>
    <row r="64" spans="1:100" s="148" customFormat="1" ht="14.4" hidden="1" customHeight="1" outlineLevel="1" x14ac:dyDescent="0.3">
      <c r="A64" s="754"/>
      <c r="B64" s="755"/>
      <c r="C64" s="744"/>
      <c r="D64" s="745"/>
      <c r="E64" s="742"/>
      <c r="F64" s="743"/>
      <c r="G64" s="138"/>
      <c r="H64" s="139"/>
      <c r="I64" s="15"/>
      <c r="J64" s="138"/>
      <c r="K64" s="139"/>
      <c r="L64" s="232"/>
      <c r="M64" s="231"/>
      <c r="N64" s="139"/>
      <c r="O64" s="232"/>
      <c r="P64" s="231"/>
      <c r="Q64" s="139"/>
      <c r="R64" s="232"/>
      <c r="S64" s="231"/>
      <c r="T64" s="139"/>
      <c r="U64" s="268"/>
      <c r="V64" s="258"/>
      <c r="W64" s="278"/>
      <c r="X64" s="138"/>
      <c r="Y64" s="139"/>
      <c r="Z64" s="158"/>
      <c r="AA64" s="231"/>
      <c r="AB64" s="139"/>
      <c r="AC64" s="232"/>
      <c r="AD64" s="231"/>
      <c r="AE64" s="139"/>
      <c r="AF64" s="232"/>
      <c r="AG64" s="231"/>
      <c r="AH64" s="139"/>
      <c r="AI64" s="268"/>
      <c r="AJ64" s="258"/>
      <c r="AK64" s="393"/>
      <c r="AL64" s="381"/>
      <c r="AM64" s="139"/>
      <c r="AN64" s="398"/>
      <c r="AO64" s="381"/>
      <c r="AP64" s="139"/>
      <c r="AQ64" s="398"/>
      <c r="AR64" s="381"/>
      <c r="AS64" s="139"/>
      <c r="AT64" s="398"/>
      <c r="AU64" s="381"/>
      <c r="AV64" s="139"/>
      <c r="AW64" s="398"/>
      <c r="AX64" s="403"/>
      <c r="AY64" s="393"/>
      <c r="AZ64" s="381"/>
      <c r="BA64" s="139"/>
      <c r="BB64" s="398"/>
      <c r="BC64" s="381"/>
      <c r="BD64" s="139"/>
      <c r="BE64" s="398"/>
      <c r="BF64" s="381"/>
      <c r="BG64" s="139"/>
      <c r="BH64" s="398"/>
      <c r="BI64" s="381"/>
      <c r="BJ64" s="139"/>
      <c r="BK64" s="398"/>
      <c r="BL64" s="432"/>
      <c r="BM64" s="393"/>
      <c r="BN64" s="381"/>
      <c r="BO64" s="139"/>
      <c r="BP64" s="398"/>
      <c r="BQ64" s="381"/>
      <c r="BR64" s="139"/>
      <c r="BS64" s="398"/>
      <c r="BT64" s="381"/>
      <c r="BU64" s="139"/>
      <c r="BV64" s="398"/>
      <c r="BW64" s="381"/>
      <c r="BX64" s="139"/>
      <c r="BY64" s="398"/>
      <c r="BZ64" s="432"/>
      <c r="CA64" s="393"/>
      <c r="CB64" s="520"/>
      <c r="CC64" s="139"/>
      <c r="CD64" s="398"/>
      <c r="CE64" s="381"/>
      <c r="CF64" s="139"/>
      <c r="CG64" s="15"/>
    </row>
    <row r="65" spans="1:100" s="148" customFormat="1" ht="14.4" hidden="1" customHeight="1" outlineLevel="1" x14ac:dyDescent="0.3">
      <c r="A65" s="754"/>
      <c r="B65" s="755"/>
      <c r="C65" s="744"/>
      <c r="D65" s="745"/>
      <c r="E65" s="742"/>
      <c r="F65" s="743"/>
      <c r="G65" s="138"/>
      <c r="H65" s="139"/>
      <c r="I65" s="15"/>
      <c r="J65" s="138"/>
      <c r="K65" s="139"/>
      <c r="L65" s="232"/>
      <c r="M65" s="231"/>
      <c r="N65" s="139"/>
      <c r="O65" s="232"/>
      <c r="P65" s="231"/>
      <c r="Q65" s="139"/>
      <c r="R65" s="232"/>
      <c r="S65" s="231"/>
      <c r="T65" s="139"/>
      <c r="U65" s="268"/>
      <c r="V65" s="258"/>
      <c r="W65" s="278"/>
      <c r="X65" s="138"/>
      <c r="Y65" s="139"/>
      <c r="Z65" s="158"/>
      <c r="AA65" s="231"/>
      <c r="AB65" s="139"/>
      <c r="AC65" s="232"/>
      <c r="AD65" s="231"/>
      <c r="AE65" s="139"/>
      <c r="AF65" s="232"/>
      <c r="AG65" s="231"/>
      <c r="AH65" s="139"/>
      <c r="AI65" s="268"/>
      <c r="AJ65" s="258"/>
      <c r="AK65" s="393"/>
      <c r="AL65" s="381"/>
      <c r="AM65" s="139"/>
      <c r="AN65" s="398"/>
      <c r="AO65" s="381"/>
      <c r="AP65" s="139"/>
      <c r="AQ65" s="398"/>
      <c r="AR65" s="381"/>
      <c r="AS65" s="139"/>
      <c r="AT65" s="398"/>
      <c r="AU65" s="381"/>
      <c r="AV65" s="139"/>
      <c r="AW65" s="398"/>
      <c r="AX65" s="403"/>
      <c r="AY65" s="393"/>
      <c r="AZ65" s="381"/>
      <c r="BA65" s="139"/>
      <c r="BB65" s="398"/>
      <c r="BC65" s="381"/>
      <c r="BD65" s="139"/>
      <c r="BE65" s="398"/>
      <c r="BF65" s="381"/>
      <c r="BG65" s="139"/>
      <c r="BH65" s="398"/>
      <c r="BI65" s="381"/>
      <c r="BJ65" s="139"/>
      <c r="BK65" s="398"/>
      <c r="BL65" s="432"/>
      <c r="BM65" s="393"/>
      <c r="BN65" s="381"/>
      <c r="BO65" s="139"/>
      <c r="BP65" s="398"/>
      <c r="BQ65" s="381"/>
      <c r="BR65" s="139"/>
      <c r="BS65" s="398"/>
      <c r="BT65" s="381"/>
      <c r="BU65" s="139"/>
      <c r="BV65" s="398"/>
      <c r="BW65" s="381"/>
      <c r="BX65" s="139"/>
      <c r="BY65" s="398"/>
      <c r="BZ65" s="432"/>
      <c r="CA65" s="393"/>
      <c r="CB65" s="520"/>
      <c r="CC65" s="139"/>
      <c r="CD65" s="398"/>
      <c r="CE65" s="381"/>
      <c r="CF65" s="139"/>
      <c r="CG65" s="15"/>
    </row>
    <row r="66" spans="1:100" s="148" customFormat="1" ht="14.4" hidden="1" customHeight="1" outlineLevel="1" x14ac:dyDescent="0.3">
      <c r="A66" s="754"/>
      <c r="B66" s="755"/>
      <c r="C66" s="744"/>
      <c r="D66" s="745"/>
      <c r="E66" s="742"/>
      <c r="F66" s="743"/>
      <c r="G66" s="138"/>
      <c r="H66" s="139"/>
      <c r="I66" s="15"/>
      <c r="J66" s="138"/>
      <c r="K66" s="139"/>
      <c r="L66" s="232"/>
      <c r="M66" s="231"/>
      <c r="N66" s="139"/>
      <c r="O66" s="232"/>
      <c r="P66" s="231"/>
      <c r="Q66" s="139"/>
      <c r="R66" s="232"/>
      <c r="S66" s="231"/>
      <c r="T66" s="139"/>
      <c r="U66" s="268"/>
      <c r="V66" s="258"/>
      <c r="W66" s="278"/>
      <c r="X66" s="138"/>
      <c r="Y66" s="139"/>
      <c r="Z66" s="158"/>
      <c r="AA66" s="231"/>
      <c r="AB66" s="139"/>
      <c r="AC66" s="232"/>
      <c r="AD66" s="231"/>
      <c r="AE66" s="139"/>
      <c r="AF66" s="232"/>
      <c r="AG66" s="231"/>
      <c r="AH66" s="139"/>
      <c r="AI66" s="268"/>
      <c r="AJ66" s="258"/>
      <c r="AK66" s="393"/>
      <c r="AL66" s="381"/>
      <c r="AM66" s="139"/>
      <c r="AN66" s="398"/>
      <c r="AO66" s="381"/>
      <c r="AP66" s="139"/>
      <c r="AQ66" s="398"/>
      <c r="AR66" s="381"/>
      <c r="AS66" s="139"/>
      <c r="AT66" s="398"/>
      <c r="AU66" s="381"/>
      <c r="AV66" s="139"/>
      <c r="AW66" s="398"/>
      <c r="AX66" s="403"/>
      <c r="AY66" s="393"/>
      <c r="AZ66" s="381"/>
      <c r="BA66" s="139"/>
      <c r="BB66" s="398"/>
      <c r="BC66" s="381"/>
      <c r="BD66" s="139"/>
      <c r="BE66" s="398"/>
      <c r="BF66" s="381"/>
      <c r="BG66" s="139"/>
      <c r="BH66" s="398"/>
      <c r="BI66" s="381"/>
      <c r="BJ66" s="139"/>
      <c r="BK66" s="398"/>
      <c r="BL66" s="432"/>
      <c r="BM66" s="393"/>
      <c r="BN66" s="381"/>
      <c r="BO66" s="139"/>
      <c r="BP66" s="398"/>
      <c r="BQ66" s="381"/>
      <c r="BR66" s="139"/>
      <c r="BS66" s="398"/>
      <c r="BT66" s="381"/>
      <c r="BU66" s="139"/>
      <c r="BV66" s="398"/>
      <c r="BW66" s="381"/>
      <c r="BX66" s="139"/>
      <c r="BY66" s="398"/>
      <c r="BZ66" s="432"/>
      <c r="CA66" s="393"/>
      <c r="CB66" s="520"/>
      <c r="CC66" s="139"/>
      <c r="CD66" s="398"/>
      <c r="CE66" s="381"/>
      <c r="CF66" s="139"/>
      <c r="CG66" s="15"/>
    </row>
    <row r="67" spans="1:100" s="148" customFormat="1" ht="14.4" hidden="1" customHeight="1" outlineLevel="1" x14ac:dyDescent="0.3">
      <c r="A67" s="754"/>
      <c r="B67" s="755"/>
      <c r="C67" s="744"/>
      <c r="D67" s="745"/>
      <c r="E67" s="742"/>
      <c r="F67" s="743"/>
      <c r="G67" s="138"/>
      <c r="H67" s="139"/>
      <c r="I67" s="15"/>
      <c r="J67" s="138"/>
      <c r="K67" s="139"/>
      <c r="L67" s="232"/>
      <c r="M67" s="231"/>
      <c r="N67" s="139"/>
      <c r="O67" s="232"/>
      <c r="P67" s="231"/>
      <c r="Q67" s="139"/>
      <c r="R67" s="232"/>
      <c r="S67" s="231"/>
      <c r="T67" s="139"/>
      <c r="U67" s="268"/>
      <c r="V67" s="258"/>
      <c r="W67" s="278"/>
      <c r="X67" s="138"/>
      <c r="Y67" s="139"/>
      <c r="Z67" s="158"/>
      <c r="AA67" s="231"/>
      <c r="AB67" s="139"/>
      <c r="AC67" s="232"/>
      <c r="AD67" s="231"/>
      <c r="AE67" s="139"/>
      <c r="AF67" s="232"/>
      <c r="AG67" s="231"/>
      <c r="AH67" s="139"/>
      <c r="AI67" s="268"/>
      <c r="AJ67" s="258"/>
      <c r="AK67" s="393"/>
      <c r="AL67" s="381"/>
      <c r="AM67" s="139"/>
      <c r="AN67" s="398"/>
      <c r="AO67" s="381"/>
      <c r="AP67" s="139"/>
      <c r="AQ67" s="398"/>
      <c r="AR67" s="381"/>
      <c r="AS67" s="139"/>
      <c r="AT67" s="398"/>
      <c r="AU67" s="381"/>
      <c r="AV67" s="139"/>
      <c r="AW67" s="398"/>
      <c r="AX67" s="403"/>
      <c r="AY67" s="393"/>
      <c r="AZ67" s="381"/>
      <c r="BA67" s="139"/>
      <c r="BB67" s="398"/>
      <c r="BC67" s="381"/>
      <c r="BD67" s="139"/>
      <c r="BE67" s="398"/>
      <c r="BF67" s="381"/>
      <c r="BG67" s="139"/>
      <c r="BH67" s="398"/>
      <c r="BI67" s="381"/>
      <c r="BJ67" s="139"/>
      <c r="BK67" s="398"/>
      <c r="BL67" s="432"/>
      <c r="BM67" s="393"/>
      <c r="BN67" s="381"/>
      <c r="BO67" s="139"/>
      <c r="BP67" s="398"/>
      <c r="BQ67" s="381"/>
      <c r="BR67" s="139"/>
      <c r="BS67" s="398"/>
      <c r="BT67" s="381"/>
      <c r="BU67" s="139"/>
      <c r="BV67" s="398"/>
      <c r="BW67" s="381"/>
      <c r="BX67" s="139"/>
      <c r="BY67" s="398"/>
      <c r="BZ67" s="432"/>
      <c r="CA67" s="393"/>
      <c r="CB67" s="520"/>
      <c r="CC67" s="139"/>
      <c r="CD67" s="398"/>
      <c r="CE67" s="381"/>
      <c r="CF67" s="139"/>
      <c r="CG67" s="15"/>
    </row>
    <row r="68" spans="1:100" s="148" customFormat="1" ht="14.4" hidden="1" customHeight="1" outlineLevel="1" x14ac:dyDescent="0.3">
      <c r="A68" s="754"/>
      <c r="B68" s="755"/>
      <c r="C68" s="744"/>
      <c r="D68" s="745"/>
      <c r="E68" s="742"/>
      <c r="F68" s="743"/>
      <c r="G68" s="138"/>
      <c r="H68" s="139"/>
      <c r="I68" s="15"/>
      <c r="J68" s="138"/>
      <c r="K68" s="139"/>
      <c r="L68" s="232"/>
      <c r="M68" s="231"/>
      <c r="N68" s="139"/>
      <c r="O68" s="232"/>
      <c r="P68" s="231"/>
      <c r="Q68" s="139"/>
      <c r="R68" s="232"/>
      <c r="S68" s="231"/>
      <c r="T68" s="139"/>
      <c r="U68" s="268"/>
      <c r="V68" s="258"/>
      <c r="W68" s="278"/>
      <c r="X68" s="138"/>
      <c r="Y68" s="139"/>
      <c r="Z68" s="158"/>
      <c r="AA68" s="231"/>
      <c r="AB68" s="139"/>
      <c r="AC68" s="232"/>
      <c r="AD68" s="231"/>
      <c r="AE68" s="139"/>
      <c r="AF68" s="232"/>
      <c r="AG68" s="231"/>
      <c r="AH68" s="139"/>
      <c r="AI68" s="268"/>
      <c r="AJ68" s="258"/>
      <c r="AK68" s="393"/>
      <c r="AL68" s="381"/>
      <c r="AM68" s="139"/>
      <c r="AN68" s="398"/>
      <c r="AO68" s="381"/>
      <c r="AP68" s="139"/>
      <c r="AQ68" s="398"/>
      <c r="AR68" s="381"/>
      <c r="AS68" s="139"/>
      <c r="AT68" s="398"/>
      <c r="AU68" s="381"/>
      <c r="AV68" s="139"/>
      <c r="AW68" s="398"/>
      <c r="AX68" s="403"/>
      <c r="AY68" s="393"/>
      <c r="AZ68" s="381"/>
      <c r="BA68" s="139"/>
      <c r="BB68" s="398"/>
      <c r="BC68" s="381"/>
      <c r="BD68" s="139"/>
      <c r="BE68" s="398"/>
      <c r="BF68" s="381"/>
      <c r="BG68" s="139"/>
      <c r="BH68" s="398"/>
      <c r="BI68" s="381"/>
      <c r="BJ68" s="139"/>
      <c r="BK68" s="398"/>
      <c r="BL68" s="432"/>
      <c r="BM68" s="393"/>
      <c r="BN68" s="381"/>
      <c r="BO68" s="139"/>
      <c r="BP68" s="398"/>
      <c r="BQ68" s="381"/>
      <c r="BR68" s="139"/>
      <c r="BS68" s="398"/>
      <c r="BT68" s="381"/>
      <c r="BU68" s="139"/>
      <c r="BV68" s="398"/>
      <c r="BW68" s="381"/>
      <c r="BX68" s="139"/>
      <c r="BY68" s="398"/>
      <c r="BZ68" s="432"/>
      <c r="CA68" s="393"/>
      <c r="CB68" s="520"/>
      <c r="CC68" s="139"/>
      <c r="CD68" s="398"/>
      <c r="CE68" s="381"/>
      <c r="CF68" s="139"/>
      <c r="CG68" s="15"/>
      <c r="CR68" s="148" t="s">
        <v>23</v>
      </c>
      <c r="CS68" s="148">
        <v>2016</v>
      </c>
      <c r="CT68" s="148">
        <v>2017</v>
      </c>
      <c r="CU68" s="148">
        <v>2018</v>
      </c>
      <c r="CV68" s="148">
        <v>2019</v>
      </c>
    </row>
    <row r="69" spans="1:100" s="148" customFormat="1" ht="14.4" hidden="1" customHeight="1" outlineLevel="1" x14ac:dyDescent="0.3">
      <c r="A69" s="754"/>
      <c r="B69" s="755"/>
      <c r="C69" s="744"/>
      <c r="D69" s="745"/>
      <c r="E69" s="742"/>
      <c r="F69" s="743"/>
      <c r="G69" s="138"/>
      <c r="H69" s="139"/>
      <c r="I69" s="15"/>
      <c r="J69" s="138"/>
      <c r="K69" s="139"/>
      <c r="L69" s="232"/>
      <c r="M69" s="231"/>
      <c r="N69" s="139"/>
      <c r="O69" s="232"/>
      <c r="P69" s="231"/>
      <c r="Q69" s="139"/>
      <c r="R69" s="232"/>
      <c r="S69" s="231"/>
      <c r="T69" s="139"/>
      <c r="U69" s="268"/>
      <c r="V69" s="258"/>
      <c r="W69" s="278"/>
      <c r="X69" s="138"/>
      <c r="Y69" s="139"/>
      <c r="Z69" s="158"/>
      <c r="AA69" s="231"/>
      <c r="AB69" s="139"/>
      <c r="AC69" s="232"/>
      <c r="AD69" s="231"/>
      <c r="AE69" s="139"/>
      <c r="AF69" s="232"/>
      <c r="AG69" s="231"/>
      <c r="AH69" s="139"/>
      <c r="AI69" s="268"/>
      <c r="AJ69" s="258"/>
      <c r="AK69" s="393"/>
      <c r="AL69" s="381"/>
      <c r="AM69" s="139"/>
      <c r="AN69" s="398"/>
      <c r="AO69" s="381"/>
      <c r="AP69" s="139"/>
      <c r="AQ69" s="398"/>
      <c r="AR69" s="381"/>
      <c r="AS69" s="139"/>
      <c r="AT69" s="398"/>
      <c r="AU69" s="381"/>
      <c r="AV69" s="139"/>
      <c r="AW69" s="398"/>
      <c r="AX69" s="403"/>
      <c r="AY69" s="393"/>
      <c r="AZ69" s="381"/>
      <c r="BA69" s="139"/>
      <c r="BB69" s="398"/>
      <c r="BC69" s="381"/>
      <c r="BD69" s="139"/>
      <c r="BE69" s="398"/>
      <c r="BF69" s="381"/>
      <c r="BG69" s="139"/>
      <c r="BH69" s="398"/>
      <c r="BI69" s="381"/>
      <c r="BJ69" s="139"/>
      <c r="BK69" s="398"/>
      <c r="BL69" s="432"/>
      <c r="BM69" s="393"/>
      <c r="BN69" s="381"/>
      <c r="BO69" s="139"/>
      <c r="BP69" s="398"/>
      <c r="BQ69" s="381"/>
      <c r="BR69" s="139"/>
      <c r="BS69" s="398"/>
      <c r="BT69" s="381"/>
      <c r="BU69" s="139"/>
      <c r="BV69" s="398"/>
      <c r="BW69" s="381"/>
      <c r="BX69" s="139"/>
      <c r="BY69" s="398"/>
      <c r="BZ69" s="432"/>
      <c r="CA69" s="393"/>
      <c r="CB69" s="520"/>
      <c r="CC69" s="139"/>
      <c r="CD69" s="398"/>
      <c r="CE69" s="381"/>
      <c r="CF69" s="139"/>
      <c r="CG69" s="15"/>
    </row>
    <row r="70" spans="1:100" s="148" customFormat="1" ht="14.4" hidden="1" customHeight="1" outlineLevel="1" x14ac:dyDescent="0.3">
      <c r="A70" s="754"/>
      <c r="B70" s="755"/>
      <c r="C70" s="744"/>
      <c r="D70" s="745"/>
      <c r="E70" s="742"/>
      <c r="F70" s="743"/>
      <c r="G70" s="138"/>
      <c r="H70" s="139"/>
      <c r="I70" s="15"/>
      <c r="J70" s="138"/>
      <c r="K70" s="139"/>
      <c r="L70" s="232"/>
      <c r="M70" s="231"/>
      <c r="N70" s="139"/>
      <c r="O70" s="232"/>
      <c r="P70" s="231"/>
      <c r="Q70" s="139"/>
      <c r="R70" s="232"/>
      <c r="S70" s="231"/>
      <c r="T70" s="139"/>
      <c r="U70" s="268"/>
      <c r="V70" s="258"/>
      <c r="W70" s="278"/>
      <c r="X70" s="138"/>
      <c r="Y70" s="139"/>
      <c r="Z70" s="158"/>
      <c r="AA70" s="231"/>
      <c r="AB70" s="139"/>
      <c r="AC70" s="232"/>
      <c r="AD70" s="231"/>
      <c r="AE70" s="139"/>
      <c r="AF70" s="232"/>
      <c r="AG70" s="231"/>
      <c r="AH70" s="139"/>
      <c r="AI70" s="268"/>
      <c r="AJ70" s="258"/>
      <c r="AK70" s="393"/>
      <c r="AL70" s="381"/>
      <c r="AM70" s="139"/>
      <c r="AN70" s="398"/>
      <c r="AO70" s="381"/>
      <c r="AP70" s="139"/>
      <c r="AQ70" s="398"/>
      <c r="AR70" s="381"/>
      <c r="AS70" s="139"/>
      <c r="AT70" s="398"/>
      <c r="AU70" s="381"/>
      <c r="AV70" s="139"/>
      <c r="AW70" s="398"/>
      <c r="AX70" s="403"/>
      <c r="AY70" s="393"/>
      <c r="AZ70" s="381"/>
      <c r="BA70" s="139"/>
      <c r="BB70" s="398"/>
      <c r="BC70" s="381"/>
      <c r="BD70" s="139"/>
      <c r="BE70" s="398"/>
      <c r="BF70" s="381"/>
      <c r="BG70" s="139"/>
      <c r="BH70" s="398"/>
      <c r="BI70" s="381"/>
      <c r="BJ70" s="139"/>
      <c r="BK70" s="398"/>
      <c r="BL70" s="432"/>
      <c r="BM70" s="393"/>
      <c r="BN70" s="381"/>
      <c r="BO70" s="139"/>
      <c r="BP70" s="398"/>
      <c r="BQ70" s="381"/>
      <c r="BR70" s="139"/>
      <c r="BS70" s="398"/>
      <c r="BT70" s="381"/>
      <c r="BU70" s="139"/>
      <c r="BV70" s="398"/>
      <c r="BW70" s="381"/>
      <c r="BX70" s="139"/>
      <c r="BY70" s="398"/>
      <c r="BZ70" s="432"/>
      <c r="CA70" s="393"/>
      <c r="CB70" s="520"/>
      <c r="CC70" s="139"/>
      <c r="CD70" s="398"/>
      <c r="CE70" s="381"/>
      <c r="CF70" s="139"/>
      <c r="CG70" s="15"/>
    </row>
    <row r="71" spans="1:100" s="148" customFormat="1" ht="14.4" hidden="1" customHeight="1" outlineLevel="1" x14ac:dyDescent="0.3">
      <c r="A71" s="754"/>
      <c r="B71" s="755"/>
      <c r="C71" s="744"/>
      <c r="D71" s="745"/>
      <c r="E71" s="742"/>
      <c r="F71" s="743"/>
      <c r="G71" s="138"/>
      <c r="H71" s="139"/>
      <c r="I71" s="15"/>
      <c r="J71" s="138"/>
      <c r="K71" s="139"/>
      <c r="L71" s="232"/>
      <c r="M71" s="231"/>
      <c r="N71" s="139"/>
      <c r="O71" s="232"/>
      <c r="P71" s="231"/>
      <c r="Q71" s="139"/>
      <c r="R71" s="232"/>
      <c r="S71" s="231"/>
      <c r="T71" s="139"/>
      <c r="U71" s="268"/>
      <c r="V71" s="258"/>
      <c r="W71" s="278"/>
      <c r="X71" s="138"/>
      <c r="Y71" s="139"/>
      <c r="Z71" s="158"/>
      <c r="AA71" s="231"/>
      <c r="AB71" s="139"/>
      <c r="AC71" s="232"/>
      <c r="AD71" s="231"/>
      <c r="AE71" s="139"/>
      <c r="AF71" s="232"/>
      <c r="AG71" s="231"/>
      <c r="AH71" s="139"/>
      <c r="AI71" s="268"/>
      <c r="AJ71" s="258"/>
      <c r="AK71" s="393"/>
      <c r="AL71" s="381"/>
      <c r="AM71" s="139"/>
      <c r="AN71" s="398"/>
      <c r="AO71" s="381"/>
      <c r="AP71" s="139"/>
      <c r="AQ71" s="398"/>
      <c r="AR71" s="381"/>
      <c r="AS71" s="139"/>
      <c r="AT71" s="398"/>
      <c r="AU71" s="381"/>
      <c r="AV71" s="139"/>
      <c r="AW71" s="398"/>
      <c r="AX71" s="403"/>
      <c r="AY71" s="393"/>
      <c r="AZ71" s="381"/>
      <c r="BA71" s="139"/>
      <c r="BB71" s="398"/>
      <c r="BC71" s="381"/>
      <c r="BD71" s="139"/>
      <c r="BE71" s="398"/>
      <c r="BF71" s="381"/>
      <c r="BG71" s="139"/>
      <c r="BH71" s="398"/>
      <c r="BI71" s="381"/>
      <c r="BJ71" s="139"/>
      <c r="BK71" s="398"/>
      <c r="BL71" s="432"/>
      <c r="BM71" s="393"/>
      <c r="BN71" s="381"/>
      <c r="BO71" s="139"/>
      <c r="BP71" s="398"/>
      <c r="BQ71" s="381"/>
      <c r="BR71" s="139"/>
      <c r="BS71" s="398"/>
      <c r="BT71" s="381"/>
      <c r="BU71" s="139"/>
      <c r="BV71" s="398"/>
      <c r="BW71" s="381"/>
      <c r="BX71" s="139"/>
      <c r="BY71" s="398"/>
      <c r="BZ71" s="432"/>
      <c r="CA71" s="393"/>
      <c r="CB71" s="520"/>
      <c r="CC71" s="139"/>
      <c r="CD71" s="398"/>
      <c r="CE71" s="381"/>
      <c r="CF71" s="139"/>
      <c r="CG71" s="15"/>
    </row>
    <row r="72" spans="1:100" s="148" customFormat="1" ht="14.4" hidden="1" customHeight="1" outlineLevel="1" x14ac:dyDescent="0.3">
      <c r="A72" s="754"/>
      <c r="B72" s="755"/>
      <c r="C72" s="744"/>
      <c r="D72" s="745"/>
      <c r="E72" s="742"/>
      <c r="F72" s="743"/>
      <c r="G72" s="138"/>
      <c r="H72" s="139"/>
      <c r="I72" s="15"/>
      <c r="J72" s="138"/>
      <c r="K72" s="139"/>
      <c r="L72" s="232"/>
      <c r="M72" s="231"/>
      <c r="N72" s="139"/>
      <c r="O72" s="232"/>
      <c r="P72" s="231"/>
      <c r="Q72" s="139"/>
      <c r="R72" s="232"/>
      <c r="S72" s="231"/>
      <c r="T72" s="139"/>
      <c r="U72" s="268"/>
      <c r="V72" s="258"/>
      <c r="W72" s="278"/>
      <c r="X72" s="138"/>
      <c r="Y72" s="139"/>
      <c r="Z72" s="158"/>
      <c r="AA72" s="231"/>
      <c r="AB72" s="139"/>
      <c r="AC72" s="232"/>
      <c r="AD72" s="231"/>
      <c r="AE72" s="139"/>
      <c r="AF72" s="232"/>
      <c r="AG72" s="231"/>
      <c r="AH72" s="139"/>
      <c r="AI72" s="268"/>
      <c r="AJ72" s="258"/>
      <c r="AK72" s="393"/>
      <c r="AL72" s="381"/>
      <c r="AM72" s="139"/>
      <c r="AN72" s="398"/>
      <c r="AO72" s="381"/>
      <c r="AP72" s="139"/>
      <c r="AQ72" s="398"/>
      <c r="AR72" s="381"/>
      <c r="AS72" s="139"/>
      <c r="AT72" s="398"/>
      <c r="AU72" s="381"/>
      <c r="AV72" s="139"/>
      <c r="AW72" s="398"/>
      <c r="AX72" s="403"/>
      <c r="AY72" s="393"/>
      <c r="AZ72" s="381"/>
      <c r="BA72" s="139"/>
      <c r="BB72" s="398"/>
      <c r="BC72" s="381"/>
      <c r="BD72" s="139"/>
      <c r="BE72" s="398"/>
      <c r="BF72" s="381"/>
      <c r="BG72" s="139"/>
      <c r="BH72" s="398"/>
      <c r="BI72" s="381"/>
      <c r="BJ72" s="139"/>
      <c r="BK72" s="398"/>
      <c r="BL72" s="432"/>
      <c r="BM72" s="393"/>
      <c r="BN72" s="381"/>
      <c r="BO72" s="139"/>
      <c r="BP72" s="398"/>
      <c r="BQ72" s="381"/>
      <c r="BR72" s="139"/>
      <c r="BS72" s="398"/>
      <c r="BT72" s="381"/>
      <c r="BU72" s="139"/>
      <c r="BV72" s="398"/>
      <c r="BW72" s="381"/>
      <c r="BX72" s="139"/>
      <c r="BY72" s="398"/>
      <c r="BZ72" s="432"/>
      <c r="CA72" s="393"/>
      <c r="CB72" s="520"/>
      <c r="CC72" s="139"/>
      <c r="CD72" s="398"/>
      <c r="CE72" s="381"/>
      <c r="CF72" s="139"/>
      <c r="CG72" s="15"/>
    </row>
    <row r="73" spans="1:100" s="148" customFormat="1" ht="14.4" hidden="1" customHeight="1" outlineLevel="1" x14ac:dyDescent="0.3">
      <c r="A73" s="754"/>
      <c r="B73" s="755"/>
      <c r="C73" s="744"/>
      <c r="D73" s="745"/>
      <c r="E73" s="742"/>
      <c r="F73" s="743"/>
      <c r="G73" s="138"/>
      <c r="H73" s="139"/>
      <c r="I73" s="15"/>
      <c r="J73" s="138"/>
      <c r="K73" s="139"/>
      <c r="L73" s="232"/>
      <c r="M73" s="231"/>
      <c r="N73" s="139"/>
      <c r="O73" s="232"/>
      <c r="P73" s="231"/>
      <c r="Q73" s="139"/>
      <c r="R73" s="232"/>
      <c r="S73" s="231"/>
      <c r="T73" s="139"/>
      <c r="U73" s="268"/>
      <c r="V73" s="258"/>
      <c r="W73" s="278"/>
      <c r="X73" s="138"/>
      <c r="Y73" s="139"/>
      <c r="Z73" s="158"/>
      <c r="AA73" s="231"/>
      <c r="AB73" s="139"/>
      <c r="AC73" s="232"/>
      <c r="AD73" s="231"/>
      <c r="AE73" s="139"/>
      <c r="AF73" s="232"/>
      <c r="AG73" s="231"/>
      <c r="AH73" s="139"/>
      <c r="AI73" s="268"/>
      <c r="AJ73" s="258"/>
      <c r="AK73" s="393"/>
      <c r="AL73" s="381"/>
      <c r="AM73" s="139"/>
      <c r="AN73" s="398"/>
      <c r="AO73" s="381"/>
      <c r="AP73" s="139"/>
      <c r="AQ73" s="398"/>
      <c r="AR73" s="381"/>
      <c r="AS73" s="139"/>
      <c r="AT73" s="398"/>
      <c r="AU73" s="381"/>
      <c r="AV73" s="139"/>
      <c r="AW73" s="398"/>
      <c r="AX73" s="403"/>
      <c r="AY73" s="393"/>
      <c r="AZ73" s="381"/>
      <c r="BA73" s="139"/>
      <c r="BB73" s="398"/>
      <c r="BC73" s="381"/>
      <c r="BD73" s="139"/>
      <c r="BE73" s="398"/>
      <c r="BF73" s="381"/>
      <c r="BG73" s="139"/>
      <c r="BH73" s="398"/>
      <c r="BI73" s="381"/>
      <c r="BJ73" s="139"/>
      <c r="BK73" s="398"/>
      <c r="BL73" s="432"/>
      <c r="BM73" s="393"/>
      <c r="BN73" s="381"/>
      <c r="BO73" s="139"/>
      <c r="BP73" s="398"/>
      <c r="BQ73" s="381"/>
      <c r="BR73" s="139"/>
      <c r="BS73" s="398"/>
      <c r="BT73" s="381"/>
      <c r="BU73" s="139"/>
      <c r="BV73" s="398"/>
      <c r="BW73" s="381"/>
      <c r="BX73" s="139"/>
      <c r="BY73" s="398"/>
      <c r="BZ73" s="432"/>
      <c r="CA73" s="393"/>
      <c r="CB73" s="520"/>
      <c r="CC73" s="139"/>
      <c r="CD73" s="398"/>
      <c r="CE73" s="381"/>
      <c r="CF73" s="139"/>
      <c r="CG73" s="15"/>
    </row>
    <row r="74" spans="1:100" s="148" customFormat="1" ht="14.4" hidden="1" customHeight="1" outlineLevel="1" x14ac:dyDescent="0.3">
      <c r="A74" s="754"/>
      <c r="B74" s="755"/>
      <c r="C74" s="744"/>
      <c r="D74" s="745"/>
      <c r="E74" s="742"/>
      <c r="F74" s="743"/>
      <c r="G74" s="138"/>
      <c r="H74" s="139"/>
      <c r="I74" s="15"/>
      <c r="J74" s="138"/>
      <c r="K74" s="139"/>
      <c r="L74" s="232"/>
      <c r="M74" s="231"/>
      <c r="N74" s="139"/>
      <c r="O74" s="232"/>
      <c r="P74" s="231"/>
      <c r="Q74" s="139"/>
      <c r="R74" s="232"/>
      <c r="S74" s="231"/>
      <c r="T74" s="139"/>
      <c r="U74" s="268"/>
      <c r="V74" s="258"/>
      <c r="W74" s="278"/>
      <c r="X74" s="138"/>
      <c r="Y74" s="139"/>
      <c r="Z74" s="158"/>
      <c r="AA74" s="231"/>
      <c r="AB74" s="139"/>
      <c r="AC74" s="232"/>
      <c r="AD74" s="231"/>
      <c r="AE74" s="139"/>
      <c r="AF74" s="232"/>
      <c r="AG74" s="231"/>
      <c r="AH74" s="139"/>
      <c r="AI74" s="268"/>
      <c r="AJ74" s="258"/>
      <c r="AK74" s="393"/>
      <c r="AL74" s="381"/>
      <c r="AM74" s="139"/>
      <c r="AN74" s="398"/>
      <c r="AO74" s="381"/>
      <c r="AP74" s="139"/>
      <c r="AQ74" s="398"/>
      <c r="AR74" s="381"/>
      <c r="AS74" s="139"/>
      <c r="AT74" s="398"/>
      <c r="AU74" s="381"/>
      <c r="AV74" s="139"/>
      <c r="AW74" s="398"/>
      <c r="AX74" s="403"/>
      <c r="AY74" s="393"/>
      <c r="AZ74" s="381"/>
      <c r="BA74" s="139"/>
      <c r="BB74" s="398"/>
      <c r="BC74" s="381"/>
      <c r="BD74" s="139"/>
      <c r="BE74" s="398"/>
      <c r="BF74" s="381"/>
      <c r="BG74" s="139"/>
      <c r="BH74" s="398"/>
      <c r="BI74" s="381"/>
      <c r="BJ74" s="139"/>
      <c r="BK74" s="398"/>
      <c r="BL74" s="432"/>
      <c r="BM74" s="393"/>
      <c r="BN74" s="381"/>
      <c r="BO74" s="139"/>
      <c r="BP74" s="398"/>
      <c r="BQ74" s="381"/>
      <c r="BR74" s="139"/>
      <c r="BS74" s="398"/>
      <c r="BT74" s="381"/>
      <c r="BU74" s="139"/>
      <c r="BV74" s="398"/>
      <c r="BW74" s="381"/>
      <c r="BX74" s="139"/>
      <c r="BY74" s="398"/>
      <c r="BZ74" s="432"/>
      <c r="CA74" s="393"/>
      <c r="CB74" s="520"/>
      <c r="CC74" s="139"/>
      <c r="CD74" s="398"/>
      <c r="CE74" s="381"/>
      <c r="CF74" s="139"/>
      <c r="CG74" s="15"/>
    </row>
    <row r="75" spans="1:100" s="148" customFormat="1" ht="14.4" hidden="1" customHeight="1" outlineLevel="1" x14ac:dyDescent="0.3">
      <c r="A75" s="754"/>
      <c r="B75" s="755"/>
      <c r="C75" s="744"/>
      <c r="D75" s="745"/>
      <c r="E75" s="742"/>
      <c r="F75" s="743"/>
      <c r="G75" s="138"/>
      <c r="H75" s="139"/>
      <c r="I75" s="15"/>
      <c r="J75" s="138"/>
      <c r="K75" s="139"/>
      <c r="L75" s="232"/>
      <c r="M75" s="231"/>
      <c r="N75" s="139"/>
      <c r="O75" s="232"/>
      <c r="P75" s="231"/>
      <c r="Q75" s="139"/>
      <c r="R75" s="232"/>
      <c r="S75" s="231"/>
      <c r="T75" s="139"/>
      <c r="U75" s="268"/>
      <c r="V75" s="258"/>
      <c r="W75" s="278"/>
      <c r="X75" s="138"/>
      <c r="Y75" s="139"/>
      <c r="Z75" s="158"/>
      <c r="AA75" s="231"/>
      <c r="AB75" s="139"/>
      <c r="AC75" s="232"/>
      <c r="AD75" s="231"/>
      <c r="AE75" s="139"/>
      <c r="AF75" s="232"/>
      <c r="AG75" s="231"/>
      <c r="AH75" s="139"/>
      <c r="AI75" s="268"/>
      <c r="AJ75" s="258"/>
      <c r="AK75" s="393"/>
      <c r="AL75" s="381"/>
      <c r="AM75" s="139"/>
      <c r="AN75" s="398"/>
      <c r="AO75" s="381"/>
      <c r="AP75" s="139"/>
      <c r="AQ75" s="398"/>
      <c r="AR75" s="381"/>
      <c r="AS75" s="139"/>
      <c r="AT75" s="398"/>
      <c r="AU75" s="381"/>
      <c r="AV75" s="139"/>
      <c r="AW75" s="398"/>
      <c r="AX75" s="403"/>
      <c r="AY75" s="393"/>
      <c r="AZ75" s="381"/>
      <c r="BA75" s="139"/>
      <c r="BB75" s="398"/>
      <c r="BC75" s="381"/>
      <c r="BD75" s="139"/>
      <c r="BE75" s="398"/>
      <c r="BF75" s="381"/>
      <c r="BG75" s="139"/>
      <c r="BH75" s="398"/>
      <c r="BI75" s="381"/>
      <c r="BJ75" s="139"/>
      <c r="BK75" s="398"/>
      <c r="BL75" s="432"/>
      <c r="BM75" s="393"/>
      <c r="BN75" s="381"/>
      <c r="BO75" s="139"/>
      <c r="BP75" s="398"/>
      <c r="BQ75" s="381"/>
      <c r="BR75" s="139"/>
      <c r="BS75" s="398"/>
      <c r="BT75" s="381"/>
      <c r="BU75" s="139"/>
      <c r="BV75" s="398"/>
      <c r="BW75" s="381"/>
      <c r="BX75" s="139"/>
      <c r="BY75" s="398"/>
      <c r="BZ75" s="432"/>
      <c r="CA75" s="393"/>
      <c r="CB75" s="520"/>
      <c r="CC75" s="139"/>
      <c r="CD75" s="398"/>
      <c r="CE75" s="381"/>
      <c r="CF75" s="139"/>
      <c r="CG75" s="15"/>
    </row>
    <row r="76" spans="1:100" s="148" customFormat="1" ht="14.4" hidden="1" customHeight="1" outlineLevel="1" x14ac:dyDescent="0.3">
      <c r="A76" s="754"/>
      <c r="B76" s="755"/>
      <c r="C76" s="744"/>
      <c r="D76" s="745"/>
      <c r="E76" s="742"/>
      <c r="F76" s="743"/>
      <c r="G76" s="138"/>
      <c r="H76" s="139"/>
      <c r="I76" s="15"/>
      <c r="J76" s="138"/>
      <c r="K76" s="139"/>
      <c r="L76" s="232"/>
      <c r="M76" s="231"/>
      <c r="N76" s="139"/>
      <c r="O76" s="232"/>
      <c r="P76" s="231"/>
      <c r="Q76" s="139"/>
      <c r="R76" s="232"/>
      <c r="S76" s="231"/>
      <c r="T76" s="139"/>
      <c r="U76" s="268"/>
      <c r="V76" s="258"/>
      <c r="W76" s="278"/>
      <c r="X76" s="138"/>
      <c r="Y76" s="139"/>
      <c r="Z76" s="158"/>
      <c r="AA76" s="231"/>
      <c r="AB76" s="139"/>
      <c r="AC76" s="232"/>
      <c r="AD76" s="231"/>
      <c r="AE76" s="139"/>
      <c r="AF76" s="232"/>
      <c r="AG76" s="231"/>
      <c r="AH76" s="139"/>
      <c r="AI76" s="268"/>
      <c r="AJ76" s="258"/>
      <c r="AK76" s="393"/>
      <c r="AL76" s="381"/>
      <c r="AM76" s="139"/>
      <c r="AN76" s="398"/>
      <c r="AO76" s="381"/>
      <c r="AP76" s="139"/>
      <c r="AQ76" s="398"/>
      <c r="AR76" s="381"/>
      <c r="AS76" s="139"/>
      <c r="AT76" s="398"/>
      <c r="AU76" s="381"/>
      <c r="AV76" s="139"/>
      <c r="AW76" s="398"/>
      <c r="AX76" s="403"/>
      <c r="AY76" s="393"/>
      <c r="AZ76" s="381"/>
      <c r="BA76" s="139"/>
      <c r="BB76" s="398"/>
      <c r="BC76" s="381"/>
      <c r="BD76" s="139"/>
      <c r="BE76" s="398"/>
      <c r="BF76" s="381"/>
      <c r="BG76" s="139"/>
      <c r="BH76" s="398"/>
      <c r="BI76" s="381"/>
      <c r="BJ76" s="139"/>
      <c r="BK76" s="398"/>
      <c r="BL76" s="432"/>
      <c r="BM76" s="393"/>
      <c r="BN76" s="381"/>
      <c r="BO76" s="139"/>
      <c r="BP76" s="398"/>
      <c r="BQ76" s="381"/>
      <c r="BR76" s="139"/>
      <c r="BS76" s="398"/>
      <c r="BT76" s="381"/>
      <c r="BU76" s="139"/>
      <c r="BV76" s="398"/>
      <c r="BW76" s="381"/>
      <c r="BX76" s="139"/>
      <c r="BY76" s="398"/>
      <c r="BZ76" s="432"/>
      <c r="CA76" s="393"/>
      <c r="CB76" s="520"/>
      <c r="CC76" s="139"/>
      <c r="CD76" s="398"/>
      <c r="CE76" s="381"/>
      <c r="CF76" s="139"/>
      <c r="CG76" s="15"/>
    </row>
    <row r="77" spans="1:100" s="148" customFormat="1" ht="14.4" hidden="1" customHeight="1" outlineLevel="1" x14ac:dyDescent="0.3">
      <c r="A77" s="754"/>
      <c r="B77" s="755"/>
      <c r="C77" s="744"/>
      <c r="D77" s="745"/>
      <c r="E77" s="742"/>
      <c r="F77" s="743"/>
      <c r="G77" s="138"/>
      <c r="H77" s="139"/>
      <c r="I77" s="15"/>
      <c r="J77" s="138"/>
      <c r="K77" s="139"/>
      <c r="L77" s="232"/>
      <c r="M77" s="231"/>
      <c r="N77" s="139"/>
      <c r="O77" s="232"/>
      <c r="P77" s="231"/>
      <c r="Q77" s="139"/>
      <c r="R77" s="232"/>
      <c r="S77" s="231"/>
      <c r="T77" s="139"/>
      <c r="U77" s="268"/>
      <c r="V77" s="258"/>
      <c r="W77" s="278"/>
      <c r="X77" s="138"/>
      <c r="Y77" s="139"/>
      <c r="Z77" s="158"/>
      <c r="AA77" s="231"/>
      <c r="AB77" s="139"/>
      <c r="AC77" s="232"/>
      <c r="AD77" s="231"/>
      <c r="AE77" s="139"/>
      <c r="AF77" s="232"/>
      <c r="AG77" s="231"/>
      <c r="AH77" s="139"/>
      <c r="AI77" s="268"/>
      <c r="AJ77" s="258"/>
      <c r="AK77" s="393"/>
      <c r="AL77" s="381"/>
      <c r="AM77" s="139"/>
      <c r="AN77" s="398"/>
      <c r="AO77" s="381"/>
      <c r="AP77" s="139"/>
      <c r="AQ77" s="398"/>
      <c r="AR77" s="381"/>
      <c r="AS77" s="139"/>
      <c r="AT77" s="398"/>
      <c r="AU77" s="381"/>
      <c r="AV77" s="139"/>
      <c r="AW77" s="398"/>
      <c r="AX77" s="403"/>
      <c r="AY77" s="393"/>
      <c r="AZ77" s="381"/>
      <c r="BA77" s="139"/>
      <c r="BB77" s="398"/>
      <c r="BC77" s="381"/>
      <c r="BD77" s="139"/>
      <c r="BE77" s="398"/>
      <c r="BF77" s="381"/>
      <c r="BG77" s="139"/>
      <c r="BH77" s="398"/>
      <c r="BI77" s="381"/>
      <c r="BJ77" s="139"/>
      <c r="BK77" s="398"/>
      <c r="BL77" s="432"/>
      <c r="BM77" s="393"/>
      <c r="BN77" s="381"/>
      <c r="BO77" s="139"/>
      <c r="BP77" s="398"/>
      <c r="BQ77" s="381"/>
      <c r="BR77" s="139"/>
      <c r="BS77" s="398"/>
      <c r="BT77" s="381"/>
      <c r="BU77" s="139"/>
      <c r="BV77" s="398"/>
      <c r="BW77" s="381"/>
      <c r="BX77" s="139"/>
      <c r="BY77" s="398"/>
      <c r="BZ77" s="432"/>
      <c r="CA77" s="393"/>
      <c r="CB77" s="520"/>
      <c r="CC77" s="139"/>
      <c r="CD77" s="398"/>
      <c r="CE77" s="381"/>
      <c r="CF77" s="139"/>
      <c r="CG77" s="15"/>
    </row>
    <row r="78" spans="1:100" s="148" customFormat="1" ht="14.4" hidden="1" customHeight="1" outlineLevel="1" x14ac:dyDescent="0.3">
      <c r="A78" s="754"/>
      <c r="B78" s="755"/>
      <c r="C78" s="744"/>
      <c r="D78" s="745"/>
      <c r="E78" s="742"/>
      <c r="F78" s="743"/>
      <c r="G78" s="138"/>
      <c r="H78" s="139"/>
      <c r="I78" s="15"/>
      <c r="J78" s="138"/>
      <c r="K78" s="139"/>
      <c r="L78" s="232"/>
      <c r="M78" s="231"/>
      <c r="N78" s="139"/>
      <c r="O78" s="232"/>
      <c r="P78" s="231"/>
      <c r="Q78" s="139"/>
      <c r="R78" s="232"/>
      <c r="S78" s="231"/>
      <c r="T78" s="139"/>
      <c r="U78" s="268"/>
      <c r="V78" s="258"/>
      <c r="W78" s="278"/>
      <c r="X78" s="138"/>
      <c r="Y78" s="139"/>
      <c r="Z78" s="158"/>
      <c r="AA78" s="231"/>
      <c r="AB78" s="139"/>
      <c r="AC78" s="232"/>
      <c r="AD78" s="231"/>
      <c r="AE78" s="139"/>
      <c r="AF78" s="232"/>
      <c r="AG78" s="231"/>
      <c r="AH78" s="139"/>
      <c r="AI78" s="268"/>
      <c r="AJ78" s="258"/>
      <c r="AK78" s="393"/>
      <c r="AL78" s="381"/>
      <c r="AM78" s="139"/>
      <c r="AN78" s="398"/>
      <c r="AO78" s="381"/>
      <c r="AP78" s="139"/>
      <c r="AQ78" s="398"/>
      <c r="AR78" s="381"/>
      <c r="AS78" s="139"/>
      <c r="AT78" s="398"/>
      <c r="AU78" s="381"/>
      <c r="AV78" s="139"/>
      <c r="AW78" s="398"/>
      <c r="AX78" s="403"/>
      <c r="AY78" s="393"/>
      <c r="AZ78" s="381"/>
      <c r="BA78" s="139"/>
      <c r="BB78" s="398"/>
      <c r="BC78" s="381"/>
      <c r="BD78" s="139"/>
      <c r="BE78" s="398"/>
      <c r="BF78" s="381"/>
      <c r="BG78" s="139"/>
      <c r="BH78" s="398"/>
      <c r="BI78" s="381"/>
      <c r="BJ78" s="139"/>
      <c r="BK78" s="398"/>
      <c r="BL78" s="432"/>
      <c r="BM78" s="393"/>
      <c r="BN78" s="381"/>
      <c r="BO78" s="139"/>
      <c r="BP78" s="398"/>
      <c r="BQ78" s="381"/>
      <c r="BR78" s="139"/>
      <c r="BS78" s="398"/>
      <c r="BT78" s="381"/>
      <c r="BU78" s="139"/>
      <c r="BV78" s="398"/>
      <c r="BW78" s="381"/>
      <c r="BX78" s="139"/>
      <c r="BY78" s="398"/>
      <c r="BZ78" s="432"/>
      <c r="CA78" s="393"/>
      <c r="CB78" s="520"/>
      <c r="CC78" s="139"/>
      <c r="CD78" s="398"/>
      <c r="CE78" s="381"/>
      <c r="CF78" s="139"/>
      <c r="CG78" s="15"/>
    </row>
    <row r="79" spans="1:100" s="148" customFormat="1" ht="14.4" hidden="1" customHeight="1" outlineLevel="1" x14ac:dyDescent="0.3">
      <c r="A79" s="754"/>
      <c r="B79" s="755"/>
      <c r="C79" s="744"/>
      <c r="D79" s="745"/>
      <c r="E79" s="742"/>
      <c r="F79" s="743"/>
      <c r="G79" s="138"/>
      <c r="H79" s="139"/>
      <c r="I79" s="15"/>
      <c r="J79" s="138"/>
      <c r="K79" s="139"/>
      <c r="L79" s="232"/>
      <c r="M79" s="231"/>
      <c r="N79" s="139"/>
      <c r="O79" s="232"/>
      <c r="P79" s="231"/>
      <c r="Q79" s="139"/>
      <c r="R79" s="232"/>
      <c r="S79" s="231"/>
      <c r="T79" s="139"/>
      <c r="U79" s="268"/>
      <c r="V79" s="258"/>
      <c r="W79" s="278"/>
      <c r="X79" s="138"/>
      <c r="Y79" s="139"/>
      <c r="Z79" s="158"/>
      <c r="AA79" s="231"/>
      <c r="AB79" s="139"/>
      <c r="AC79" s="232"/>
      <c r="AD79" s="231"/>
      <c r="AE79" s="139"/>
      <c r="AF79" s="232"/>
      <c r="AG79" s="231"/>
      <c r="AH79" s="139"/>
      <c r="AI79" s="268"/>
      <c r="AJ79" s="258"/>
      <c r="AK79" s="393"/>
      <c r="AL79" s="381"/>
      <c r="AM79" s="139"/>
      <c r="AN79" s="398"/>
      <c r="AO79" s="381"/>
      <c r="AP79" s="139"/>
      <c r="AQ79" s="398"/>
      <c r="AR79" s="381"/>
      <c r="AS79" s="139"/>
      <c r="AT79" s="398"/>
      <c r="AU79" s="381"/>
      <c r="AV79" s="139"/>
      <c r="AW79" s="398"/>
      <c r="AX79" s="403"/>
      <c r="AY79" s="393"/>
      <c r="AZ79" s="381"/>
      <c r="BA79" s="139"/>
      <c r="BB79" s="398"/>
      <c r="BC79" s="381"/>
      <c r="BD79" s="139"/>
      <c r="BE79" s="398"/>
      <c r="BF79" s="381"/>
      <c r="BG79" s="139"/>
      <c r="BH79" s="398"/>
      <c r="BI79" s="381"/>
      <c r="BJ79" s="139"/>
      <c r="BK79" s="398"/>
      <c r="BL79" s="432"/>
      <c r="BM79" s="393"/>
      <c r="BN79" s="381"/>
      <c r="BO79" s="139"/>
      <c r="BP79" s="398"/>
      <c r="BQ79" s="381"/>
      <c r="BR79" s="139"/>
      <c r="BS79" s="398"/>
      <c r="BT79" s="381"/>
      <c r="BU79" s="139"/>
      <c r="BV79" s="398"/>
      <c r="BW79" s="381"/>
      <c r="BX79" s="139"/>
      <c r="BY79" s="398"/>
      <c r="BZ79" s="432"/>
      <c r="CA79" s="393"/>
      <c r="CB79" s="520"/>
      <c r="CC79" s="139"/>
      <c r="CD79" s="398"/>
      <c r="CE79" s="381"/>
      <c r="CF79" s="139"/>
      <c r="CG79" s="15"/>
    </row>
    <row r="80" spans="1:100" s="148" customFormat="1" ht="14.4" hidden="1" customHeight="1" outlineLevel="1" x14ac:dyDescent="0.3">
      <c r="A80" s="754"/>
      <c r="B80" s="755"/>
      <c r="C80" s="744"/>
      <c r="D80" s="745"/>
      <c r="E80" s="742"/>
      <c r="F80" s="743"/>
      <c r="G80" s="138"/>
      <c r="H80" s="139"/>
      <c r="I80" s="15"/>
      <c r="J80" s="138"/>
      <c r="K80" s="139"/>
      <c r="L80" s="232"/>
      <c r="M80" s="231"/>
      <c r="N80" s="139"/>
      <c r="O80" s="232"/>
      <c r="P80" s="231"/>
      <c r="Q80" s="139"/>
      <c r="R80" s="232"/>
      <c r="S80" s="231"/>
      <c r="T80" s="139"/>
      <c r="U80" s="268"/>
      <c r="V80" s="258"/>
      <c r="W80" s="278"/>
      <c r="X80" s="138"/>
      <c r="Y80" s="139"/>
      <c r="Z80" s="158"/>
      <c r="AA80" s="231"/>
      <c r="AB80" s="139"/>
      <c r="AC80" s="232"/>
      <c r="AD80" s="231"/>
      <c r="AE80" s="139"/>
      <c r="AF80" s="232"/>
      <c r="AG80" s="231"/>
      <c r="AH80" s="139"/>
      <c r="AI80" s="268"/>
      <c r="AJ80" s="258"/>
      <c r="AK80" s="393"/>
      <c r="AL80" s="381"/>
      <c r="AM80" s="139"/>
      <c r="AN80" s="398"/>
      <c r="AO80" s="381"/>
      <c r="AP80" s="139"/>
      <c r="AQ80" s="398"/>
      <c r="AR80" s="381"/>
      <c r="AS80" s="139"/>
      <c r="AT80" s="398"/>
      <c r="AU80" s="381"/>
      <c r="AV80" s="139"/>
      <c r="AW80" s="398"/>
      <c r="AX80" s="403"/>
      <c r="AY80" s="393"/>
      <c r="AZ80" s="381"/>
      <c r="BA80" s="139"/>
      <c r="BB80" s="398"/>
      <c r="BC80" s="381"/>
      <c r="BD80" s="139"/>
      <c r="BE80" s="398"/>
      <c r="BF80" s="381"/>
      <c r="BG80" s="139"/>
      <c r="BH80" s="398"/>
      <c r="BI80" s="381"/>
      <c r="BJ80" s="139"/>
      <c r="BK80" s="398"/>
      <c r="BL80" s="432"/>
      <c r="BM80" s="393"/>
      <c r="BN80" s="381"/>
      <c r="BO80" s="139"/>
      <c r="BP80" s="398"/>
      <c r="BQ80" s="381"/>
      <c r="BR80" s="139"/>
      <c r="BS80" s="398"/>
      <c r="BT80" s="381"/>
      <c r="BU80" s="139"/>
      <c r="BV80" s="398"/>
      <c r="BW80" s="381"/>
      <c r="BX80" s="139"/>
      <c r="BY80" s="398"/>
      <c r="BZ80" s="432"/>
      <c r="CA80" s="393"/>
      <c r="CB80" s="520"/>
      <c r="CC80" s="139"/>
      <c r="CD80" s="398"/>
      <c r="CE80" s="381"/>
      <c r="CF80" s="139"/>
      <c r="CG80" s="15"/>
      <c r="CR80" s="148" t="s">
        <v>23</v>
      </c>
      <c r="CS80" s="148">
        <v>2016</v>
      </c>
      <c r="CT80" s="148">
        <v>2017</v>
      </c>
      <c r="CU80" s="148">
        <v>2018</v>
      </c>
      <c r="CV80" s="148">
        <v>2019</v>
      </c>
    </row>
    <row r="81" spans="1:100" s="148" customFormat="1" collapsed="1" x14ac:dyDescent="0.3">
      <c r="A81" s="51" t="s">
        <v>0</v>
      </c>
      <c r="B81" s="52"/>
      <c r="C81" s="863">
        <v>8000</v>
      </c>
      <c r="D81" s="864"/>
      <c r="E81" s="861">
        <v>8000</v>
      </c>
      <c r="F81" s="862"/>
      <c r="G81" s="290">
        <f>S81+AG81+AU81+BI81+BW81+1177</f>
        <v>3869.0699999999997</v>
      </c>
      <c r="H81" s="142">
        <f>T81+AH81+AV81+BJ81+BX81+1177</f>
        <v>3869.07</v>
      </c>
      <c r="I81" s="143">
        <f>U81+AI81+AW81+BK81+BY81+1177</f>
        <v>3869.0699999999997</v>
      </c>
      <c r="J81" s="290">
        <f>SUMIF('BI 2017'!L:L,"FONC_MIS",'BI 2017'!W:W)</f>
        <v>1500</v>
      </c>
      <c r="K81" s="142"/>
      <c r="L81" s="146">
        <f>SUMIF('BI 2017'!L:L,"FONC_MIS",'BI 2017'!X:X)</f>
        <v>1500</v>
      </c>
      <c r="M81" s="291">
        <f>SUMIF('BI 2017'!L:L,"FONC_MIS",'BI 2017'!Z:Z)</f>
        <v>2500</v>
      </c>
      <c r="N81" s="142"/>
      <c r="O81" s="146">
        <f>SUMIF('BI 2017'!L:L,"FONC_MIS",'BI 2017'!AA:AA)</f>
        <v>2500</v>
      </c>
      <c r="P81" s="291">
        <f>SUM(P56:P80)</f>
        <v>0</v>
      </c>
      <c r="Q81" s="142">
        <f>SUM(Q56:Q80)</f>
        <v>0</v>
      </c>
      <c r="R81" s="146">
        <f>SUM(R56:R80)</f>
        <v>0</v>
      </c>
      <c r="S81" s="291">
        <f>-SUMIFS(CJIA!$F$2:$F$10000,CJIA!$K$2:$K$10000,"FONC_MIS",CJIA!$E$2:$E$10000,"54")-SUMIFS(CJIA!$F$2:$F$10000,CJIA!$K$2:$K$10000,"FONC_MIS",CJIA!$E$2:$E$10000,"57")</f>
        <v>2327.1099999999997</v>
      </c>
      <c r="T81" s="142">
        <f>SUMIFS('CJI3'!$E$2:$E$10000,'CJI3'!$C$2:$C$10000,"62561*")+SUMIFS('CJI3'!$E$2:$E$10000,'CJI3'!$C$2:$C$10000,"62510*")+SUMIFS('CJI3'!$E$2:$E$10000,'CJI3'!$C$2:$C$10000,"61851*")</f>
        <v>2327.11</v>
      </c>
      <c r="U81" s="144">
        <f>-SUMIFS(CJIA!$AC$2:$AC$10000,CJIA!$K$2:$K$10000,"FONC_MIS",CJIA!$E$2:$E$10000,"57")</f>
        <v>2327.1099999999997</v>
      </c>
      <c r="V81" s="292">
        <f>M81-S81</f>
        <v>172.89000000000033</v>
      </c>
      <c r="W81" s="293">
        <f>S81/M81</f>
        <v>0.93084399999999989</v>
      </c>
      <c r="X81" s="514">
        <f>SUMIF('BI 2018'!L:L,"FONC_MIS",'BI 2018'!W:W)</f>
        <v>3000</v>
      </c>
      <c r="Y81" s="515"/>
      <c r="Z81" s="516">
        <f>SUMIF('BI 2018'!L:L,"FONC_MIS",'BI 2018'!X:X)</f>
        <v>3000</v>
      </c>
      <c r="AA81" s="291">
        <f>SUMIF('BI 2018'!L:L,"FONC_MIS",'BI 2018'!Z:Z)</f>
        <v>3000</v>
      </c>
      <c r="AB81" s="142"/>
      <c r="AC81" s="146">
        <f>SUMIF('BI 2018'!L:L,"FONC_MIS",'BI 2018'!AA:AA)</f>
        <v>3000</v>
      </c>
      <c r="AD81" s="291">
        <f t="shared" ref="AD81:AF81" si="1">SUM(AD56:AD80)</f>
        <v>3000</v>
      </c>
      <c r="AE81" s="142">
        <f t="shared" si="1"/>
        <v>0</v>
      </c>
      <c r="AF81" s="146">
        <f t="shared" si="1"/>
        <v>3000</v>
      </c>
      <c r="AG81" s="291">
        <f>-SUMIFS('CJIA 2018'!$F$2:$F$10000,'CJIA 2018'!$K$2:$K$10000,"FONC_MIS",'CJIA 2018'!$E$2:$E$10000,"54")-SUMIFS('CJIA 2018'!$F$2:$F$10000,'CJIA 2018'!$K$2:$K$10000,"FONC_MIS",'CJIA 2018'!$E$2:$E$10000,"57")</f>
        <v>364.96000000000004</v>
      </c>
      <c r="AH81" s="142">
        <f>SUMIFS('CJI3 2018'!$E$2:$E$10000,'CJI3 2018'!$C$2:$C$10000,"62561*")+SUMIFS('CJI3 2018'!$E$2:$E$10000,'CJI3 2018'!$C$2:$C$10000,"62510*")+SUMIFS('CJI3 2018'!$E$2:$E$10000,'CJI3 2018'!$C$2:$C$10000,"61851*")</f>
        <v>364.96</v>
      </c>
      <c r="AI81" s="144">
        <f>-SUMIFS('CJIA 2018'!$AC$2:$AC$10000,'CJIA 2018'!$K$2:$K$10000,"FONC_MIS",'CJIA 2018'!$E$2:$E$10000,"57")</f>
        <v>364.96000000000004</v>
      </c>
      <c r="AJ81" s="292">
        <f>AA81-AG81</f>
        <v>2635.04</v>
      </c>
      <c r="AK81" s="394">
        <f>AG81/AD81</f>
        <v>0.12165333333333335</v>
      </c>
      <c r="AL81" s="383">
        <f>SUM(AL56:AL80)</f>
        <v>3000</v>
      </c>
      <c r="AM81" s="142">
        <f>SUM(AM56:AM80)</f>
        <v>3000</v>
      </c>
      <c r="AN81" s="145">
        <f>SUM(AN56:AN80)</f>
        <v>3000</v>
      </c>
      <c r="AO81" s="383"/>
      <c r="AP81" s="142"/>
      <c r="AQ81" s="145"/>
      <c r="AR81" s="383">
        <f t="shared" ref="AR81:AT81" si="2">SUM(AR56:AR80)</f>
        <v>0</v>
      </c>
      <c r="AS81" s="142">
        <f t="shared" si="2"/>
        <v>0</v>
      </c>
      <c r="AT81" s="145">
        <f t="shared" si="2"/>
        <v>0</v>
      </c>
      <c r="AU81" s="383"/>
      <c r="AV81" s="142"/>
      <c r="AW81" s="145"/>
      <c r="AX81" s="292">
        <f>AO81-AU81</f>
        <v>0</v>
      </c>
      <c r="AY81" s="394" t="e">
        <f>AU81/AR81</f>
        <v>#DIV/0!</v>
      </c>
      <c r="AZ81" s="383">
        <f>SUM(AZ56:AZ80)</f>
        <v>0</v>
      </c>
      <c r="BA81" s="142">
        <f>SUM(BA56:BA80)</f>
        <v>0</v>
      </c>
      <c r="BB81" s="145">
        <f>SUM(BB56:BB80)</f>
        <v>0</v>
      </c>
      <c r="BC81" s="383"/>
      <c r="BD81" s="142"/>
      <c r="BE81" s="145"/>
      <c r="BF81" s="383">
        <f t="shared" ref="BF81:BH81" si="3">SUM(BF56:BF80)</f>
        <v>0</v>
      </c>
      <c r="BG81" s="142">
        <f t="shared" si="3"/>
        <v>0</v>
      </c>
      <c r="BH81" s="145">
        <f t="shared" si="3"/>
        <v>0</v>
      </c>
      <c r="BI81" s="383"/>
      <c r="BJ81" s="142"/>
      <c r="BK81" s="145"/>
      <c r="BL81" s="292">
        <f>BC81-BI81</f>
        <v>0</v>
      </c>
      <c r="BM81" s="394" t="e">
        <f>BI81/BF81</f>
        <v>#DIV/0!</v>
      </c>
      <c r="BN81" s="383">
        <f>SUM(BN56:BN80)</f>
        <v>0</v>
      </c>
      <c r="BO81" s="142">
        <f>SUM(BO56:BO80)</f>
        <v>0</v>
      </c>
      <c r="BP81" s="145">
        <f>SUM(BP56:BP80)</f>
        <v>0</v>
      </c>
      <c r="BQ81" s="383"/>
      <c r="BR81" s="142"/>
      <c r="BS81" s="145"/>
      <c r="BT81" s="383">
        <f t="shared" ref="BT81:BV81" si="4">SUM(BT56:BT80)</f>
        <v>0</v>
      </c>
      <c r="BU81" s="142">
        <f t="shared" si="4"/>
        <v>0</v>
      </c>
      <c r="BV81" s="145">
        <f t="shared" si="4"/>
        <v>0</v>
      </c>
      <c r="BW81" s="383"/>
      <c r="BX81" s="142"/>
      <c r="BY81" s="145"/>
      <c r="BZ81" s="292">
        <f>BQ81-BW81</f>
        <v>0</v>
      </c>
      <c r="CA81" s="394" t="e">
        <f>BW81/BT81</f>
        <v>#DIV/0!</v>
      </c>
      <c r="CB81" s="522">
        <f t="shared" ref="CB81:CG81" si="5">SUM(CB56:CB80)</f>
        <v>0</v>
      </c>
      <c r="CC81" s="142">
        <f t="shared" si="5"/>
        <v>0</v>
      </c>
      <c r="CD81" s="145">
        <f t="shared" si="5"/>
        <v>0</v>
      </c>
      <c r="CE81" s="383">
        <f t="shared" si="5"/>
        <v>0</v>
      </c>
      <c r="CF81" s="142">
        <f t="shared" si="5"/>
        <v>0</v>
      </c>
      <c r="CG81" s="143">
        <f t="shared" si="5"/>
        <v>0</v>
      </c>
      <c r="CR81" s="148" t="s">
        <v>6</v>
      </c>
      <c r="CS81" s="148">
        <v>56.96</v>
      </c>
      <c r="CT81" s="148">
        <v>57.59</v>
      </c>
      <c r="CU81" s="148">
        <v>58.22</v>
      </c>
      <c r="CV81" s="148">
        <v>58.86</v>
      </c>
    </row>
    <row r="82" spans="1:100" ht="14.4" customHeight="1" outlineLevel="1" x14ac:dyDescent="0.3">
      <c r="A82" s="771" t="s">
        <v>221</v>
      </c>
      <c r="B82" s="772"/>
      <c r="C82" s="744">
        <v>10000</v>
      </c>
      <c r="D82" s="746"/>
      <c r="E82" s="742">
        <v>10000</v>
      </c>
      <c r="F82" s="743"/>
      <c r="G82" s="138"/>
      <c r="H82" s="139"/>
      <c r="I82" s="15"/>
      <c r="J82" s="148"/>
      <c r="K82" s="246"/>
      <c r="L82" s="148"/>
      <c r="M82" s="231"/>
      <c r="N82" s="139"/>
      <c r="O82" s="232"/>
      <c r="P82" s="231"/>
      <c r="Q82" s="139"/>
      <c r="R82" s="232"/>
      <c r="S82" s="231"/>
      <c r="T82" s="139"/>
      <c r="U82" s="268"/>
      <c r="V82" s="258"/>
      <c r="W82" s="278"/>
      <c r="X82" s="138">
        <v>5200</v>
      </c>
      <c r="Y82" s="139"/>
      <c r="Z82" s="158">
        <v>5200</v>
      </c>
      <c r="AA82" s="231"/>
      <c r="AB82" s="139"/>
      <c r="AC82" s="232"/>
      <c r="AD82" s="231">
        <v>5200</v>
      </c>
      <c r="AE82" s="139"/>
      <c r="AF82" s="232">
        <v>5200</v>
      </c>
      <c r="AG82" s="231"/>
      <c r="AH82" s="139"/>
      <c r="AI82" s="268"/>
      <c r="AJ82" s="258"/>
      <c r="AK82" s="393"/>
      <c r="AL82" s="381"/>
      <c r="AM82" s="139"/>
      <c r="AN82" s="398"/>
      <c r="AO82" s="381"/>
      <c r="AP82" s="139"/>
      <c r="AQ82" s="398"/>
      <c r="AR82" s="381"/>
      <c r="AS82" s="139"/>
      <c r="AT82" s="398"/>
      <c r="AU82" s="381"/>
      <c r="AV82" s="139"/>
      <c r="AW82" s="398"/>
      <c r="AX82" s="403"/>
      <c r="AY82" s="393"/>
      <c r="AZ82" s="381"/>
      <c r="BA82" s="139"/>
      <c r="BB82" s="398"/>
      <c r="BC82" s="381"/>
      <c r="BD82" s="139"/>
      <c r="BE82" s="398"/>
      <c r="BF82" s="381"/>
      <c r="BG82" s="139"/>
      <c r="BH82" s="398"/>
      <c r="BI82" s="381"/>
      <c r="BJ82" s="139"/>
      <c r="BK82" s="398"/>
      <c r="BL82" s="432"/>
      <c r="BM82" s="393"/>
      <c r="BN82" s="381"/>
      <c r="BO82" s="139"/>
      <c r="BP82" s="398"/>
      <c r="BQ82" s="381"/>
      <c r="BR82" s="139"/>
      <c r="BS82" s="398"/>
      <c r="BT82" s="381"/>
      <c r="BU82" s="139"/>
      <c r="BV82" s="398"/>
      <c r="BW82" s="381"/>
      <c r="BX82" s="139"/>
      <c r="BY82" s="398"/>
      <c r="BZ82" s="432"/>
      <c r="CA82" s="393"/>
      <c r="CB82" s="520"/>
      <c r="CC82" s="139"/>
      <c r="CD82" s="398"/>
      <c r="CE82" s="381"/>
      <c r="CF82" s="139"/>
      <c r="CG82" s="15"/>
    </row>
    <row r="83" spans="1:100" ht="14.4" hidden="1" customHeight="1" outlineLevel="1" x14ac:dyDescent="0.3">
      <c r="A83" s="754"/>
      <c r="B83" s="755"/>
      <c r="C83" s="744"/>
      <c r="D83" s="746"/>
      <c r="E83" s="742"/>
      <c r="F83" s="743"/>
      <c r="G83" s="138"/>
      <c r="H83" s="139"/>
      <c r="I83" s="15"/>
      <c r="J83" s="148"/>
      <c r="K83" s="246"/>
      <c r="L83" s="148"/>
      <c r="M83" s="231"/>
      <c r="N83" s="139"/>
      <c r="O83" s="232"/>
      <c r="P83" s="231"/>
      <c r="Q83" s="139"/>
      <c r="R83" s="232"/>
      <c r="S83" s="231"/>
      <c r="T83" s="139"/>
      <c r="U83" s="268"/>
      <c r="V83" s="258"/>
      <c r="W83" s="278"/>
      <c r="X83" s="138"/>
      <c r="Y83" s="139"/>
      <c r="Z83" s="232"/>
      <c r="AA83" s="231"/>
      <c r="AB83" s="139"/>
      <c r="AC83" s="232"/>
      <c r="AD83" s="231"/>
      <c r="AE83" s="139"/>
      <c r="AF83" s="232"/>
      <c r="AG83" s="231"/>
      <c r="AH83" s="139"/>
      <c r="AI83" s="268"/>
      <c r="AJ83" s="258"/>
      <c r="AK83" s="393"/>
      <c r="AL83" s="381"/>
      <c r="AM83" s="139"/>
      <c r="AN83" s="398"/>
      <c r="AO83" s="381"/>
      <c r="AP83" s="139"/>
      <c r="AQ83" s="398"/>
      <c r="AR83" s="381"/>
      <c r="AS83" s="139"/>
      <c r="AT83" s="398"/>
      <c r="AU83" s="381"/>
      <c r="AV83" s="139"/>
      <c r="AW83" s="398"/>
      <c r="AX83" s="403"/>
      <c r="AY83" s="393"/>
      <c r="AZ83" s="381"/>
      <c r="BA83" s="139"/>
      <c r="BB83" s="398"/>
      <c r="BC83" s="381"/>
      <c r="BD83" s="139"/>
      <c r="BE83" s="398"/>
      <c r="BF83" s="381"/>
      <c r="BG83" s="139"/>
      <c r="BH83" s="398"/>
      <c r="BI83" s="381"/>
      <c r="BJ83" s="139"/>
      <c r="BK83" s="398"/>
      <c r="BL83" s="432"/>
      <c r="BM83" s="393"/>
      <c r="BN83" s="381"/>
      <c r="BO83" s="139"/>
      <c r="BP83" s="398"/>
      <c r="BQ83" s="381"/>
      <c r="BR83" s="139"/>
      <c r="BS83" s="398"/>
      <c r="BT83" s="381"/>
      <c r="BU83" s="139"/>
      <c r="BV83" s="398"/>
      <c r="BW83" s="381"/>
      <c r="BX83" s="139"/>
      <c r="BY83" s="398"/>
      <c r="BZ83" s="432"/>
      <c r="CA83" s="393"/>
      <c r="CB83" s="520"/>
      <c r="CC83" s="139"/>
      <c r="CD83" s="398"/>
      <c r="CE83" s="381"/>
      <c r="CF83" s="139"/>
      <c r="CG83" s="15"/>
    </row>
    <row r="84" spans="1:100" ht="14.4" hidden="1" customHeight="1" outlineLevel="1" x14ac:dyDescent="0.3">
      <c r="A84" s="754"/>
      <c r="B84" s="755"/>
      <c r="C84" s="744"/>
      <c r="D84" s="746"/>
      <c r="E84" s="742"/>
      <c r="F84" s="743"/>
      <c r="G84" s="138"/>
      <c r="H84" s="139"/>
      <c r="I84" s="15"/>
      <c r="J84" s="138"/>
      <c r="K84" s="139"/>
      <c r="L84" s="232"/>
      <c r="M84" s="231"/>
      <c r="N84" s="139"/>
      <c r="O84" s="232"/>
      <c r="P84" s="231"/>
      <c r="Q84" s="139"/>
      <c r="R84" s="232"/>
      <c r="S84" s="231"/>
      <c r="T84" s="139"/>
      <c r="U84" s="268"/>
      <c r="V84" s="258"/>
      <c r="W84" s="278"/>
      <c r="X84" s="138"/>
      <c r="Y84" s="139"/>
      <c r="Z84" s="158"/>
      <c r="AA84" s="231"/>
      <c r="AB84" s="139"/>
      <c r="AC84" s="232"/>
      <c r="AD84" s="231"/>
      <c r="AE84" s="139"/>
      <c r="AF84" s="232"/>
      <c r="AG84" s="231"/>
      <c r="AH84" s="139"/>
      <c r="AI84" s="268"/>
      <c r="AJ84" s="258"/>
      <c r="AK84" s="393"/>
      <c r="AL84" s="381"/>
      <c r="AM84" s="139"/>
      <c r="AN84" s="398"/>
      <c r="AO84" s="381"/>
      <c r="AP84" s="139"/>
      <c r="AQ84" s="398"/>
      <c r="AR84" s="381"/>
      <c r="AS84" s="139"/>
      <c r="AT84" s="398"/>
      <c r="AU84" s="381"/>
      <c r="AV84" s="139"/>
      <c r="AW84" s="398"/>
      <c r="AX84" s="403"/>
      <c r="AY84" s="393"/>
      <c r="AZ84" s="381"/>
      <c r="BA84" s="139"/>
      <c r="BB84" s="398"/>
      <c r="BC84" s="381"/>
      <c r="BD84" s="139"/>
      <c r="BE84" s="398"/>
      <c r="BF84" s="381"/>
      <c r="BG84" s="139"/>
      <c r="BH84" s="398"/>
      <c r="BI84" s="381"/>
      <c r="BJ84" s="139"/>
      <c r="BK84" s="398"/>
      <c r="BL84" s="432"/>
      <c r="BM84" s="393"/>
      <c r="BN84" s="381"/>
      <c r="BO84" s="139"/>
      <c r="BP84" s="398"/>
      <c r="BQ84" s="381"/>
      <c r="BR84" s="139"/>
      <c r="BS84" s="398"/>
      <c r="BT84" s="381"/>
      <c r="BU84" s="139"/>
      <c r="BV84" s="398"/>
      <c r="BW84" s="381"/>
      <c r="BX84" s="139"/>
      <c r="BY84" s="398"/>
      <c r="BZ84" s="432"/>
      <c r="CA84" s="393"/>
      <c r="CB84" s="520"/>
      <c r="CC84" s="139"/>
      <c r="CD84" s="398"/>
      <c r="CE84" s="381"/>
      <c r="CF84" s="139"/>
      <c r="CG84" s="15"/>
    </row>
    <row r="85" spans="1:100" ht="14.4" hidden="1" customHeight="1" outlineLevel="1" x14ac:dyDescent="0.3">
      <c r="A85" s="754"/>
      <c r="B85" s="755"/>
      <c r="C85" s="744"/>
      <c r="D85" s="746"/>
      <c r="E85" s="742"/>
      <c r="F85" s="743"/>
      <c r="G85" s="138"/>
      <c r="H85" s="139"/>
      <c r="I85" s="15"/>
      <c r="J85" s="138"/>
      <c r="K85" s="139"/>
      <c r="L85" s="232"/>
      <c r="M85" s="231"/>
      <c r="N85" s="139"/>
      <c r="O85" s="232"/>
      <c r="P85" s="231"/>
      <c r="Q85" s="139"/>
      <c r="R85" s="232"/>
      <c r="S85" s="231"/>
      <c r="T85" s="139"/>
      <c r="U85" s="268"/>
      <c r="V85" s="258"/>
      <c r="W85" s="278"/>
      <c r="X85" s="138"/>
      <c r="Y85" s="139"/>
      <c r="Z85" s="158"/>
      <c r="AA85" s="231"/>
      <c r="AB85" s="139"/>
      <c r="AC85" s="232"/>
      <c r="AD85" s="231"/>
      <c r="AE85" s="139"/>
      <c r="AF85" s="232"/>
      <c r="AG85" s="231"/>
      <c r="AH85" s="139"/>
      <c r="AI85" s="268"/>
      <c r="AJ85" s="258"/>
      <c r="AK85" s="393"/>
      <c r="AL85" s="381"/>
      <c r="AM85" s="139"/>
      <c r="AN85" s="398"/>
      <c r="AO85" s="381"/>
      <c r="AP85" s="139"/>
      <c r="AQ85" s="398"/>
      <c r="AR85" s="381"/>
      <c r="AS85" s="139"/>
      <c r="AT85" s="398"/>
      <c r="AU85" s="381"/>
      <c r="AV85" s="139"/>
      <c r="AW85" s="398"/>
      <c r="AX85" s="403"/>
      <c r="AY85" s="393"/>
      <c r="AZ85" s="381"/>
      <c r="BA85" s="139"/>
      <c r="BB85" s="398"/>
      <c r="BC85" s="381"/>
      <c r="BD85" s="139"/>
      <c r="BE85" s="398"/>
      <c r="BF85" s="381"/>
      <c r="BG85" s="139"/>
      <c r="BH85" s="398"/>
      <c r="BI85" s="381"/>
      <c r="BJ85" s="139"/>
      <c r="BK85" s="398"/>
      <c r="BL85" s="432"/>
      <c r="BM85" s="393"/>
      <c r="BN85" s="381"/>
      <c r="BO85" s="139"/>
      <c r="BP85" s="398"/>
      <c r="BQ85" s="381"/>
      <c r="BR85" s="139"/>
      <c r="BS85" s="398"/>
      <c r="BT85" s="381"/>
      <c r="BU85" s="139"/>
      <c r="BV85" s="398"/>
      <c r="BW85" s="381"/>
      <c r="BX85" s="139"/>
      <c r="BY85" s="398"/>
      <c r="BZ85" s="432"/>
      <c r="CA85" s="393"/>
      <c r="CB85" s="520"/>
      <c r="CC85" s="139"/>
      <c r="CD85" s="398"/>
      <c r="CE85" s="381"/>
      <c r="CF85" s="139"/>
      <c r="CG85" s="15"/>
    </row>
    <row r="86" spans="1:100" ht="14.4" hidden="1" customHeight="1" outlineLevel="1" x14ac:dyDescent="0.3">
      <c r="A86" s="754"/>
      <c r="B86" s="755"/>
      <c r="C86" s="744"/>
      <c r="D86" s="746"/>
      <c r="E86" s="742"/>
      <c r="F86" s="743"/>
      <c r="G86" s="138"/>
      <c r="H86" s="139"/>
      <c r="I86" s="15"/>
      <c r="J86" s="138"/>
      <c r="K86" s="139"/>
      <c r="L86" s="232"/>
      <c r="M86" s="231"/>
      <c r="N86" s="139"/>
      <c r="O86" s="232"/>
      <c r="P86" s="231"/>
      <c r="Q86" s="139"/>
      <c r="R86" s="232"/>
      <c r="S86" s="231"/>
      <c r="T86" s="139"/>
      <c r="U86" s="268"/>
      <c r="V86" s="258"/>
      <c r="W86" s="278"/>
      <c r="X86" s="138"/>
      <c r="Y86" s="139"/>
      <c r="Z86" s="158"/>
      <c r="AA86" s="231"/>
      <c r="AB86" s="139"/>
      <c r="AC86" s="232"/>
      <c r="AD86" s="231"/>
      <c r="AE86" s="139"/>
      <c r="AF86" s="232"/>
      <c r="AG86" s="231"/>
      <c r="AH86" s="139"/>
      <c r="AI86" s="268"/>
      <c r="AJ86" s="258"/>
      <c r="AK86" s="393"/>
      <c r="AL86" s="381"/>
      <c r="AM86" s="139"/>
      <c r="AN86" s="398"/>
      <c r="AO86" s="381"/>
      <c r="AP86" s="139"/>
      <c r="AQ86" s="398"/>
      <c r="AR86" s="381"/>
      <c r="AS86" s="139"/>
      <c r="AT86" s="398"/>
      <c r="AU86" s="381"/>
      <c r="AV86" s="139"/>
      <c r="AW86" s="398"/>
      <c r="AX86" s="403"/>
      <c r="AY86" s="393"/>
      <c r="AZ86" s="381"/>
      <c r="BA86" s="139"/>
      <c r="BB86" s="398"/>
      <c r="BC86" s="381"/>
      <c r="BD86" s="139"/>
      <c r="BE86" s="398"/>
      <c r="BF86" s="381"/>
      <c r="BG86" s="139"/>
      <c r="BH86" s="398"/>
      <c r="BI86" s="381"/>
      <c r="BJ86" s="139"/>
      <c r="BK86" s="398"/>
      <c r="BL86" s="432"/>
      <c r="BM86" s="393"/>
      <c r="BN86" s="381"/>
      <c r="BO86" s="139"/>
      <c r="BP86" s="398"/>
      <c r="BQ86" s="381"/>
      <c r="BR86" s="139"/>
      <c r="BS86" s="398"/>
      <c r="BT86" s="381"/>
      <c r="BU86" s="139"/>
      <c r="BV86" s="398"/>
      <c r="BW86" s="381"/>
      <c r="BX86" s="139"/>
      <c r="BY86" s="398"/>
      <c r="BZ86" s="432"/>
      <c r="CA86" s="393"/>
      <c r="CB86" s="520"/>
      <c r="CC86" s="139"/>
      <c r="CD86" s="398"/>
      <c r="CE86" s="381"/>
      <c r="CF86" s="139"/>
      <c r="CG86" s="15"/>
    </row>
    <row r="87" spans="1:100" ht="14.4" hidden="1" customHeight="1" outlineLevel="1" x14ac:dyDescent="0.3">
      <c r="A87" s="754"/>
      <c r="B87" s="755"/>
      <c r="C87" s="744"/>
      <c r="D87" s="746"/>
      <c r="E87" s="742"/>
      <c r="F87" s="743"/>
      <c r="G87" s="138"/>
      <c r="H87" s="139"/>
      <c r="I87" s="15"/>
      <c r="J87" s="138"/>
      <c r="K87" s="139"/>
      <c r="L87" s="232"/>
      <c r="M87" s="231"/>
      <c r="N87" s="139"/>
      <c r="O87" s="232"/>
      <c r="P87" s="231"/>
      <c r="Q87" s="139"/>
      <c r="R87" s="232"/>
      <c r="S87" s="231"/>
      <c r="T87" s="139"/>
      <c r="U87" s="268"/>
      <c r="V87" s="258"/>
      <c r="W87" s="278"/>
      <c r="X87" s="138"/>
      <c r="Y87" s="139"/>
      <c r="Z87" s="158"/>
      <c r="AA87" s="231"/>
      <c r="AB87" s="139"/>
      <c r="AC87" s="232"/>
      <c r="AD87" s="231"/>
      <c r="AE87" s="139"/>
      <c r="AF87" s="232"/>
      <c r="AG87" s="231"/>
      <c r="AH87" s="139"/>
      <c r="AI87" s="268"/>
      <c r="AJ87" s="258"/>
      <c r="AK87" s="393"/>
      <c r="AL87" s="381"/>
      <c r="AM87" s="139"/>
      <c r="AN87" s="398"/>
      <c r="AO87" s="381"/>
      <c r="AP87" s="139"/>
      <c r="AQ87" s="398"/>
      <c r="AR87" s="381"/>
      <c r="AS87" s="139"/>
      <c r="AT87" s="398"/>
      <c r="AU87" s="381"/>
      <c r="AV87" s="139"/>
      <c r="AW87" s="398"/>
      <c r="AX87" s="403"/>
      <c r="AY87" s="393"/>
      <c r="AZ87" s="381"/>
      <c r="BA87" s="139"/>
      <c r="BB87" s="398"/>
      <c r="BC87" s="381"/>
      <c r="BD87" s="139"/>
      <c r="BE87" s="398"/>
      <c r="BF87" s="381"/>
      <c r="BG87" s="139"/>
      <c r="BH87" s="398"/>
      <c r="BI87" s="381"/>
      <c r="BJ87" s="139"/>
      <c r="BK87" s="398"/>
      <c r="BL87" s="432"/>
      <c r="BM87" s="393"/>
      <c r="BN87" s="381"/>
      <c r="BO87" s="139"/>
      <c r="BP87" s="398"/>
      <c r="BQ87" s="381"/>
      <c r="BR87" s="139"/>
      <c r="BS87" s="398"/>
      <c r="BT87" s="381"/>
      <c r="BU87" s="139"/>
      <c r="BV87" s="398"/>
      <c r="BW87" s="381"/>
      <c r="BX87" s="139"/>
      <c r="BY87" s="398"/>
      <c r="BZ87" s="432"/>
      <c r="CA87" s="393"/>
      <c r="CB87" s="520"/>
      <c r="CC87" s="139"/>
      <c r="CD87" s="398"/>
      <c r="CE87" s="381"/>
      <c r="CF87" s="139"/>
      <c r="CG87" s="15"/>
    </row>
    <row r="88" spans="1:100" ht="14.4" hidden="1" customHeight="1" outlineLevel="1" x14ac:dyDescent="0.3">
      <c r="A88" s="754"/>
      <c r="B88" s="755"/>
      <c r="C88" s="744"/>
      <c r="D88" s="746"/>
      <c r="E88" s="742"/>
      <c r="F88" s="743"/>
      <c r="G88" s="138"/>
      <c r="H88" s="139"/>
      <c r="I88" s="15"/>
      <c r="J88" s="138"/>
      <c r="K88" s="139"/>
      <c r="L88" s="232"/>
      <c r="M88" s="231"/>
      <c r="N88" s="139"/>
      <c r="O88" s="232"/>
      <c r="P88" s="231"/>
      <c r="Q88" s="139"/>
      <c r="R88" s="232"/>
      <c r="S88" s="231"/>
      <c r="T88" s="139"/>
      <c r="U88" s="268"/>
      <c r="V88" s="258"/>
      <c r="W88" s="278"/>
      <c r="X88" s="138"/>
      <c r="Y88" s="139"/>
      <c r="Z88" s="158"/>
      <c r="AA88" s="231"/>
      <c r="AB88" s="139"/>
      <c r="AC88" s="232"/>
      <c r="AD88" s="231"/>
      <c r="AE88" s="139"/>
      <c r="AF88" s="232"/>
      <c r="AG88" s="231"/>
      <c r="AH88" s="139"/>
      <c r="AI88" s="268"/>
      <c r="AJ88" s="258"/>
      <c r="AK88" s="393"/>
      <c r="AL88" s="381"/>
      <c r="AM88" s="139"/>
      <c r="AN88" s="398"/>
      <c r="AO88" s="381"/>
      <c r="AP88" s="139"/>
      <c r="AQ88" s="398"/>
      <c r="AR88" s="381"/>
      <c r="AS88" s="139"/>
      <c r="AT88" s="398"/>
      <c r="AU88" s="381"/>
      <c r="AV88" s="139"/>
      <c r="AW88" s="398"/>
      <c r="AX88" s="403"/>
      <c r="AY88" s="393"/>
      <c r="AZ88" s="381"/>
      <c r="BA88" s="139"/>
      <c r="BB88" s="398"/>
      <c r="BC88" s="381"/>
      <c r="BD88" s="139"/>
      <c r="BE88" s="398"/>
      <c r="BF88" s="381"/>
      <c r="BG88" s="139"/>
      <c r="BH88" s="398"/>
      <c r="BI88" s="381"/>
      <c r="BJ88" s="139"/>
      <c r="BK88" s="398"/>
      <c r="BL88" s="432"/>
      <c r="BM88" s="393"/>
      <c r="BN88" s="381"/>
      <c r="BO88" s="139"/>
      <c r="BP88" s="398"/>
      <c r="BQ88" s="381"/>
      <c r="BR88" s="139"/>
      <c r="BS88" s="398"/>
      <c r="BT88" s="381"/>
      <c r="BU88" s="139"/>
      <c r="BV88" s="398"/>
      <c r="BW88" s="381"/>
      <c r="BX88" s="139"/>
      <c r="BY88" s="398"/>
      <c r="BZ88" s="432"/>
      <c r="CA88" s="393"/>
      <c r="CB88" s="520"/>
      <c r="CC88" s="139"/>
      <c r="CD88" s="398"/>
      <c r="CE88" s="381"/>
      <c r="CF88" s="139"/>
      <c r="CG88" s="15"/>
    </row>
    <row r="89" spans="1:100" ht="14.4" hidden="1" customHeight="1" outlineLevel="1" x14ac:dyDescent="0.3">
      <c r="A89" s="754"/>
      <c r="B89" s="755"/>
      <c r="C89" s="744"/>
      <c r="D89" s="746"/>
      <c r="E89" s="742"/>
      <c r="F89" s="743"/>
      <c r="G89" s="138"/>
      <c r="H89" s="139"/>
      <c r="I89" s="15"/>
      <c r="J89" s="138"/>
      <c r="K89" s="139"/>
      <c r="L89" s="232"/>
      <c r="M89" s="231"/>
      <c r="N89" s="139"/>
      <c r="O89" s="232"/>
      <c r="P89" s="231"/>
      <c r="Q89" s="139"/>
      <c r="R89" s="232"/>
      <c r="S89" s="231"/>
      <c r="T89" s="139"/>
      <c r="U89" s="268"/>
      <c r="V89" s="258"/>
      <c r="W89" s="278"/>
      <c r="X89" s="138"/>
      <c r="Y89" s="139"/>
      <c r="Z89" s="158"/>
      <c r="AA89" s="231"/>
      <c r="AB89" s="139"/>
      <c r="AC89" s="232"/>
      <c r="AD89" s="231"/>
      <c r="AE89" s="139"/>
      <c r="AF89" s="232"/>
      <c r="AG89" s="231"/>
      <c r="AH89" s="139"/>
      <c r="AI89" s="268"/>
      <c r="AJ89" s="258"/>
      <c r="AK89" s="393"/>
      <c r="AL89" s="381"/>
      <c r="AM89" s="139"/>
      <c r="AN89" s="398"/>
      <c r="AO89" s="381"/>
      <c r="AP89" s="139"/>
      <c r="AQ89" s="398"/>
      <c r="AR89" s="381"/>
      <c r="AS89" s="139"/>
      <c r="AT89" s="398"/>
      <c r="AU89" s="381"/>
      <c r="AV89" s="139"/>
      <c r="AW89" s="398"/>
      <c r="AX89" s="403"/>
      <c r="AY89" s="393"/>
      <c r="AZ89" s="381"/>
      <c r="BA89" s="139"/>
      <c r="BB89" s="398"/>
      <c r="BC89" s="381"/>
      <c r="BD89" s="139"/>
      <c r="BE89" s="398"/>
      <c r="BF89" s="381"/>
      <c r="BG89" s="139"/>
      <c r="BH89" s="398"/>
      <c r="BI89" s="381"/>
      <c r="BJ89" s="139"/>
      <c r="BK89" s="398"/>
      <c r="BL89" s="432"/>
      <c r="BM89" s="393"/>
      <c r="BN89" s="381"/>
      <c r="BO89" s="139"/>
      <c r="BP89" s="398"/>
      <c r="BQ89" s="381"/>
      <c r="BR89" s="139"/>
      <c r="BS89" s="398"/>
      <c r="BT89" s="381"/>
      <c r="BU89" s="139"/>
      <c r="BV89" s="398"/>
      <c r="BW89" s="381"/>
      <c r="BX89" s="139"/>
      <c r="BY89" s="398"/>
      <c r="BZ89" s="432"/>
      <c r="CA89" s="393"/>
      <c r="CB89" s="520"/>
      <c r="CC89" s="139"/>
      <c r="CD89" s="398"/>
      <c r="CE89" s="381"/>
      <c r="CF89" s="139"/>
      <c r="CG89" s="15"/>
    </row>
    <row r="90" spans="1:100" ht="14.4" hidden="1" customHeight="1" outlineLevel="1" x14ac:dyDescent="0.3">
      <c r="A90" s="754"/>
      <c r="B90" s="755"/>
      <c r="C90" s="744"/>
      <c r="D90" s="746"/>
      <c r="E90" s="742"/>
      <c r="F90" s="743"/>
      <c r="G90" s="138"/>
      <c r="H90" s="139"/>
      <c r="I90" s="15"/>
      <c r="J90" s="138"/>
      <c r="K90" s="139"/>
      <c r="L90" s="232"/>
      <c r="M90" s="231"/>
      <c r="N90" s="139"/>
      <c r="O90" s="232"/>
      <c r="P90" s="231"/>
      <c r="Q90" s="139"/>
      <c r="R90" s="232"/>
      <c r="S90" s="231"/>
      <c r="T90" s="139"/>
      <c r="U90" s="268"/>
      <c r="V90" s="258"/>
      <c r="W90" s="278"/>
      <c r="X90" s="138"/>
      <c r="Y90" s="139"/>
      <c r="Z90" s="158"/>
      <c r="AA90" s="231"/>
      <c r="AB90" s="139"/>
      <c r="AC90" s="232"/>
      <c r="AD90" s="231"/>
      <c r="AE90" s="139"/>
      <c r="AF90" s="232"/>
      <c r="AG90" s="231"/>
      <c r="AH90" s="139"/>
      <c r="AI90" s="268"/>
      <c r="AJ90" s="258"/>
      <c r="AK90" s="393"/>
      <c r="AL90" s="381"/>
      <c r="AM90" s="139"/>
      <c r="AN90" s="398"/>
      <c r="AO90" s="381"/>
      <c r="AP90" s="139"/>
      <c r="AQ90" s="398"/>
      <c r="AR90" s="381"/>
      <c r="AS90" s="139"/>
      <c r="AT90" s="398"/>
      <c r="AU90" s="381"/>
      <c r="AV90" s="139"/>
      <c r="AW90" s="398"/>
      <c r="AX90" s="403"/>
      <c r="AY90" s="393"/>
      <c r="AZ90" s="381"/>
      <c r="BA90" s="139"/>
      <c r="BB90" s="398"/>
      <c r="BC90" s="381"/>
      <c r="BD90" s="139"/>
      <c r="BE90" s="398"/>
      <c r="BF90" s="381"/>
      <c r="BG90" s="139"/>
      <c r="BH90" s="398"/>
      <c r="BI90" s="381"/>
      <c r="BJ90" s="139"/>
      <c r="BK90" s="398"/>
      <c r="BL90" s="432"/>
      <c r="BM90" s="393"/>
      <c r="BN90" s="381"/>
      <c r="BO90" s="139"/>
      <c r="BP90" s="398"/>
      <c r="BQ90" s="381"/>
      <c r="BR90" s="139"/>
      <c r="BS90" s="398"/>
      <c r="BT90" s="381"/>
      <c r="BU90" s="139"/>
      <c r="BV90" s="398"/>
      <c r="BW90" s="381"/>
      <c r="BX90" s="139"/>
      <c r="BY90" s="398"/>
      <c r="BZ90" s="432"/>
      <c r="CA90" s="393"/>
      <c r="CB90" s="520"/>
      <c r="CC90" s="139"/>
      <c r="CD90" s="398"/>
      <c r="CE90" s="381"/>
      <c r="CF90" s="139"/>
      <c r="CG90" s="15"/>
    </row>
    <row r="91" spans="1:100" ht="14.4" hidden="1" customHeight="1" outlineLevel="1" x14ac:dyDescent="0.3">
      <c r="A91" s="754"/>
      <c r="B91" s="755"/>
      <c r="C91" s="744"/>
      <c r="D91" s="746"/>
      <c r="E91" s="742"/>
      <c r="F91" s="743"/>
      <c r="G91" s="138"/>
      <c r="H91" s="139"/>
      <c r="I91" s="15"/>
      <c r="J91" s="138"/>
      <c r="K91" s="139"/>
      <c r="L91" s="232"/>
      <c r="M91" s="231"/>
      <c r="N91" s="139"/>
      <c r="O91" s="232"/>
      <c r="P91" s="231"/>
      <c r="Q91" s="139"/>
      <c r="R91" s="232"/>
      <c r="S91" s="231"/>
      <c r="T91" s="139"/>
      <c r="U91" s="268"/>
      <c r="V91" s="258"/>
      <c r="W91" s="278"/>
      <c r="X91" s="138"/>
      <c r="Y91" s="139"/>
      <c r="Z91" s="158"/>
      <c r="AA91" s="231"/>
      <c r="AB91" s="139"/>
      <c r="AC91" s="232"/>
      <c r="AD91" s="231"/>
      <c r="AE91" s="139"/>
      <c r="AF91" s="232"/>
      <c r="AG91" s="231"/>
      <c r="AH91" s="139"/>
      <c r="AI91" s="268"/>
      <c r="AJ91" s="258"/>
      <c r="AK91" s="393"/>
      <c r="AL91" s="381"/>
      <c r="AM91" s="139"/>
      <c r="AN91" s="398"/>
      <c r="AO91" s="381"/>
      <c r="AP91" s="139"/>
      <c r="AQ91" s="398"/>
      <c r="AR91" s="381"/>
      <c r="AS91" s="139"/>
      <c r="AT91" s="398"/>
      <c r="AU91" s="381"/>
      <c r="AV91" s="139"/>
      <c r="AW91" s="398"/>
      <c r="AX91" s="403"/>
      <c r="AY91" s="393"/>
      <c r="AZ91" s="381"/>
      <c r="BA91" s="139"/>
      <c r="BB91" s="398"/>
      <c r="BC91" s="381"/>
      <c r="BD91" s="139"/>
      <c r="BE91" s="398"/>
      <c r="BF91" s="381"/>
      <c r="BG91" s="139"/>
      <c r="BH91" s="398"/>
      <c r="BI91" s="381"/>
      <c r="BJ91" s="139"/>
      <c r="BK91" s="398"/>
      <c r="BL91" s="432"/>
      <c r="BM91" s="393"/>
      <c r="BN91" s="381"/>
      <c r="BO91" s="139"/>
      <c r="BP91" s="398"/>
      <c r="BQ91" s="381"/>
      <c r="BR91" s="139"/>
      <c r="BS91" s="398"/>
      <c r="BT91" s="381"/>
      <c r="BU91" s="139"/>
      <c r="BV91" s="398"/>
      <c r="BW91" s="381"/>
      <c r="BX91" s="139"/>
      <c r="BY91" s="398"/>
      <c r="BZ91" s="432"/>
      <c r="CA91" s="393"/>
      <c r="CB91" s="520"/>
      <c r="CC91" s="139"/>
      <c r="CD91" s="398"/>
      <c r="CE91" s="381"/>
      <c r="CF91" s="139"/>
      <c r="CG91" s="15"/>
    </row>
    <row r="92" spans="1:100" ht="14.4" hidden="1" customHeight="1" outlineLevel="1" x14ac:dyDescent="0.3">
      <c r="A92" s="754"/>
      <c r="B92" s="755"/>
      <c r="C92" s="744"/>
      <c r="D92" s="746"/>
      <c r="E92" s="742"/>
      <c r="F92" s="743"/>
      <c r="G92" s="138"/>
      <c r="H92" s="139"/>
      <c r="I92" s="15"/>
      <c r="J92" s="138"/>
      <c r="K92" s="139"/>
      <c r="L92" s="232"/>
      <c r="M92" s="231"/>
      <c r="N92" s="139"/>
      <c r="O92" s="232"/>
      <c r="P92" s="231"/>
      <c r="Q92" s="139"/>
      <c r="R92" s="232"/>
      <c r="S92" s="231"/>
      <c r="T92" s="139"/>
      <c r="U92" s="268"/>
      <c r="V92" s="258"/>
      <c r="W92" s="278"/>
      <c r="X92" s="138"/>
      <c r="Y92" s="139"/>
      <c r="Z92" s="158"/>
      <c r="AA92" s="231"/>
      <c r="AB92" s="139"/>
      <c r="AC92" s="232"/>
      <c r="AD92" s="231"/>
      <c r="AE92" s="139"/>
      <c r="AF92" s="232"/>
      <c r="AG92" s="231"/>
      <c r="AH92" s="139"/>
      <c r="AI92" s="268"/>
      <c r="AJ92" s="258"/>
      <c r="AK92" s="393"/>
      <c r="AL92" s="381"/>
      <c r="AM92" s="139"/>
      <c r="AN92" s="398"/>
      <c r="AO92" s="381"/>
      <c r="AP92" s="139"/>
      <c r="AQ92" s="398"/>
      <c r="AR92" s="381"/>
      <c r="AS92" s="139"/>
      <c r="AT92" s="398"/>
      <c r="AU92" s="381"/>
      <c r="AV92" s="139"/>
      <c r="AW92" s="398"/>
      <c r="AX92" s="403"/>
      <c r="AY92" s="393"/>
      <c r="AZ92" s="381"/>
      <c r="BA92" s="139"/>
      <c r="BB92" s="398"/>
      <c r="BC92" s="381"/>
      <c r="BD92" s="139"/>
      <c r="BE92" s="398"/>
      <c r="BF92" s="381"/>
      <c r="BG92" s="139"/>
      <c r="BH92" s="398"/>
      <c r="BI92" s="381"/>
      <c r="BJ92" s="139"/>
      <c r="BK92" s="398"/>
      <c r="BL92" s="432"/>
      <c r="BM92" s="393"/>
      <c r="BN92" s="381"/>
      <c r="BO92" s="139"/>
      <c r="BP92" s="398"/>
      <c r="BQ92" s="381"/>
      <c r="BR92" s="139"/>
      <c r="BS92" s="398"/>
      <c r="BT92" s="381"/>
      <c r="BU92" s="139"/>
      <c r="BV92" s="398"/>
      <c r="BW92" s="381"/>
      <c r="BX92" s="139"/>
      <c r="BY92" s="398"/>
      <c r="BZ92" s="432"/>
      <c r="CA92" s="393"/>
      <c r="CB92" s="520"/>
      <c r="CC92" s="139"/>
      <c r="CD92" s="398"/>
      <c r="CE92" s="381"/>
      <c r="CF92" s="139"/>
      <c r="CG92" s="15"/>
    </row>
    <row r="93" spans="1:100" ht="14.4" hidden="1" customHeight="1" outlineLevel="1" x14ac:dyDescent="0.3">
      <c r="A93" s="754"/>
      <c r="B93" s="755"/>
      <c r="C93" s="744"/>
      <c r="D93" s="746"/>
      <c r="E93" s="742"/>
      <c r="F93" s="743"/>
      <c r="G93" s="138"/>
      <c r="H93" s="139"/>
      <c r="I93" s="15"/>
      <c r="J93" s="138"/>
      <c r="K93" s="139"/>
      <c r="L93" s="232"/>
      <c r="M93" s="231"/>
      <c r="N93" s="139"/>
      <c r="O93" s="232"/>
      <c r="P93" s="231"/>
      <c r="Q93" s="139"/>
      <c r="R93" s="232"/>
      <c r="S93" s="231"/>
      <c r="T93" s="139"/>
      <c r="U93" s="268"/>
      <c r="V93" s="258"/>
      <c r="W93" s="278"/>
      <c r="X93" s="138"/>
      <c r="Y93" s="139"/>
      <c r="Z93" s="158"/>
      <c r="AA93" s="231"/>
      <c r="AB93" s="139"/>
      <c r="AC93" s="232"/>
      <c r="AD93" s="231"/>
      <c r="AE93" s="139"/>
      <c r="AF93" s="232"/>
      <c r="AG93" s="231"/>
      <c r="AH93" s="139"/>
      <c r="AI93" s="268"/>
      <c r="AJ93" s="258"/>
      <c r="AK93" s="393"/>
      <c r="AL93" s="381"/>
      <c r="AM93" s="139"/>
      <c r="AN93" s="398"/>
      <c r="AO93" s="381"/>
      <c r="AP93" s="139"/>
      <c r="AQ93" s="398"/>
      <c r="AR93" s="381"/>
      <c r="AS93" s="139"/>
      <c r="AT93" s="398"/>
      <c r="AU93" s="381"/>
      <c r="AV93" s="139"/>
      <c r="AW93" s="398"/>
      <c r="AX93" s="403"/>
      <c r="AY93" s="393"/>
      <c r="AZ93" s="381"/>
      <c r="BA93" s="139"/>
      <c r="BB93" s="398"/>
      <c r="BC93" s="381"/>
      <c r="BD93" s="139"/>
      <c r="BE93" s="398"/>
      <c r="BF93" s="381"/>
      <c r="BG93" s="139"/>
      <c r="BH93" s="398"/>
      <c r="BI93" s="381"/>
      <c r="BJ93" s="139"/>
      <c r="BK93" s="398"/>
      <c r="BL93" s="432"/>
      <c r="BM93" s="393"/>
      <c r="BN93" s="381"/>
      <c r="BO93" s="139"/>
      <c r="BP93" s="398"/>
      <c r="BQ93" s="381"/>
      <c r="BR93" s="139"/>
      <c r="BS93" s="398"/>
      <c r="BT93" s="381"/>
      <c r="BU93" s="139"/>
      <c r="BV93" s="398"/>
      <c r="BW93" s="381"/>
      <c r="BX93" s="139"/>
      <c r="BY93" s="398"/>
      <c r="BZ93" s="432"/>
      <c r="CA93" s="393"/>
      <c r="CB93" s="520"/>
      <c r="CC93" s="139"/>
      <c r="CD93" s="398"/>
      <c r="CE93" s="381"/>
      <c r="CF93" s="139"/>
      <c r="CG93" s="15"/>
    </row>
    <row r="94" spans="1:100" ht="14.4" hidden="1" customHeight="1" outlineLevel="1" x14ac:dyDescent="0.3">
      <c r="A94" s="754"/>
      <c r="B94" s="755"/>
      <c r="C94" s="744"/>
      <c r="D94" s="746"/>
      <c r="E94" s="742"/>
      <c r="F94" s="743"/>
      <c r="G94" s="138"/>
      <c r="H94" s="139"/>
      <c r="I94" s="15"/>
      <c r="J94" s="138"/>
      <c r="K94" s="139"/>
      <c r="L94" s="232"/>
      <c r="M94" s="231"/>
      <c r="N94" s="139"/>
      <c r="O94" s="232"/>
      <c r="P94" s="231"/>
      <c r="Q94" s="139"/>
      <c r="R94" s="232"/>
      <c r="S94" s="231"/>
      <c r="T94" s="139"/>
      <c r="U94" s="268"/>
      <c r="V94" s="258"/>
      <c r="W94" s="278"/>
      <c r="X94" s="138"/>
      <c r="Y94" s="139"/>
      <c r="Z94" s="158"/>
      <c r="AA94" s="231"/>
      <c r="AB94" s="139"/>
      <c r="AC94" s="232"/>
      <c r="AD94" s="231"/>
      <c r="AE94" s="139"/>
      <c r="AF94" s="232"/>
      <c r="AG94" s="231"/>
      <c r="AH94" s="139"/>
      <c r="AI94" s="268"/>
      <c r="AJ94" s="258"/>
      <c r="AK94" s="393"/>
      <c r="AL94" s="381"/>
      <c r="AM94" s="139"/>
      <c r="AN94" s="398"/>
      <c r="AO94" s="381"/>
      <c r="AP94" s="139"/>
      <c r="AQ94" s="398"/>
      <c r="AR94" s="381"/>
      <c r="AS94" s="139"/>
      <c r="AT94" s="398"/>
      <c r="AU94" s="381"/>
      <c r="AV94" s="139"/>
      <c r="AW94" s="398"/>
      <c r="AX94" s="403"/>
      <c r="AY94" s="393"/>
      <c r="AZ94" s="381"/>
      <c r="BA94" s="139"/>
      <c r="BB94" s="398"/>
      <c r="BC94" s="381"/>
      <c r="BD94" s="139"/>
      <c r="BE94" s="398"/>
      <c r="BF94" s="381"/>
      <c r="BG94" s="139"/>
      <c r="BH94" s="398"/>
      <c r="BI94" s="381"/>
      <c r="BJ94" s="139"/>
      <c r="BK94" s="398"/>
      <c r="BL94" s="432"/>
      <c r="BM94" s="393"/>
      <c r="BN94" s="381"/>
      <c r="BO94" s="139"/>
      <c r="BP94" s="398"/>
      <c r="BQ94" s="381"/>
      <c r="BR94" s="139"/>
      <c r="BS94" s="398"/>
      <c r="BT94" s="381"/>
      <c r="BU94" s="139"/>
      <c r="BV94" s="398"/>
      <c r="BW94" s="381"/>
      <c r="BX94" s="139"/>
      <c r="BY94" s="398"/>
      <c r="BZ94" s="432"/>
      <c r="CA94" s="393"/>
      <c r="CB94" s="520"/>
      <c r="CC94" s="139"/>
      <c r="CD94" s="398"/>
      <c r="CE94" s="381"/>
      <c r="CF94" s="139"/>
      <c r="CG94" s="15"/>
    </row>
    <row r="95" spans="1:100" ht="14.4" hidden="1" customHeight="1" outlineLevel="1" x14ac:dyDescent="0.3">
      <c r="A95" s="754"/>
      <c r="B95" s="755"/>
      <c r="C95" s="744"/>
      <c r="D95" s="746"/>
      <c r="E95" s="742"/>
      <c r="F95" s="743"/>
      <c r="G95" s="138"/>
      <c r="H95" s="139"/>
      <c r="I95" s="15"/>
      <c r="J95" s="138"/>
      <c r="K95" s="139"/>
      <c r="L95" s="232"/>
      <c r="M95" s="231"/>
      <c r="N95" s="139"/>
      <c r="O95" s="232"/>
      <c r="P95" s="231"/>
      <c r="Q95" s="139"/>
      <c r="R95" s="232"/>
      <c r="S95" s="231"/>
      <c r="T95" s="139"/>
      <c r="U95" s="268"/>
      <c r="V95" s="258"/>
      <c r="W95" s="278"/>
      <c r="X95" s="138"/>
      <c r="Y95" s="139"/>
      <c r="Z95" s="158"/>
      <c r="AA95" s="231"/>
      <c r="AB95" s="139"/>
      <c r="AC95" s="232"/>
      <c r="AD95" s="231"/>
      <c r="AE95" s="139"/>
      <c r="AF95" s="232"/>
      <c r="AG95" s="231"/>
      <c r="AH95" s="139"/>
      <c r="AI95" s="268"/>
      <c r="AJ95" s="258"/>
      <c r="AK95" s="393"/>
      <c r="AL95" s="381"/>
      <c r="AM95" s="139"/>
      <c r="AN95" s="398"/>
      <c r="AO95" s="381"/>
      <c r="AP95" s="139"/>
      <c r="AQ95" s="398"/>
      <c r="AR95" s="381"/>
      <c r="AS95" s="139"/>
      <c r="AT95" s="398"/>
      <c r="AU95" s="381"/>
      <c r="AV95" s="139"/>
      <c r="AW95" s="398"/>
      <c r="AX95" s="403"/>
      <c r="AY95" s="393"/>
      <c r="AZ95" s="381"/>
      <c r="BA95" s="139"/>
      <c r="BB95" s="398"/>
      <c r="BC95" s="381"/>
      <c r="BD95" s="139"/>
      <c r="BE95" s="398"/>
      <c r="BF95" s="381"/>
      <c r="BG95" s="139"/>
      <c r="BH95" s="398"/>
      <c r="BI95" s="381"/>
      <c r="BJ95" s="139"/>
      <c r="BK95" s="398"/>
      <c r="BL95" s="432"/>
      <c r="BM95" s="393"/>
      <c r="BN95" s="381"/>
      <c r="BO95" s="139"/>
      <c r="BP95" s="398"/>
      <c r="BQ95" s="381"/>
      <c r="BR95" s="139"/>
      <c r="BS95" s="398"/>
      <c r="BT95" s="381"/>
      <c r="BU95" s="139"/>
      <c r="BV95" s="398"/>
      <c r="BW95" s="381"/>
      <c r="BX95" s="139"/>
      <c r="BY95" s="398"/>
      <c r="BZ95" s="432"/>
      <c r="CA95" s="393"/>
      <c r="CB95" s="520"/>
      <c r="CC95" s="139"/>
      <c r="CD95" s="398"/>
      <c r="CE95" s="381"/>
      <c r="CF95" s="139"/>
      <c r="CG95" s="15"/>
    </row>
    <row r="96" spans="1:100" ht="14.4" hidden="1" customHeight="1" outlineLevel="1" x14ac:dyDescent="0.3">
      <c r="A96" s="754"/>
      <c r="B96" s="755"/>
      <c r="C96" s="744"/>
      <c r="D96" s="746"/>
      <c r="E96" s="742"/>
      <c r="F96" s="743"/>
      <c r="G96" s="138"/>
      <c r="H96" s="139"/>
      <c r="I96" s="15"/>
      <c r="J96" s="138"/>
      <c r="K96" s="139"/>
      <c r="L96" s="232"/>
      <c r="M96" s="231"/>
      <c r="N96" s="139"/>
      <c r="O96" s="232"/>
      <c r="P96" s="231"/>
      <c r="Q96" s="139"/>
      <c r="R96" s="232"/>
      <c r="S96" s="231"/>
      <c r="T96" s="139"/>
      <c r="U96" s="268"/>
      <c r="V96" s="258"/>
      <c r="W96" s="278"/>
      <c r="X96" s="138"/>
      <c r="Y96" s="139"/>
      <c r="Z96" s="158"/>
      <c r="AA96" s="231"/>
      <c r="AB96" s="139"/>
      <c r="AC96" s="232"/>
      <c r="AD96" s="231"/>
      <c r="AE96" s="139"/>
      <c r="AF96" s="232"/>
      <c r="AG96" s="231"/>
      <c r="AH96" s="139"/>
      <c r="AI96" s="268"/>
      <c r="AJ96" s="258"/>
      <c r="AK96" s="393"/>
      <c r="AL96" s="381"/>
      <c r="AM96" s="139"/>
      <c r="AN96" s="398"/>
      <c r="AO96" s="381"/>
      <c r="AP96" s="139"/>
      <c r="AQ96" s="398"/>
      <c r="AR96" s="381"/>
      <c r="AS96" s="139"/>
      <c r="AT96" s="398"/>
      <c r="AU96" s="381"/>
      <c r="AV96" s="139"/>
      <c r="AW96" s="398"/>
      <c r="AX96" s="403"/>
      <c r="AY96" s="393"/>
      <c r="AZ96" s="381"/>
      <c r="BA96" s="139"/>
      <c r="BB96" s="398"/>
      <c r="BC96" s="381"/>
      <c r="BD96" s="139"/>
      <c r="BE96" s="398"/>
      <c r="BF96" s="381"/>
      <c r="BG96" s="139"/>
      <c r="BH96" s="398"/>
      <c r="BI96" s="381"/>
      <c r="BJ96" s="139"/>
      <c r="BK96" s="398"/>
      <c r="BL96" s="432"/>
      <c r="BM96" s="393"/>
      <c r="BN96" s="381"/>
      <c r="BO96" s="139"/>
      <c r="BP96" s="398"/>
      <c r="BQ96" s="381"/>
      <c r="BR96" s="139"/>
      <c r="BS96" s="398"/>
      <c r="BT96" s="381"/>
      <c r="BU96" s="139"/>
      <c r="BV96" s="398"/>
      <c r="BW96" s="381"/>
      <c r="BX96" s="139"/>
      <c r="BY96" s="398"/>
      <c r="BZ96" s="432"/>
      <c r="CA96" s="393"/>
      <c r="CB96" s="520"/>
      <c r="CC96" s="139"/>
      <c r="CD96" s="398"/>
      <c r="CE96" s="381"/>
      <c r="CF96" s="139"/>
      <c r="CG96" s="15"/>
    </row>
    <row r="97" spans="1:85" ht="14.4" hidden="1" customHeight="1" outlineLevel="1" x14ac:dyDescent="0.3">
      <c r="A97" s="754"/>
      <c r="B97" s="755"/>
      <c r="C97" s="744"/>
      <c r="D97" s="746"/>
      <c r="E97" s="742"/>
      <c r="F97" s="743"/>
      <c r="G97" s="138"/>
      <c r="H97" s="139"/>
      <c r="I97" s="15"/>
      <c r="J97" s="138"/>
      <c r="K97" s="139"/>
      <c r="L97" s="232"/>
      <c r="M97" s="231"/>
      <c r="N97" s="139"/>
      <c r="O97" s="232"/>
      <c r="P97" s="231"/>
      <c r="Q97" s="139"/>
      <c r="R97" s="232"/>
      <c r="S97" s="231"/>
      <c r="T97" s="139"/>
      <c r="U97" s="268"/>
      <c r="V97" s="258"/>
      <c r="W97" s="278"/>
      <c r="X97" s="138"/>
      <c r="Y97" s="139"/>
      <c r="Z97" s="158"/>
      <c r="AA97" s="231"/>
      <c r="AB97" s="139"/>
      <c r="AC97" s="232"/>
      <c r="AD97" s="231"/>
      <c r="AE97" s="139"/>
      <c r="AF97" s="232"/>
      <c r="AG97" s="231"/>
      <c r="AH97" s="139"/>
      <c r="AI97" s="268"/>
      <c r="AJ97" s="258"/>
      <c r="AK97" s="393"/>
      <c r="AL97" s="381"/>
      <c r="AM97" s="139"/>
      <c r="AN97" s="398"/>
      <c r="AO97" s="381"/>
      <c r="AP97" s="139"/>
      <c r="AQ97" s="398"/>
      <c r="AR97" s="381"/>
      <c r="AS97" s="139"/>
      <c r="AT97" s="398"/>
      <c r="AU97" s="381"/>
      <c r="AV97" s="139"/>
      <c r="AW97" s="398"/>
      <c r="AX97" s="403"/>
      <c r="AY97" s="393"/>
      <c r="AZ97" s="381"/>
      <c r="BA97" s="139"/>
      <c r="BB97" s="398"/>
      <c r="BC97" s="381"/>
      <c r="BD97" s="139"/>
      <c r="BE97" s="398"/>
      <c r="BF97" s="381"/>
      <c r="BG97" s="139"/>
      <c r="BH97" s="398"/>
      <c r="BI97" s="381"/>
      <c r="BJ97" s="139"/>
      <c r="BK97" s="398"/>
      <c r="BL97" s="432"/>
      <c r="BM97" s="393"/>
      <c r="BN97" s="381"/>
      <c r="BO97" s="139"/>
      <c r="BP97" s="398"/>
      <c r="BQ97" s="381"/>
      <c r="BR97" s="139"/>
      <c r="BS97" s="398"/>
      <c r="BT97" s="381"/>
      <c r="BU97" s="139"/>
      <c r="BV97" s="398"/>
      <c r="BW97" s="381"/>
      <c r="BX97" s="139"/>
      <c r="BY97" s="398"/>
      <c r="BZ97" s="432"/>
      <c r="CA97" s="393"/>
      <c r="CB97" s="520"/>
      <c r="CC97" s="139"/>
      <c r="CD97" s="398"/>
      <c r="CE97" s="381"/>
      <c r="CF97" s="139"/>
      <c r="CG97" s="15"/>
    </row>
    <row r="98" spans="1:85" ht="14.4" hidden="1" customHeight="1" outlineLevel="1" x14ac:dyDescent="0.3">
      <c r="A98" s="754"/>
      <c r="B98" s="755"/>
      <c r="C98" s="744"/>
      <c r="D98" s="746"/>
      <c r="E98" s="742"/>
      <c r="F98" s="743"/>
      <c r="G98" s="138"/>
      <c r="H98" s="139"/>
      <c r="I98" s="15"/>
      <c r="J98" s="138"/>
      <c r="K98" s="139"/>
      <c r="L98" s="232"/>
      <c r="M98" s="231"/>
      <c r="N98" s="139"/>
      <c r="O98" s="232"/>
      <c r="P98" s="231"/>
      <c r="Q98" s="139"/>
      <c r="R98" s="232"/>
      <c r="S98" s="231"/>
      <c r="T98" s="139"/>
      <c r="U98" s="268"/>
      <c r="V98" s="258"/>
      <c r="W98" s="278"/>
      <c r="X98" s="138"/>
      <c r="Y98" s="139"/>
      <c r="Z98" s="158"/>
      <c r="AA98" s="231"/>
      <c r="AB98" s="139"/>
      <c r="AC98" s="232"/>
      <c r="AD98" s="231"/>
      <c r="AE98" s="139"/>
      <c r="AF98" s="232"/>
      <c r="AG98" s="231"/>
      <c r="AH98" s="139"/>
      <c r="AI98" s="268"/>
      <c r="AJ98" s="258"/>
      <c r="AK98" s="393"/>
      <c r="AL98" s="381"/>
      <c r="AM98" s="139"/>
      <c r="AN98" s="398"/>
      <c r="AO98" s="381"/>
      <c r="AP98" s="139"/>
      <c r="AQ98" s="398"/>
      <c r="AR98" s="381"/>
      <c r="AS98" s="139"/>
      <c r="AT98" s="398"/>
      <c r="AU98" s="381"/>
      <c r="AV98" s="139"/>
      <c r="AW98" s="398"/>
      <c r="AX98" s="403"/>
      <c r="AY98" s="393"/>
      <c r="AZ98" s="381"/>
      <c r="BA98" s="139"/>
      <c r="BB98" s="398"/>
      <c r="BC98" s="381"/>
      <c r="BD98" s="139"/>
      <c r="BE98" s="398"/>
      <c r="BF98" s="381"/>
      <c r="BG98" s="139"/>
      <c r="BH98" s="398"/>
      <c r="BI98" s="381"/>
      <c r="BJ98" s="139"/>
      <c r="BK98" s="398"/>
      <c r="BL98" s="432"/>
      <c r="BM98" s="393"/>
      <c r="BN98" s="381"/>
      <c r="BO98" s="139"/>
      <c r="BP98" s="398"/>
      <c r="BQ98" s="381"/>
      <c r="BR98" s="139"/>
      <c r="BS98" s="398"/>
      <c r="BT98" s="381"/>
      <c r="BU98" s="139"/>
      <c r="BV98" s="398"/>
      <c r="BW98" s="381"/>
      <c r="BX98" s="139"/>
      <c r="BY98" s="398"/>
      <c r="BZ98" s="432"/>
      <c r="CA98" s="393"/>
      <c r="CB98" s="520"/>
      <c r="CC98" s="139"/>
      <c r="CD98" s="398"/>
      <c r="CE98" s="381"/>
      <c r="CF98" s="139"/>
      <c r="CG98" s="15"/>
    </row>
    <row r="99" spans="1:85" ht="14.4" hidden="1" customHeight="1" outlineLevel="1" x14ac:dyDescent="0.3">
      <c r="A99" s="754"/>
      <c r="B99" s="755"/>
      <c r="C99" s="744"/>
      <c r="D99" s="746"/>
      <c r="E99" s="742"/>
      <c r="F99" s="743"/>
      <c r="G99" s="138"/>
      <c r="H99" s="139"/>
      <c r="I99" s="15"/>
      <c r="J99" s="138"/>
      <c r="K99" s="139"/>
      <c r="L99" s="232"/>
      <c r="M99" s="231"/>
      <c r="N99" s="139"/>
      <c r="O99" s="232"/>
      <c r="P99" s="231"/>
      <c r="Q99" s="139"/>
      <c r="R99" s="232"/>
      <c r="S99" s="231"/>
      <c r="T99" s="139"/>
      <c r="U99" s="268"/>
      <c r="V99" s="258"/>
      <c r="W99" s="278"/>
      <c r="X99" s="138"/>
      <c r="Y99" s="139"/>
      <c r="Z99" s="158"/>
      <c r="AA99" s="231"/>
      <c r="AB99" s="139"/>
      <c r="AC99" s="232"/>
      <c r="AD99" s="231"/>
      <c r="AE99" s="139"/>
      <c r="AF99" s="232"/>
      <c r="AG99" s="231"/>
      <c r="AH99" s="139"/>
      <c r="AI99" s="268"/>
      <c r="AJ99" s="258"/>
      <c r="AK99" s="393"/>
      <c r="AL99" s="381"/>
      <c r="AM99" s="139"/>
      <c r="AN99" s="398"/>
      <c r="AO99" s="381"/>
      <c r="AP99" s="139"/>
      <c r="AQ99" s="398"/>
      <c r="AR99" s="381"/>
      <c r="AS99" s="139"/>
      <c r="AT99" s="398"/>
      <c r="AU99" s="381"/>
      <c r="AV99" s="139"/>
      <c r="AW99" s="398"/>
      <c r="AX99" s="403"/>
      <c r="AY99" s="393"/>
      <c r="AZ99" s="381"/>
      <c r="BA99" s="139"/>
      <c r="BB99" s="398"/>
      <c r="BC99" s="381"/>
      <c r="BD99" s="139"/>
      <c r="BE99" s="398"/>
      <c r="BF99" s="381"/>
      <c r="BG99" s="139"/>
      <c r="BH99" s="398"/>
      <c r="BI99" s="381"/>
      <c r="BJ99" s="139"/>
      <c r="BK99" s="398"/>
      <c r="BL99" s="432"/>
      <c r="BM99" s="393"/>
      <c r="BN99" s="381"/>
      <c r="BO99" s="139"/>
      <c r="BP99" s="398"/>
      <c r="BQ99" s="381"/>
      <c r="BR99" s="139"/>
      <c r="BS99" s="398"/>
      <c r="BT99" s="381"/>
      <c r="BU99" s="139"/>
      <c r="BV99" s="398"/>
      <c r="BW99" s="381"/>
      <c r="BX99" s="139"/>
      <c r="BY99" s="398"/>
      <c r="BZ99" s="432"/>
      <c r="CA99" s="393"/>
      <c r="CB99" s="520"/>
      <c r="CC99" s="139"/>
      <c r="CD99" s="398"/>
      <c r="CE99" s="381"/>
      <c r="CF99" s="139"/>
      <c r="CG99" s="15"/>
    </row>
    <row r="100" spans="1:85" ht="14.4" hidden="1" customHeight="1" outlineLevel="1" x14ac:dyDescent="0.3">
      <c r="A100" s="754"/>
      <c r="B100" s="755"/>
      <c r="C100" s="744"/>
      <c r="D100" s="746"/>
      <c r="E100" s="742"/>
      <c r="F100" s="743"/>
      <c r="G100" s="138"/>
      <c r="H100" s="139"/>
      <c r="I100" s="15"/>
      <c r="J100" s="138"/>
      <c r="K100" s="139"/>
      <c r="L100" s="232"/>
      <c r="M100" s="231"/>
      <c r="N100" s="139"/>
      <c r="O100" s="232"/>
      <c r="P100" s="231"/>
      <c r="Q100" s="139"/>
      <c r="R100" s="232"/>
      <c r="S100" s="231"/>
      <c r="T100" s="139"/>
      <c r="U100" s="268"/>
      <c r="V100" s="258"/>
      <c r="W100" s="278"/>
      <c r="X100" s="138"/>
      <c r="Y100" s="139"/>
      <c r="Z100" s="158"/>
      <c r="AA100" s="231"/>
      <c r="AB100" s="139"/>
      <c r="AC100" s="232"/>
      <c r="AD100" s="231"/>
      <c r="AE100" s="139"/>
      <c r="AF100" s="232"/>
      <c r="AG100" s="231"/>
      <c r="AH100" s="139"/>
      <c r="AI100" s="268"/>
      <c r="AJ100" s="258"/>
      <c r="AK100" s="393"/>
      <c r="AL100" s="381"/>
      <c r="AM100" s="139"/>
      <c r="AN100" s="398"/>
      <c r="AO100" s="381"/>
      <c r="AP100" s="139"/>
      <c r="AQ100" s="398"/>
      <c r="AR100" s="381"/>
      <c r="AS100" s="139"/>
      <c r="AT100" s="398"/>
      <c r="AU100" s="381"/>
      <c r="AV100" s="139"/>
      <c r="AW100" s="398"/>
      <c r="AX100" s="403"/>
      <c r="AY100" s="393"/>
      <c r="AZ100" s="381"/>
      <c r="BA100" s="139"/>
      <c r="BB100" s="398"/>
      <c r="BC100" s="381"/>
      <c r="BD100" s="139"/>
      <c r="BE100" s="398"/>
      <c r="BF100" s="381"/>
      <c r="BG100" s="139"/>
      <c r="BH100" s="398"/>
      <c r="BI100" s="381"/>
      <c r="BJ100" s="139"/>
      <c r="BK100" s="398"/>
      <c r="BL100" s="432"/>
      <c r="BM100" s="393"/>
      <c r="BN100" s="381"/>
      <c r="BO100" s="139"/>
      <c r="BP100" s="398"/>
      <c r="BQ100" s="381"/>
      <c r="BR100" s="139"/>
      <c r="BS100" s="398"/>
      <c r="BT100" s="381"/>
      <c r="BU100" s="139"/>
      <c r="BV100" s="398"/>
      <c r="BW100" s="381"/>
      <c r="BX100" s="139"/>
      <c r="BY100" s="398"/>
      <c r="BZ100" s="432"/>
      <c r="CA100" s="393"/>
      <c r="CB100" s="520"/>
      <c r="CC100" s="139"/>
      <c r="CD100" s="398"/>
      <c r="CE100" s="381"/>
      <c r="CF100" s="139"/>
      <c r="CG100" s="15"/>
    </row>
    <row r="101" spans="1:85" ht="14.4" hidden="1" customHeight="1" outlineLevel="1" x14ac:dyDescent="0.3">
      <c r="A101" s="754"/>
      <c r="B101" s="755"/>
      <c r="C101" s="744"/>
      <c r="D101" s="746"/>
      <c r="E101" s="742"/>
      <c r="F101" s="743"/>
      <c r="G101" s="138"/>
      <c r="H101" s="139"/>
      <c r="I101" s="15"/>
      <c r="J101" s="138"/>
      <c r="K101" s="139"/>
      <c r="L101" s="232"/>
      <c r="M101" s="231"/>
      <c r="N101" s="139"/>
      <c r="O101" s="232"/>
      <c r="P101" s="231"/>
      <c r="Q101" s="139"/>
      <c r="R101" s="232"/>
      <c r="S101" s="231"/>
      <c r="T101" s="139"/>
      <c r="U101" s="268"/>
      <c r="V101" s="258"/>
      <c r="W101" s="278"/>
      <c r="X101" s="138"/>
      <c r="Y101" s="139"/>
      <c r="Z101" s="158"/>
      <c r="AA101" s="231"/>
      <c r="AB101" s="139"/>
      <c r="AC101" s="232"/>
      <c r="AD101" s="231"/>
      <c r="AE101" s="139"/>
      <c r="AF101" s="232"/>
      <c r="AG101" s="231"/>
      <c r="AH101" s="139"/>
      <c r="AI101" s="268"/>
      <c r="AJ101" s="258"/>
      <c r="AK101" s="393"/>
      <c r="AL101" s="381"/>
      <c r="AM101" s="139"/>
      <c r="AN101" s="398"/>
      <c r="AO101" s="381"/>
      <c r="AP101" s="139"/>
      <c r="AQ101" s="398"/>
      <c r="AR101" s="381"/>
      <c r="AS101" s="139"/>
      <c r="AT101" s="398"/>
      <c r="AU101" s="381"/>
      <c r="AV101" s="139"/>
      <c r="AW101" s="398"/>
      <c r="AX101" s="403"/>
      <c r="AY101" s="393"/>
      <c r="AZ101" s="381"/>
      <c r="BA101" s="139"/>
      <c r="BB101" s="398"/>
      <c r="BC101" s="381"/>
      <c r="BD101" s="139"/>
      <c r="BE101" s="398"/>
      <c r="BF101" s="381"/>
      <c r="BG101" s="139"/>
      <c r="BH101" s="398"/>
      <c r="BI101" s="381"/>
      <c r="BJ101" s="139"/>
      <c r="BK101" s="398"/>
      <c r="BL101" s="432"/>
      <c r="BM101" s="393"/>
      <c r="BN101" s="381"/>
      <c r="BO101" s="139"/>
      <c r="BP101" s="398"/>
      <c r="BQ101" s="381"/>
      <c r="BR101" s="139"/>
      <c r="BS101" s="398"/>
      <c r="BT101" s="381"/>
      <c r="BU101" s="139"/>
      <c r="BV101" s="398"/>
      <c r="BW101" s="381"/>
      <c r="BX101" s="139"/>
      <c r="BY101" s="398"/>
      <c r="BZ101" s="432"/>
      <c r="CA101" s="393"/>
      <c r="CB101" s="520"/>
      <c r="CC101" s="139"/>
      <c r="CD101" s="398"/>
      <c r="CE101" s="381"/>
      <c r="CF101" s="139"/>
      <c r="CG101" s="15"/>
    </row>
    <row r="102" spans="1:85" ht="14.4" hidden="1" customHeight="1" outlineLevel="1" x14ac:dyDescent="0.3">
      <c r="A102" s="754"/>
      <c r="B102" s="755"/>
      <c r="C102" s="744"/>
      <c r="D102" s="746"/>
      <c r="E102" s="742"/>
      <c r="F102" s="743"/>
      <c r="G102" s="138"/>
      <c r="H102" s="139"/>
      <c r="I102" s="15"/>
      <c r="J102" s="138"/>
      <c r="K102" s="139"/>
      <c r="L102" s="232"/>
      <c r="M102" s="231"/>
      <c r="N102" s="139"/>
      <c r="O102" s="232"/>
      <c r="P102" s="231"/>
      <c r="Q102" s="139"/>
      <c r="R102" s="232"/>
      <c r="S102" s="231"/>
      <c r="T102" s="139"/>
      <c r="U102" s="268"/>
      <c r="V102" s="258"/>
      <c r="W102" s="278"/>
      <c r="X102" s="138"/>
      <c r="Y102" s="139"/>
      <c r="Z102" s="158"/>
      <c r="AA102" s="231"/>
      <c r="AB102" s="139"/>
      <c r="AC102" s="232"/>
      <c r="AD102" s="231"/>
      <c r="AE102" s="139"/>
      <c r="AF102" s="232"/>
      <c r="AG102" s="231"/>
      <c r="AH102" s="139"/>
      <c r="AI102" s="268"/>
      <c r="AJ102" s="258"/>
      <c r="AK102" s="393"/>
      <c r="AL102" s="381"/>
      <c r="AM102" s="139"/>
      <c r="AN102" s="398"/>
      <c r="AO102" s="381"/>
      <c r="AP102" s="139"/>
      <c r="AQ102" s="398"/>
      <c r="AR102" s="381"/>
      <c r="AS102" s="139"/>
      <c r="AT102" s="398"/>
      <c r="AU102" s="381"/>
      <c r="AV102" s="139"/>
      <c r="AW102" s="398"/>
      <c r="AX102" s="403"/>
      <c r="AY102" s="393"/>
      <c r="AZ102" s="381"/>
      <c r="BA102" s="139"/>
      <c r="BB102" s="398"/>
      <c r="BC102" s="381"/>
      <c r="BD102" s="139"/>
      <c r="BE102" s="398"/>
      <c r="BF102" s="381"/>
      <c r="BG102" s="139"/>
      <c r="BH102" s="398"/>
      <c r="BI102" s="381"/>
      <c r="BJ102" s="139"/>
      <c r="BK102" s="398"/>
      <c r="BL102" s="432"/>
      <c r="BM102" s="393"/>
      <c r="BN102" s="381"/>
      <c r="BO102" s="139"/>
      <c r="BP102" s="398"/>
      <c r="BQ102" s="381"/>
      <c r="BR102" s="139"/>
      <c r="BS102" s="398"/>
      <c r="BT102" s="381"/>
      <c r="BU102" s="139"/>
      <c r="BV102" s="398"/>
      <c r="BW102" s="381"/>
      <c r="BX102" s="139"/>
      <c r="BY102" s="398"/>
      <c r="BZ102" s="432"/>
      <c r="CA102" s="393"/>
      <c r="CB102" s="520"/>
      <c r="CC102" s="139"/>
      <c r="CD102" s="398"/>
      <c r="CE102" s="381"/>
      <c r="CF102" s="139"/>
      <c r="CG102" s="15"/>
    </row>
    <row r="103" spans="1:85" ht="14.4" hidden="1" customHeight="1" outlineLevel="1" x14ac:dyDescent="0.3">
      <c r="A103" s="754"/>
      <c r="B103" s="755"/>
      <c r="C103" s="744"/>
      <c r="D103" s="746"/>
      <c r="E103" s="742"/>
      <c r="F103" s="743"/>
      <c r="G103" s="138"/>
      <c r="H103" s="139"/>
      <c r="I103" s="15"/>
      <c r="J103" s="138"/>
      <c r="K103" s="139"/>
      <c r="L103" s="232"/>
      <c r="M103" s="231"/>
      <c r="N103" s="139"/>
      <c r="O103" s="232"/>
      <c r="P103" s="231"/>
      <c r="Q103" s="139"/>
      <c r="R103" s="232"/>
      <c r="S103" s="231"/>
      <c r="T103" s="139"/>
      <c r="U103" s="268"/>
      <c r="V103" s="258"/>
      <c r="W103" s="278"/>
      <c r="X103" s="138"/>
      <c r="Y103" s="139"/>
      <c r="Z103" s="158"/>
      <c r="AA103" s="231"/>
      <c r="AB103" s="139"/>
      <c r="AC103" s="232"/>
      <c r="AD103" s="231"/>
      <c r="AE103" s="139"/>
      <c r="AF103" s="232"/>
      <c r="AG103" s="231"/>
      <c r="AH103" s="139"/>
      <c r="AI103" s="268"/>
      <c r="AJ103" s="258"/>
      <c r="AK103" s="393"/>
      <c r="AL103" s="381"/>
      <c r="AM103" s="139"/>
      <c r="AN103" s="398"/>
      <c r="AO103" s="381"/>
      <c r="AP103" s="139"/>
      <c r="AQ103" s="398"/>
      <c r="AR103" s="381"/>
      <c r="AS103" s="139"/>
      <c r="AT103" s="398"/>
      <c r="AU103" s="381"/>
      <c r="AV103" s="139"/>
      <c r="AW103" s="398"/>
      <c r="AX103" s="403"/>
      <c r="AY103" s="393"/>
      <c r="AZ103" s="381"/>
      <c r="BA103" s="139"/>
      <c r="BB103" s="398"/>
      <c r="BC103" s="381"/>
      <c r="BD103" s="139"/>
      <c r="BE103" s="398"/>
      <c r="BF103" s="381"/>
      <c r="BG103" s="139"/>
      <c r="BH103" s="398"/>
      <c r="BI103" s="381"/>
      <c r="BJ103" s="139"/>
      <c r="BK103" s="398"/>
      <c r="BL103" s="432"/>
      <c r="BM103" s="393"/>
      <c r="BN103" s="381"/>
      <c r="BO103" s="139"/>
      <c r="BP103" s="398"/>
      <c r="BQ103" s="381"/>
      <c r="BR103" s="139"/>
      <c r="BS103" s="398"/>
      <c r="BT103" s="381"/>
      <c r="BU103" s="139"/>
      <c r="BV103" s="398"/>
      <c r="BW103" s="381"/>
      <c r="BX103" s="139"/>
      <c r="BY103" s="398"/>
      <c r="BZ103" s="432"/>
      <c r="CA103" s="393"/>
      <c r="CB103" s="520"/>
      <c r="CC103" s="139"/>
      <c r="CD103" s="398"/>
      <c r="CE103" s="381"/>
      <c r="CF103" s="139"/>
      <c r="CG103" s="15"/>
    </row>
    <row r="104" spans="1:85" ht="14.4" hidden="1" customHeight="1" outlineLevel="1" x14ac:dyDescent="0.3">
      <c r="A104" s="754"/>
      <c r="B104" s="755"/>
      <c r="C104" s="744"/>
      <c r="D104" s="746"/>
      <c r="E104" s="742"/>
      <c r="F104" s="743"/>
      <c r="G104" s="138"/>
      <c r="H104" s="139"/>
      <c r="I104" s="15"/>
      <c r="J104" s="138"/>
      <c r="K104" s="139"/>
      <c r="L104" s="232"/>
      <c r="M104" s="231"/>
      <c r="N104" s="139"/>
      <c r="O104" s="232"/>
      <c r="P104" s="231"/>
      <c r="Q104" s="139"/>
      <c r="R104" s="232"/>
      <c r="S104" s="231"/>
      <c r="T104" s="139"/>
      <c r="U104" s="268"/>
      <c r="V104" s="258"/>
      <c r="W104" s="278"/>
      <c r="X104" s="138"/>
      <c r="Y104" s="139"/>
      <c r="Z104" s="158"/>
      <c r="AA104" s="231"/>
      <c r="AB104" s="139"/>
      <c r="AC104" s="232"/>
      <c r="AD104" s="231"/>
      <c r="AE104" s="139"/>
      <c r="AF104" s="232"/>
      <c r="AG104" s="231"/>
      <c r="AH104" s="139"/>
      <c r="AI104" s="268"/>
      <c r="AJ104" s="258"/>
      <c r="AK104" s="393"/>
      <c r="AL104" s="381"/>
      <c r="AM104" s="139"/>
      <c r="AN104" s="398"/>
      <c r="AO104" s="381"/>
      <c r="AP104" s="139"/>
      <c r="AQ104" s="398"/>
      <c r="AR104" s="381"/>
      <c r="AS104" s="139"/>
      <c r="AT104" s="398"/>
      <c r="AU104" s="381"/>
      <c r="AV104" s="139"/>
      <c r="AW104" s="398"/>
      <c r="AX104" s="403"/>
      <c r="AY104" s="393"/>
      <c r="AZ104" s="381"/>
      <c r="BA104" s="139"/>
      <c r="BB104" s="398"/>
      <c r="BC104" s="381"/>
      <c r="BD104" s="139"/>
      <c r="BE104" s="398"/>
      <c r="BF104" s="381"/>
      <c r="BG104" s="139"/>
      <c r="BH104" s="398"/>
      <c r="BI104" s="381"/>
      <c r="BJ104" s="139"/>
      <c r="BK104" s="398"/>
      <c r="BL104" s="432"/>
      <c r="BM104" s="393"/>
      <c r="BN104" s="381"/>
      <c r="BO104" s="139"/>
      <c r="BP104" s="398"/>
      <c r="BQ104" s="381"/>
      <c r="BR104" s="139"/>
      <c r="BS104" s="398"/>
      <c r="BT104" s="381"/>
      <c r="BU104" s="139"/>
      <c r="BV104" s="398"/>
      <c r="BW104" s="381"/>
      <c r="BX104" s="139"/>
      <c r="BY104" s="398"/>
      <c r="BZ104" s="432"/>
      <c r="CA104" s="393"/>
      <c r="CB104" s="520"/>
      <c r="CC104" s="139"/>
      <c r="CD104" s="398"/>
      <c r="CE104" s="381"/>
      <c r="CF104" s="139"/>
      <c r="CG104" s="15"/>
    </row>
    <row r="105" spans="1:85" ht="14.4" hidden="1" customHeight="1" outlineLevel="1" x14ac:dyDescent="0.3">
      <c r="A105" s="754"/>
      <c r="B105" s="755"/>
      <c r="C105" s="744"/>
      <c r="D105" s="746"/>
      <c r="E105" s="742"/>
      <c r="F105" s="743"/>
      <c r="G105" s="138"/>
      <c r="H105" s="139"/>
      <c r="I105" s="15"/>
      <c r="J105" s="138"/>
      <c r="K105" s="139"/>
      <c r="L105" s="232"/>
      <c r="M105" s="231"/>
      <c r="N105" s="139"/>
      <c r="O105" s="232"/>
      <c r="P105" s="231"/>
      <c r="Q105" s="139"/>
      <c r="R105" s="232"/>
      <c r="S105" s="231"/>
      <c r="T105" s="139"/>
      <c r="U105" s="268"/>
      <c r="V105" s="258"/>
      <c r="W105" s="278"/>
      <c r="X105" s="138"/>
      <c r="Y105" s="139"/>
      <c r="Z105" s="158"/>
      <c r="AA105" s="231"/>
      <c r="AB105" s="139"/>
      <c r="AC105" s="232"/>
      <c r="AD105" s="231"/>
      <c r="AE105" s="139"/>
      <c r="AF105" s="232"/>
      <c r="AG105" s="231"/>
      <c r="AH105" s="139"/>
      <c r="AI105" s="268"/>
      <c r="AJ105" s="258"/>
      <c r="AK105" s="393"/>
      <c r="AL105" s="381"/>
      <c r="AM105" s="139"/>
      <c r="AN105" s="398"/>
      <c r="AO105" s="381"/>
      <c r="AP105" s="139"/>
      <c r="AQ105" s="398"/>
      <c r="AR105" s="381"/>
      <c r="AS105" s="139"/>
      <c r="AT105" s="398"/>
      <c r="AU105" s="381"/>
      <c r="AV105" s="139"/>
      <c r="AW105" s="398"/>
      <c r="AX105" s="403"/>
      <c r="AY105" s="393"/>
      <c r="AZ105" s="381"/>
      <c r="BA105" s="139"/>
      <c r="BB105" s="398"/>
      <c r="BC105" s="381"/>
      <c r="BD105" s="139"/>
      <c r="BE105" s="398"/>
      <c r="BF105" s="381"/>
      <c r="BG105" s="139"/>
      <c r="BH105" s="398"/>
      <c r="BI105" s="381"/>
      <c r="BJ105" s="139"/>
      <c r="BK105" s="398"/>
      <c r="BL105" s="432"/>
      <c r="BM105" s="393"/>
      <c r="BN105" s="381"/>
      <c r="BO105" s="139"/>
      <c r="BP105" s="398"/>
      <c r="BQ105" s="381"/>
      <c r="BR105" s="139"/>
      <c r="BS105" s="398"/>
      <c r="BT105" s="381"/>
      <c r="BU105" s="139"/>
      <c r="BV105" s="398"/>
      <c r="BW105" s="381"/>
      <c r="BX105" s="139"/>
      <c r="BY105" s="398"/>
      <c r="BZ105" s="432"/>
      <c r="CA105" s="393"/>
      <c r="CB105" s="520"/>
      <c r="CC105" s="139"/>
      <c r="CD105" s="398"/>
      <c r="CE105" s="381"/>
      <c r="CF105" s="139"/>
      <c r="CG105" s="15"/>
    </row>
    <row r="106" spans="1:85" ht="14.4" hidden="1" customHeight="1" outlineLevel="1" x14ac:dyDescent="0.3">
      <c r="A106" s="754"/>
      <c r="B106" s="755"/>
      <c r="C106" s="744"/>
      <c r="D106" s="746"/>
      <c r="E106" s="742"/>
      <c r="F106" s="743"/>
      <c r="G106" s="138"/>
      <c r="H106" s="139"/>
      <c r="I106" s="15"/>
      <c r="J106" s="138"/>
      <c r="K106" s="139"/>
      <c r="L106" s="232"/>
      <c r="M106" s="231"/>
      <c r="N106" s="139"/>
      <c r="O106" s="232"/>
      <c r="P106" s="231"/>
      <c r="Q106" s="139"/>
      <c r="R106" s="232"/>
      <c r="S106" s="231"/>
      <c r="T106" s="139"/>
      <c r="U106" s="268"/>
      <c r="V106" s="258"/>
      <c r="W106" s="278"/>
      <c r="X106" s="138"/>
      <c r="Y106" s="139"/>
      <c r="Z106" s="158"/>
      <c r="AA106" s="231"/>
      <c r="AB106" s="139"/>
      <c r="AC106" s="232"/>
      <c r="AD106" s="231"/>
      <c r="AE106" s="139"/>
      <c r="AF106" s="232"/>
      <c r="AG106" s="231"/>
      <c r="AH106" s="139"/>
      <c r="AI106" s="268"/>
      <c r="AJ106" s="258"/>
      <c r="AK106" s="393"/>
      <c r="AL106" s="381"/>
      <c r="AM106" s="139"/>
      <c r="AN106" s="398"/>
      <c r="AO106" s="381"/>
      <c r="AP106" s="139"/>
      <c r="AQ106" s="398"/>
      <c r="AR106" s="381"/>
      <c r="AS106" s="139"/>
      <c r="AT106" s="398"/>
      <c r="AU106" s="381"/>
      <c r="AV106" s="139"/>
      <c r="AW106" s="398"/>
      <c r="AX106" s="403"/>
      <c r="AY106" s="393"/>
      <c r="AZ106" s="381"/>
      <c r="BA106" s="139"/>
      <c r="BB106" s="398"/>
      <c r="BC106" s="381"/>
      <c r="BD106" s="139"/>
      <c r="BE106" s="398"/>
      <c r="BF106" s="381"/>
      <c r="BG106" s="139"/>
      <c r="BH106" s="398"/>
      <c r="BI106" s="381"/>
      <c r="BJ106" s="139"/>
      <c r="BK106" s="398"/>
      <c r="BL106" s="432"/>
      <c r="BM106" s="393"/>
      <c r="BN106" s="381"/>
      <c r="BO106" s="139"/>
      <c r="BP106" s="398"/>
      <c r="BQ106" s="381"/>
      <c r="BR106" s="139"/>
      <c r="BS106" s="398"/>
      <c r="BT106" s="381"/>
      <c r="BU106" s="139"/>
      <c r="BV106" s="398"/>
      <c r="BW106" s="381"/>
      <c r="BX106" s="139"/>
      <c r="BY106" s="398"/>
      <c r="BZ106" s="432"/>
      <c r="CA106" s="393"/>
      <c r="CB106" s="520"/>
      <c r="CC106" s="139"/>
      <c r="CD106" s="398"/>
      <c r="CE106" s="381"/>
      <c r="CF106" s="139"/>
      <c r="CG106" s="15"/>
    </row>
    <row r="107" spans="1:85" collapsed="1" x14ac:dyDescent="0.3">
      <c r="A107" s="10" t="s">
        <v>1</v>
      </c>
      <c r="B107" s="11"/>
      <c r="C107" s="865">
        <f>SUM(C82:D106)</f>
        <v>10000</v>
      </c>
      <c r="D107" s="866"/>
      <c r="E107" s="769">
        <f>SUM(E82:F106)</f>
        <v>10000</v>
      </c>
      <c r="F107" s="770"/>
      <c r="G107" s="94">
        <f>S107+AG107+AU107+BI107+BW107</f>
        <v>6660</v>
      </c>
      <c r="H107" s="89">
        <f>T107+AH107+AV107+BJ107+BX107</f>
        <v>4690</v>
      </c>
      <c r="I107" s="99">
        <f>U107+AI107+AW107+BK107+BY107</f>
        <v>4690</v>
      </c>
      <c r="J107" s="94">
        <f>SUMIF('BI 2017'!L:L,"INV",'BI 2017'!W:W)</f>
        <v>4800</v>
      </c>
      <c r="K107" s="89"/>
      <c r="L107" s="90">
        <f>SUMIF('BI 2017'!L:L,"INV",'BI 2017'!X:X)</f>
        <v>4800</v>
      </c>
      <c r="M107" s="112">
        <f>SUMIF('BI 2017'!L:L,"INV",'BI 2017'!Z:Z)</f>
        <v>4800</v>
      </c>
      <c r="N107" s="102"/>
      <c r="O107" s="111">
        <f>SUMIF('BI 2017'!L:L,"INV",'BI 2017'!AA:AA)</f>
        <v>4800</v>
      </c>
      <c r="P107" s="112">
        <f>SUM(P82:P106)</f>
        <v>0</v>
      </c>
      <c r="Q107" s="102">
        <f>SUM(Q82:Q106)</f>
        <v>0</v>
      </c>
      <c r="R107" s="111">
        <f>SUM(R82:R106)</f>
        <v>0</v>
      </c>
      <c r="S107" s="88">
        <f>-SUMIFS(CJIA!$Z$2:$Z$10000,CJIA!$K$2:$K$10000,"INV",CJIA!$X$2:$X$10000,"AE 2017")</f>
        <v>4690</v>
      </c>
      <c r="T107" s="89">
        <f>SUMIFS('CJI3'!$E$2:$E$10000,'CJI3'!$C$2:$C$10000,"2*")</f>
        <v>4690</v>
      </c>
      <c r="U107" s="269">
        <f>-SUMIFS(CJIA!$AC$2:$AC$10000,CJIA!$K$2:$K$10000,"INV",CJIA!$E$2:$E$10000,"57")</f>
        <v>4690</v>
      </c>
      <c r="V107" s="276">
        <f>M107-S107</f>
        <v>110</v>
      </c>
      <c r="W107" s="279">
        <f>S107/M107</f>
        <v>0.9770833333333333</v>
      </c>
      <c r="X107" s="101">
        <f>SUMIF('BI 2018'!L:L,"INV",'BI 2018'!W:W)</f>
        <v>5200</v>
      </c>
      <c r="Y107" s="102"/>
      <c r="Z107" s="103">
        <f>SUMIF('BI 2018'!L:L,"INV",'BI 2018'!X:X)</f>
        <v>5200</v>
      </c>
      <c r="AA107" s="112">
        <f>SUMIF('BI 2018'!L:L,"INV",'BI 2018'!Z:Z)</f>
        <v>5200</v>
      </c>
      <c r="AB107" s="102"/>
      <c r="AC107" s="111">
        <f>SUMIF('BI 2018'!L:L,"INV",'BI 2018'!AA:AA)</f>
        <v>5200</v>
      </c>
      <c r="AD107" s="112">
        <f>SUM(AD82:AD106)</f>
        <v>5200</v>
      </c>
      <c r="AE107" s="102">
        <f>SUM(AE82:AE106)</f>
        <v>0</v>
      </c>
      <c r="AF107" s="111">
        <f>SUM(AF82:AF106)</f>
        <v>5200</v>
      </c>
      <c r="AG107" s="88">
        <f>-SUMIFS('CJIA 2018'!$Z$2:$Z$10000,'CJIA 2018'!$K$2:$K$10000,"INV",'CJIA 2018'!$X$2:$X$10000,"AE 2018")</f>
        <v>1970</v>
      </c>
      <c r="AH107" s="89">
        <f>SUMIFS('CJI3 2018'!$E$2:$E$10000,'CJI3 2018'!$C$2:$C$10000,"2*")</f>
        <v>0</v>
      </c>
      <c r="AI107" s="269">
        <f>-SUMIFS('CJIA 2018'!$AC$2:$AC$10000,'CJIA 2018'!$K$2:$K$10000,"INV",'CJIA 2018'!$E$2:$E$10000,"57")</f>
        <v>0</v>
      </c>
      <c r="AJ107" s="276">
        <f>AA107-AG107</f>
        <v>3230</v>
      </c>
      <c r="AK107" s="395">
        <f>AG107/AD107</f>
        <v>0.37884615384615383</v>
      </c>
      <c r="AL107" s="384">
        <f>SUM(AL82:AL106)</f>
        <v>0</v>
      </c>
      <c r="AM107" s="102">
        <f>SUM(AM82:AM106)</f>
        <v>0</v>
      </c>
      <c r="AN107" s="400">
        <f>SUM(AN82:AN106)</f>
        <v>0</v>
      </c>
      <c r="AO107" s="384"/>
      <c r="AP107" s="102"/>
      <c r="AQ107" s="400"/>
      <c r="AR107" s="384">
        <f>SUM(AR82:AR106)</f>
        <v>0</v>
      </c>
      <c r="AS107" s="102">
        <f>SUM(AS82:AS106)</f>
        <v>0</v>
      </c>
      <c r="AT107" s="400">
        <f>SUM(AT82:AT106)</f>
        <v>0</v>
      </c>
      <c r="AU107" s="384"/>
      <c r="AV107" s="102"/>
      <c r="AW107" s="400"/>
      <c r="AX107" s="276">
        <f>AO107-AU107</f>
        <v>0</v>
      </c>
      <c r="AY107" s="395" t="e">
        <f>AU107/AR107</f>
        <v>#DIV/0!</v>
      </c>
      <c r="AZ107" s="384">
        <f>SUM(AZ82:AZ106)</f>
        <v>0</v>
      </c>
      <c r="BA107" s="102">
        <f>SUM(BA82:BA106)</f>
        <v>0</v>
      </c>
      <c r="BB107" s="400">
        <f>SUM(BB82:BB106)</f>
        <v>0</v>
      </c>
      <c r="BC107" s="384"/>
      <c r="BD107" s="102"/>
      <c r="BE107" s="400"/>
      <c r="BF107" s="384">
        <f>SUM(BF82:BF106)</f>
        <v>0</v>
      </c>
      <c r="BG107" s="102">
        <f>SUM(BG82:BG106)</f>
        <v>0</v>
      </c>
      <c r="BH107" s="400">
        <f>SUM(BH82:BH106)</f>
        <v>0</v>
      </c>
      <c r="BI107" s="384"/>
      <c r="BJ107" s="102"/>
      <c r="BK107" s="400"/>
      <c r="BL107" s="276">
        <f>BC107-BI107</f>
        <v>0</v>
      </c>
      <c r="BM107" s="395" t="e">
        <f>BI107/BF107</f>
        <v>#DIV/0!</v>
      </c>
      <c r="BN107" s="384">
        <f>SUM(BN82:BN106)</f>
        <v>0</v>
      </c>
      <c r="BO107" s="102">
        <f>SUM(BO82:BO106)</f>
        <v>0</v>
      </c>
      <c r="BP107" s="400">
        <f>SUM(BP82:BP106)</f>
        <v>0</v>
      </c>
      <c r="BQ107" s="384"/>
      <c r="BR107" s="102"/>
      <c r="BS107" s="400"/>
      <c r="BT107" s="384">
        <f>SUM(BT82:BT106)</f>
        <v>0</v>
      </c>
      <c r="BU107" s="102">
        <f>SUM(BU82:BU106)</f>
        <v>0</v>
      </c>
      <c r="BV107" s="400">
        <f>SUM(BV82:BV106)</f>
        <v>0</v>
      </c>
      <c r="BW107" s="384"/>
      <c r="BX107" s="102"/>
      <c r="BY107" s="400"/>
      <c r="BZ107" s="276">
        <f>BQ107-BW107</f>
        <v>0</v>
      </c>
      <c r="CA107" s="395" t="e">
        <f>BW107/BT107</f>
        <v>#DIV/0!</v>
      </c>
      <c r="CB107" s="523">
        <f t="shared" ref="CB107:CG107" si="6">SUM(CB82:CB106)</f>
        <v>0</v>
      </c>
      <c r="CC107" s="102">
        <f t="shared" si="6"/>
        <v>0</v>
      </c>
      <c r="CD107" s="400">
        <f t="shared" si="6"/>
        <v>0</v>
      </c>
      <c r="CE107" s="384">
        <f t="shared" si="6"/>
        <v>0</v>
      </c>
      <c r="CF107" s="102">
        <f t="shared" si="6"/>
        <v>0</v>
      </c>
      <c r="CG107" s="106">
        <f t="shared" si="6"/>
        <v>0</v>
      </c>
    </row>
    <row r="108" spans="1:85" ht="15" thickBot="1" x14ac:dyDescent="0.35">
      <c r="A108" s="2" t="s">
        <v>3</v>
      </c>
      <c r="B108" s="4"/>
      <c r="C108" s="765">
        <f t="shared" ref="C108:U108" si="7">C55+C81+C107</f>
        <v>25000</v>
      </c>
      <c r="D108" s="766">
        <f t="shared" si="7"/>
        <v>0</v>
      </c>
      <c r="E108" s="767">
        <f t="shared" si="7"/>
        <v>25000</v>
      </c>
      <c r="F108" s="768">
        <f t="shared" si="7"/>
        <v>0</v>
      </c>
      <c r="G108" s="95">
        <f t="shared" si="7"/>
        <v>17426.050000000003</v>
      </c>
      <c r="H108" s="240">
        <f t="shared" si="7"/>
        <v>13729.819999999996</v>
      </c>
      <c r="I108" s="241">
        <f t="shared" si="7"/>
        <v>13558.46</v>
      </c>
      <c r="J108" s="95">
        <f t="shared" si="7"/>
        <v>12100</v>
      </c>
      <c r="K108" s="240">
        <f t="shared" si="7"/>
        <v>0</v>
      </c>
      <c r="L108" s="92">
        <f t="shared" si="7"/>
        <v>12100</v>
      </c>
      <c r="M108" s="91">
        <f t="shared" si="7"/>
        <v>12100</v>
      </c>
      <c r="N108" s="433">
        <f t="shared" si="7"/>
        <v>0</v>
      </c>
      <c r="O108" s="92">
        <f t="shared" si="7"/>
        <v>12100</v>
      </c>
      <c r="P108" s="91">
        <f t="shared" si="7"/>
        <v>0</v>
      </c>
      <c r="Q108" s="240">
        <f t="shared" si="7"/>
        <v>0</v>
      </c>
      <c r="R108" s="92">
        <f t="shared" si="7"/>
        <v>0</v>
      </c>
      <c r="S108" s="91">
        <f t="shared" si="7"/>
        <v>12016.500000000002</v>
      </c>
      <c r="T108" s="240">
        <f t="shared" si="7"/>
        <v>12016.499999999996</v>
      </c>
      <c r="U108" s="270">
        <f t="shared" si="7"/>
        <v>8650</v>
      </c>
      <c r="V108" s="261">
        <f>M108-S108</f>
        <v>83.499999999998181</v>
      </c>
      <c r="W108" s="280">
        <f>S108/M108</f>
        <v>0.99309917355371913</v>
      </c>
      <c r="X108" s="95">
        <f t="shared" ref="X108:AC108" si="8">X55+X81+X107</f>
        <v>10200</v>
      </c>
      <c r="Y108" s="240">
        <f t="shared" si="8"/>
        <v>0</v>
      </c>
      <c r="Z108" s="242">
        <f t="shared" si="8"/>
        <v>10200</v>
      </c>
      <c r="AA108" s="91">
        <f t="shared" si="8"/>
        <v>10200</v>
      </c>
      <c r="AB108" s="433">
        <f t="shared" si="8"/>
        <v>0</v>
      </c>
      <c r="AC108" s="92">
        <f t="shared" si="8"/>
        <v>10200</v>
      </c>
      <c r="AD108" s="91">
        <f t="shared" ref="AD108:AI108" si="9">AD55+AD81+AD107</f>
        <v>10200</v>
      </c>
      <c r="AE108" s="257">
        <f t="shared" si="9"/>
        <v>0</v>
      </c>
      <c r="AF108" s="92">
        <f t="shared" si="9"/>
        <v>10200</v>
      </c>
      <c r="AG108" s="91">
        <f t="shared" si="9"/>
        <v>4232.5499999999993</v>
      </c>
      <c r="AH108" s="257">
        <f t="shared" si="9"/>
        <v>536.32000000000005</v>
      </c>
      <c r="AI108" s="270">
        <f t="shared" si="9"/>
        <v>3731.46</v>
      </c>
      <c r="AJ108" s="261">
        <f>X108-AG108</f>
        <v>5967.4500000000007</v>
      </c>
      <c r="AK108" s="396">
        <f>AG108/AD108</f>
        <v>0.41495588235294112</v>
      </c>
      <c r="AL108" s="385">
        <f t="shared" ref="AL108:AW108" si="10">AL55+AL81+AL107</f>
        <v>6000</v>
      </c>
      <c r="AM108" s="376">
        <f t="shared" si="10"/>
        <v>6000</v>
      </c>
      <c r="AN108" s="401">
        <f t="shared" si="10"/>
        <v>6000</v>
      </c>
      <c r="AO108" s="385">
        <f t="shared" si="10"/>
        <v>0</v>
      </c>
      <c r="AP108" s="415">
        <f t="shared" si="10"/>
        <v>0</v>
      </c>
      <c r="AQ108" s="401">
        <f t="shared" si="10"/>
        <v>0</v>
      </c>
      <c r="AR108" s="385">
        <f t="shared" si="10"/>
        <v>0</v>
      </c>
      <c r="AS108" s="415">
        <f t="shared" si="10"/>
        <v>0</v>
      </c>
      <c r="AT108" s="401">
        <f t="shared" si="10"/>
        <v>0</v>
      </c>
      <c r="AU108" s="385">
        <f t="shared" si="10"/>
        <v>0</v>
      </c>
      <c r="AV108" s="415">
        <f t="shared" si="10"/>
        <v>0</v>
      </c>
      <c r="AW108" s="401">
        <f t="shared" si="10"/>
        <v>0</v>
      </c>
      <c r="AX108" s="417">
        <f>AO108-AU108</f>
        <v>0</v>
      </c>
      <c r="AY108" s="396" t="e">
        <f>AU108/AR108</f>
        <v>#DIV/0!</v>
      </c>
      <c r="AZ108" s="385">
        <f t="shared" ref="AZ108:BK108" si="11">AZ55+AZ81+AZ107</f>
        <v>0</v>
      </c>
      <c r="BA108" s="433">
        <f t="shared" si="11"/>
        <v>0</v>
      </c>
      <c r="BB108" s="401">
        <f t="shared" si="11"/>
        <v>0</v>
      </c>
      <c r="BC108" s="385">
        <f t="shared" si="11"/>
        <v>0</v>
      </c>
      <c r="BD108" s="433">
        <f t="shared" si="11"/>
        <v>0</v>
      </c>
      <c r="BE108" s="401">
        <f t="shared" si="11"/>
        <v>0</v>
      </c>
      <c r="BF108" s="385">
        <f t="shared" si="11"/>
        <v>0</v>
      </c>
      <c r="BG108" s="433">
        <f t="shared" si="11"/>
        <v>0</v>
      </c>
      <c r="BH108" s="401">
        <f t="shared" si="11"/>
        <v>0</v>
      </c>
      <c r="BI108" s="385">
        <f t="shared" si="11"/>
        <v>0</v>
      </c>
      <c r="BJ108" s="433">
        <f t="shared" si="11"/>
        <v>0</v>
      </c>
      <c r="BK108" s="401">
        <f t="shared" si="11"/>
        <v>0</v>
      </c>
      <c r="BL108" s="435">
        <f>BC108-BI108</f>
        <v>0</v>
      </c>
      <c r="BM108" s="396" t="e">
        <f>BI108/BF108</f>
        <v>#DIV/0!</v>
      </c>
      <c r="BN108" s="385">
        <f t="shared" ref="BN108:BY108" si="12">BN55+BN81+BN107</f>
        <v>0</v>
      </c>
      <c r="BO108" s="433">
        <f t="shared" si="12"/>
        <v>0</v>
      </c>
      <c r="BP108" s="401">
        <f t="shared" si="12"/>
        <v>0</v>
      </c>
      <c r="BQ108" s="385">
        <f t="shared" si="12"/>
        <v>0</v>
      </c>
      <c r="BR108" s="433">
        <f t="shared" si="12"/>
        <v>0</v>
      </c>
      <c r="BS108" s="401">
        <f t="shared" si="12"/>
        <v>0</v>
      </c>
      <c r="BT108" s="385">
        <f t="shared" si="12"/>
        <v>0</v>
      </c>
      <c r="BU108" s="433">
        <f t="shared" si="12"/>
        <v>0</v>
      </c>
      <c r="BV108" s="401">
        <f t="shared" si="12"/>
        <v>0</v>
      </c>
      <c r="BW108" s="385">
        <f t="shared" si="12"/>
        <v>0</v>
      </c>
      <c r="BX108" s="433">
        <f t="shared" si="12"/>
        <v>0</v>
      </c>
      <c r="BY108" s="401">
        <f t="shared" si="12"/>
        <v>0</v>
      </c>
      <c r="BZ108" s="435">
        <f>BQ108-BW108</f>
        <v>0</v>
      </c>
      <c r="CA108" s="396" t="e">
        <f>BW108/BT108</f>
        <v>#DIV/0!</v>
      </c>
      <c r="CB108" s="524">
        <f t="shared" ref="CB108:CG108" si="13">CB55+CB81+CB107</f>
        <v>0</v>
      </c>
      <c r="CC108" s="461">
        <f t="shared" si="13"/>
        <v>0</v>
      </c>
      <c r="CD108" s="401">
        <f t="shared" si="13"/>
        <v>0</v>
      </c>
      <c r="CE108" s="385">
        <f t="shared" si="13"/>
        <v>0</v>
      </c>
      <c r="CF108" s="376">
        <f t="shared" si="13"/>
        <v>0</v>
      </c>
      <c r="CG108" s="377">
        <f t="shared" si="13"/>
        <v>0</v>
      </c>
    </row>
    <row r="109" spans="1:85" ht="24" customHeight="1" thickBot="1" x14ac:dyDescent="0.35">
      <c r="A109" s="16" t="s">
        <v>5</v>
      </c>
      <c r="C109" s="12"/>
      <c r="D109" s="12"/>
      <c r="E109" s="12"/>
      <c r="F109" s="12"/>
      <c r="G109" s="12"/>
      <c r="H109" s="12"/>
      <c r="I109" s="12"/>
      <c r="O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</row>
    <row r="110" spans="1:85" ht="31.2" customHeight="1" x14ac:dyDescent="0.3">
      <c r="A110" s="216" t="s">
        <v>76</v>
      </c>
      <c r="B110" s="217"/>
      <c r="C110" s="857" t="str">
        <f>C28</f>
        <v xml:space="preserve">Budget Total FP </v>
      </c>
      <c r="D110" s="858"/>
      <c r="E110" s="750" t="str">
        <f>E28</f>
        <v>Budget Contractualisé</v>
      </c>
      <c r="F110" s="751"/>
      <c r="G110" s="834" t="str">
        <f>G28</f>
        <v>Cumul Réel</v>
      </c>
      <c r="H110" s="835"/>
      <c r="I110" s="836"/>
      <c r="J110" s="747" t="str">
        <f>J28</f>
        <v>BI 2017</v>
      </c>
      <c r="K110" s="748"/>
      <c r="L110" s="749"/>
      <c r="M110" s="730" t="str">
        <f>M28</f>
        <v>BI 2017 + transferts</v>
      </c>
      <c r="N110" s="731"/>
      <c r="O110" s="733"/>
      <c r="P110" s="730" t="str">
        <f>P28</f>
        <v>BR2 2017</v>
      </c>
      <c r="Q110" s="731"/>
      <c r="R110" s="733"/>
      <c r="S110" s="730" t="str">
        <f>S28</f>
        <v>Réel 31/12/17</v>
      </c>
      <c r="T110" s="731"/>
      <c r="U110" s="732"/>
      <c r="V110" s="809" t="s">
        <v>77</v>
      </c>
      <c r="W110" s="810"/>
      <c r="X110" s="884" t="str">
        <f>X28</f>
        <v>BI 2018</v>
      </c>
      <c r="Y110" s="653"/>
      <c r="Z110" s="654"/>
      <c r="AA110" s="652" t="str">
        <f>AA28</f>
        <v>BI 2018 + transferts</v>
      </c>
      <c r="AB110" s="653"/>
      <c r="AC110" s="654"/>
      <c r="AD110" s="652" t="str">
        <f>AD28</f>
        <v>BR2 2018</v>
      </c>
      <c r="AE110" s="653"/>
      <c r="AF110" s="654"/>
      <c r="AG110" s="652" t="str">
        <f>AG28</f>
        <v>Réel xx/xx/18</v>
      </c>
      <c r="AH110" s="653"/>
      <c r="AI110" s="829"/>
      <c r="AJ110" s="830" t="s">
        <v>77</v>
      </c>
      <c r="AK110" s="831"/>
      <c r="AL110" s="660" t="str">
        <f>AL28</f>
        <v>BI 2019</v>
      </c>
      <c r="AM110" s="658"/>
      <c r="AN110" s="661"/>
      <c r="AO110" s="660" t="str">
        <f>AO28</f>
        <v>BI 2019 + transferts</v>
      </c>
      <c r="AP110" s="658"/>
      <c r="AQ110" s="661"/>
      <c r="AR110" s="660" t="str">
        <f>AR28</f>
        <v>BR2 2019</v>
      </c>
      <c r="AS110" s="658"/>
      <c r="AT110" s="661"/>
      <c r="AU110" s="660" t="str">
        <f>AU28</f>
        <v>Réel xx/xx/19</v>
      </c>
      <c r="AV110" s="658"/>
      <c r="AW110" s="897"/>
      <c r="AX110" s="894" t="s">
        <v>77</v>
      </c>
      <c r="AY110" s="895"/>
      <c r="AZ110" s="642" t="str">
        <f>AZ28</f>
        <v>BI 2020</v>
      </c>
      <c r="BA110" s="640"/>
      <c r="BB110" s="643"/>
      <c r="BC110" s="642" t="str">
        <f>BC28</f>
        <v>BI 2020 + transferts</v>
      </c>
      <c r="BD110" s="640"/>
      <c r="BE110" s="643"/>
      <c r="BF110" s="642" t="str">
        <f>BF28</f>
        <v>BR2 2020</v>
      </c>
      <c r="BG110" s="640"/>
      <c r="BH110" s="643"/>
      <c r="BI110" s="642" t="str">
        <f>BI28</f>
        <v>Réel xx/xx/20</v>
      </c>
      <c r="BJ110" s="640"/>
      <c r="BK110" s="644"/>
      <c r="BL110" s="645" t="s">
        <v>77</v>
      </c>
      <c r="BM110" s="646"/>
      <c r="BN110" s="622" t="str">
        <f>BN28</f>
        <v>BI 2021</v>
      </c>
      <c r="BO110" s="620"/>
      <c r="BP110" s="623"/>
      <c r="BQ110" s="622" t="str">
        <f>BQ28</f>
        <v>BI 2021 + transferts</v>
      </c>
      <c r="BR110" s="620"/>
      <c r="BS110" s="623"/>
      <c r="BT110" s="622" t="str">
        <f>BT28</f>
        <v>BR2 2021</v>
      </c>
      <c r="BU110" s="620"/>
      <c r="BV110" s="623"/>
      <c r="BW110" s="622" t="str">
        <f>BW28</f>
        <v>Réel xx/xx/21</v>
      </c>
      <c r="BX110" s="620"/>
      <c r="BY110" s="624"/>
      <c r="BZ110" s="625" t="s">
        <v>77</v>
      </c>
      <c r="CA110" s="626"/>
      <c r="CB110" s="812">
        <f>CB28</f>
        <v>2022</v>
      </c>
      <c r="CC110" s="679"/>
      <c r="CD110" s="813"/>
      <c r="CE110" s="678" t="str">
        <f>CE28</f>
        <v>2023 et &gt;</v>
      </c>
      <c r="CF110" s="679"/>
      <c r="CG110" s="680"/>
    </row>
    <row r="111" spans="1:85" ht="24.6" customHeight="1" thickBot="1" x14ac:dyDescent="0.35">
      <c r="A111" s="218" t="s">
        <v>76</v>
      </c>
      <c r="B111" s="219"/>
      <c r="C111" s="281" t="s">
        <v>12</v>
      </c>
      <c r="D111" s="282" t="s">
        <v>11</v>
      </c>
      <c r="E111" s="283" t="s">
        <v>12</v>
      </c>
      <c r="F111" s="284" t="s">
        <v>11</v>
      </c>
      <c r="G111" s="285" t="s">
        <v>22</v>
      </c>
      <c r="H111" s="837" t="s">
        <v>11</v>
      </c>
      <c r="I111" s="838"/>
      <c r="J111" s="286" t="s">
        <v>12</v>
      </c>
      <c r="K111" s="734" t="s">
        <v>11</v>
      </c>
      <c r="L111" s="735"/>
      <c r="M111" s="287" t="s">
        <v>12</v>
      </c>
      <c r="N111" s="734" t="s">
        <v>11</v>
      </c>
      <c r="O111" s="735"/>
      <c r="P111" s="287" t="s">
        <v>12</v>
      </c>
      <c r="Q111" s="734" t="s">
        <v>11</v>
      </c>
      <c r="R111" s="735"/>
      <c r="S111" s="287" t="s">
        <v>22</v>
      </c>
      <c r="T111" s="734" t="s">
        <v>11</v>
      </c>
      <c r="U111" s="735"/>
      <c r="V111" s="271" t="s">
        <v>78</v>
      </c>
      <c r="W111" s="272" t="s">
        <v>80</v>
      </c>
      <c r="X111" s="558" t="s">
        <v>12</v>
      </c>
      <c r="Y111" s="655" t="s">
        <v>11</v>
      </c>
      <c r="Z111" s="656"/>
      <c r="AA111" s="557" t="s">
        <v>12</v>
      </c>
      <c r="AB111" s="655" t="s">
        <v>11</v>
      </c>
      <c r="AC111" s="656"/>
      <c r="AD111" s="557" t="s">
        <v>12</v>
      </c>
      <c r="AE111" s="655" t="s">
        <v>11</v>
      </c>
      <c r="AF111" s="656"/>
      <c r="AG111" s="556" t="s">
        <v>22</v>
      </c>
      <c r="AH111" s="655" t="s">
        <v>11</v>
      </c>
      <c r="AI111" s="832"/>
      <c r="AJ111" s="554" t="s">
        <v>78</v>
      </c>
      <c r="AK111" s="555" t="s">
        <v>80</v>
      </c>
      <c r="AL111" s="447" t="s">
        <v>12</v>
      </c>
      <c r="AM111" s="662" t="s">
        <v>11</v>
      </c>
      <c r="AN111" s="663"/>
      <c r="AO111" s="447" t="s">
        <v>12</v>
      </c>
      <c r="AP111" s="662" t="s">
        <v>11</v>
      </c>
      <c r="AQ111" s="663"/>
      <c r="AR111" s="447" t="s">
        <v>12</v>
      </c>
      <c r="AS111" s="662" t="s">
        <v>11</v>
      </c>
      <c r="AT111" s="663"/>
      <c r="AU111" s="447" t="s">
        <v>12</v>
      </c>
      <c r="AV111" s="662" t="s">
        <v>11</v>
      </c>
      <c r="AW111" s="898"/>
      <c r="AX111" s="453" t="s">
        <v>78</v>
      </c>
      <c r="AY111" s="454" t="s">
        <v>80</v>
      </c>
      <c r="AZ111" s="468" t="s">
        <v>12</v>
      </c>
      <c r="BA111" s="647" t="s">
        <v>11</v>
      </c>
      <c r="BB111" s="648"/>
      <c r="BC111" s="468" t="s">
        <v>12</v>
      </c>
      <c r="BD111" s="647" t="s">
        <v>11</v>
      </c>
      <c r="BE111" s="648"/>
      <c r="BF111" s="468" t="s">
        <v>12</v>
      </c>
      <c r="BG111" s="647" t="s">
        <v>11</v>
      </c>
      <c r="BH111" s="648"/>
      <c r="BI111" s="468" t="s">
        <v>12</v>
      </c>
      <c r="BJ111" s="647" t="s">
        <v>11</v>
      </c>
      <c r="BK111" s="649"/>
      <c r="BL111" s="467" t="s">
        <v>78</v>
      </c>
      <c r="BM111" s="469" t="s">
        <v>80</v>
      </c>
      <c r="BN111" s="481" t="s">
        <v>12</v>
      </c>
      <c r="BO111" s="613" t="s">
        <v>11</v>
      </c>
      <c r="BP111" s="614"/>
      <c r="BQ111" s="481" t="s">
        <v>12</v>
      </c>
      <c r="BR111" s="613" t="s">
        <v>11</v>
      </c>
      <c r="BS111" s="614"/>
      <c r="BT111" s="481" t="s">
        <v>12</v>
      </c>
      <c r="BU111" s="613" t="s">
        <v>11</v>
      </c>
      <c r="BV111" s="614"/>
      <c r="BW111" s="481" t="s">
        <v>12</v>
      </c>
      <c r="BX111" s="613" t="s">
        <v>11</v>
      </c>
      <c r="BY111" s="615"/>
      <c r="BZ111" s="480" t="s">
        <v>78</v>
      </c>
      <c r="CA111" s="482" t="s">
        <v>80</v>
      </c>
      <c r="CB111" s="289" t="s">
        <v>12</v>
      </c>
      <c r="CC111" s="681" t="s">
        <v>11</v>
      </c>
      <c r="CD111" s="762"/>
      <c r="CE111" s="288" t="s">
        <v>12</v>
      </c>
      <c r="CF111" s="681" t="s">
        <v>11</v>
      </c>
      <c r="CG111" s="682"/>
    </row>
    <row r="112" spans="1:85" ht="14.4" hidden="1" customHeight="1" outlineLevel="1" x14ac:dyDescent="0.3">
      <c r="A112" s="689"/>
      <c r="B112" s="690"/>
      <c r="C112" s="354"/>
      <c r="D112" s="355"/>
      <c r="E112" s="356"/>
      <c r="F112" s="357"/>
      <c r="G112" s="358"/>
      <c r="H112" s="616"/>
      <c r="I112" s="683"/>
      <c r="J112" s="354"/>
      <c r="K112" s="616"/>
      <c r="L112" s="617"/>
      <c r="M112" s="358"/>
      <c r="N112" s="616"/>
      <c r="O112" s="693"/>
      <c r="P112" s="525"/>
      <c r="Q112" s="616"/>
      <c r="R112" s="693"/>
      <c r="S112" s="360"/>
      <c r="T112" s="359"/>
      <c r="U112" s="355"/>
      <c r="V112" s="361"/>
      <c r="W112" s="362"/>
      <c r="X112" s="358"/>
      <c r="Y112" s="616"/>
      <c r="Z112" s="617"/>
      <c r="AA112" s="360"/>
      <c r="AB112" s="359"/>
      <c r="AC112" s="425"/>
      <c r="AD112" s="360"/>
      <c r="AE112" s="359"/>
      <c r="AF112" s="355"/>
      <c r="AG112" s="363"/>
      <c r="AH112" s="359"/>
      <c r="AI112" s="531"/>
      <c r="AJ112" s="364"/>
      <c r="AK112" s="362"/>
      <c r="AL112" s="358"/>
      <c r="AM112" s="616"/>
      <c r="AN112" s="617"/>
      <c r="AO112" s="358"/>
      <c r="AP112" s="616"/>
      <c r="AQ112" s="617"/>
      <c r="AR112" s="358"/>
      <c r="AS112" s="616"/>
      <c r="AT112" s="617"/>
      <c r="AU112" s="358"/>
      <c r="AV112" s="616"/>
      <c r="AW112" s="618"/>
      <c r="AX112" s="364"/>
      <c r="AY112" s="362"/>
      <c r="AZ112" s="358"/>
      <c r="BA112" s="616"/>
      <c r="BB112" s="617"/>
      <c r="BC112" s="358"/>
      <c r="BD112" s="616"/>
      <c r="BE112" s="617"/>
      <c r="BF112" s="358"/>
      <c r="BG112" s="616"/>
      <c r="BH112" s="617"/>
      <c r="BI112" s="358"/>
      <c r="BJ112" s="616"/>
      <c r="BK112" s="618"/>
      <c r="BL112" s="364"/>
      <c r="BM112" s="362"/>
      <c r="BN112" s="358"/>
      <c r="BO112" s="616"/>
      <c r="BP112" s="617"/>
      <c r="BQ112" s="358"/>
      <c r="BR112" s="616"/>
      <c r="BS112" s="617"/>
      <c r="BT112" s="358"/>
      <c r="BU112" s="616"/>
      <c r="BV112" s="617"/>
      <c r="BW112" s="358"/>
      <c r="BX112" s="616"/>
      <c r="BY112" s="618"/>
      <c r="BZ112" s="364"/>
      <c r="CA112" s="362"/>
      <c r="CB112" s="358"/>
      <c r="CC112" s="616"/>
      <c r="CD112" s="693"/>
      <c r="CE112" s="360"/>
      <c r="CF112" s="616"/>
      <c r="CG112" s="683"/>
    </row>
    <row r="113" spans="1:85" ht="14.4" hidden="1" customHeight="1" outlineLevel="1" x14ac:dyDescent="0.3">
      <c r="A113" s="691"/>
      <c r="B113" s="692"/>
      <c r="C113" s="334"/>
      <c r="D113" s="335"/>
      <c r="E113" s="336"/>
      <c r="F113" s="337"/>
      <c r="G113" s="338"/>
      <c r="H113" s="605"/>
      <c r="I113" s="676"/>
      <c r="J113" s="334"/>
      <c r="K113" s="605"/>
      <c r="L113" s="606"/>
      <c r="M113" s="338"/>
      <c r="N113" s="605"/>
      <c r="O113" s="694"/>
      <c r="P113" s="526"/>
      <c r="Q113" s="605"/>
      <c r="R113" s="694"/>
      <c r="S113" s="340"/>
      <c r="T113" s="339"/>
      <c r="U113" s="335"/>
      <c r="V113" s="341"/>
      <c r="W113" s="342"/>
      <c r="X113" s="338"/>
      <c r="Y113" s="605"/>
      <c r="Z113" s="606"/>
      <c r="AA113" s="340"/>
      <c r="AB113" s="339"/>
      <c r="AC113" s="423"/>
      <c r="AD113" s="340"/>
      <c r="AE113" s="339"/>
      <c r="AF113" s="335"/>
      <c r="AG113" s="343"/>
      <c r="AH113" s="339"/>
      <c r="AI113" s="532"/>
      <c r="AJ113" s="344"/>
      <c r="AK113" s="342"/>
      <c r="AL113" s="338"/>
      <c r="AM113" s="605"/>
      <c r="AN113" s="606"/>
      <c r="AO113" s="338"/>
      <c r="AP113" s="605"/>
      <c r="AQ113" s="606"/>
      <c r="AR113" s="338"/>
      <c r="AS113" s="605"/>
      <c r="AT113" s="606"/>
      <c r="AU113" s="338"/>
      <c r="AV113" s="605"/>
      <c r="AW113" s="607"/>
      <c r="AX113" s="344"/>
      <c r="AY113" s="342"/>
      <c r="AZ113" s="338"/>
      <c r="BA113" s="605"/>
      <c r="BB113" s="606"/>
      <c r="BC113" s="338"/>
      <c r="BD113" s="605"/>
      <c r="BE113" s="606"/>
      <c r="BF113" s="338"/>
      <c r="BG113" s="605"/>
      <c r="BH113" s="606"/>
      <c r="BI113" s="338"/>
      <c r="BJ113" s="605"/>
      <c r="BK113" s="607"/>
      <c r="BL113" s="344"/>
      <c r="BM113" s="342"/>
      <c r="BN113" s="338"/>
      <c r="BO113" s="605"/>
      <c r="BP113" s="606"/>
      <c r="BQ113" s="338"/>
      <c r="BR113" s="605"/>
      <c r="BS113" s="606"/>
      <c r="BT113" s="338"/>
      <c r="BU113" s="605"/>
      <c r="BV113" s="606"/>
      <c r="BW113" s="338"/>
      <c r="BX113" s="605"/>
      <c r="BY113" s="607"/>
      <c r="BZ113" s="344"/>
      <c r="CA113" s="342"/>
      <c r="CB113" s="338"/>
      <c r="CC113" s="605"/>
      <c r="CD113" s="694"/>
      <c r="CE113" s="340"/>
      <c r="CF113" s="605"/>
      <c r="CG113" s="676"/>
    </row>
    <row r="114" spans="1:85" ht="14.4" hidden="1" customHeight="1" outlineLevel="1" x14ac:dyDescent="0.3">
      <c r="A114" s="691"/>
      <c r="B114" s="692"/>
      <c r="C114" s="334"/>
      <c r="D114" s="335"/>
      <c r="E114" s="336"/>
      <c r="F114" s="337"/>
      <c r="G114" s="338"/>
      <c r="H114" s="605"/>
      <c r="I114" s="676"/>
      <c r="J114" s="334"/>
      <c r="K114" s="605"/>
      <c r="L114" s="606"/>
      <c r="M114" s="338"/>
      <c r="N114" s="605"/>
      <c r="O114" s="694"/>
      <c r="P114" s="526"/>
      <c r="Q114" s="605"/>
      <c r="R114" s="694"/>
      <c r="S114" s="340"/>
      <c r="T114" s="339"/>
      <c r="U114" s="335"/>
      <c r="V114" s="341"/>
      <c r="W114" s="342"/>
      <c r="X114" s="338"/>
      <c r="Y114" s="605"/>
      <c r="Z114" s="606"/>
      <c r="AA114" s="340"/>
      <c r="AB114" s="339"/>
      <c r="AC114" s="423"/>
      <c r="AD114" s="340"/>
      <c r="AE114" s="339"/>
      <c r="AF114" s="335"/>
      <c r="AG114" s="343"/>
      <c r="AH114" s="339"/>
      <c r="AI114" s="532"/>
      <c r="AJ114" s="344"/>
      <c r="AK114" s="342"/>
      <c r="AL114" s="338"/>
      <c r="AM114" s="605"/>
      <c r="AN114" s="606"/>
      <c r="AO114" s="338"/>
      <c r="AP114" s="605"/>
      <c r="AQ114" s="606"/>
      <c r="AR114" s="338"/>
      <c r="AS114" s="605"/>
      <c r="AT114" s="606"/>
      <c r="AU114" s="338"/>
      <c r="AV114" s="605"/>
      <c r="AW114" s="607"/>
      <c r="AX114" s="344"/>
      <c r="AY114" s="342"/>
      <c r="AZ114" s="338"/>
      <c r="BA114" s="605"/>
      <c r="BB114" s="606"/>
      <c r="BC114" s="338"/>
      <c r="BD114" s="605"/>
      <c r="BE114" s="606"/>
      <c r="BF114" s="338"/>
      <c r="BG114" s="605"/>
      <c r="BH114" s="606"/>
      <c r="BI114" s="338"/>
      <c r="BJ114" s="605"/>
      <c r="BK114" s="607"/>
      <c r="BL114" s="344"/>
      <c r="BM114" s="342"/>
      <c r="BN114" s="338"/>
      <c r="BO114" s="605"/>
      <c r="BP114" s="606"/>
      <c r="BQ114" s="338"/>
      <c r="BR114" s="605"/>
      <c r="BS114" s="606"/>
      <c r="BT114" s="338"/>
      <c r="BU114" s="605"/>
      <c r="BV114" s="606"/>
      <c r="BW114" s="338"/>
      <c r="BX114" s="605"/>
      <c r="BY114" s="607"/>
      <c r="BZ114" s="344"/>
      <c r="CA114" s="342"/>
      <c r="CB114" s="338"/>
      <c r="CC114" s="605"/>
      <c r="CD114" s="694"/>
      <c r="CE114" s="340"/>
      <c r="CF114" s="605"/>
      <c r="CG114" s="676"/>
    </row>
    <row r="115" spans="1:85" ht="14.4" hidden="1" customHeight="1" outlineLevel="1" x14ac:dyDescent="0.3">
      <c r="A115" s="691"/>
      <c r="B115" s="692"/>
      <c r="C115" s="334"/>
      <c r="D115" s="335"/>
      <c r="E115" s="336"/>
      <c r="F115" s="337"/>
      <c r="G115" s="338"/>
      <c r="H115" s="605"/>
      <c r="I115" s="676"/>
      <c r="J115" s="334"/>
      <c r="K115" s="605"/>
      <c r="L115" s="606"/>
      <c r="M115" s="338"/>
      <c r="N115" s="605"/>
      <c r="O115" s="694"/>
      <c r="P115" s="526"/>
      <c r="Q115" s="605"/>
      <c r="R115" s="694"/>
      <c r="S115" s="340"/>
      <c r="T115" s="339"/>
      <c r="U115" s="335"/>
      <c r="V115" s="341"/>
      <c r="W115" s="342"/>
      <c r="X115" s="338"/>
      <c r="Y115" s="605"/>
      <c r="Z115" s="606"/>
      <c r="AA115" s="340"/>
      <c r="AB115" s="339"/>
      <c r="AC115" s="423"/>
      <c r="AD115" s="340"/>
      <c r="AE115" s="339"/>
      <c r="AF115" s="335"/>
      <c r="AG115" s="343"/>
      <c r="AH115" s="339"/>
      <c r="AI115" s="532"/>
      <c r="AJ115" s="344"/>
      <c r="AK115" s="342"/>
      <c r="AL115" s="338"/>
      <c r="AM115" s="605"/>
      <c r="AN115" s="606"/>
      <c r="AO115" s="338"/>
      <c r="AP115" s="605"/>
      <c r="AQ115" s="606"/>
      <c r="AR115" s="338"/>
      <c r="AS115" s="605"/>
      <c r="AT115" s="606"/>
      <c r="AU115" s="338"/>
      <c r="AV115" s="605"/>
      <c r="AW115" s="607"/>
      <c r="AX115" s="344"/>
      <c r="AY115" s="342"/>
      <c r="AZ115" s="338"/>
      <c r="BA115" s="605"/>
      <c r="BB115" s="606"/>
      <c r="BC115" s="338"/>
      <c r="BD115" s="605"/>
      <c r="BE115" s="606"/>
      <c r="BF115" s="338"/>
      <c r="BG115" s="605"/>
      <c r="BH115" s="606"/>
      <c r="BI115" s="338"/>
      <c r="BJ115" s="605"/>
      <c r="BK115" s="607"/>
      <c r="BL115" s="344"/>
      <c r="BM115" s="342"/>
      <c r="BN115" s="338"/>
      <c r="BO115" s="605"/>
      <c r="BP115" s="606"/>
      <c r="BQ115" s="338"/>
      <c r="BR115" s="605"/>
      <c r="BS115" s="606"/>
      <c r="BT115" s="338"/>
      <c r="BU115" s="605"/>
      <c r="BV115" s="606"/>
      <c r="BW115" s="338"/>
      <c r="BX115" s="605"/>
      <c r="BY115" s="607"/>
      <c r="BZ115" s="344"/>
      <c r="CA115" s="342"/>
      <c r="CB115" s="338"/>
      <c r="CC115" s="605"/>
      <c r="CD115" s="694"/>
      <c r="CE115" s="340"/>
      <c r="CF115" s="605"/>
      <c r="CG115" s="676"/>
    </row>
    <row r="116" spans="1:85" ht="14.4" hidden="1" customHeight="1" outlineLevel="1" x14ac:dyDescent="0.3">
      <c r="A116" s="691"/>
      <c r="B116" s="692"/>
      <c r="C116" s="334"/>
      <c r="D116" s="335"/>
      <c r="E116" s="336"/>
      <c r="F116" s="337"/>
      <c r="G116" s="338"/>
      <c r="H116" s="605"/>
      <c r="I116" s="676"/>
      <c r="J116" s="334"/>
      <c r="K116" s="605"/>
      <c r="L116" s="606"/>
      <c r="M116" s="338"/>
      <c r="N116" s="605"/>
      <c r="O116" s="694"/>
      <c r="P116" s="526"/>
      <c r="Q116" s="605"/>
      <c r="R116" s="694"/>
      <c r="S116" s="340"/>
      <c r="T116" s="339"/>
      <c r="U116" s="335"/>
      <c r="V116" s="341"/>
      <c r="W116" s="342"/>
      <c r="X116" s="338"/>
      <c r="Y116" s="605"/>
      <c r="Z116" s="606"/>
      <c r="AA116" s="340"/>
      <c r="AB116" s="339"/>
      <c r="AC116" s="423"/>
      <c r="AD116" s="340"/>
      <c r="AE116" s="339"/>
      <c r="AF116" s="335"/>
      <c r="AG116" s="343"/>
      <c r="AH116" s="339"/>
      <c r="AI116" s="532"/>
      <c r="AJ116" s="344"/>
      <c r="AK116" s="342"/>
      <c r="AL116" s="338"/>
      <c r="AM116" s="605"/>
      <c r="AN116" s="606"/>
      <c r="AO116" s="338"/>
      <c r="AP116" s="605"/>
      <c r="AQ116" s="606"/>
      <c r="AR116" s="338"/>
      <c r="AS116" s="605"/>
      <c r="AT116" s="606"/>
      <c r="AU116" s="338"/>
      <c r="AV116" s="605"/>
      <c r="AW116" s="607"/>
      <c r="AX116" s="344"/>
      <c r="AY116" s="342"/>
      <c r="AZ116" s="338"/>
      <c r="BA116" s="605"/>
      <c r="BB116" s="606"/>
      <c r="BC116" s="338"/>
      <c r="BD116" s="605"/>
      <c r="BE116" s="606"/>
      <c r="BF116" s="338"/>
      <c r="BG116" s="605"/>
      <c r="BH116" s="606"/>
      <c r="BI116" s="338"/>
      <c r="BJ116" s="605"/>
      <c r="BK116" s="607"/>
      <c r="BL116" s="344"/>
      <c r="BM116" s="342"/>
      <c r="BN116" s="338"/>
      <c r="BO116" s="605"/>
      <c r="BP116" s="606"/>
      <c r="BQ116" s="338"/>
      <c r="BR116" s="605"/>
      <c r="BS116" s="606"/>
      <c r="BT116" s="338"/>
      <c r="BU116" s="605"/>
      <c r="BV116" s="606"/>
      <c r="BW116" s="338"/>
      <c r="BX116" s="605"/>
      <c r="BY116" s="607"/>
      <c r="BZ116" s="344"/>
      <c r="CA116" s="342"/>
      <c r="CB116" s="338"/>
      <c r="CC116" s="605"/>
      <c r="CD116" s="694"/>
      <c r="CE116" s="340"/>
      <c r="CF116" s="605"/>
      <c r="CG116" s="676"/>
    </row>
    <row r="117" spans="1:85" ht="14.4" hidden="1" customHeight="1" outlineLevel="1" x14ac:dyDescent="0.3">
      <c r="A117" s="691"/>
      <c r="B117" s="692"/>
      <c r="C117" s="334"/>
      <c r="D117" s="335"/>
      <c r="E117" s="336"/>
      <c r="F117" s="337"/>
      <c r="G117" s="338"/>
      <c r="H117" s="605"/>
      <c r="I117" s="676"/>
      <c r="J117" s="334"/>
      <c r="K117" s="605"/>
      <c r="L117" s="606"/>
      <c r="M117" s="338"/>
      <c r="N117" s="605"/>
      <c r="O117" s="694"/>
      <c r="P117" s="526"/>
      <c r="Q117" s="605"/>
      <c r="R117" s="694"/>
      <c r="S117" s="340"/>
      <c r="T117" s="339"/>
      <c r="U117" s="335"/>
      <c r="V117" s="341"/>
      <c r="W117" s="342"/>
      <c r="X117" s="338"/>
      <c r="Y117" s="605"/>
      <c r="Z117" s="606"/>
      <c r="AA117" s="340"/>
      <c r="AB117" s="339"/>
      <c r="AC117" s="423"/>
      <c r="AD117" s="340"/>
      <c r="AE117" s="339"/>
      <c r="AF117" s="335"/>
      <c r="AG117" s="343"/>
      <c r="AH117" s="339"/>
      <c r="AI117" s="532"/>
      <c r="AJ117" s="344"/>
      <c r="AK117" s="342"/>
      <c r="AL117" s="338"/>
      <c r="AM117" s="605"/>
      <c r="AN117" s="606"/>
      <c r="AO117" s="338"/>
      <c r="AP117" s="605"/>
      <c r="AQ117" s="606"/>
      <c r="AR117" s="338"/>
      <c r="AS117" s="605"/>
      <c r="AT117" s="606"/>
      <c r="AU117" s="338"/>
      <c r="AV117" s="605"/>
      <c r="AW117" s="607"/>
      <c r="AX117" s="344"/>
      <c r="AY117" s="342"/>
      <c r="AZ117" s="338"/>
      <c r="BA117" s="605"/>
      <c r="BB117" s="606"/>
      <c r="BC117" s="338"/>
      <c r="BD117" s="605"/>
      <c r="BE117" s="606"/>
      <c r="BF117" s="338"/>
      <c r="BG117" s="605"/>
      <c r="BH117" s="606"/>
      <c r="BI117" s="338"/>
      <c r="BJ117" s="605"/>
      <c r="BK117" s="607"/>
      <c r="BL117" s="344"/>
      <c r="BM117" s="342"/>
      <c r="BN117" s="338"/>
      <c r="BO117" s="605"/>
      <c r="BP117" s="606"/>
      <c r="BQ117" s="338"/>
      <c r="BR117" s="605"/>
      <c r="BS117" s="606"/>
      <c r="BT117" s="338"/>
      <c r="BU117" s="605"/>
      <c r="BV117" s="606"/>
      <c r="BW117" s="338"/>
      <c r="BX117" s="605"/>
      <c r="BY117" s="607"/>
      <c r="BZ117" s="344"/>
      <c r="CA117" s="342"/>
      <c r="CB117" s="338"/>
      <c r="CC117" s="605"/>
      <c r="CD117" s="694"/>
      <c r="CE117" s="340"/>
      <c r="CF117" s="605"/>
      <c r="CG117" s="676"/>
    </row>
    <row r="118" spans="1:85" ht="14.4" hidden="1" customHeight="1" outlineLevel="1" x14ac:dyDescent="0.3">
      <c r="A118" s="691"/>
      <c r="B118" s="692"/>
      <c r="C118" s="334"/>
      <c r="D118" s="335"/>
      <c r="E118" s="336"/>
      <c r="F118" s="337"/>
      <c r="G118" s="338"/>
      <c r="H118" s="605"/>
      <c r="I118" s="676"/>
      <c r="J118" s="334"/>
      <c r="K118" s="605"/>
      <c r="L118" s="606"/>
      <c r="M118" s="338"/>
      <c r="N118" s="605"/>
      <c r="O118" s="694"/>
      <c r="P118" s="526"/>
      <c r="Q118" s="605"/>
      <c r="R118" s="694"/>
      <c r="S118" s="340"/>
      <c r="T118" s="339"/>
      <c r="U118" s="335"/>
      <c r="V118" s="341"/>
      <c r="W118" s="342"/>
      <c r="X118" s="338"/>
      <c r="Y118" s="605"/>
      <c r="Z118" s="606"/>
      <c r="AA118" s="340"/>
      <c r="AB118" s="339"/>
      <c r="AC118" s="423"/>
      <c r="AD118" s="340"/>
      <c r="AE118" s="339"/>
      <c r="AF118" s="335"/>
      <c r="AG118" s="343"/>
      <c r="AH118" s="339"/>
      <c r="AI118" s="532"/>
      <c r="AJ118" s="344"/>
      <c r="AK118" s="342"/>
      <c r="AL118" s="338"/>
      <c r="AM118" s="605"/>
      <c r="AN118" s="606"/>
      <c r="AO118" s="338"/>
      <c r="AP118" s="605"/>
      <c r="AQ118" s="606"/>
      <c r="AR118" s="338"/>
      <c r="AS118" s="605"/>
      <c r="AT118" s="606"/>
      <c r="AU118" s="338"/>
      <c r="AV118" s="605"/>
      <c r="AW118" s="607"/>
      <c r="AX118" s="344"/>
      <c r="AY118" s="342"/>
      <c r="AZ118" s="338"/>
      <c r="BA118" s="605"/>
      <c r="BB118" s="606"/>
      <c r="BC118" s="338"/>
      <c r="BD118" s="605"/>
      <c r="BE118" s="606"/>
      <c r="BF118" s="338"/>
      <c r="BG118" s="605"/>
      <c r="BH118" s="606"/>
      <c r="BI118" s="338"/>
      <c r="BJ118" s="605"/>
      <c r="BK118" s="607"/>
      <c r="BL118" s="344"/>
      <c r="BM118" s="342"/>
      <c r="BN118" s="338"/>
      <c r="BO118" s="605"/>
      <c r="BP118" s="606"/>
      <c r="BQ118" s="338"/>
      <c r="BR118" s="605"/>
      <c r="BS118" s="606"/>
      <c r="BT118" s="338"/>
      <c r="BU118" s="605"/>
      <c r="BV118" s="606"/>
      <c r="BW118" s="338"/>
      <c r="BX118" s="605"/>
      <c r="BY118" s="607"/>
      <c r="BZ118" s="344"/>
      <c r="CA118" s="342"/>
      <c r="CB118" s="338"/>
      <c r="CC118" s="605"/>
      <c r="CD118" s="694"/>
      <c r="CE118" s="340"/>
      <c r="CF118" s="605"/>
      <c r="CG118" s="676"/>
    </row>
    <row r="119" spans="1:85" ht="14.4" hidden="1" customHeight="1" outlineLevel="1" x14ac:dyDescent="0.3">
      <c r="A119" s="691"/>
      <c r="B119" s="692"/>
      <c r="C119" s="334"/>
      <c r="D119" s="335"/>
      <c r="E119" s="336"/>
      <c r="F119" s="337"/>
      <c r="G119" s="338"/>
      <c r="H119" s="605"/>
      <c r="I119" s="676"/>
      <c r="J119" s="334"/>
      <c r="K119" s="605"/>
      <c r="L119" s="606"/>
      <c r="M119" s="338"/>
      <c r="N119" s="605"/>
      <c r="O119" s="694"/>
      <c r="P119" s="526"/>
      <c r="Q119" s="605"/>
      <c r="R119" s="694"/>
      <c r="S119" s="340"/>
      <c r="T119" s="339"/>
      <c r="U119" s="335"/>
      <c r="V119" s="341"/>
      <c r="W119" s="342"/>
      <c r="X119" s="338"/>
      <c r="Y119" s="605"/>
      <c r="Z119" s="606"/>
      <c r="AA119" s="340"/>
      <c r="AB119" s="339"/>
      <c r="AC119" s="423"/>
      <c r="AD119" s="340"/>
      <c r="AE119" s="339"/>
      <c r="AF119" s="335"/>
      <c r="AG119" s="343"/>
      <c r="AH119" s="339"/>
      <c r="AI119" s="532"/>
      <c r="AJ119" s="344"/>
      <c r="AK119" s="342"/>
      <c r="AL119" s="338"/>
      <c r="AM119" s="605"/>
      <c r="AN119" s="606"/>
      <c r="AO119" s="338"/>
      <c r="AP119" s="605"/>
      <c r="AQ119" s="606"/>
      <c r="AR119" s="338"/>
      <c r="AS119" s="605"/>
      <c r="AT119" s="606"/>
      <c r="AU119" s="338"/>
      <c r="AV119" s="605"/>
      <c r="AW119" s="607"/>
      <c r="AX119" s="344"/>
      <c r="AY119" s="342"/>
      <c r="AZ119" s="338"/>
      <c r="BA119" s="605"/>
      <c r="BB119" s="606"/>
      <c r="BC119" s="338"/>
      <c r="BD119" s="605"/>
      <c r="BE119" s="606"/>
      <c r="BF119" s="338"/>
      <c r="BG119" s="605"/>
      <c r="BH119" s="606"/>
      <c r="BI119" s="338"/>
      <c r="BJ119" s="605"/>
      <c r="BK119" s="607"/>
      <c r="BL119" s="344"/>
      <c r="BM119" s="342"/>
      <c r="BN119" s="338"/>
      <c r="BO119" s="605"/>
      <c r="BP119" s="606"/>
      <c r="BQ119" s="338"/>
      <c r="BR119" s="605"/>
      <c r="BS119" s="606"/>
      <c r="BT119" s="338"/>
      <c r="BU119" s="605"/>
      <c r="BV119" s="606"/>
      <c r="BW119" s="338"/>
      <c r="BX119" s="605"/>
      <c r="BY119" s="607"/>
      <c r="BZ119" s="344"/>
      <c r="CA119" s="342"/>
      <c r="CB119" s="338"/>
      <c r="CC119" s="605"/>
      <c r="CD119" s="694"/>
      <c r="CE119" s="340"/>
      <c r="CF119" s="605"/>
      <c r="CG119" s="676"/>
    </row>
    <row r="120" spans="1:85" ht="14.4" hidden="1" customHeight="1" outlineLevel="1" x14ac:dyDescent="0.3">
      <c r="A120" s="691"/>
      <c r="B120" s="692"/>
      <c r="C120" s="334"/>
      <c r="D120" s="335"/>
      <c r="E120" s="336"/>
      <c r="F120" s="337"/>
      <c r="G120" s="338"/>
      <c r="H120" s="605"/>
      <c r="I120" s="676"/>
      <c r="J120" s="334"/>
      <c r="K120" s="605"/>
      <c r="L120" s="606"/>
      <c r="M120" s="338"/>
      <c r="N120" s="605"/>
      <c r="O120" s="694"/>
      <c r="P120" s="526"/>
      <c r="Q120" s="605"/>
      <c r="R120" s="694"/>
      <c r="S120" s="340"/>
      <c r="T120" s="339"/>
      <c r="U120" s="335"/>
      <c r="V120" s="341"/>
      <c r="W120" s="342"/>
      <c r="X120" s="338"/>
      <c r="Y120" s="605"/>
      <c r="Z120" s="606"/>
      <c r="AA120" s="340"/>
      <c r="AB120" s="339"/>
      <c r="AC120" s="423"/>
      <c r="AD120" s="340"/>
      <c r="AE120" s="339"/>
      <c r="AF120" s="335"/>
      <c r="AG120" s="343"/>
      <c r="AH120" s="339"/>
      <c r="AI120" s="532"/>
      <c r="AJ120" s="344"/>
      <c r="AK120" s="342"/>
      <c r="AL120" s="338"/>
      <c r="AM120" s="605"/>
      <c r="AN120" s="606"/>
      <c r="AO120" s="338"/>
      <c r="AP120" s="605"/>
      <c r="AQ120" s="606"/>
      <c r="AR120" s="338"/>
      <c r="AS120" s="605"/>
      <c r="AT120" s="606"/>
      <c r="AU120" s="338"/>
      <c r="AV120" s="605"/>
      <c r="AW120" s="607"/>
      <c r="AX120" s="344"/>
      <c r="AY120" s="342"/>
      <c r="AZ120" s="338"/>
      <c r="BA120" s="605"/>
      <c r="BB120" s="606"/>
      <c r="BC120" s="338"/>
      <c r="BD120" s="605"/>
      <c r="BE120" s="606"/>
      <c r="BF120" s="338"/>
      <c r="BG120" s="605"/>
      <c r="BH120" s="606"/>
      <c r="BI120" s="338"/>
      <c r="BJ120" s="605"/>
      <c r="BK120" s="607"/>
      <c r="BL120" s="344"/>
      <c r="BM120" s="342"/>
      <c r="BN120" s="338"/>
      <c r="BO120" s="605"/>
      <c r="BP120" s="606"/>
      <c r="BQ120" s="338"/>
      <c r="BR120" s="605"/>
      <c r="BS120" s="606"/>
      <c r="BT120" s="338"/>
      <c r="BU120" s="605"/>
      <c r="BV120" s="606"/>
      <c r="BW120" s="338"/>
      <c r="BX120" s="605"/>
      <c r="BY120" s="607"/>
      <c r="BZ120" s="344"/>
      <c r="CA120" s="342"/>
      <c r="CB120" s="338"/>
      <c r="CC120" s="605"/>
      <c r="CD120" s="694"/>
      <c r="CE120" s="340"/>
      <c r="CF120" s="605"/>
      <c r="CG120" s="676"/>
    </row>
    <row r="121" spans="1:85" ht="14.4" hidden="1" customHeight="1" outlineLevel="1" x14ac:dyDescent="0.3">
      <c r="A121" s="691"/>
      <c r="B121" s="692"/>
      <c r="C121" s="334"/>
      <c r="D121" s="335"/>
      <c r="E121" s="336"/>
      <c r="F121" s="337"/>
      <c r="G121" s="338"/>
      <c r="H121" s="605"/>
      <c r="I121" s="676"/>
      <c r="J121" s="334"/>
      <c r="K121" s="605"/>
      <c r="L121" s="606"/>
      <c r="M121" s="338"/>
      <c r="N121" s="605"/>
      <c r="O121" s="694"/>
      <c r="P121" s="526"/>
      <c r="Q121" s="605"/>
      <c r="R121" s="694"/>
      <c r="S121" s="340"/>
      <c r="T121" s="339"/>
      <c r="U121" s="335"/>
      <c r="V121" s="341"/>
      <c r="W121" s="342"/>
      <c r="X121" s="338"/>
      <c r="Y121" s="605"/>
      <c r="Z121" s="606"/>
      <c r="AA121" s="340"/>
      <c r="AB121" s="339"/>
      <c r="AC121" s="423"/>
      <c r="AD121" s="340"/>
      <c r="AE121" s="339"/>
      <c r="AF121" s="335"/>
      <c r="AG121" s="343"/>
      <c r="AH121" s="339"/>
      <c r="AI121" s="532"/>
      <c r="AJ121" s="344"/>
      <c r="AK121" s="342"/>
      <c r="AL121" s="338"/>
      <c r="AM121" s="605"/>
      <c r="AN121" s="606"/>
      <c r="AO121" s="338"/>
      <c r="AP121" s="605"/>
      <c r="AQ121" s="606"/>
      <c r="AR121" s="338"/>
      <c r="AS121" s="605"/>
      <c r="AT121" s="606"/>
      <c r="AU121" s="338"/>
      <c r="AV121" s="605"/>
      <c r="AW121" s="607"/>
      <c r="AX121" s="344"/>
      <c r="AY121" s="342"/>
      <c r="AZ121" s="338"/>
      <c r="BA121" s="605"/>
      <c r="BB121" s="606"/>
      <c r="BC121" s="338"/>
      <c r="BD121" s="605"/>
      <c r="BE121" s="606"/>
      <c r="BF121" s="338"/>
      <c r="BG121" s="605"/>
      <c r="BH121" s="606"/>
      <c r="BI121" s="338"/>
      <c r="BJ121" s="605"/>
      <c r="BK121" s="607"/>
      <c r="BL121" s="344"/>
      <c r="BM121" s="342"/>
      <c r="BN121" s="338"/>
      <c r="BO121" s="605"/>
      <c r="BP121" s="606"/>
      <c r="BQ121" s="338"/>
      <c r="BR121" s="605"/>
      <c r="BS121" s="606"/>
      <c r="BT121" s="338"/>
      <c r="BU121" s="605"/>
      <c r="BV121" s="606"/>
      <c r="BW121" s="338"/>
      <c r="BX121" s="605"/>
      <c r="BY121" s="607"/>
      <c r="BZ121" s="344"/>
      <c r="CA121" s="342"/>
      <c r="CB121" s="338"/>
      <c r="CC121" s="605"/>
      <c r="CD121" s="694"/>
      <c r="CE121" s="340"/>
      <c r="CF121" s="605"/>
      <c r="CG121" s="676"/>
    </row>
    <row r="122" spans="1:85" ht="14.4" hidden="1" customHeight="1" outlineLevel="1" x14ac:dyDescent="0.3">
      <c r="A122" s="691"/>
      <c r="B122" s="692"/>
      <c r="C122" s="334"/>
      <c r="D122" s="335"/>
      <c r="E122" s="336"/>
      <c r="F122" s="337"/>
      <c r="G122" s="338"/>
      <c r="H122" s="605"/>
      <c r="I122" s="676"/>
      <c r="J122" s="334"/>
      <c r="K122" s="605"/>
      <c r="L122" s="606"/>
      <c r="M122" s="338"/>
      <c r="N122" s="605"/>
      <c r="O122" s="694"/>
      <c r="P122" s="526"/>
      <c r="Q122" s="605"/>
      <c r="R122" s="694"/>
      <c r="S122" s="340"/>
      <c r="T122" s="339"/>
      <c r="U122" s="335"/>
      <c r="V122" s="341"/>
      <c r="W122" s="342"/>
      <c r="X122" s="338"/>
      <c r="Y122" s="605"/>
      <c r="Z122" s="606"/>
      <c r="AA122" s="340"/>
      <c r="AB122" s="339"/>
      <c r="AC122" s="423"/>
      <c r="AD122" s="340"/>
      <c r="AE122" s="339"/>
      <c r="AF122" s="335"/>
      <c r="AG122" s="343"/>
      <c r="AH122" s="339"/>
      <c r="AI122" s="532"/>
      <c r="AJ122" s="344"/>
      <c r="AK122" s="342"/>
      <c r="AL122" s="338"/>
      <c r="AM122" s="605"/>
      <c r="AN122" s="606"/>
      <c r="AO122" s="338"/>
      <c r="AP122" s="605"/>
      <c r="AQ122" s="606"/>
      <c r="AR122" s="338"/>
      <c r="AS122" s="605"/>
      <c r="AT122" s="606"/>
      <c r="AU122" s="338"/>
      <c r="AV122" s="605"/>
      <c r="AW122" s="607"/>
      <c r="AX122" s="344"/>
      <c r="AY122" s="342"/>
      <c r="AZ122" s="338"/>
      <c r="BA122" s="605"/>
      <c r="BB122" s="606"/>
      <c r="BC122" s="338"/>
      <c r="BD122" s="605"/>
      <c r="BE122" s="606"/>
      <c r="BF122" s="338"/>
      <c r="BG122" s="605"/>
      <c r="BH122" s="606"/>
      <c r="BI122" s="338"/>
      <c r="BJ122" s="605"/>
      <c r="BK122" s="607"/>
      <c r="BL122" s="344"/>
      <c r="BM122" s="342"/>
      <c r="BN122" s="338"/>
      <c r="BO122" s="605"/>
      <c r="BP122" s="606"/>
      <c r="BQ122" s="338"/>
      <c r="BR122" s="605"/>
      <c r="BS122" s="606"/>
      <c r="BT122" s="338"/>
      <c r="BU122" s="605"/>
      <c r="BV122" s="606"/>
      <c r="BW122" s="338"/>
      <c r="BX122" s="605"/>
      <c r="BY122" s="607"/>
      <c r="BZ122" s="344"/>
      <c r="CA122" s="342"/>
      <c r="CB122" s="338"/>
      <c r="CC122" s="605"/>
      <c r="CD122" s="694"/>
      <c r="CE122" s="340"/>
      <c r="CF122" s="605"/>
      <c r="CG122" s="676"/>
    </row>
    <row r="123" spans="1:85" ht="14.4" hidden="1" customHeight="1" outlineLevel="1" x14ac:dyDescent="0.3">
      <c r="A123" s="691"/>
      <c r="B123" s="692"/>
      <c r="C123" s="334"/>
      <c r="D123" s="335"/>
      <c r="E123" s="336"/>
      <c r="F123" s="337"/>
      <c r="G123" s="338"/>
      <c r="H123" s="605"/>
      <c r="I123" s="676"/>
      <c r="J123" s="334"/>
      <c r="K123" s="605"/>
      <c r="L123" s="606"/>
      <c r="M123" s="338"/>
      <c r="N123" s="605"/>
      <c r="O123" s="694"/>
      <c r="P123" s="526"/>
      <c r="Q123" s="605"/>
      <c r="R123" s="694"/>
      <c r="S123" s="340"/>
      <c r="T123" s="339"/>
      <c r="U123" s="335"/>
      <c r="V123" s="341"/>
      <c r="W123" s="342"/>
      <c r="X123" s="338"/>
      <c r="Y123" s="605"/>
      <c r="Z123" s="606"/>
      <c r="AA123" s="340"/>
      <c r="AB123" s="339"/>
      <c r="AC123" s="423"/>
      <c r="AD123" s="340"/>
      <c r="AE123" s="339"/>
      <c r="AF123" s="335"/>
      <c r="AG123" s="343"/>
      <c r="AH123" s="339"/>
      <c r="AI123" s="532"/>
      <c r="AJ123" s="344"/>
      <c r="AK123" s="342"/>
      <c r="AL123" s="338"/>
      <c r="AM123" s="605"/>
      <c r="AN123" s="606"/>
      <c r="AO123" s="338"/>
      <c r="AP123" s="605"/>
      <c r="AQ123" s="606"/>
      <c r="AR123" s="338"/>
      <c r="AS123" s="605"/>
      <c r="AT123" s="606"/>
      <c r="AU123" s="338"/>
      <c r="AV123" s="605"/>
      <c r="AW123" s="607"/>
      <c r="AX123" s="344"/>
      <c r="AY123" s="342"/>
      <c r="AZ123" s="338"/>
      <c r="BA123" s="605"/>
      <c r="BB123" s="606"/>
      <c r="BC123" s="338"/>
      <c r="BD123" s="605"/>
      <c r="BE123" s="606"/>
      <c r="BF123" s="338"/>
      <c r="BG123" s="605"/>
      <c r="BH123" s="606"/>
      <c r="BI123" s="338"/>
      <c r="BJ123" s="605"/>
      <c r="BK123" s="607"/>
      <c r="BL123" s="344"/>
      <c r="BM123" s="342"/>
      <c r="BN123" s="338"/>
      <c r="BO123" s="605"/>
      <c r="BP123" s="606"/>
      <c r="BQ123" s="338"/>
      <c r="BR123" s="605"/>
      <c r="BS123" s="606"/>
      <c r="BT123" s="338"/>
      <c r="BU123" s="605"/>
      <c r="BV123" s="606"/>
      <c r="BW123" s="338"/>
      <c r="BX123" s="605"/>
      <c r="BY123" s="607"/>
      <c r="BZ123" s="344"/>
      <c r="CA123" s="342"/>
      <c r="CB123" s="338"/>
      <c r="CC123" s="605"/>
      <c r="CD123" s="694"/>
      <c r="CE123" s="340"/>
      <c r="CF123" s="605"/>
      <c r="CG123" s="676"/>
    </row>
    <row r="124" spans="1:85" ht="14.4" hidden="1" customHeight="1" outlineLevel="1" x14ac:dyDescent="0.3">
      <c r="A124" s="691"/>
      <c r="B124" s="692"/>
      <c r="C124" s="334"/>
      <c r="D124" s="335"/>
      <c r="E124" s="336"/>
      <c r="F124" s="337"/>
      <c r="G124" s="338"/>
      <c r="H124" s="605"/>
      <c r="I124" s="676"/>
      <c r="J124" s="334"/>
      <c r="K124" s="605"/>
      <c r="L124" s="606"/>
      <c r="M124" s="338"/>
      <c r="N124" s="605"/>
      <c r="O124" s="694"/>
      <c r="P124" s="526"/>
      <c r="Q124" s="605"/>
      <c r="R124" s="694"/>
      <c r="S124" s="340"/>
      <c r="T124" s="339"/>
      <c r="U124" s="335"/>
      <c r="V124" s="341"/>
      <c r="W124" s="342"/>
      <c r="X124" s="338"/>
      <c r="Y124" s="605"/>
      <c r="Z124" s="606"/>
      <c r="AA124" s="340"/>
      <c r="AB124" s="339"/>
      <c r="AC124" s="423"/>
      <c r="AD124" s="340"/>
      <c r="AE124" s="339"/>
      <c r="AF124" s="335"/>
      <c r="AG124" s="343"/>
      <c r="AH124" s="339"/>
      <c r="AI124" s="532"/>
      <c r="AJ124" s="344"/>
      <c r="AK124" s="342"/>
      <c r="AL124" s="338"/>
      <c r="AM124" s="605"/>
      <c r="AN124" s="606"/>
      <c r="AO124" s="338"/>
      <c r="AP124" s="605"/>
      <c r="AQ124" s="606"/>
      <c r="AR124" s="338"/>
      <c r="AS124" s="605"/>
      <c r="AT124" s="606"/>
      <c r="AU124" s="338"/>
      <c r="AV124" s="605"/>
      <c r="AW124" s="607"/>
      <c r="AX124" s="344"/>
      <c r="AY124" s="342"/>
      <c r="AZ124" s="338"/>
      <c r="BA124" s="605"/>
      <c r="BB124" s="606"/>
      <c r="BC124" s="338"/>
      <c r="BD124" s="605"/>
      <c r="BE124" s="606"/>
      <c r="BF124" s="338"/>
      <c r="BG124" s="605"/>
      <c r="BH124" s="606"/>
      <c r="BI124" s="338"/>
      <c r="BJ124" s="605"/>
      <c r="BK124" s="607"/>
      <c r="BL124" s="344"/>
      <c r="BM124" s="342"/>
      <c r="BN124" s="338"/>
      <c r="BO124" s="605"/>
      <c r="BP124" s="606"/>
      <c r="BQ124" s="338"/>
      <c r="BR124" s="605"/>
      <c r="BS124" s="606"/>
      <c r="BT124" s="338"/>
      <c r="BU124" s="605"/>
      <c r="BV124" s="606"/>
      <c r="BW124" s="338"/>
      <c r="BX124" s="605"/>
      <c r="BY124" s="607"/>
      <c r="BZ124" s="344"/>
      <c r="CA124" s="342"/>
      <c r="CB124" s="338"/>
      <c r="CC124" s="605"/>
      <c r="CD124" s="694"/>
      <c r="CE124" s="340"/>
      <c r="CF124" s="605"/>
      <c r="CG124" s="676"/>
    </row>
    <row r="125" spans="1:85" ht="14.4" hidden="1" customHeight="1" outlineLevel="1" x14ac:dyDescent="0.3">
      <c r="A125" s="691"/>
      <c r="B125" s="692"/>
      <c r="C125" s="334"/>
      <c r="D125" s="335"/>
      <c r="E125" s="336"/>
      <c r="F125" s="337"/>
      <c r="G125" s="338"/>
      <c r="H125" s="605"/>
      <c r="I125" s="676"/>
      <c r="J125" s="334"/>
      <c r="K125" s="605"/>
      <c r="L125" s="606"/>
      <c r="M125" s="338"/>
      <c r="N125" s="605"/>
      <c r="O125" s="694"/>
      <c r="P125" s="526"/>
      <c r="Q125" s="605"/>
      <c r="R125" s="694"/>
      <c r="S125" s="340"/>
      <c r="T125" s="339"/>
      <c r="U125" s="335"/>
      <c r="V125" s="341"/>
      <c r="W125" s="342"/>
      <c r="X125" s="338"/>
      <c r="Y125" s="605"/>
      <c r="Z125" s="606"/>
      <c r="AA125" s="340"/>
      <c r="AB125" s="339"/>
      <c r="AC125" s="423"/>
      <c r="AD125" s="340"/>
      <c r="AE125" s="339"/>
      <c r="AF125" s="335"/>
      <c r="AG125" s="343"/>
      <c r="AH125" s="339"/>
      <c r="AI125" s="532"/>
      <c r="AJ125" s="344"/>
      <c r="AK125" s="342"/>
      <c r="AL125" s="338"/>
      <c r="AM125" s="605"/>
      <c r="AN125" s="606"/>
      <c r="AO125" s="338"/>
      <c r="AP125" s="605"/>
      <c r="AQ125" s="606"/>
      <c r="AR125" s="338"/>
      <c r="AS125" s="605"/>
      <c r="AT125" s="606"/>
      <c r="AU125" s="338"/>
      <c r="AV125" s="605"/>
      <c r="AW125" s="607"/>
      <c r="AX125" s="344"/>
      <c r="AY125" s="342"/>
      <c r="AZ125" s="338"/>
      <c r="BA125" s="605"/>
      <c r="BB125" s="606"/>
      <c r="BC125" s="338"/>
      <c r="BD125" s="605"/>
      <c r="BE125" s="606"/>
      <c r="BF125" s="338"/>
      <c r="BG125" s="605"/>
      <c r="BH125" s="606"/>
      <c r="BI125" s="338"/>
      <c r="BJ125" s="605"/>
      <c r="BK125" s="607"/>
      <c r="BL125" s="344"/>
      <c r="BM125" s="342"/>
      <c r="BN125" s="338"/>
      <c r="BO125" s="605"/>
      <c r="BP125" s="606"/>
      <c r="BQ125" s="338"/>
      <c r="BR125" s="605"/>
      <c r="BS125" s="606"/>
      <c r="BT125" s="338"/>
      <c r="BU125" s="605"/>
      <c r="BV125" s="606"/>
      <c r="BW125" s="338"/>
      <c r="BX125" s="605"/>
      <c r="BY125" s="607"/>
      <c r="BZ125" s="344"/>
      <c r="CA125" s="342"/>
      <c r="CB125" s="338"/>
      <c r="CC125" s="605"/>
      <c r="CD125" s="694"/>
      <c r="CE125" s="340"/>
      <c r="CF125" s="605"/>
      <c r="CG125" s="676"/>
    </row>
    <row r="126" spans="1:85" ht="14.4" hidden="1" customHeight="1" outlineLevel="1" x14ac:dyDescent="0.3">
      <c r="A126" s="687"/>
      <c r="B126" s="688"/>
      <c r="C126" s="365"/>
      <c r="D126" s="366"/>
      <c r="E126" s="367"/>
      <c r="F126" s="368"/>
      <c r="G126" s="369"/>
      <c r="H126" s="610"/>
      <c r="I126" s="677"/>
      <c r="J126" s="365"/>
      <c r="K126" s="610"/>
      <c r="L126" s="611"/>
      <c r="M126" s="369"/>
      <c r="N126" s="610"/>
      <c r="O126" s="738"/>
      <c r="P126" s="527"/>
      <c r="Q126" s="610"/>
      <c r="R126" s="738"/>
      <c r="S126" s="371"/>
      <c r="T126" s="370"/>
      <c r="U126" s="366"/>
      <c r="V126" s="372"/>
      <c r="W126" s="373"/>
      <c r="X126" s="369"/>
      <c r="Y126" s="610"/>
      <c r="Z126" s="611"/>
      <c r="AA126" s="371"/>
      <c r="AB126" s="370"/>
      <c r="AC126" s="424"/>
      <c r="AD126" s="371"/>
      <c r="AE126" s="370"/>
      <c r="AF126" s="366"/>
      <c r="AG126" s="374"/>
      <c r="AH126" s="370"/>
      <c r="AI126" s="533"/>
      <c r="AJ126" s="375"/>
      <c r="AK126" s="373"/>
      <c r="AL126" s="369"/>
      <c r="AM126" s="610"/>
      <c r="AN126" s="611"/>
      <c r="AO126" s="369"/>
      <c r="AP126" s="610"/>
      <c r="AQ126" s="611"/>
      <c r="AR126" s="369"/>
      <c r="AS126" s="610"/>
      <c r="AT126" s="611"/>
      <c r="AU126" s="369"/>
      <c r="AV126" s="610"/>
      <c r="AW126" s="612"/>
      <c r="AX126" s="375"/>
      <c r="AY126" s="373"/>
      <c r="AZ126" s="369"/>
      <c r="BA126" s="610"/>
      <c r="BB126" s="611"/>
      <c r="BC126" s="369"/>
      <c r="BD126" s="610"/>
      <c r="BE126" s="611"/>
      <c r="BF126" s="369"/>
      <c r="BG126" s="610"/>
      <c r="BH126" s="611"/>
      <c r="BI126" s="369"/>
      <c r="BJ126" s="610"/>
      <c r="BK126" s="612"/>
      <c r="BL126" s="375"/>
      <c r="BM126" s="373"/>
      <c r="BN126" s="369"/>
      <c r="BO126" s="610"/>
      <c r="BP126" s="611"/>
      <c r="BQ126" s="369"/>
      <c r="BR126" s="610"/>
      <c r="BS126" s="611"/>
      <c r="BT126" s="369"/>
      <c r="BU126" s="610"/>
      <c r="BV126" s="611"/>
      <c r="BW126" s="369"/>
      <c r="BX126" s="610"/>
      <c r="BY126" s="612"/>
      <c r="BZ126" s="375"/>
      <c r="CA126" s="373"/>
      <c r="CB126" s="369"/>
      <c r="CC126" s="610"/>
      <c r="CD126" s="738"/>
      <c r="CE126" s="371"/>
      <c r="CF126" s="610"/>
      <c r="CG126" s="677"/>
    </row>
    <row r="127" spans="1:85" s="68" customFormat="1" collapsed="1" x14ac:dyDescent="0.3">
      <c r="A127" s="141" t="s">
        <v>62</v>
      </c>
      <c r="B127" s="345"/>
      <c r="C127" s="346">
        <f>'Frais de Pers (CDI)'!C111</f>
        <v>5</v>
      </c>
      <c r="D127" s="347">
        <f>'Frais de Pers (CDI)'!D111</f>
        <v>35595</v>
      </c>
      <c r="E127" s="348">
        <f>'Frais de Pers (CDI)'!E111</f>
        <v>5</v>
      </c>
      <c r="F127" s="349">
        <f>'Frais de Pers (CDI)'!F111</f>
        <v>37000</v>
      </c>
      <c r="G127" s="350">
        <f>'Frais de Pers (CDI)'!G111</f>
        <v>0.70000000000000007</v>
      </c>
      <c r="H127" s="763">
        <f>'Frais de Pers (CDI)'!H111</f>
        <v>6390.4800000000005</v>
      </c>
      <c r="I127" s="839" t="e">
        <f>'Frais de Pers (CDI)'!I111</f>
        <v>#N/A</v>
      </c>
      <c r="J127" s="346">
        <f>'Frais de Pers (CDI)'!J111</f>
        <v>0</v>
      </c>
      <c r="K127" s="568">
        <f>'Frais de Pers (CDI)'!K111</f>
        <v>0</v>
      </c>
      <c r="L127" s="739" t="e">
        <f>'Frais de Pers (CDI)'!L111</f>
        <v>#N/A</v>
      </c>
      <c r="M127" s="351"/>
      <c r="N127" s="568"/>
      <c r="O127" s="739"/>
      <c r="P127" s="528">
        <f>'Frais de Pers (CDI)'!M111</f>
        <v>0</v>
      </c>
      <c r="Q127" s="568">
        <f>'Frais de Pers (CDI)'!N111</f>
        <v>0</v>
      </c>
      <c r="R127" s="739" t="e">
        <f>'Frais de Pers (CDI)'!O111</f>
        <v>#N/A</v>
      </c>
      <c r="S127" s="351">
        <f>'Frais de Pers (CDI)'!P111</f>
        <v>0</v>
      </c>
      <c r="T127" s="763">
        <f>'Frais de Pers (CDI)'!Q111</f>
        <v>0</v>
      </c>
      <c r="U127" s="764" t="e">
        <f>'Frais de Pers (CDI)'!R111</f>
        <v>#N/A</v>
      </c>
      <c r="V127" s="352">
        <f t="shared" ref="V127:V132" si="14">M127-S127</f>
        <v>0</v>
      </c>
      <c r="W127" s="353" t="e">
        <f t="shared" ref="W127:W132" si="15">T127/N127</f>
        <v>#DIV/0!</v>
      </c>
      <c r="X127" s="346">
        <f>'Frais de Pers (CDI)'!U111</f>
        <v>0</v>
      </c>
      <c r="Y127" s="568">
        <f>'Frais de Pers (CDI)'!V111</f>
        <v>0</v>
      </c>
      <c r="Z127" s="739" t="e">
        <f>'Frais de Pers (CDI)'!W111</f>
        <v>#N/A</v>
      </c>
      <c r="AA127" s="351"/>
      <c r="AB127" s="568"/>
      <c r="AC127" s="569"/>
      <c r="AD127" s="351">
        <f>'Frais de Pers (CDI)'!X111</f>
        <v>0</v>
      </c>
      <c r="AE127" s="568">
        <f>'Frais de Pers (CDI)'!Y111</f>
        <v>0</v>
      </c>
      <c r="AF127" s="569" t="e">
        <f>'Frais de Pers (CDI)'!Z111</f>
        <v>#N/A</v>
      </c>
      <c r="AG127" s="351">
        <f>'Frais de Pers (CDI)'!AA111</f>
        <v>0</v>
      </c>
      <c r="AH127" s="763">
        <f>'Frais de Pers (CDI)'!AB111</f>
        <v>0</v>
      </c>
      <c r="AI127" s="833" t="e">
        <f>'Frais de Pers (CDI)'!AC111</f>
        <v>#N/A</v>
      </c>
      <c r="AJ127" s="529">
        <f t="shared" ref="AJ127:AJ132" si="16">AD127-AG127</f>
        <v>0</v>
      </c>
      <c r="AK127" s="353" t="e">
        <f t="shared" ref="AK127:AK132" si="17">AG127/AD127</f>
        <v>#DIV/0!</v>
      </c>
      <c r="AL127" s="351">
        <f>'Frais de Pers (CDI)'!AF111</f>
        <v>0</v>
      </c>
      <c r="AM127" s="568">
        <f>'Frais de Pers (CDI)'!AG111</f>
        <v>0</v>
      </c>
      <c r="AN127" s="569" t="e">
        <f>'Frais de Pers (CDI)'!AH111</f>
        <v>#N/A</v>
      </c>
      <c r="AO127" s="351"/>
      <c r="AP127" s="568"/>
      <c r="AQ127" s="569"/>
      <c r="AR127" s="351">
        <f>'Frais de Pers (CDI)'!AI111</f>
        <v>0</v>
      </c>
      <c r="AS127" s="568">
        <f>'Frais de Pers (CDI)'!AJ111</f>
        <v>0</v>
      </c>
      <c r="AT127" s="569" t="e">
        <f>'Frais de Pers (CDI)'!BR111</f>
        <v>#N/A</v>
      </c>
      <c r="AU127" s="351">
        <f>'Frais de Pers (CDI)'!AL111</f>
        <v>0</v>
      </c>
      <c r="AV127" s="568">
        <f>'Frais de Pers (CDI)'!AM111</f>
        <v>0</v>
      </c>
      <c r="AW127" s="570">
        <f>'Frais de Pers (CDI)'!BU111</f>
        <v>0</v>
      </c>
      <c r="AX127" s="529">
        <f t="shared" ref="AX127:AX132" si="18">AR127-AU127</f>
        <v>0</v>
      </c>
      <c r="AY127" s="353" t="e">
        <f t="shared" ref="AY127:AY132" si="19">AU127/AR127</f>
        <v>#DIV/0!</v>
      </c>
      <c r="AZ127" s="351">
        <f>'Frais de Pers (CDI)'!AQ111</f>
        <v>0</v>
      </c>
      <c r="BA127" s="568">
        <f>'Frais de Pers (CDI)'!AR111</f>
        <v>0</v>
      </c>
      <c r="BB127" s="569">
        <f>'Frais de Pers (CDI)'!BZ111</f>
        <v>0</v>
      </c>
      <c r="BC127" s="351"/>
      <c r="BD127" s="568"/>
      <c r="BE127" s="569"/>
      <c r="BF127" s="351">
        <f>'Frais de Pers (CDI)'!AT111</f>
        <v>0</v>
      </c>
      <c r="BG127" s="568">
        <f>'Frais de Pers (CDI)'!AU111</f>
        <v>0</v>
      </c>
      <c r="BH127" s="569">
        <f>'Frais de Pers (CDI)'!CF111</f>
        <v>0</v>
      </c>
      <c r="BI127" s="351">
        <f>'Frais de Pers (CDI)'!AW111</f>
        <v>0</v>
      </c>
      <c r="BJ127" s="568">
        <f>'Frais de Pers (CDI)'!AX111</f>
        <v>0</v>
      </c>
      <c r="BK127" s="570">
        <f>'Frais de Pers (CDI)'!CI111</f>
        <v>0</v>
      </c>
      <c r="BL127" s="529">
        <f t="shared" ref="BL127:BL132" si="20">BF127-BI127</f>
        <v>0</v>
      </c>
      <c r="BM127" s="353" t="e">
        <f t="shared" ref="BM127:BM132" si="21">BI127/BF127</f>
        <v>#DIV/0!</v>
      </c>
      <c r="BN127" s="351">
        <f>'Frais de Pers (CDI)'!BB111</f>
        <v>0</v>
      </c>
      <c r="BO127" s="568">
        <f>'Frais de Pers (CDI)'!BC111</f>
        <v>0</v>
      </c>
      <c r="BP127" s="569">
        <f>'Frais de Pers (CDI)'!CN111</f>
        <v>0</v>
      </c>
      <c r="BQ127" s="351"/>
      <c r="BR127" s="568"/>
      <c r="BS127" s="569"/>
      <c r="BT127" s="351">
        <f>'Frais de Pers (CDI)'!BE111</f>
        <v>0</v>
      </c>
      <c r="BU127" s="568">
        <f>'Frais de Pers (CDI)'!BF111</f>
        <v>0</v>
      </c>
      <c r="BV127" s="569">
        <f>'Frais de Pers (CDI)'!CT111</f>
        <v>0</v>
      </c>
      <c r="BW127" s="351">
        <f>'Frais de Pers (CDI)'!BH111</f>
        <v>0</v>
      </c>
      <c r="BX127" s="568">
        <f>'Frais de Pers (CDI)'!BI111</f>
        <v>0</v>
      </c>
      <c r="BY127" s="570">
        <f>'Frais de Pers (CDI)'!CW111</f>
        <v>0</v>
      </c>
      <c r="BZ127" s="529">
        <f t="shared" ref="BZ127:BZ132" si="22">BT127-BW127</f>
        <v>0</v>
      </c>
      <c r="CA127" s="353" t="e">
        <f t="shared" ref="CA127:CA132" si="23">BW127/BT127</f>
        <v>#DIV/0!</v>
      </c>
      <c r="CB127" s="351">
        <f>'Frais de Pers (CDI)'!BM111</f>
        <v>0</v>
      </c>
      <c r="CC127" s="568">
        <f>'Frais de Pers (CDI)'!BN111</f>
        <v>0</v>
      </c>
      <c r="CD127" s="739" t="e">
        <f>'Frais de Pers (CDI)'!BO111</f>
        <v>#N/A</v>
      </c>
      <c r="CE127" s="351">
        <f>'Frais de Pers (CDI)'!BP111</f>
        <v>0</v>
      </c>
      <c r="CF127" s="568">
        <f>'Frais de Pers (CDI)'!BQ111</f>
        <v>0</v>
      </c>
      <c r="CG127" s="666">
        <f>'Frais de Pers (CDI)'!BU111</f>
        <v>0</v>
      </c>
    </row>
    <row r="128" spans="1:85" s="68" customFormat="1" x14ac:dyDescent="0.3">
      <c r="A128" s="780" t="s">
        <v>63</v>
      </c>
      <c r="B128" s="781"/>
      <c r="C128" s="113"/>
      <c r="D128" s="80"/>
      <c r="E128" s="159"/>
      <c r="F128" s="69"/>
      <c r="G128" s="162">
        <f>S128+AG128+AU128+BI128+BW128</f>
        <v>0</v>
      </c>
      <c r="H128" s="759"/>
      <c r="I128" s="840"/>
      <c r="J128" s="113"/>
      <c r="K128" s="571"/>
      <c r="L128" s="761"/>
      <c r="M128" s="116"/>
      <c r="N128" s="571"/>
      <c r="O128" s="572"/>
      <c r="P128" s="116"/>
      <c r="Q128" s="571"/>
      <c r="R128" s="572"/>
      <c r="S128" s="116"/>
      <c r="T128" s="759"/>
      <c r="U128" s="760"/>
      <c r="V128" s="253">
        <f t="shared" si="14"/>
        <v>0</v>
      </c>
      <c r="W128" s="293" t="e">
        <f t="shared" si="15"/>
        <v>#DIV/0!</v>
      </c>
      <c r="X128" s="113"/>
      <c r="Y128" s="571"/>
      <c r="Z128" s="761"/>
      <c r="AA128" s="116"/>
      <c r="AB128" s="571"/>
      <c r="AC128" s="572"/>
      <c r="AD128" s="116"/>
      <c r="AE128" s="571"/>
      <c r="AF128" s="572"/>
      <c r="AG128" s="116"/>
      <c r="AH128" s="759"/>
      <c r="AI128" s="824"/>
      <c r="AJ128" s="457">
        <f t="shared" si="16"/>
        <v>0</v>
      </c>
      <c r="AK128" s="293" t="e">
        <f t="shared" si="17"/>
        <v>#DIV/0!</v>
      </c>
      <c r="AL128" s="116"/>
      <c r="AM128" s="571"/>
      <c r="AN128" s="572"/>
      <c r="AO128" s="116"/>
      <c r="AP128" s="571"/>
      <c r="AQ128" s="572"/>
      <c r="AR128" s="116"/>
      <c r="AS128" s="571"/>
      <c r="AT128" s="572"/>
      <c r="AU128" s="116"/>
      <c r="AV128" s="571"/>
      <c r="AW128" s="583"/>
      <c r="AX128" s="457">
        <f t="shared" si="18"/>
        <v>0</v>
      </c>
      <c r="AY128" s="293" t="e">
        <f t="shared" si="19"/>
        <v>#DIV/0!</v>
      </c>
      <c r="AZ128" s="116"/>
      <c r="BA128" s="571"/>
      <c r="BB128" s="572"/>
      <c r="BC128" s="116"/>
      <c r="BD128" s="571"/>
      <c r="BE128" s="572"/>
      <c r="BF128" s="116"/>
      <c r="BG128" s="571"/>
      <c r="BH128" s="572"/>
      <c r="BI128" s="116"/>
      <c r="BJ128" s="571"/>
      <c r="BK128" s="583"/>
      <c r="BL128" s="457">
        <f t="shared" si="20"/>
        <v>0</v>
      </c>
      <c r="BM128" s="293" t="e">
        <f t="shared" si="21"/>
        <v>#DIV/0!</v>
      </c>
      <c r="BN128" s="116"/>
      <c r="BO128" s="571"/>
      <c r="BP128" s="572"/>
      <c r="BQ128" s="116"/>
      <c r="BR128" s="571"/>
      <c r="BS128" s="572"/>
      <c r="BT128" s="116"/>
      <c r="BU128" s="571"/>
      <c r="BV128" s="572"/>
      <c r="BW128" s="116"/>
      <c r="BX128" s="571"/>
      <c r="BY128" s="583"/>
      <c r="BZ128" s="457">
        <f t="shared" si="22"/>
        <v>0</v>
      </c>
      <c r="CA128" s="293" t="e">
        <f t="shared" si="23"/>
        <v>#DIV/0!</v>
      </c>
      <c r="CB128" s="116"/>
      <c r="CC128" s="571"/>
      <c r="CD128" s="761"/>
      <c r="CE128" s="116"/>
      <c r="CF128" s="571"/>
      <c r="CG128" s="667"/>
    </row>
    <row r="129" spans="1:85" s="68" customFormat="1" x14ac:dyDescent="0.3">
      <c r="A129" s="780" t="s">
        <v>64</v>
      </c>
      <c r="B129" s="781"/>
      <c r="C129" s="113">
        <v>18</v>
      </c>
      <c r="D129" s="80">
        <v>54570</v>
      </c>
      <c r="E129" s="159">
        <v>18</v>
      </c>
      <c r="F129" s="69">
        <v>88950</v>
      </c>
      <c r="G129" s="162">
        <f>S129+AG129+AU129+BI129+BW129</f>
        <v>0</v>
      </c>
      <c r="H129" s="759"/>
      <c r="I129" s="840"/>
      <c r="J129" s="113"/>
      <c r="K129" s="571"/>
      <c r="L129" s="761"/>
      <c r="M129" s="116"/>
      <c r="N129" s="571"/>
      <c r="O129" s="572"/>
      <c r="P129" s="116"/>
      <c r="Q129" s="571"/>
      <c r="R129" s="572"/>
      <c r="S129" s="116"/>
      <c r="T129" s="759"/>
      <c r="U129" s="760"/>
      <c r="V129" s="253">
        <f t="shared" si="14"/>
        <v>0</v>
      </c>
      <c r="W129" s="293" t="e">
        <f t="shared" si="15"/>
        <v>#DIV/0!</v>
      </c>
      <c r="X129" s="113">
        <v>12</v>
      </c>
      <c r="Y129" s="571"/>
      <c r="Z129" s="761"/>
      <c r="AA129" s="116"/>
      <c r="AB129" s="571"/>
      <c r="AC129" s="572"/>
      <c r="AD129" s="116"/>
      <c r="AE129" s="571"/>
      <c r="AF129" s="572"/>
      <c r="AG129" s="116"/>
      <c r="AH129" s="759"/>
      <c r="AI129" s="824"/>
      <c r="AJ129" s="457">
        <f t="shared" si="16"/>
        <v>0</v>
      </c>
      <c r="AK129" s="293" t="e">
        <f t="shared" si="17"/>
        <v>#DIV/0!</v>
      </c>
      <c r="AL129" s="116">
        <v>7</v>
      </c>
      <c r="AM129" s="571">
        <f>6555*AL129</f>
        <v>45885</v>
      </c>
      <c r="AN129" s="572"/>
      <c r="AO129" s="116"/>
      <c r="AP129" s="571"/>
      <c r="AQ129" s="572"/>
      <c r="AR129" s="116"/>
      <c r="AS129" s="571"/>
      <c r="AT129" s="572"/>
      <c r="AU129" s="116"/>
      <c r="AV129" s="571"/>
      <c r="AW129" s="572"/>
      <c r="AX129" s="410">
        <f t="shared" si="18"/>
        <v>0</v>
      </c>
      <c r="AY129" s="293" t="e">
        <f t="shared" si="19"/>
        <v>#DIV/0!</v>
      </c>
      <c r="AZ129" s="116"/>
      <c r="BA129" s="571"/>
      <c r="BB129" s="572"/>
      <c r="BC129" s="116"/>
      <c r="BD129" s="571"/>
      <c r="BE129" s="572"/>
      <c r="BF129" s="116"/>
      <c r="BG129" s="571"/>
      <c r="BH129" s="572"/>
      <c r="BI129" s="116"/>
      <c r="BJ129" s="571"/>
      <c r="BK129" s="572"/>
      <c r="BL129" s="427">
        <f t="shared" si="20"/>
        <v>0</v>
      </c>
      <c r="BM129" s="293" t="e">
        <f t="shared" si="21"/>
        <v>#DIV/0!</v>
      </c>
      <c r="BN129" s="116"/>
      <c r="BO129" s="571"/>
      <c r="BP129" s="572"/>
      <c r="BQ129" s="116"/>
      <c r="BR129" s="571"/>
      <c r="BS129" s="572"/>
      <c r="BT129" s="116"/>
      <c r="BU129" s="571"/>
      <c r="BV129" s="572"/>
      <c r="BW129" s="116"/>
      <c r="BX129" s="571"/>
      <c r="BY129" s="583"/>
      <c r="BZ129" s="457">
        <f t="shared" si="22"/>
        <v>0</v>
      </c>
      <c r="CA129" s="293" t="e">
        <f t="shared" si="23"/>
        <v>#DIV/0!</v>
      </c>
      <c r="CB129" s="116"/>
      <c r="CC129" s="571"/>
      <c r="CD129" s="761"/>
      <c r="CE129" s="116"/>
      <c r="CF129" s="571"/>
      <c r="CG129" s="667"/>
    </row>
    <row r="130" spans="1:85" s="68" customFormat="1" x14ac:dyDescent="0.3">
      <c r="A130" s="780" t="s">
        <v>65</v>
      </c>
      <c r="B130" s="781"/>
      <c r="C130" s="113"/>
      <c r="D130" s="80"/>
      <c r="E130" s="159"/>
      <c r="F130" s="69"/>
      <c r="G130" s="162">
        <f>S130+AG130+AU130+BI130+BW130</f>
        <v>0</v>
      </c>
      <c r="H130" s="759"/>
      <c r="I130" s="840"/>
      <c r="J130" s="113"/>
      <c r="K130" s="571"/>
      <c r="L130" s="761"/>
      <c r="M130" s="116"/>
      <c r="N130" s="571"/>
      <c r="O130" s="572"/>
      <c r="P130" s="116"/>
      <c r="Q130" s="571"/>
      <c r="R130" s="572"/>
      <c r="S130" s="116"/>
      <c r="T130" s="759"/>
      <c r="U130" s="760"/>
      <c r="V130" s="253">
        <f t="shared" si="14"/>
        <v>0</v>
      </c>
      <c r="W130" s="293" t="e">
        <f t="shared" si="15"/>
        <v>#DIV/0!</v>
      </c>
      <c r="X130" s="113"/>
      <c r="Y130" s="571"/>
      <c r="Z130" s="761"/>
      <c r="AA130" s="116"/>
      <c r="AB130" s="571"/>
      <c r="AC130" s="572"/>
      <c r="AD130" s="116"/>
      <c r="AE130" s="571"/>
      <c r="AF130" s="572"/>
      <c r="AG130" s="116"/>
      <c r="AH130" s="759"/>
      <c r="AI130" s="824"/>
      <c r="AJ130" s="457">
        <f t="shared" si="16"/>
        <v>0</v>
      </c>
      <c r="AK130" s="293" t="e">
        <f t="shared" si="17"/>
        <v>#DIV/0!</v>
      </c>
      <c r="AL130" s="116"/>
      <c r="AM130" s="571"/>
      <c r="AN130" s="572"/>
      <c r="AO130" s="116"/>
      <c r="AP130" s="571"/>
      <c r="AQ130" s="572"/>
      <c r="AR130" s="116"/>
      <c r="AS130" s="571"/>
      <c r="AT130" s="572"/>
      <c r="AU130" s="116"/>
      <c r="AV130" s="571"/>
      <c r="AW130" s="572"/>
      <c r="AX130" s="410">
        <f t="shared" si="18"/>
        <v>0</v>
      </c>
      <c r="AY130" s="293" t="e">
        <f t="shared" si="19"/>
        <v>#DIV/0!</v>
      </c>
      <c r="AZ130" s="116"/>
      <c r="BA130" s="571"/>
      <c r="BB130" s="572"/>
      <c r="BC130" s="116"/>
      <c r="BD130" s="571"/>
      <c r="BE130" s="572"/>
      <c r="BF130" s="116"/>
      <c r="BG130" s="571"/>
      <c r="BH130" s="572"/>
      <c r="BI130" s="116"/>
      <c r="BJ130" s="571"/>
      <c r="BK130" s="572"/>
      <c r="BL130" s="427">
        <f t="shared" si="20"/>
        <v>0</v>
      </c>
      <c r="BM130" s="293" t="e">
        <f t="shared" si="21"/>
        <v>#DIV/0!</v>
      </c>
      <c r="BN130" s="116"/>
      <c r="BO130" s="571"/>
      <c r="BP130" s="572"/>
      <c r="BQ130" s="116"/>
      <c r="BR130" s="571"/>
      <c r="BS130" s="572"/>
      <c r="BT130" s="116"/>
      <c r="BU130" s="571"/>
      <c r="BV130" s="572"/>
      <c r="BW130" s="116"/>
      <c r="BX130" s="571"/>
      <c r="BY130" s="572"/>
      <c r="BZ130" s="427">
        <f t="shared" si="22"/>
        <v>0</v>
      </c>
      <c r="CA130" s="293" t="e">
        <f t="shared" si="23"/>
        <v>#DIV/0!</v>
      </c>
      <c r="CB130" s="116"/>
      <c r="CC130" s="571"/>
      <c r="CD130" s="761"/>
      <c r="CE130" s="116"/>
      <c r="CF130" s="571"/>
      <c r="CG130" s="667"/>
    </row>
    <row r="131" spans="1:85" s="68" customFormat="1" x14ac:dyDescent="0.3">
      <c r="A131" s="784" t="s">
        <v>66</v>
      </c>
      <c r="B131" s="785"/>
      <c r="C131" s="114"/>
      <c r="D131" s="81"/>
      <c r="E131" s="160"/>
      <c r="F131" s="70"/>
      <c r="G131" s="163">
        <f>S131+AG131+AU131+BI131+BW131</f>
        <v>0</v>
      </c>
      <c r="H131" s="782"/>
      <c r="I131" s="828"/>
      <c r="J131" s="114"/>
      <c r="K131" s="634"/>
      <c r="L131" s="779"/>
      <c r="M131" s="117"/>
      <c r="N131" s="634"/>
      <c r="O131" s="635"/>
      <c r="P131" s="117"/>
      <c r="Q131" s="634"/>
      <c r="R131" s="635"/>
      <c r="S131" s="117"/>
      <c r="T131" s="782"/>
      <c r="U131" s="783"/>
      <c r="V131" s="254">
        <f t="shared" si="14"/>
        <v>0</v>
      </c>
      <c r="W131" s="296" t="e">
        <f t="shared" si="15"/>
        <v>#DIV/0!</v>
      </c>
      <c r="X131" s="114"/>
      <c r="Y131" s="634"/>
      <c r="Z131" s="779"/>
      <c r="AA131" s="117"/>
      <c r="AB131" s="634"/>
      <c r="AC131" s="635"/>
      <c r="AD131" s="117"/>
      <c r="AE131" s="634"/>
      <c r="AF131" s="635"/>
      <c r="AG131" s="117"/>
      <c r="AH131" s="782"/>
      <c r="AI131" s="825"/>
      <c r="AJ131" s="530">
        <f t="shared" si="16"/>
        <v>0</v>
      </c>
      <c r="AK131" s="296" t="e">
        <f t="shared" si="17"/>
        <v>#DIV/0!</v>
      </c>
      <c r="AL131" s="117"/>
      <c r="AM131" s="634"/>
      <c r="AN131" s="635"/>
      <c r="AO131" s="117"/>
      <c r="AP131" s="634"/>
      <c r="AQ131" s="635"/>
      <c r="AR131" s="117"/>
      <c r="AS131" s="634"/>
      <c r="AT131" s="635"/>
      <c r="AU131" s="117"/>
      <c r="AV131" s="634"/>
      <c r="AW131" s="635"/>
      <c r="AX131" s="411">
        <f t="shared" si="18"/>
        <v>0</v>
      </c>
      <c r="AY131" s="296" t="e">
        <f t="shared" si="19"/>
        <v>#DIV/0!</v>
      </c>
      <c r="AZ131" s="117"/>
      <c r="BA131" s="634"/>
      <c r="BB131" s="635"/>
      <c r="BC131" s="117"/>
      <c r="BD131" s="634"/>
      <c r="BE131" s="635"/>
      <c r="BF131" s="117"/>
      <c r="BG131" s="634"/>
      <c r="BH131" s="635"/>
      <c r="BI131" s="117"/>
      <c r="BJ131" s="634"/>
      <c r="BK131" s="635"/>
      <c r="BL131" s="441">
        <f t="shared" si="20"/>
        <v>0</v>
      </c>
      <c r="BM131" s="296" t="e">
        <f t="shared" si="21"/>
        <v>#DIV/0!</v>
      </c>
      <c r="BN131" s="117"/>
      <c r="BO131" s="634"/>
      <c r="BP131" s="635"/>
      <c r="BQ131" s="117"/>
      <c r="BR131" s="634"/>
      <c r="BS131" s="635"/>
      <c r="BT131" s="117"/>
      <c r="BU131" s="634"/>
      <c r="BV131" s="635"/>
      <c r="BW131" s="117"/>
      <c r="BX131" s="634"/>
      <c r="BY131" s="635"/>
      <c r="BZ131" s="441">
        <f t="shared" si="22"/>
        <v>0</v>
      </c>
      <c r="CA131" s="296" t="e">
        <f t="shared" si="23"/>
        <v>#DIV/0!</v>
      </c>
      <c r="CB131" s="117"/>
      <c r="CC131" s="634"/>
      <c r="CD131" s="779"/>
      <c r="CE131" s="117"/>
      <c r="CF131" s="634"/>
      <c r="CG131" s="668"/>
    </row>
    <row r="132" spans="1:85" ht="15" customHeight="1" thickBot="1" x14ac:dyDescent="0.35">
      <c r="A132" s="2" t="s">
        <v>70</v>
      </c>
      <c r="B132" s="60"/>
      <c r="C132" s="115">
        <f t="shared" ref="C132:H132" si="24">SUM(C127:C131)</f>
        <v>23</v>
      </c>
      <c r="D132" s="132">
        <f t="shared" si="24"/>
        <v>90165</v>
      </c>
      <c r="E132" s="161">
        <f t="shared" si="24"/>
        <v>23</v>
      </c>
      <c r="F132" s="64">
        <f t="shared" si="24"/>
        <v>125950</v>
      </c>
      <c r="G132" s="164">
        <f t="shared" si="24"/>
        <v>0.70000000000000007</v>
      </c>
      <c r="H132" s="757">
        <f t="shared" si="24"/>
        <v>6390.4800000000005</v>
      </c>
      <c r="I132" s="841"/>
      <c r="J132" s="115">
        <f>SUM(J127:J131)</f>
        <v>0</v>
      </c>
      <c r="K132" s="595">
        <f>SUM(K127:K131)</f>
        <v>0</v>
      </c>
      <c r="L132" s="596"/>
      <c r="M132" s="118">
        <f>SUM(M127:M131)</f>
        <v>0</v>
      </c>
      <c r="N132" s="595">
        <f>SUM(N127:N131)</f>
        <v>0</v>
      </c>
      <c r="O132" s="596"/>
      <c r="P132" s="118">
        <f>SUM(P127:P131)</f>
        <v>0</v>
      </c>
      <c r="Q132" s="595">
        <f>SUM(Q127:Q131)</f>
        <v>0</v>
      </c>
      <c r="R132" s="596"/>
      <c r="S132" s="118">
        <f>SUM(S127:S131)</f>
        <v>0</v>
      </c>
      <c r="T132" s="757">
        <f>SUM(T127:T131)</f>
        <v>0</v>
      </c>
      <c r="U132" s="758"/>
      <c r="V132" s="261">
        <f t="shared" si="14"/>
        <v>0</v>
      </c>
      <c r="W132" s="262" t="e">
        <f t="shared" si="15"/>
        <v>#DIV/0!</v>
      </c>
      <c r="X132" s="115">
        <f>SUM(X127:X131)</f>
        <v>12</v>
      </c>
      <c r="Y132" s="595">
        <f>SUM(Y127:Y131)</f>
        <v>0</v>
      </c>
      <c r="Z132" s="596"/>
      <c r="AA132" s="118">
        <f>SUM(AA127:AA131)</f>
        <v>0</v>
      </c>
      <c r="AB132" s="595">
        <f>SUM(AB127:AB131)</f>
        <v>0</v>
      </c>
      <c r="AC132" s="596"/>
      <c r="AD132" s="118">
        <f>SUM(AD127:AD131)</f>
        <v>0</v>
      </c>
      <c r="AE132" s="595">
        <f>SUM(AE127:AE131)</f>
        <v>0</v>
      </c>
      <c r="AF132" s="596"/>
      <c r="AG132" s="118">
        <f>SUM(AG127:AG131)</f>
        <v>0</v>
      </c>
      <c r="AH132" s="757">
        <f>SUM(AH127:AH131)</f>
        <v>0</v>
      </c>
      <c r="AI132" s="758"/>
      <c r="AJ132" s="261">
        <f t="shared" si="16"/>
        <v>0</v>
      </c>
      <c r="AK132" s="262" t="e">
        <f t="shared" si="17"/>
        <v>#DIV/0!</v>
      </c>
      <c r="AL132" s="118">
        <f>SUM(AL127:AL131)</f>
        <v>7</v>
      </c>
      <c r="AM132" s="595">
        <f>SUM(AM127:AM131)</f>
        <v>45885</v>
      </c>
      <c r="AN132" s="596"/>
      <c r="AO132" s="118">
        <f>SUM(AO127:AO131)</f>
        <v>0</v>
      </c>
      <c r="AP132" s="595">
        <f>SUM(AP127:AP131)</f>
        <v>0</v>
      </c>
      <c r="AQ132" s="596"/>
      <c r="AR132" s="118">
        <f>SUM(AR127:AR131)</f>
        <v>0</v>
      </c>
      <c r="AS132" s="595">
        <f>SUM(AS127:AS131)</f>
        <v>0</v>
      </c>
      <c r="AT132" s="596"/>
      <c r="AU132" s="118">
        <f>SUM(AU127:AU131)</f>
        <v>0</v>
      </c>
      <c r="AV132" s="595">
        <f>SUM(AV127:AV131)</f>
        <v>0</v>
      </c>
      <c r="AW132" s="596"/>
      <c r="AX132" s="417">
        <f t="shared" si="18"/>
        <v>0</v>
      </c>
      <c r="AY132" s="418" t="e">
        <f t="shared" si="19"/>
        <v>#DIV/0!</v>
      </c>
      <c r="AZ132" s="118">
        <f>SUM(AZ127:AZ131)</f>
        <v>0</v>
      </c>
      <c r="BA132" s="595">
        <f>SUM(BA127:BA131)</f>
        <v>0</v>
      </c>
      <c r="BB132" s="596"/>
      <c r="BC132" s="118">
        <f>SUM(BC127:BC131)</f>
        <v>0</v>
      </c>
      <c r="BD132" s="595">
        <f>SUM(BD127:BD131)</f>
        <v>0</v>
      </c>
      <c r="BE132" s="596"/>
      <c r="BF132" s="118">
        <f>SUM(BF127:BF131)</f>
        <v>0</v>
      </c>
      <c r="BG132" s="595">
        <f>SUM(BG127:BG131)</f>
        <v>0</v>
      </c>
      <c r="BH132" s="596"/>
      <c r="BI132" s="118">
        <f>SUM(BI127:BI131)</f>
        <v>0</v>
      </c>
      <c r="BJ132" s="595">
        <f>SUM(BJ127:BJ131)</f>
        <v>0</v>
      </c>
      <c r="BK132" s="596"/>
      <c r="BL132" s="435">
        <f t="shared" si="20"/>
        <v>0</v>
      </c>
      <c r="BM132" s="436" t="e">
        <f t="shared" si="21"/>
        <v>#DIV/0!</v>
      </c>
      <c r="BN132" s="118">
        <f>SUM(BN127:BN131)</f>
        <v>0</v>
      </c>
      <c r="BO132" s="595">
        <f>SUM(BO127:BO131)</f>
        <v>0</v>
      </c>
      <c r="BP132" s="596"/>
      <c r="BQ132" s="118">
        <f>SUM(BQ127:BQ131)</f>
        <v>0</v>
      </c>
      <c r="BR132" s="595">
        <f>SUM(BR127:BR131)</f>
        <v>0</v>
      </c>
      <c r="BS132" s="596"/>
      <c r="BT132" s="118">
        <f>SUM(BT127:BT131)</f>
        <v>0</v>
      </c>
      <c r="BU132" s="595">
        <f>SUM(BU127:BU131)</f>
        <v>0</v>
      </c>
      <c r="BV132" s="596"/>
      <c r="BW132" s="118">
        <f>SUM(BW127:BW131)</f>
        <v>0</v>
      </c>
      <c r="BX132" s="595">
        <f>SUM(BX127:BX131)</f>
        <v>0</v>
      </c>
      <c r="BY132" s="596"/>
      <c r="BZ132" s="435">
        <f t="shared" si="22"/>
        <v>0</v>
      </c>
      <c r="CA132" s="436" t="e">
        <f t="shared" si="23"/>
        <v>#DIV/0!</v>
      </c>
      <c r="CB132" s="118">
        <f>SUM(CB127:CB131)</f>
        <v>0</v>
      </c>
      <c r="CC132" s="595">
        <f>SUM(CC127:CC131)</f>
        <v>0</v>
      </c>
      <c r="CD132" s="756"/>
      <c r="CE132" s="118">
        <f>SUM(CE127:CE131)</f>
        <v>0</v>
      </c>
      <c r="CF132" s="595">
        <f>SUM(CF127:CF131)</f>
        <v>0</v>
      </c>
      <c r="CG132" s="669"/>
    </row>
    <row r="133" spans="1:85" s="3" customFormat="1" ht="15" hidden="1" customHeight="1" thickBot="1" x14ac:dyDescent="0.35">
      <c r="A133" s="9"/>
      <c r="B133" s="9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295"/>
      <c r="W133" s="294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295"/>
      <c r="AK133" s="294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295"/>
      <c r="AY133" s="294"/>
      <c r="AZ133" s="13"/>
      <c r="BA133" s="13"/>
      <c r="BB133" s="13"/>
      <c r="BC133" s="13"/>
      <c r="BD133" s="13"/>
      <c r="BE133" s="13"/>
      <c r="BF133" s="13"/>
      <c r="BG133" s="13"/>
      <c r="BH133" s="13"/>
      <c r="BI133" s="13"/>
      <c r="BJ133" s="13"/>
      <c r="BK133" s="13"/>
      <c r="BL133" s="295"/>
      <c r="BM133" s="294"/>
      <c r="BN133" s="13"/>
      <c r="BO133" s="13"/>
      <c r="BP133" s="13"/>
      <c r="BQ133" s="13"/>
      <c r="BR133" s="13"/>
      <c r="BS133" s="13"/>
      <c r="BT133" s="13"/>
      <c r="BU133" s="13"/>
      <c r="BV133" s="13"/>
      <c r="BW133" s="13"/>
      <c r="BX133" s="13"/>
      <c r="BY133" s="13"/>
      <c r="BZ133" s="295"/>
      <c r="CA133" s="294"/>
      <c r="CB133" s="13"/>
      <c r="CC133" s="13"/>
      <c r="CD133" s="13"/>
      <c r="CE133" s="386"/>
      <c r="CF133" s="13"/>
      <c r="CG133" s="13"/>
    </row>
    <row r="134" spans="1:85" ht="15" thickBot="1" x14ac:dyDescent="0.35">
      <c r="A134" s="57" t="s">
        <v>9</v>
      </c>
      <c r="B134" s="58"/>
      <c r="C134" s="859">
        <f>D132*63%</f>
        <v>56803.95</v>
      </c>
      <c r="D134" s="860"/>
      <c r="E134" s="888"/>
      <c r="F134" s="889"/>
      <c r="G134" s="887">
        <f>H132*63%</f>
        <v>4026.0024000000003</v>
      </c>
      <c r="H134" s="597"/>
      <c r="I134" s="597"/>
      <c r="J134" s="819">
        <f>K132*63%</f>
        <v>0</v>
      </c>
      <c r="K134" s="597"/>
      <c r="L134" s="597"/>
      <c r="M134" s="597">
        <f>N132*63%</f>
        <v>0</v>
      </c>
      <c r="N134" s="597"/>
      <c r="O134" s="684"/>
      <c r="P134" s="597">
        <f>Q132*63%</f>
        <v>0</v>
      </c>
      <c r="Q134" s="597"/>
      <c r="R134" s="684"/>
      <c r="S134" s="597">
        <f>T132*63%</f>
        <v>0</v>
      </c>
      <c r="T134" s="597"/>
      <c r="U134" s="827"/>
      <c r="V134" s="598"/>
      <c r="W134" s="599"/>
      <c r="X134" s="819">
        <f>Y132*63%</f>
        <v>0</v>
      </c>
      <c r="Y134" s="597"/>
      <c r="Z134" s="597"/>
      <c r="AA134" s="597">
        <f>AB132*63%</f>
        <v>0</v>
      </c>
      <c r="AB134" s="597"/>
      <c r="AC134" s="684"/>
      <c r="AD134" s="597">
        <f>AE132*63%</f>
        <v>0</v>
      </c>
      <c r="AE134" s="597"/>
      <c r="AF134" s="684"/>
      <c r="AG134" s="597">
        <f>AH132*63%</f>
        <v>0</v>
      </c>
      <c r="AH134" s="597"/>
      <c r="AI134" s="827"/>
      <c r="AJ134" s="598"/>
      <c r="AK134" s="599"/>
      <c r="AL134" s="597">
        <f>AM132*63%</f>
        <v>28907.55</v>
      </c>
      <c r="AM134" s="597"/>
      <c r="AN134" s="597"/>
      <c r="AO134" s="597">
        <f>AP132*63%</f>
        <v>0</v>
      </c>
      <c r="AP134" s="597"/>
      <c r="AQ134" s="597"/>
      <c r="AR134" s="597">
        <f>AS132*63%</f>
        <v>0</v>
      </c>
      <c r="AS134" s="597"/>
      <c r="AT134" s="597"/>
      <c r="AU134" s="597">
        <f>AV132*63%</f>
        <v>0</v>
      </c>
      <c r="AV134" s="597"/>
      <c r="AW134" s="597"/>
      <c r="AX134" s="598"/>
      <c r="AY134" s="599"/>
      <c r="AZ134" s="597">
        <f>BA132*63%</f>
        <v>0</v>
      </c>
      <c r="BA134" s="597"/>
      <c r="BB134" s="597"/>
      <c r="BC134" s="597">
        <f>BD132*63%</f>
        <v>0</v>
      </c>
      <c r="BD134" s="597"/>
      <c r="BE134" s="597"/>
      <c r="BF134" s="597">
        <f>BG132*63%</f>
        <v>0</v>
      </c>
      <c r="BG134" s="597"/>
      <c r="BH134" s="597"/>
      <c r="BI134" s="597">
        <f>BJ132*63%</f>
        <v>0</v>
      </c>
      <c r="BJ134" s="597"/>
      <c r="BK134" s="597"/>
      <c r="BL134" s="598"/>
      <c r="BM134" s="599"/>
      <c r="BN134" s="597">
        <f>BO132*63%</f>
        <v>0</v>
      </c>
      <c r="BO134" s="597"/>
      <c r="BP134" s="597"/>
      <c r="BQ134" s="597">
        <f>BR132*63%</f>
        <v>0</v>
      </c>
      <c r="BR134" s="597"/>
      <c r="BS134" s="597"/>
      <c r="BT134" s="597">
        <f>BU132*63%</f>
        <v>0</v>
      </c>
      <c r="BU134" s="597"/>
      <c r="BV134" s="597"/>
      <c r="BW134" s="597">
        <f>BX132*63%</f>
        <v>0</v>
      </c>
      <c r="BX134" s="597"/>
      <c r="BY134" s="597"/>
      <c r="BZ134" s="598"/>
      <c r="CA134" s="599"/>
      <c r="CB134" s="597">
        <f>CC132*63%</f>
        <v>0</v>
      </c>
      <c r="CC134" s="597"/>
      <c r="CD134" s="684"/>
      <c r="CE134" s="597">
        <f>CF132*63%</f>
        <v>0</v>
      </c>
      <c r="CF134" s="597"/>
      <c r="CG134" s="670"/>
    </row>
    <row r="135" spans="1:85" ht="24" customHeight="1" thickBot="1" x14ac:dyDescent="0.35">
      <c r="A135" s="16" t="s">
        <v>8</v>
      </c>
      <c r="B135" s="9"/>
      <c r="C135" s="14"/>
      <c r="D135" s="14"/>
      <c r="E135" s="14"/>
      <c r="F135" s="14"/>
      <c r="G135" s="13"/>
      <c r="H135" s="13"/>
      <c r="I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  <c r="AY135" s="13"/>
      <c r="AZ135" s="13"/>
      <c r="BA135" s="13"/>
      <c r="BB135" s="13"/>
      <c r="BC135" s="13"/>
      <c r="BD135" s="13"/>
      <c r="BE135" s="13"/>
      <c r="BF135" s="13"/>
      <c r="BG135" s="13"/>
      <c r="BH135" s="13"/>
      <c r="BI135" s="13"/>
      <c r="BJ135" s="13"/>
      <c r="BK135" s="13"/>
      <c r="BL135" s="13"/>
      <c r="BM135" s="13"/>
      <c r="BN135" s="13"/>
      <c r="BO135" s="13"/>
      <c r="BP135" s="13"/>
      <c r="BQ135" s="13"/>
      <c r="BR135" s="13"/>
      <c r="BS135" s="13"/>
      <c r="BT135" s="13"/>
      <c r="BU135" s="13"/>
      <c r="BV135" s="13"/>
      <c r="BW135" s="13"/>
      <c r="BX135" s="13"/>
      <c r="BY135" s="13"/>
      <c r="BZ135" s="13"/>
      <c r="CA135" s="13"/>
      <c r="CB135" s="13"/>
      <c r="CC135" s="13"/>
      <c r="CD135" s="13"/>
      <c r="CE135" s="13"/>
      <c r="CF135" s="13"/>
      <c r="CG135" s="13"/>
    </row>
    <row r="136" spans="1:85" ht="31.2" customHeight="1" x14ac:dyDescent="0.3">
      <c r="A136" s="216" t="s">
        <v>76</v>
      </c>
      <c r="B136" s="217"/>
      <c r="C136" s="855" t="str">
        <f>C110</f>
        <v xml:space="preserve">Budget Total FP </v>
      </c>
      <c r="D136" s="856"/>
      <c r="E136" s="724" t="str">
        <f>E110</f>
        <v>Budget Contractualisé</v>
      </c>
      <c r="F136" s="725"/>
      <c r="G136" s="853" t="str">
        <f>G110</f>
        <v>Cumul Réel</v>
      </c>
      <c r="H136" s="792"/>
      <c r="I136" s="854"/>
      <c r="J136" s="794" t="str">
        <f>J110</f>
        <v>BI 2017</v>
      </c>
      <c r="K136" s="795"/>
      <c r="L136" s="883"/>
      <c r="M136" s="702" t="str">
        <f>M110</f>
        <v>BI 2017 + transferts</v>
      </c>
      <c r="N136" s="703"/>
      <c r="O136" s="704"/>
      <c r="P136" s="702" t="str">
        <f>P110</f>
        <v>BR2 2017</v>
      </c>
      <c r="Q136" s="703"/>
      <c r="R136" s="704"/>
      <c r="S136" s="702" t="str">
        <f>S110</f>
        <v>Réel 31/12/17</v>
      </c>
      <c r="T136" s="703"/>
      <c r="U136" s="807"/>
      <c r="V136" s="809" t="s">
        <v>77</v>
      </c>
      <c r="W136" s="810"/>
      <c r="X136" s="798" t="str">
        <f>X110</f>
        <v>BI 2018</v>
      </c>
      <c r="Y136" s="799"/>
      <c r="Z136" s="892"/>
      <c r="AA136" s="636" t="str">
        <f>AA110</f>
        <v>BI 2018 + transferts</v>
      </c>
      <c r="AB136" s="637"/>
      <c r="AC136" s="638"/>
      <c r="AD136" s="636" t="str">
        <f>AD110</f>
        <v>BR2 2018</v>
      </c>
      <c r="AE136" s="637"/>
      <c r="AF136" s="638"/>
      <c r="AG136" s="636" t="str">
        <f>AG110</f>
        <v>Réel xx/xx/18</v>
      </c>
      <c r="AH136" s="637"/>
      <c r="AI136" s="821"/>
      <c r="AJ136" s="822" t="s">
        <v>77</v>
      </c>
      <c r="AK136" s="826"/>
      <c r="AL136" s="816" t="str">
        <f>AL110</f>
        <v>BI 2019</v>
      </c>
      <c r="AM136" s="817"/>
      <c r="AN136" s="818"/>
      <c r="AO136" s="816" t="str">
        <f>AO110</f>
        <v>BI 2019 + transferts</v>
      </c>
      <c r="AP136" s="817"/>
      <c r="AQ136" s="818"/>
      <c r="AR136" s="816" t="str">
        <f>AR110</f>
        <v>BR2 2019</v>
      </c>
      <c r="AS136" s="817"/>
      <c r="AT136" s="818"/>
      <c r="AU136" s="816" t="str">
        <f>AU110</f>
        <v>Réel xx/xx/19</v>
      </c>
      <c r="AV136" s="817"/>
      <c r="AW136" s="818"/>
      <c r="AX136" s="893" t="s">
        <v>77</v>
      </c>
      <c r="AY136" s="896"/>
      <c r="AZ136" s="588" t="str">
        <f>AZ110</f>
        <v>BI 2020</v>
      </c>
      <c r="BA136" s="589"/>
      <c r="BB136" s="590"/>
      <c r="BC136" s="588" t="str">
        <f>BC110</f>
        <v>BI 2020 + transferts</v>
      </c>
      <c r="BD136" s="589"/>
      <c r="BE136" s="590"/>
      <c r="BF136" s="588" t="str">
        <f>BF110</f>
        <v>BR2 2020</v>
      </c>
      <c r="BG136" s="589"/>
      <c r="BH136" s="590"/>
      <c r="BI136" s="588" t="str">
        <f>BI110</f>
        <v>Réel xx/xx/20</v>
      </c>
      <c r="BJ136" s="589"/>
      <c r="BK136" s="590"/>
      <c r="BL136" s="630" t="s">
        <v>77</v>
      </c>
      <c r="BM136" s="631"/>
      <c r="BN136" s="602" t="str">
        <f>BN110</f>
        <v>BI 2021</v>
      </c>
      <c r="BO136" s="603"/>
      <c r="BP136" s="604"/>
      <c r="BQ136" s="602" t="str">
        <f>BQ110</f>
        <v>BI 2021 + transferts</v>
      </c>
      <c r="BR136" s="603"/>
      <c r="BS136" s="604"/>
      <c r="BT136" s="602" t="str">
        <f>BT110</f>
        <v>BR2 2021</v>
      </c>
      <c r="BU136" s="603"/>
      <c r="BV136" s="604"/>
      <c r="BW136" s="602" t="str">
        <f>BW110</f>
        <v>Réel xx/xx/21</v>
      </c>
      <c r="BX136" s="603"/>
      <c r="BY136" s="604"/>
      <c r="BZ136" s="591" t="s">
        <v>77</v>
      </c>
      <c r="CA136" s="592"/>
      <c r="CB136" s="672">
        <f>CB110</f>
        <v>2022</v>
      </c>
      <c r="CC136" s="672"/>
      <c r="CD136" s="672"/>
      <c r="CE136" s="671" t="str">
        <f>CE110</f>
        <v>2023 et &gt;</v>
      </c>
      <c r="CF136" s="672"/>
      <c r="CG136" s="673"/>
    </row>
    <row r="137" spans="1:85" s="3" customFormat="1" ht="15" thickBot="1" x14ac:dyDescent="0.35">
      <c r="A137" s="218" t="s">
        <v>76</v>
      </c>
      <c r="B137" s="219"/>
      <c r="C137" s="308" t="s">
        <v>15</v>
      </c>
      <c r="D137" s="309" t="s">
        <v>11</v>
      </c>
      <c r="E137" s="310" t="s">
        <v>15</v>
      </c>
      <c r="F137" s="309" t="s">
        <v>11</v>
      </c>
      <c r="G137" s="311" t="s">
        <v>15</v>
      </c>
      <c r="H137" s="726" t="s">
        <v>11</v>
      </c>
      <c r="I137" s="727"/>
      <c r="J137" s="312" t="s">
        <v>15</v>
      </c>
      <c r="K137" s="736" t="s">
        <v>11</v>
      </c>
      <c r="L137" s="806"/>
      <c r="M137" s="313" t="s">
        <v>15</v>
      </c>
      <c r="N137" s="736" t="s">
        <v>11</v>
      </c>
      <c r="O137" s="737" t="s">
        <v>11</v>
      </c>
      <c r="P137" s="313" t="s">
        <v>15</v>
      </c>
      <c r="Q137" s="736" t="s">
        <v>11</v>
      </c>
      <c r="R137" s="737" t="s">
        <v>11</v>
      </c>
      <c r="S137" s="313" t="s">
        <v>15</v>
      </c>
      <c r="T137" s="736" t="s">
        <v>11</v>
      </c>
      <c r="U137" s="806" t="s">
        <v>11</v>
      </c>
      <c r="V137" s="314" t="s">
        <v>78</v>
      </c>
      <c r="W137" s="315" t="s">
        <v>80</v>
      </c>
      <c r="X137" s="562" t="s">
        <v>15</v>
      </c>
      <c r="Y137" s="685" t="s">
        <v>11</v>
      </c>
      <c r="Z137" s="885"/>
      <c r="AA137" s="561" t="s">
        <v>15</v>
      </c>
      <c r="AB137" s="685" t="s">
        <v>11</v>
      </c>
      <c r="AC137" s="686" t="s">
        <v>11</v>
      </c>
      <c r="AD137" s="561" t="s">
        <v>15</v>
      </c>
      <c r="AE137" s="685" t="s">
        <v>11</v>
      </c>
      <c r="AF137" s="686" t="s">
        <v>11</v>
      </c>
      <c r="AG137" s="561" t="s">
        <v>15</v>
      </c>
      <c r="AH137" s="685" t="s">
        <v>11</v>
      </c>
      <c r="AI137" s="885" t="s">
        <v>11</v>
      </c>
      <c r="AJ137" s="559" t="s">
        <v>78</v>
      </c>
      <c r="AK137" s="560" t="s">
        <v>80</v>
      </c>
      <c r="AL137" s="448" t="s">
        <v>15</v>
      </c>
      <c r="AM137" s="714" t="s">
        <v>11</v>
      </c>
      <c r="AN137" s="715"/>
      <c r="AO137" s="448" t="s">
        <v>15</v>
      </c>
      <c r="AP137" s="714" t="s">
        <v>11</v>
      </c>
      <c r="AQ137" s="715"/>
      <c r="AR137" s="448" t="s">
        <v>15</v>
      </c>
      <c r="AS137" s="714" t="s">
        <v>11</v>
      </c>
      <c r="AT137" s="715"/>
      <c r="AU137" s="448" t="s">
        <v>15</v>
      </c>
      <c r="AV137" s="714" t="s">
        <v>11</v>
      </c>
      <c r="AW137" s="715"/>
      <c r="AX137" s="455" t="s">
        <v>78</v>
      </c>
      <c r="AY137" s="456" t="s">
        <v>80</v>
      </c>
      <c r="AZ137" s="470" t="s">
        <v>15</v>
      </c>
      <c r="BA137" s="632" t="s">
        <v>11</v>
      </c>
      <c r="BB137" s="633"/>
      <c r="BC137" s="470" t="s">
        <v>15</v>
      </c>
      <c r="BD137" s="632" t="s">
        <v>11</v>
      </c>
      <c r="BE137" s="633"/>
      <c r="BF137" s="470" t="s">
        <v>15</v>
      </c>
      <c r="BG137" s="632" t="s">
        <v>11</v>
      </c>
      <c r="BH137" s="633"/>
      <c r="BI137" s="470" t="s">
        <v>15</v>
      </c>
      <c r="BJ137" s="632" t="s">
        <v>11</v>
      </c>
      <c r="BK137" s="633"/>
      <c r="BL137" s="471" t="s">
        <v>78</v>
      </c>
      <c r="BM137" s="472" t="s">
        <v>80</v>
      </c>
      <c r="BN137" s="483" t="s">
        <v>15</v>
      </c>
      <c r="BO137" s="593" t="s">
        <v>11</v>
      </c>
      <c r="BP137" s="594"/>
      <c r="BQ137" s="483" t="s">
        <v>15</v>
      </c>
      <c r="BR137" s="593" t="s">
        <v>11</v>
      </c>
      <c r="BS137" s="594"/>
      <c r="BT137" s="483" t="s">
        <v>15</v>
      </c>
      <c r="BU137" s="593" t="s">
        <v>11</v>
      </c>
      <c r="BV137" s="594"/>
      <c r="BW137" s="483" t="s">
        <v>15</v>
      </c>
      <c r="BX137" s="593" t="s">
        <v>11</v>
      </c>
      <c r="BY137" s="594"/>
      <c r="BZ137" s="484" t="s">
        <v>78</v>
      </c>
      <c r="CA137" s="485" t="s">
        <v>80</v>
      </c>
      <c r="CB137" s="316" t="s">
        <v>15</v>
      </c>
      <c r="CC137" s="674" t="s">
        <v>11</v>
      </c>
      <c r="CD137" s="674"/>
      <c r="CE137" s="387" t="s">
        <v>15</v>
      </c>
      <c r="CF137" s="674" t="s">
        <v>11</v>
      </c>
      <c r="CG137" s="675"/>
    </row>
    <row r="138" spans="1:85" s="3" customFormat="1" ht="14.4" hidden="1" customHeight="1" outlineLevel="1" x14ac:dyDescent="0.3">
      <c r="A138" s="5"/>
      <c r="B138" s="6"/>
      <c r="C138" s="130"/>
      <c r="D138" s="133"/>
      <c r="E138" s="127"/>
      <c r="F138" s="135"/>
      <c r="G138" s="107">
        <f t="shared" ref="G138:G142" si="25">S138+AG138+AU138+BI138+BW138</f>
        <v>0</v>
      </c>
      <c r="H138" s="728"/>
      <c r="I138" s="729"/>
      <c r="J138" s="119"/>
      <c r="K138" s="712"/>
      <c r="L138" s="713"/>
      <c r="M138" s="119"/>
      <c r="N138" s="712"/>
      <c r="O138" s="713"/>
      <c r="P138" s="119"/>
      <c r="Q138" s="712"/>
      <c r="R138" s="713"/>
      <c r="S138" s="107"/>
      <c r="T138" s="728"/>
      <c r="U138" s="886"/>
      <c r="V138" s="297"/>
      <c r="W138" s="298"/>
      <c r="X138" s="119"/>
      <c r="Y138" s="712"/>
      <c r="Z138" s="713"/>
      <c r="AA138" s="119"/>
      <c r="AB138" s="712"/>
      <c r="AC138" s="713"/>
      <c r="AD138" s="119"/>
      <c r="AE138" s="712"/>
      <c r="AF138" s="713"/>
      <c r="AG138" s="107"/>
      <c r="AH138" s="728"/>
      <c r="AI138" s="886"/>
      <c r="AJ138" s="297"/>
      <c r="AK138" s="298"/>
      <c r="AL138" s="122"/>
      <c r="AM138" s="584"/>
      <c r="AN138" s="585"/>
      <c r="AO138" s="122"/>
      <c r="AP138" s="584"/>
      <c r="AQ138" s="585"/>
      <c r="AR138" s="122"/>
      <c r="AS138" s="584"/>
      <c r="AT138" s="585"/>
      <c r="AU138" s="122"/>
      <c r="AV138" s="584"/>
      <c r="AW138" s="585"/>
      <c r="AX138" s="297"/>
      <c r="AY138" s="298"/>
      <c r="AZ138" s="122"/>
      <c r="BA138" s="584"/>
      <c r="BB138" s="585"/>
      <c r="BC138" s="122"/>
      <c r="BD138" s="584"/>
      <c r="BE138" s="585"/>
      <c r="BF138" s="122"/>
      <c r="BG138" s="584"/>
      <c r="BH138" s="585"/>
      <c r="BI138" s="122"/>
      <c r="BJ138" s="584"/>
      <c r="BK138" s="585"/>
      <c r="BL138" s="297"/>
      <c r="BM138" s="298"/>
      <c r="BN138" s="122"/>
      <c r="BO138" s="584"/>
      <c r="BP138" s="585"/>
      <c r="BQ138" s="122"/>
      <c r="BR138" s="584"/>
      <c r="BS138" s="585"/>
      <c r="BT138" s="122"/>
      <c r="BU138" s="584"/>
      <c r="BV138" s="585"/>
      <c r="BW138" s="122"/>
      <c r="BX138" s="584"/>
      <c r="BY138" s="585"/>
      <c r="BZ138" s="297"/>
      <c r="CA138" s="298"/>
      <c r="CB138" s="119"/>
      <c r="CC138" s="584"/>
      <c r="CD138" s="717"/>
      <c r="CE138" s="388"/>
      <c r="CF138" s="584"/>
      <c r="CG138" s="705"/>
    </row>
    <row r="139" spans="1:85" s="3" customFormat="1" ht="14.4" hidden="1" customHeight="1" outlineLevel="1" x14ac:dyDescent="0.3">
      <c r="A139" s="1"/>
      <c r="C139" s="130"/>
      <c r="D139" s="134"/>
      <c r="E139" s="128"/>
      <c r="F139" s="136"/>
      <c r="G139" s="108">
        <f t="shared" si="25"/>
        <v>0</v>
      </c>
      <c r="H139" s="695"/>
      <c r="I139" s="696"/>
      <c r="J139" s="120"/>
      <c r="K139" s="573"/>
      <c r="L139" s="574"/>
      <c r="M139" s="120"/>
      <c r="N139" s="573"/>
      <c r="O139" s="574"/>
      <c r="P139" s="120"/>
      <c r="Q139" s="573"/>
      <c r="R139" s="574"/>
      <c r="S139" s="108"/>
      <c r="T139" s="695"/>
      <c r="U139" s="808"/>
      <c r="V139" s="299"/>
      <c r="W139" s="300"/>
      <c r="X139" s="120"/>
      <c r="Y139" s="573"/>
      <c r="Z139" s="574"/>
      <c r="AA139" s="120"/>
      <c r="AB139" s="573"/>
      <c r="AC139" s="574"/>
      <c r="AD139" s="120"/>
      <c r="AE139" s="573"/>
      <c r="AF139" s="574"/>
      <c r="AG139" s="108"/>
      <c r="AH139" s="695"/>
      <c r="AI139" s="808"/>
      <c r="AJ139" s="299"/>
      <c r="AK139" s="300"/>
      <c r="AL139" s="123"/>
      <c r="AM139" s="586"/>
      <c r="AN139" s="587"/>
      <c r="AO139" s="123"/>
      <c r="AP139" s="586"/>
      <c r="AQ139" s="587"/>
      <c r="AR139" s="123"/>
      <c r="AS139" s="586"/>
      <c r="AT139" s="587"/>
      <c r="AU139" s="123"/>
      <c r="AV139" s="586"/>
      <c r="AW139" s="587"/>
      <c r="AX139" s="299"/>
      <c r="AY139" s="300"/>
      <c r="AZ139" s="123"/>
      <c r="BA139" s="586"/>
      <c r="BB139" s="587"/>
      <c r="BC139" s="123"/>
      <c r="BD139" s="586"/>
      <c r="BE139" s="587"/>
      <c r="BF139" s="123"/>
      <c r="BG139" s="586"/>
      <c r="BH139" s="587"/>
      <c r="BI139" s="123"/>
      <c r="BJ139" s="586"/>
      <c r="BK139" s="587"/>
      <c r="BL139" s="299"/>
      <c r="BM139" s="300"/>
      <c r="BN139" s="123"/>
      <c r="BO139" s="586"/>
      <c r="BP139" s="587"/>
      <c r="BQ139" s="123"/>
      <c r="BR139" s="586"/>
      <c r="BS139" s="587"/>
      <c r="BT139" s="123"/>
      <c r="BU139" s="586"/>
      <c r="BV139" s="587"/>
      <c r="BW139" s="123"/>
      <c r="BX139" s="586"/>
      <c r="BY139" s="587"/>
      <c r="BZ139" s="299"/>
      <c r="CA139" s="300"/>
      <c r="CB139" s="120"/>
      <c r="CC139" s="586"/>
      <c r="CD139" s="718"/>
      <c r="CE139" s="389"/>
      <c r="CF139" s="586"/>
      <c r="CG139" s="706"/>
    </row>
    <row r="140" spans="1:85" s="3" customFormat="1" ht="14.4" hidden="1" customHeight="1" outlineLevel="1" x14ac:dyDescent="0.3">
      <c r="A140" s="1"/>
      <c r="C140" s="130"/>
      <c r="D140" s="134"/>
      <c r="E140" s="128"/>
      <c r="F140" s="136"/>
      <c r="G140" s="108">
        <f t="shared" si="25"/>
        <v>0</v>
      </c>
      <c r="H140" s="695"/>
      <c r="I140" s="696"/>
      <c r="J140" s="120"/>
      <c r="K140" s="573"/>
      <c r="L140" s="574"/>
      <c r="M140" s="120"/>
      <c r="N140" s="573"/>
      <c r="O140" s="574"/>
      <c r="P140" s="120"/>
      <c r="Q140" s="573"/>
      <c r="R140" s="574"/>
      <c r="S140" s="108"/>
      <c r="T140" s="695"/>
      <c r="U140" s="808"/>
      <c r="V140" s="299"/>
      <c r="W140" s="300"/>
      <c r="X140" s="120"/>
      <c r="Y140" s="573"/>
      <c r="Z140" s="574"/>
      <c r="AA140" s="120"/>
      <c r="AB140" s="573"/>
      <c r="AC140" s="574"/>
      <c r="AD140" s="120"/>
      <c r="AE140" s="573"/>
      <c r="AF140" s="574"/>
      <c r="AG140" s="108"/>
      <c r="AH140" s="695"/>
      <c r="AI140" s="808"/>
      <c r="AJ140" s="299"/>
      <c r="AK140" s="300"/>
      <c r="AL140" s="123"/>
      <c r="AM140" s="586"/>
      <c r="AN140" s="587"/>
      <c r="AO140" s="123"/>
      <c r="AP140" s="586"/>
      <c r="AQ140" s="587"/>
      <c r="AR140" s="123"/>
      <c r="AS140" s="586"/>
      <c r="AT140" s="587"/>
      <c r="AU140" s="123"/>
      <c r="AV140" s="586"/>
      <c r="AW140" s="587"/>
      <c r="AX140" s="299"/>
      <c r="AY140" s="300"/>
      <c r="AZ140" s="123"/>
      <c r="BA140" s="586"/>
      <c r="BB140" s="587"/>
      <c r="BC140" s="123"/>
      <c r="BD140" s="586"/>
      <c r="BE140" s="587"/>
      <c r="BF140" s="123"/>
      <c r="BG140" s="586"/>
      <c r="BH140" s="587"/>
      <c r="BI140" s="123"/>
      <c r="BJ140" s="586"/>
      <c r="BK140" s="587"/>
      <c r="BL140" s="299"/>
      <c r="BM140" s="300"/>
      <c r="BN140" s="123"/>
      <c r="BO140" s="586"/>
      <c r="BP140" s="587"/>
      <c r="BQ140" s="123"/>
      <c r="BR140" s="586"/>
      <c r="BS140" s="587"/>
      <c r="BT140" s="123"/>
      <c r="BU140" s="586"/>
      <c r="BV140" s="587"/>
      <c r="BW140" s="123"/>
      <c r="BX140" s="586"/>
      <c r="BY140" s="587"/>
      <c r="BZ140" s="299"/>
      <c r="CA140" s="300"/>
      <c r="CB140" s="120"/>
      <c r="CC140" s="586"/>
      <c r="CD140" s="718"/>
      <c r="CE140" s="389"/>
      <c r="CF140" s="586"/>
      <c r="CG140" s="706"/>
    </row>
    <row r="141" spans="1:85" ht="14.4" hidden="1" customHeight="1" outlineLevel="1" x14ac:dyDescent="0.3">
      <c r="A141" s="1"/>
      <c r="B141" s="3"/>
      <c r="C141" s="130"/>
      <c r="D141" s="134"/>
      <c r="E141" s="128"/>
      <c r="F141" s="136"/>
      <c r="G141" s="108">
        <f t="shared" si="25"/>
        <v>0</v>
      </c>
      <c r="H141" s="695"/>
      <c r="I141" s="696"/>
      <c r="J141" s="120"/>
      <c r="K141" s="573"/>
      <c r="L141" s="574"/>
      <c r="M141" s="120"/>
      <c r="N141" s="573"/>
      <c r="O141" s="574"/>
      <c r="P141" s="120"/>
      <c r="Q141" s="573"/>
      <c r="R141" s="574"/>
      <c r="S141" s="108"/>
      <c r="T141" s="695"/>
      <c r="U141" s="808"/>
      <c r="V141" s="299"/>
      <c r="W141" s="300"/>
      <c r="X141" s="120"/>
      <c r="Y141" s="573"/>
      <c r="Z141" s="574"/>
      <c r="AA141" s="120"/>
      <c r="AB141" s="573"/>
      <c r="AC141" s="574"/>
      <c r="AD141" s="120"/>
      <c r="AE141" s="573"/>
      <c r="AF141" s="574"/>
      <c r="AG141" s="108"/>
      <c r="AH141" s="695"/>
      <c r="AI141" s="808"/>
      <c r="AJ141" s="299"/>
      <c r="AK141" s="300"/>
      <c r="AL141" s="123"/>
      <c r="AM141" s="586"/>
      <c r="AN141" s="587"/>
      <c r="AO141" s="123"/>
      <c r="AP141" s="586"/>
      <c r="AQ141" s="587"/>
      <c r="AR141" s="123"/>
      <c r="AS141" s="586"/>
      <c r="AT141" s="587"/>
      <c r="AU141" s="123"/>
      <c r="AV141" s="586"/>
      <c r="AW141" s="587"/>
      <c r="AX141" s="299"/>
      <c r="AY141" s="300"/>
      <c r="AZ141" s="123"/>
      <c r="BA141" s="586"/>
      <c r="BB141" s="587"/>
      <c r="BC141" s="123"/>
      <c r="BD141" s="586"/>
      <c r="BE141" s="587"/>
      <c r="BF141" s="123"/>
      <c r="BG141" s="586"/>
      <c r="BH141" s="587"/>
      <c r="BI141" s="123"/>
      <c r="BJ141" s="586"/>
      <c r="BK141" s="587"/>
      <c r="BL141" s="299"/>
      <c r="BM141" s="300"/>
      <c r="BN141" s="123"/>
      <c r="BO141" s="586"/>
      <c r="BP141" s="587"/>
      <c r="BQ141" s="123"/>
      <c r="BR141" s="586"/>
      <c r="BS141" s="587"/>
      <c r="BT141" s="123"/>
      <c r="BU141" s="586"/>
      <c r="BV141" s="587"/>
      <c r="BW141" s="123"/>
      <c r="BX141" s="586"/>
      <c r="BY141" s="587"/>
      <c r="BZ141" s="299"/>
      <c r="CA141" s="300"/>
      <c r="CB141" s="120"/>
      <c r="CC141" s="586"/>
      <c r="CD141" s="718"/>
      <c r="CE141" s="389"/>
      <c r="CF141" s="586"/>
      <c r="CG141" s="706"/>
    </row>
    <row r="142" spans="1:85" ht="14.4" hidden="1" customHeight="1" outlineLevel="1" x14ac:dyDescent="0.3">
      <c r="A142" s="1"/>
      <c r="B142" s="3"/>
      <c r="C142" s="130"/>
      <c r="D142" s="134"/>
      <c r="E142" s="128"/>
      <c r="F142" s="137"/>
      <c r="G142" s="108">
        <f t="shared" si="25"/>
        <v>0</v>
      </c>
      <c r="H142" s="695"/>
      <c r="I142" s="696"/>
      <c r="J142" s="120"/>
      <c r="K142" s="573"/>
      <c r="L142" s="574"/>
      <c r="M142" s="120"/>
      <c r="N142" s="573"/>
      <c r="O142" s="574"/>
      <c r="P142" s="120"/>
      <c r="Q142" s="573"/>
      <c r="R142" s="574"/>
      <c r="S142" s="108"/>
      <c r="T142" s="695"/>
      <c r="U142" s="808"/>
      <c r="V142" s="299"/>
      <c r="W142" s="300"/>
      <c r="X142" s="120"/>
      <c r="Y142" s="573"/>
      <c r="Z142" s="574"/>
      <c r="AA142" s="120"/>
      <c r="AB142" s="573"/>
      <c r="AC142" s="574"/>
      <c r="AD142" s="120"/>
      <c r="AE142" s="573"/>
      <c r="AF142" s="574"/>
      <c r="AG142" s="108"/>
      <c r="AH142" s="695"/>
      <c r="AI142" s="808"/>
      <c r="AJ142" s="299"/>
      <c r="AK142" s="300"/>
      <c r="AL142" s="123"/>
      <c r="AM142" s="586"/>
      <c r="AN142" s="587"/>
      <c r="AO142" s="123"/>
      <c r="AP142" s="586"/>
      <c r="AQ142" s="587"/>
      <c r="AR142" s="123"/>
      <c r="AS142" s="586"/>
      <c r="AT142" s="587"/>
      <c r="AU142" s="123"/>
      <c r="AV142" s="586"/>
      <c r="AW142" s="587"/>
      <c r="AX142" s="299"/>
      <c r="AY142" s="300"/>
      <c r="AZ142" s="123"/>
      <c r="BA142" s="586"/>
      <c r="BB142" s="587"/>
      <c r="BC142" s="123"/>
      <c r="BD142" s="586"/>
      <c r="BE142" s="587"/>
      <c r="BF142" s="123"/>
      <c r="BG142" s="586"/>
      <c r="BH142" s="587"/>
      <c r="BI142" s="123"/>
      <c r="BJ142" s="586"/>
      <c r="BK142" s="587"/>
      <c r="BL142" s="299"/>
      <c r="BM142" s="300"/>
      <c r="BN142" s="123"/>
      <c r="BO142" s="586"/>
      <c r="BP142" s="587"/>
      <c r="BQ142" s="123"/>
      <c r="BR142" s="586"/>
      <c r="BS142" s="587"/>
      <c r="BT142" s="123"/>
      <c r="BU142" s="586"/>
      <c r="BV142" s="587"/>
      <c r="BW142" s="123"/>
      <c r="BX142" s="586"/>
      <c r="BY142" s="587"/>
      <c r="BZ142" s="299"/>
      <c r="CA142" s="300"/>
      <c r="CB142" s="120"/>
      <c r="CC142" s="586"/>
      <c r="CD142" s="718"/>
      <c r="CE142" s="389"/>
      <c r="CF142" s="586"/>
      <c r="CG142" s="706"/>
    </row>
    <row r="143" spans="1:85" ht="15" collapsed="1" thickBot="1" x14ac:dyDescent="0.35">
      <c r="A143" s="7" t="s">
        <v>10</v>
      </c>
      <c r="B143" s="8"/>
      <c r="C143" s="131">
        <f t="shared" ref="C143:H143" si="26">SUM(C138:C142)</f>
        <v>0</v>
      </c>
      <c r="D143" s="82">
        <f t="shared" si="26"/>
        <v>0</v>
      </c>
      <c r="E143" s="129">
        <f t="shared" si="26"/>
        <v>0</v>
      </c>
      <c r="F143" s="82">
        <f t="shared" si="26"/>
        <v>0</v>
      </c>
      <c r="G143" s="83">
        <f>S143+AG143+AU143+BI143+BW143</f>
        <v>0</v>
      </c>
      <c r="H143" s="575">
        <f t="shared" si="26"/>
        <v>0</v>
      </c>
      <c r="I143" s="852"/>
      <c r="J143" s="126">
        <f>SUM(J138:J142)</f>
        <v>0</v>
      </c>
      <c r="K143" s="575">
        <f>SUM(K138:K142)</f>
        <v>0</v>
      </c>
      <c r="L143" s="600"/>
      <c r="M143" s="125">
        <f>SUM(M138:M142)</f>
        <v>0</v>
      </c>
      <c r="N143" s="575">
        <f>SUM(N138:N142)</f>
        <v>0</v>
      </c>
      <c r="O143" s="576"/>
      <c r="P143" s="125">
        <f>SUM(P138:P142)</f>
        <v>0</v>
      </c>
      <c r="Q143" s="575">
        <f>SUM(Q138:Q142)</f>
        <v>0</v>
      </c>
      <c r="R143" s="576"/>
      <c r="S143" s="84">
        <f>SUM(S138:S142)</f>
        <v>0</v>
      </c>
      <c r="T143" s="575">
        <f>SUM(T138:U142)</f>
        <v>0</v>
      </c>
      <c r="U143" s="600"/>
      <c r="V143" s="301">
        <f>M143-S143</f>
        <v>0</v>
      </c>
      <c r="W143" s="263" t="e">
        <f>T143/N143</f>
        <v>#DIV/0!</v>
      </c>
      <c r="X143" s="126">
        <f>SUM(X138:X142)</f>
        <v>0</v>
      </c>
      <c r="Y143" s="575">
        <f>SUM(Y138:Y142)</f>
        <v>0</v>
      </c>
      <c r="Z143" s="600"/>
      <c r="AA143" s="125">
        <f>SUM(AA138:AA142)</f>
        <v>0</v>
      </c>
      <c r="AB143" s="575">
        <f>SUM(AB138:AC142)</f>
        <v>0</v>
      </c>
      <c r="AC143" s="576"/>
      <c r="AD143" s="125">
        <f>SUM(AD138:AD142)</f>
        <v>0</v>
      </c>
      <c r="AE143" s="575">
        <f>SUM(AE138:AF142)</f>
        <v>0</v>
      </c>
      <c r="AF143" s="576"/>
      <c r="AG143" s="84">
        <f>SUM(AG138:AG142)</f>
        <v>0</v>
      </c>
      <c r="AH143" s="575">
        <f>SUM(AH138:AI142)</f>
        <v>0</v>
      </c>
      <c r="AI143" s="600"/>
      <c r="AJ143" s="301">
        <f>AD143-AG143</f>
        <v>0</v>
      </c>
      <c r="AK143" s="263" t="e">
        <f>AG143/AD143</f>
        <v>#DIV/0!</v>
      </c>
      <c r="AL143" s="124">
        <f>SUM(AL138:AL142)</f>
        <v>0</v>
      </c>
      <c r="AM143" s="600">
        <f>SUM(AM138:AM142)</f>
        <v>0</v>
      </c>
      <c r="AN143" s="601"/>
      <c r="AO143" s="124">
        <f>SUM(AO138:AO142)</f>
        <v>0</v>
      </c>
      <c r="AP143" s="600">
        <f>SUM(AP138:AP142)</f>
        <v>0</v>
      </c>
      <c r="AQ143" s="601"/>
      <c r="AR143" s="124">
        <f>SUM(AR138:AR142)</f>
        <v>0</v>
      </c>
      <c r="AS143" s="600">
        <f>SUM(AS138:AS142)</f>
        <v>0</v>
      </c>
      <c r="AT143" s="601"/>
      <c r="AU143" s="124">
        <f>SUM(AU138:AU142)</f>
        <v>0</v>
      </c>
      <c r="AV143" s="600">
        <f>SUM(AV138:AV142)</f>
        <v>0</v>
      </c>
      <c r="AW143" s="601"/>
      <c r="AX143" s="301">
        <f>AR143-AU143</f>
        <v>0</v>
      </c>
      <c r="AY143" s="421" t="e">
        <f>AU143/AR143</f>
        <v>#DIV/0!</v>
      </c>
      <c r="AZ143" s="124">
        <f>SUM(AZ138:AZ142)</f>
        <v>0</v>
      </c>
      <c r="BA143" s="600">
        <f>SUM(BA138:BA142)</f>
        <v>0</v>
      </c>
      <c r="BB143" s="601"/>
      <c r="BC143" s="124">
        <f>SUM(BC138:BC142)</f>
        <v>0</v>
      </c>
      <c r="BD143" s="600">
        <f>SUM(BD138:BD142)</f>
        <v>0</v>
      </c>
      <c r="BE143" s="601"/>
      <c r="BF143" s="124">
        <f>SUM(BF138:BF142)</f>
        <v>0</v>
      </c>
      <c r="BG143" s="600">
        <f>SUM(BG138:BG142)</f>
        <v>0</v>
      </c>
      <c r="BH143" s="601"/>
      <c r="BI143" s="124">
        <f>SUM(BI138:BI142)</f>
        <v>0</v>
      </c>
      <c r="BJ143" s="600">
        <f>SUM(BJ138:BJ142)</f>
        <v>0</v>
      </c>
      <c r="BK143" s="601"/>
      <c r="BL143" s="301">
        <f>BF143-BI143</f>
        <v>0</v>
      </c>
      <c r="BM143" s="422" t="e">
        <f>BI143/BF143</f>
        <v>#DIV/0!</v>
      </c>
      <c r="BN143" s="124">
        <f>SUM(BN138:BN142)</f>
        <v>0</v>
      </c>
      <c r="BO143" s="600">
        <f>SUM(BO138:BO142)</f>
        <v>0</v>
      </c>
      <c r="BP143" s="601"/>
      <c r="BQ143" s="124">
        <f>SUM(BQ138:BQ142)</f>
        <v>0</v>
      </c>
      <c r="BR143" s="600">
        <f>SUM(BR138:BR142)</f>
        <v>0</v>
      </c>
      <c r="BS143" s="601"/>
      <c r="BT143" s="124">
        <f>SUM(BT138:BT142)</f>
        <v>0</v>
      </c>
      <c r="BU143" s="600">
        <f>SUM(BU138:BU142)</f>
        <v>0</v>
      </c>
      <c r="BV143" s="601"/>
      <c r="BW143" s="124">
        <f>SUM(BW138:BW142)</f>
        <v>0</v>
      </c>
      <c r="BX143" s="600">
        <f>SUM(BX138:BX142)</f>
        <v>0</v>
      </c>
      <c r="BY143" s="601"/>
      <c r="BZ143" s="301">
        <f>BT143-BW143</f>
        <v>0</v>
      </c>
      <c r="CA143" s="422" t="e">
        <f>BW143/BT143</f>
        <v>#DIV/0!</v>
      </c>
      <c r="CB143" s="121">
        <f>SUM(CB138:CB142)</f>
        <v>0</v>
      </c>
      <c r="CC143" s="600">
        <f>SUM(CC138:CC142)</f>
        <v>0</v>
      </c>
      <c r="CD143" s="716"/>
      <c r="CE143" s="390">
        <f>SUM(CE138:CE142)</f>
        <v>0</v>
      </c>
      <c r="CF143" s="600">
        <f>SUM(CF138:CF142)</f>
        <v>0</v>
      </c>
      <c r="CG143" s="707"/>
    </row>
    <row r="144" spans="1:85" s="17" customFormat="1" ht="14.4" customHeight="1" thickBot="1" x14ac:dyDescent="0.35">
      <c r="A144" s="215" t="s">
        <v>76</v>
      </c>
      <c r="B144" s="9"/>
      <c r="C144" s="12"/>
      <c r="D144" s="53"/>
      <c r="E144" s="13"/>
      <c r="F144" s="13"/>
      <c r="G144" s="13"/>
      <c r="H144" s="13"/>
      <c r="I144" s="13"/>
      <c r="J144"/>
      <c r="K144"/>
      <c r="L144"/>
      <c r="M144" s="9"/>
      <c r="N144" s="9"/>
      <c r="O144" s="13"/>
      <c r="P144" s="9"/>
      <c r="Q144" s="9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  <c r="AY144" s="13"/>
      <c r="AZ144" s="13"/>
      <c r="BA144" s="13"/>
      <c r="BB144" s="13"/>
      <c r="BC144" s="13"/>
      <c r="BD144" s="13"/>
      <c r="BE144" s="13"/>
      <c r="BF144" s="13"/>
      <c r="BG144" s="13"/>
      <c r="BH144" s="13"/>
      <c r="BI144" s="13"/>
      <c r="BJ144" s="13"/>
      <c r="BK144" s="13"/>
      <c r="BL144" s="13"/>
      <c r="BM144" s="13"/>
      <c r="BN144" s="13"/>
      <c r="BO144" s="13"/>
      <c r="BP144" s="13"/>
      <c r="BQ144" s="13"/>
      <c r="BR144" s="13"/>
      <c r="BS144" s="13"/>
      <c r="BT144" s="13"/>
      <c r="BU144" s="13"/>
      <c r="BV144" s="13"/>
      <c r="BW144" s="13"/>
      <c r="BX144" s="13"/>
      <c r="BY144" s="13"/>
      <c r="BZ144" s="13"/>
      <c r="CA144" s="13"/>
      <c r="CB144" s="13"/>
      <c r="CC144" s="13"/>
      <c r="CD144" s="13"/>
      <c r="CE144" s="13"/>
      <c r="CF144" s="13"/>
      <c r="CG144" s="13"/>
    </row>
    <row r="145" spans="1:85" ht="16.2" thickBot="1" x14ac:dyDescent="0.35">
      <c r="A145" s="18" t="s">
        <v>73</v>
      </c>
      <c r="B145" s="19"/>
      <c r="C145" s="719">
        <f>C108+D132+C134+D143</f>
        <v>171968.95</v>
      </c>
      <c r="D145" s="578"/>
      <c r="E145" s="577">
        <f>E108+F132+E134+F143</f>
        <v>150950</v>
      </c>
      <c r="F145" s="699"/>
      <c r="G145" s="579">
        <f>I108+H132+G134+H143</f>
        <v>23974.9424</v>
      </c>
      <c r="H145" s="608"/>
      <c r="I145" s="608"/>
      <c r="J145" s="608">
        <f>L108+K132+J134+K143</f>
        <v>12100</v>
      </c>
      <c r="K145" s="608"/>
      <c r="L145" s="608"/>
      <c r="M145" s="577">
        <f>O108+N132+M134+N143</f>
        <v>12100</v>
      </c>
      <c r="N145" s="578"/>
      <c r="O145" s="579"/>
      <c r="P145" s="577">
        <f>R108+Q132+P134+Q143</f>
        <v>0</v>
      </c>
      <c r="Q145" s="578"/>
      <c r="R145" s="579"/>
      <c r="S145" s="608">
        <f>U108+T132+S134+T143</f>
        <v>8650</v>
      </c>
      <c r="T145" s="608"/>
      <c r="U145" s="577"/>
      <c r="V145" s="890"/>
      <c r="W145" s="891"/>
      <c r="X145" s="786">
        <f>Z108+Y132+X134+Y143</f>
        <v>10200</v>
      </c>
      <c r="Y145" s="608"/>
      <c r="Z145" s="608"/>
      <c r="AA145" s="426"/>
      <c r="AB145" s="426"/>
      <c r="AC145" s="426"/>
      <c r="AD145" s="260"/>
      <c r="AE145" s="260"/>
      <c r="AF145" s="260"/>
      <c r="AG145" s="260"/>
      <c r="AH145" s="260"/>
      <c r="AI145" s="260"/>
      <c r="AJ145" s="260"/>
      <c r="AK145" s="260"/>
      <c r="AL145" s="608">
        <f>AN108+AM132+AL134+AM143</f>
        <v>80792.55</v>
      </c>
      <c r="AM145" s="577"/>
      <c r="AN145" s="609"/>
      <c r="AO145" s="608">
        <f>AQ108+AP132+AO134+AP143</f>
        <v>0</v>
      </c>
      <c r="AP145" s="577"/>
      <c r="AQ145" s="609"/>
      <c r="AR145" s="608">
        <f>AT108+AS132+AR134+AS143</f>
        <v>0</v>
      </c>
      <c r="AS145" s="577"/>
      <c r="AT145" s="609"/>
      <c r="AU145" s="608">
        <f>AW108+AV132+AU134+AV143</f>
        <v>0</v>
      </c>
      <c r="AV145" s="577"/>
      <c r="AW145" s="609"/>
      <c r="AX145" s="416"/>
      <c r="AY145" s="416"/>
      <c r="AZ145" s="608">
        <f>BB108+BA132+AZ134+BA143</f>
        <v>0</v>
      </c>
      <c r="BA145" s="577"/>
      <c r="BB145" s="609"/>
      <c r="BC145" s="608">
        <f>BE108+BD132+BC134+BD143</f>
        <v>0</v>
      </c>
      <c r="BD145" s="577"/>
      <c r="BE145" s="609"/>
      <c r="BF145" s="608">
        <f>BH108+BG132+BF134+BG143</f>
        <v>0</v>
      </c>
      <c r="BG145" s="577"/>
      <c r="BH145" s="609"/>
      <c r="BI145" s="608">
        <f>BK108+BJ132+BI134+BJ143</f>
        <v>0</v>
      </c>
      <c r="BJ145" s="577"/>
      <c r="BK145" s="609"/>
      <c r="BL145" s="426"/>
      <c r="BM145" s="426"/>
      <c r="BN145" s="608">
        <f>BP108+BO132+BN134+BO143</f>
        <v>0</v>
      </c>
      <c r="BO145" s="577"/>
      <c r="BP145" s="609"/>
      <c r="BQ145" s="608">
        <f>BS108+BR132+BQ134+BR143</f>
        <v>0</v>
      </c>
      <c r="BR145" s="577"/>
      <c r="BS145" s="609"/>
      <c r="BT145" s="608">
        <f>BV108+BU132+BT134+BU143</f>
        <v>0</v>
      </c>
      <c r="BU145" s="577"/>
      <c r="BV145" s="609"/>
      <c r="BW145" s="608">
        <f>BY108+BX132+BW134+BX143</f>
        <v>0</v>
      </c>
      <c r="BX145" s="577"/>
      <c r="BY145" s="609"/>
      <c r="BZ145" s="426"/>
      <c r="CA145" s="426"/>
      <c r="CB145" s="608">
        <f>CD108+CC132+CB134+CC143</f>
        <v>0</v>
      </c>
      <c r="CC145" s="577"/>
      <c r="CD145" s="577"/>
      <c r="CE145" s="708">
        <f>CG108+CF132+CE134+CF143</f>
        <v>0</v>
      </c>
      <c r="CF145" s="577"/>
      <c r="CG145" s="609"/>
    </row>
    <row r="146" spans="1:85" ht="26.4" customHeight="1" thickBot="1" x14ac:dyDescent="0.35">
      <c r="A146" s="16" t="s">
        <v>72</v>
      </c>
    </row>
    <row r="147" spans="1:85" ht="29.4" customHeight="1" x14ac:dyDescent="0.3">
      <c r="A147" s="216" t="s">
        <v>76</v>
      </c>
      <c r="B147" s="217"/>
      <c r="C147" s="720" t="str">
        <f>C28</f>
        <v xml:space="preserve">Budget Total FP </v>
      </c>
      <c r="D147" s="721"/>
      <c r="E147" s="787" t="str">
        <f>E28</f>
        <v>Budget Contractualisé</v>
      </c>
      <c r="F147" s="788"/>
      <c r="G147" s="791" t="str">
        <f>G136</f>
        <v>Cumul Réel</v>
      </c>
      <c r="H147" s="792"/>
      <c r="I147" s="793"/>
      <c r="J147" s="794" t="str">
        <f>J136</f>
        <v>BI 2017</v>
      </c>
      <c r="K147" s="795"/>
      <c r="L147" s="796"/>
      <c r="M147" s="702" t="str">
        <f>M136</f>
        <v>BI 2017 + transferts</v>
      </c>
      <c r="N147" s="703"/>
      <c r="O147" s="704"/>
      <c r="P147" s="702" t="str">
        <f>P136</f>
        <v>BR2 2017</v>
      </c>
      <c r="Q147" s="703"/>
      <c r="R147" s="704"/>
      <c r="S147" s="797" t="str">
        <f>S136</f>
        <v>Réel 31/12/17</v>
      </c>
      <c r="T147" s="795"/>
      <c r="U147" s="796"/>
      <c r="V147" s="809" t="s">
        <v>77</v>
      </c>
      <c r="W147" s="810"/>
      <c r="X147" s="798" t="str">
        <f>X136</f>
        <v>BI 2018</v>
      </c>
      <c r="Y147" s="799"/>
      <c r="Z147" s="800"/>
      <c r="AA147" s="636" t="str">
        <f>AA136</f>
        <v>BI 2018 + transferts</v>
      </c>
      <c r="AB147" s="637"/>
      <c r="AC147" s="638"/>
      <c r="AD147" s="636" t="str">
        <f>AD136</f>
        <v>BR2 2018</v>
      </c>
      <c r="AE147" s="637"/>
      <c r="AF147" s="638"/>
      <c r="AG147" s="811" t="str">
        <f>AG136</f>
        <v>Réel xx/xx/18</v>
      </c>
      <c r="AH147" s="799"/>
      <c r="AI147" s="800"/>
      <c r="AJ147" s="822" t="s">
        <v>77</v>
      </c>
      <c r="AK147" s="826"/>
      <c r="AL147" s="801" t="str">
        <f>AL136</f>
        <v>BI 2019</v>
      </c>
      <c r="AM147" s="802"/>
      <c r="AN147" s="803"/>
      <c r="AO147" s="801" t="str">
        <f>AO136</f>
        <v>BI 2019 + transferts</v>
      </c>
      <c r="AP147" s="802"/>
      <c r="AQ147" s="803"/>
      <c r="AR147" s="801" t="str">
        <f>AR136</f>
        <v>BR2 2019</v>
      </c>
      <c r="AS147" s="802"/>
      <c r="AT147" s="803"/>
      <c r="AU147" s="801" t="str">
        <f>AU136</f>
        <v>Réel xx/xx/19</v>
      </c>
      <c r="AV147" s="802"/>
      <c r="AW147" s="803"/>
      <c r="AX147" s="893" t="s">
        <v>77</v>
      </c>
      <c r="AY147" s="896"/>
      <c r="AZ147" s="627" t="str">
        <f>AZ136</f>
        <v>BI 2020</v>
      </c>
      <c r="BA147" s="628"/>
      <c r="BB147" s="629"/>
      <c r="BC147" s="627" t="str">
        <f>BC136</f>
        <v>BI 2020 + transferts</v>
      </c>
      <c r="BD147" s="628"/>
      <c r="BE147" s="629"/>
      <c r="BF147" s="627" t="str">
        <f>BF136</f>
        <v>BR2 2020</v>
      </c>
      <c r="BG147" s="628"/>
      <c r="BH147" s="629"/>
      <c r="BI147" s="627" t="str">
        <f>BI136</f>
        <v>Réel xx/xx/20</v>
      </c>
      <c r="BJ147" s="628"/>
      <c r="BK147" s="629"/>
      <c r="BL147" s="630" t="s">
        <v>77</v>
      </c>
      <c r="BM147" s="631"/>
      <c r="BN147" s="580" t="str">
        <f>BN136</f>
        <v>BI 2021</v>
      </c>
      <c r="BO147" s="581"/>
      <c r="BP147" s="582"/>
      <c r="BQ147" s="580" t="str">
        <f>BQ136</f>
        <v>BI 2021 + transferts</v>
      </c>
      <c r="BR147" s="581"/>
      <c r="BS147" s="582"/>
      <c r="BT147" s="580" t="str">
        <f>BT136</f>
        <v>BR2 2021</v>
      </c>
      <c r="BU147" s="581"/>
      <c r="BV147" s="582"/>
      <c r="BW147" s="580" t="str">
        <f>BW136</f>
        <v>Réel xx/xx/21</v>
      </c>
      <c r="BX147" s="581"/>
      <c r="BY147" s="582"/>
      <c r="BZ147" s="591" t="s">
        <v>77</v>
      </c>
      <c r="CA147" s="592"/>
      <c r="CB147" s="804">
        <f>CB136</f>
        <v>2022</v>
      </c>
      <c r="CC147" s="710"/>
      <c r="CD147" s="805"/>
      <c r="CE147" s="709" t="str">
        <f>CE136</f>
        <v>2023 et &gt;</v>
      </c>
      <c r="CF147" s="710"/>
      <c r="CG147" s="711"/>
    </row>
    <row r="148" spans="1:85" ht="21" customHeight="1" thickBot="1" x14ac:dyDescent="0.35">
      <c r="A148" s="218" t="s">
        <v>76</v>
      </c>
      <c r="B148" s="219"/>
      <c r="C148" s="722"/>
      <c r="D148" s="723"/>
      <c r="E148" s="789"/>
      <c r="F148" s="790"/>
      <c r="G148" s="317"/>
      <c r="H148" s="318" t="s">
        <v>55</v>
      </c>
      <c r="I148" s="319" t="s">
        <v>54</v>
      </c>
      <c r="J148" s="317"/>
      <c r="K148" s="320" t="s">
        <v>55</v>
      </c>
      <c r="L148" s="321" t="s">
        <v>54</v>
      </c>
      <c r="M148" s="322"/>
      <c r="N148" s="320" t="s">
        <v>55</v>
      </c>
      <c r="O148" s="323" t="s">
        <v>54</v>
      </c>
      <c r="P148" s="322"/>
      <c r="Q148" s="320" t="s">
        <v>55</v>
      </c>
      <c r="R148" s="323" t="s">
        <v>54</v>
      </c>
      <c r="S148" s="322"/>
      <c r="T148" s="320" t="s">
        <v>55</v>
      </c>
      <c r="U148" s="321" t="s">
        <v>54</v>
      </c>
      <c r="V148" s="314" t="s">
        <v>54</v>
      </c>
      <c r="W148" s="315" t="s">
        <v>81</v>
      </c>
      <c r="X148" s="317"/>
      <c r="Y148" s="563" t="s">
        <v>55</v>
      </c>
      <c r="Z148" s="564" t="s">
        <v>54</v>
      </c>
      <c r="AA148" s="322"/>
      <c r="AB148" s="563" t="s">
        <v>55</v>
      </c>
      <c r="AC148" s="565" t="s">
        <v>54</v>
      </c>
      <c r="AD148" s="322"/>
      <c r="AE148" s="563" t="s">
        <v>55</v>
      </c>
      <c r="AF148" s="565" t="s">
        <v>54</v>
      </c>
      <c r="AG148" s="322"/>
      <c r="AH148" s="563" t="s">
        <v>55</v>
      </c>
      <c r="AI148" s="564" t="s">
        <v>54</v>
      </c>
      <c r="AJ148" s="559" t="s">
        <v>54</v>
      </c>
      <c r="AK148" s="560" t="s">
        <v>81</v>
      </c>
      <c r="AL148" s="449"/>
      <c r="AM148" s="450" t="s">
        <v>55</v>
      </c>
      <c r="AN148" s="451" t="s">
        <v>54</v>
      </c>
      <c r="AO148" s="449"/>
      <c r="AP148" s="450" t="s">
        <v>55</v>
      </c>
      <c r="AQ148" s="451" t="s">
        <v>54</v>
      </c>
      <c r="AR148" s="449"/>
      <c r="AS148" s="450" t="s">
        <v>55</v>
      </c>
      <c r="AT148" s="451" t="s">
        <v>54</v>
      </c>
      <c r="AU148" s="449"/>
      <c r="AV148" s="450" t="s">
        <v>55</v>
      </c>
      <c r="AW148" s="451" t="s">
        <v>54</v>
      </c>
      <c r="AX148" s="455" t="s">
        <v>54</v>
      </c>
      <c r="AY148" s="456" t="s">
        <v>81</v>
      </c>
      <c r="AZ148" s="473"/>
      <c r="BA148" s="474" t="s">
        <v>55</v>
      </c>
      <c r="BB148" s="475" t="s">
        <v>54</v>
      </c>
      <c r="BC148" s="473"/>
      <c r="BD148" s="474" t="s">
        <v>55</v>
      </c>
      <c r="BE148" s="475" t="s">
        <v>54</v>
      </c>
      <c r="BF148" s="473"/>
      <c r="BG148" s="474" t="s">
        <v>55</v>
      </c>
      <c r="BH148" s="475" t="s">
        <v>54</v>
      </c>
      <c r="BI148" s="473"/>
      <c r="BJ148" s="474" t="s">
        <v>55</v>
      </c>
      <c r="BK148" s="475" t="s">
        <v>54</v>
      </c>
      <c r="BL148" s="471" t="s">
        <v>54</v>
      </c>
      <c r="BM148" s="472" t="s">
        <v>81</v>
      </c>
      <c r="BN148" s="486"/>
      <c r="BO148" s="487" t="s">
        <v>55</v>
      </c>
      <c r="BP148" s="488" t="s">
        <v>54</v>
      </c>
      <c r="BQ148" s="486"/>
      <c r="BR148" s="487" t="s">
        <v>55</v>
      </c>
      <c r="BS148" s="488" t="s">
        <v>54</v>
      </c>
      <c r="BT148" s="486"/>
      <c r="BU148" s="487" t="s">
        <v>55</v>
      </c>
      <c r="BV148" s="488" t="s">
        <v>54</v>
      </c>
      <c r="BW148" s="486"/>
      <c r="BX148" s="487" t="s">
        <v>55</v>
      </c>
      <c r="BY148" s="488" t="s">
        <v>54</v>
      </c>
      <c r="BZ148" s="484" t="s">
        <v>54</v>
      </c>
      <c r="CA148" s="485" t="s">
        <v>81</v>
      </c>
      <c r="CB148" s="326"/>
      <c r="CC148" s="324" t="s">
        <v>55</v>
      </c>
      <c r="CD148" s="325" t="s">
        <v>54</v>
      </c>
      <c r="CE148" s="322"/>
      <c r="CF148" s="324" t="s">
        <v>55</v>
      </c>
      <c r="CG148" s="327" t="s">
        <v>54</v>
      </c>
    </row>
    <row r="149" spans="1:85" s="174" customFormat="1" ht="21.6" customHeight="1" outlineLevel="1" x14ac:dyDescent="0.3">
      <c r="A149" s="140" t="s">
        <v>225</v>
      </c>
      <c r="B149" s="184" t="s">
        <v>157</v>
      </c>
      <c r="C149" s="700">
        <v>114854</v>
      </c>
      <c r="D149" s="701"/>
      <c r="E149" s="697">
        <v>118298</v>
      </c>
      <c r="F149" s="698"/>
      <c r="G149" s="185"/>
      <c r="H149" s="186">
        <f>T149+AH149+AV149+BJ149+BX149</f>
        <v>0</v>
      </c>
      <c r="I149" s="187">
        <f t="shared" ref="I149:I158" si="27">U149+AI149+AW149+BK149+BY149</f>
        <v>35490</v>
      </c>
      <c r="J149" s="185"/>
      <c r="K149" s="186"/>
      <c r="L149" s="188"/>
      <c r="M149" s="189"/>
      <c r="N149" s="186"/>
      <c r="O149" s="190"/>
      <c r="P149" s="189"/>
      <c r="Q149" s="186"/>
      <c r="R149" s="190"/>
      <c r="S149" s="189"/>
      <c r="T149" s="186">
        <f>SUMPRODUCT(OR(CJIA!$AD$2:$AD$5000="RFONCRE-FT",CJIA!$AD$2:$AD$5000="TECH_RE-FT")*(CJIA!$E$2:$E$5000="54")*(YEAR(CJIA!$S$2:$S$5000)&lt;=2017)*CJIA!$F$2:$F$5000)</f>
        <v>0</v>
      </c>
      <c r="U149" s="188">
        <v>35490</v>
      </c>
      <c r="V149" s="458"/>
      <c r="W149" s="459"/>
      <c r="X149" s="185"/>
      <c r="Y149" s="186">
        <v>82809</v>
      </c>
      <c r="Z149" s="188">
        <v>11830</v>
      </c>
      <c r="AA149" s="189"/>
      <c r="AB149" s="186">
        <v>11830</v>
      </c>
      <c r="AC149" s="190"/>
      <c r="AD149" s="189"/>
      <c r="AE149" s="186">
        <f>35490*2</f>
        <v>70980</v>
      </c>
      <c r="AF149" s="190">
        <f>11830*3</f>
        <v>35490</v>
      </c>
      <c r="AG149" s="189"/>
      <c r="AH149" s="186"/>
      <c r="AI149" s="188"/>
      <c r="AJ149" s="458"/>
      <c r="AK149" s="459"/>
      <c r="AL149" s="192"/>
      <c r="AM149" s="186"/>
      <c r="AN149" s="191"/>
      <c r="AO149" s="192"/>
      <c r="AP149" s="186"/>
      <c r="AQ149" s="191"/>
      <c r="AR149" s="192"/>
      <c r="AS149" s="186"/>
      <c r="AT149" s="191"/>
      <c r="AU149" s="192"/>
      <c r="AV149" s="186"/>
      <c r="AW149" s="191"/>
      <c r="AX149" s="458"/>
      <c r="AY149" s="459"/>
      <c r="AZ149" s="192"/>
      <c r="BA149" s="186"/>
      <c r="BB149" s="191"/>
      <c r="BC149" s="192"/>
      <c r="BD149" s="186"/>
      <c r="BE149" s="191"/>
      <c r="BF149" s="192"/>
      <c r="BG149" s="186"/>
      <c r="BH149" s="191"/>
      <c r="BI149" s="192"/>
      <c r="BJ149" s="186"/>
      <c r="BK149" s="191"/>
      <c r="BL149" s="458"/>
      <c r="BM149" s="459"/>
      <c r="BN149" s="192"/>
      <c r="BO149" s="186"/>
      <c r="BP149" s="191"/>
      <c r="BQ149" s="192"/>
      <c r="BR149" s="186"/>
      <c r="BS149" s="191"/>
      <c r="BT149" s="192"/>
      <c r="BU149" s="186"/>
      <c r="BV149" s="191"/>
      <c r="BW149" s="192"/>
      <c r="BX149" s="186"/>
      <c r="BY149" s="191"/>
      <c r="BZ149" s="458"/>
      <c r="CA149" s="459"/>
      <c r="CB149" s="192"/>
      <c r="CC149" s="186"/>
      <c r="CD149" s="188"/>
      <c r="CE149" s="189"/>
      <c r="CF149" s="186"/>
      <c r="CG149" s="187"/>
    </row>
    <row r="150" spans="1:85" s="174" customFormat="1" ht="21.6" hidden="1" customHeight="1" outlineLevel="1" x14ac:dyDescent="0.3">
      <c r="A150" s="140"/>
      <c r="B150" s="184"/>
      <c r="C150" s="700"/>
      <c r="D150" s="701"/>
      <c r="E150" s="697"/>
      <c r="F150" s="698"/>
      <c r="G150" s="185"/>
      <c r="H150" s="186">
        <f t="shared" ref="H150:H158" si="28">T150+AH150+AV150+BJ150+BX150</f>
        <v>0</v>
      </c>
      <c r="I150" s="187">
        <f t="shared" si="27"/>
        <v>0</v>
      </c>
      <c r="J150" s="185"/>
      <c r="K150" s="186"/>
      <c r="L150" s="188"/>
      <c r="M150" s="189"/>
      <c r="N150" s="186"/>
      <c r="O150" s="190"/>
      <c r="P150" s="189"/>
      <c r="Q150" s="186"/>
      <c r="R150" s="190"/>
      <c r="S150" s="189"/>
      <c r="T150" s="186"/>
      <c r="U150" s="188"/>
      <c r="V150" s="458"/>
      <c r="W150" s="459"/>
      <c r="X150" s="185"/>
      <c r="Y150" s="186"/>
      <c r="Z150" s="188"/>
      <c r="AA150" s="189"/>
      <c r="AB150" s="186"/>
      <c r="AC150" s="190"/>
      <c r="AD150" s="189"/>
      <c r="AE150" s="186"/>
      <c r="AF150" s="190"/>
      <c r="AG150" s="189"/>
      <c r="AH150" s="186"/>
      <c r="AI150" s="188"/>
      <c r="AJ150" s="458"/>
      <c r="AK150" s="459"/>
      <c r="AL150" s="192"/>
      <c r="AM150" s="186"/>
      <c r="AN150" s="191"/>
      <c r="AO150" s="192"/>
      <c r="AP150" s="186"/>
      <c r="AQ150" s="191"/>
      <c r="AR150" s="192"/>
      <c r="AS150" s="186"/>
      <c r="AT150" s="191"/>
      <c r="AU150" s="192"/>
      <c r="AV150" s="186"/>
      <c r="AW150" s="191"/>
      <c r="AX150" s="458"/>
      <c r="AY150" s="459"/>
      <c r="AZ150" s="192"/>
      <c r="BA150" s="186"/>
      <c r="BB150" s="191"/>
      <c r="BC150" s="192"/>
      <c r="BD150" s="186"/>
      <c r="BE150" s="191"/>
      <c r="BF150" s="192"/>
      <c r="BG150" s="186"/>
      <c r="BH150" s="191"/>
      <c r="BI150" s="192"/>
      <c r="BJ150" s="186"/>
      <c r="BK150" s="191"/>
      <c r="BL150" s="458"/>
      <c r="BM150" s="459"/>
      <c r="BN150" s="192"/>
      <c r="BO150" s="186"/>
      <c r="BP150" s="191"/>
      <c r="BQ150" s="192"/>
      <c r="BR150" s="186"/>
      <c r="BS150" s="191"/>
      <c r="BT150" s="192"/>
      <c r="BU150" s="186"/>
      <c r="BV150" s="191"/>
      <c r="BW150" s="192"/>
      <c r="BX150" s="186"/>
      <c r="BY150" s="191"/>
      <c r="BZ150" s="458"/>
      <c r="CA150" s="459"/>
      <c r="CB150" s="192"/>
      <c r="CC150" s="186"/>
      <c r="CD150" s="188"/>
      <c r="CE150" s="189"/>
      <c r="CF150" s="186"/>
      <c r="CG150" s="187"/>
    </row>
    <row r="151" spans="1:85" s="174" customFormat="1" ht="21.6" hidden="1" customHeight="1" outlineLevel="1" x14ac:dyDescent="0.3">
      <c r="A151" s="140"/>
      <c r="B151" s="184"/>
      <c r="C151" s="700"/>
      <c r="D151" s="701"/>
      <c r="E151" s="697"/>
      <c r="F151" s="698"/>
      <c r="G151" s="185"/>
      <c r="H151" s="186">
        <f t="shared" si="28"/>
        <v>0</v>
      </c>
      <c r="I151" s="187">
        <f t="shared" si="27"/>
        <v>0</v>
      </c>
      <c r="J151" s="185"/>
      <c r="K151" s="186"/>
      <c r="L151" s="188"/>
      <c r="M151" s="189"/>
      <c r="N151" s="186"/>
      <c r="O151" s="190"/>
      <c r="P151" s="189"/>
      <c r="Q151" s="186"/>
      <c r="R151" s="190"/>
      <c r="S151" s="189"/>
      <c r="T151" s="186"/>
      <c r="U151" s="188"/>
      <c r="V151" s="458"/>
      <c r="W151" s="459"/>
      <c r="X151" s="185"/>
      <c r="Y151" s="186"/>
      <c r="Z151" s="188"/>
      <c r="AA151" s="189"/>
      <c r="AB151" s="186"/>
      <c r="AC151" s="190"/>
      <c r="AD151" s="189"/>
      <c r="AE151" s="186"/>
      <c r="AF151" s="190"/>
      <c r="AG151" s="189"/>
      <c r="AH151" s="186"/>
      <c r="AI151" s="188"/>
      <c r="AJ151" s="458"/>
      <c r="AK151" s="459"/>
      <c r="AL151" s="192"/>
      <c r="AM151" s="186"/>
      <c r="AN151" s="191"/>
      <c r="AO151" s="192"/>
      <c r="AP151" s="186"/>
      <c r="AQ151" s="191"/>
      <c r="AR151" s="192"/>
      <c r="AS151" s="186"/>
      <c r="AT151" s="191"/>
      <c r="AU151" s="192"/>
      <c r="AV151" s="186"/>
      <c r="AW151" s="191"/>
      <c r="AX151" s="458"/>
      <c r="AY151" s="459"/>
      <c r="AZ151" s="192"/>
      <c r="BA151" s="186"/>
      <c r="BB151" s="191"/>
      <c r="BC151" s="192"/>
      <c r="BD151" s="186"/>
      <c r="BE151" s="191"/>
      <c r="BF151" s="192"/>
      <c r="BG151" s="186"/>
      <c r="BH151" s="191"/>
      <c r="BI151" s="192"/>
      <c r="BJ151" s="186"/>
      <c r="BK151" s="191"/>
      <c r="BL151" s="458"/>
      <c r="BM151" s="459"/>
      <c r="BN151" s="192"/>
      <c r="BO151" s="186"/>
      <c r="BP151" s="191"/>
      <c r="BQ151" s="192"/>
      <c r="BR151" s="186"/>
      <c r="BS151" s="191"/>
      <c r="BT151" s="192"/>
      <c r="BU151" s="186"/>
      <c r="BV151" s="191"/>
      <c r="BW151" s="192"/>
      <c r="BX151" s="186"/>
      <c r="BY151" s="191"/>
      <c r="BZ151" s="458"/>
      <c r="CA151" s="459"/>
      <c r="CB151" s="192"/>
      <c r="CC151" s="186"/>
      <c r="CD151" s="188"/>
      <c r="CE151" s="189"/>
      <c r="CF151" s="186"/>
      <c r="CG151" s="187"/>
    </row>
    <row r="152" spans="1:85" s="174" customFormat="1" ht="21.6" hidden="1" customHeight="1" outlineLevel="1" x14ac:dyDescent="0.3">
      <c r="A152" s="140"/>
      <c r="B152" s="184"/>
      <c r="C152" s="700"/>
      <c r="D152" s="701"/>
      <c r="E152" s="697"/>
      <c r="F152" s="698"/>
      <c r="G152" s="185"/>
      <c r="H152" s="186">
        <f t="shared" si="28"/>
        <v>0</v>
      </c>
      <c r="I152" s="187">
        <f t="shared" si="27"/>
        <v>0</v>
      </c>
      <c r="J152" s="185"/>
      <c r="K152" s="186"/>
      <c r="L152" s="188"/>
      <c r="M152" s="189"/>
      <c r="N152" s="186"/>
      <c r="O152" s="190"/>
      <c r="P152" s="189"/>
      <c r="Q152" s="186"/>
      <c r="R152" s="190"/>
      <c r="S152" s="189"/>
      <c r="T152" s="186"/>
      <c r="U152" s="188"/>
      <c r="V152" s="458"/>
      <c r="W152" s="459"/>
      <c r="X152" s="185"/>
      <c r="Y152" s="186"/>
      <c r="Z152" s="188"/>
      <c r="AA152" s="189"/>
      <c r="AB152" s="186"/>
      <c r="AC152" s="190"/>
      <c r="AD152" s="189"/>
      <c r="AE152" s="186"/>
      <c r="AF152" s="190"/>
      <c r="AG152" s="189"/>
      <c r="AH152" s="186"/>
      <c r="AI152" s="188"/>
      <c r="AJ152" s="458"/>
      <c r="AK152" s="459"/>
      <c r="AL152" s="192"/>
      <c r="AM152" s="186"/>
      <c r="AN152" s="191"/>
      <c r="AO152" s="192"/>
      <c r="AP152" s="186"/>
      <c r="AQ152" s="191"/>
      <c r="AR152" s="192"/>
      <c r="AS152" s="186"/>
      <c r="AT152" s="191"/>
      <c r="AU152" s="192"/>
      <c r="AV152" s="186"/>
      <c r="AW152" s="191"/>
      <c r="AX152" s="458"/>
      <c r="AY152" s="459"/>
      <c r="AZ152" s="192"/>
      <c r="BA152" s="186"/>
      <c r="BB152" s="191"/>
      <c r="BC152" s="192"/>
      <c r="BD152" s="186"/>
      <c r="BE152" s="191"/>
      <c r="BF152" s="192"/>
      <c r="BG152" s="186"/>
      <c r="BH152" s="191"/>
      <c r="BI152" s="192"/>
      <c r="BJ152" s="186"/>
      <c r="BK152" s="191"/>
      <c r="BL152" s="458"/>
      <c r="BM152" s="459"/>
      <c r="BN152" s="192"/>
      <c r="BO152" s="186"/>
      <c r="BP152" s="191"/>
      <c r="BQ152" s="192"/>
      <c r="BR152" s="186"/>
      <c r="BS152" s="191"/>
      <c r="BT152" s="192"/>
      <c r="BU152" s="186"/>
      <c r="BV152" s="191"/>
      <c r="BW152" s="192"/>
      <c r="BX152" s="186"/>
      <c r="BY152" s="191"/>
      <c r="BZ152" s="458"/>
      <c r="CA152" s="459"/>
      <c r="CB152" s="192"/>
      <c r="CC152" s="186"/>
      <c r="CD152" s="188"/>
      <c r="CE152" s="189"/>
      <c r="CF152" s="186"/>
      <c r="CG152" s="187"/>
    </row>
    <row r="153" spans="1:85" s="174" customFormat="1" ht="21.6" hidden="1" customHeight="1" outlineLevel="1" x14ac:dyDescent="0.3">
      <c r="A153" s="140"/>
      <c r="B153" s="184"/>
      <c r="C153" s="700"/>
      <c r="D153" s="701"/>
      <c r="E153" s="697"/>
      <c r="F153" s="698"/>
      <c r="G153" s="185"/>
      <c r="H153" s="186">
        <f t="shared" si="28"/>
        <v>0</v>
      </c>
      <c r="I153" s="187">
        <f t="shared" si="27"/>
        <v>0</v>
      </c>
      <c r="J153" s="185"/>
      <c r="K153" s="186"/>
      <c r="L153" s="188"/>
      <c r="M153" s="189"/>
      <c r="N153" s="186"/>
      <c r="O153" s="190"/>
      <c r="P153" s="189"/>
      <c r="Q153" s="186"/>
      <c r="R153" s="190"/>
      <c r="S153" s="189"/>
      <c r="T153" s="186"/>
      <c r="U153" s="188"/>
      <c r="V153" s="458"/>
      <c r="W153" s="459"/>
      <c r="X153" s="185"/>
      <c r="Y153" s="186"/>
      <c r="Z153" s="188"/>
      <c r="AA153" s="189"/>
      <c r="AB153" s="186"/>
      <c r="AC153" s="190"/>
      <c r="AD153" s="189"/>
      <c r="AE153" s="186"/>
      <c r="AF153" s="190"/>
      <c r="AG153" s="189"/>
      <c r="AH153" s="186"/>
      <c r="AI153" s="188"/>
      <c r="AJ153" s="458"/>
      <c r="AK153" s="459"/>
      <c r="AL153" s="192"/>
      <c r="AM153" s="186"/>
      <c r="AN153" s="191"/>
      <c r="AO153" s="192"/>
      <c r="AP153" s="186"/>
      <c r="AQ153" s="191"/>
      <c r="AR153" s="192"/>
      <c r="AS153" s="186"/>
      <c r="AT153" s="191"/>
      <c r="AU153" s="192"/>
      <c r="AV153" s="186"/>
      <c r="AW153" s="191"/>
      <c r="AX153" s="458"/>
      <c r="AY153" s="459"/>
      <c r="AZ153" s="192"/>
      <c r="BA153" s="186"/>
      <c r="BB153" s="191"/>
      <c r="BC153" s="192"/>
      <c r="BD153" s="186"/>
      <c r="BE153" s="191"/>
      <c r="BF153" s="192"/>
      <c r="BG153" s="186"/>
      <c r="BH153" s="191"/>
      <c r="BI153" s="192"/>
      <c r="BJ153" s="186"/>
      <c r="BK153" s="191"/>
      <c r="BL153" s="458"/>
      <c r="BM153" s="459"/>
      <c r="BN153" s="192"/>
      <c r="BO153" s="186"/>
      <c r="BP153" s="191"/>
      <c r="BQ153" s="192"/>
      <c r="BR153" s="186"/>
      <c r="BS153" s="191"/>
      <c r="BT153" s="192"/>
      <c r="BU153" s="186"/>
      <c r="BV153" s="191"/>
      <c r="BW153" s="192"/>
      <c r="BX153" s="186"/>
      <c r="BY153" s="191"/>
      <c r="BZ153" s="458"/>
      <c r="CA153" s="459"/>
      <c r="CB153" s="192"/>
      <c r="CC153" s="186"/>
      <c r="CD153" s="188"/>
      <c r="CE153" s="189"/>
      <c r="CF153" s="186"/>
      <c r="CG153" s="187"/>
    </row>
    <row r="154" spans="1:85" s="174" customFormat="1" ht="21.6" hidden="1" customHeight="1" outlineLevel="1" x14ac:dyDescent="0.3">
      <c r="A154" s="140"/>
      <c r="B154" s="184"/>
      <c r="C154" s="700"/>
      <c r="D154" s="701"/>
      <c r="E154" s="697"/>
      <c r="F154" s="698"/>
      <c r="G154" s="185"/>
      <c r="H154" s="186">
        <f t="shared" si="28"/>
        <v>0</v>
      </c>
      <c r="I154" s="187">
        <f t="shared" si="27"/>
        <v>0</v>
      </c>
      <c r="J154" s="185"/>
      <c r="K154" s="186"/>
      <c r="L154" s="188"/>
      <c r="M154" s="189"/>
      <c r="N154" s="186"/>
      <c r="O154" s="190"/>
      <c r="P154" s="189"/>
      <c r="Q154" s="186"/>
      <c r="R154" s="190"/>
      <c r="S154" s="189"/>
      <c r="T154" s="186"/>
      <c r="U154" s="188"/>
      <c r="V154" s="458"/>
      <c r="W154" s="459"/>
      <c r="X154" s="185"/>
      <c r="Y154" s="186"/>
      <c r="Z154" s="188"/>
      <c r="AA154" s="189"/>
      <c r="AB154" s="186"/>
      <c r="AC154" s="190"/>
      <c r="AD154" s="189"/>
      <c r="AE154" s="186"/>
      <c r="AF154" s="190"/>
      <c r="AG154" s="189"/>
      <c r="AH154" s="186"/>
      <c r="AI154" s="188"/>
      <c r="AJ154" s="458"/>
      <c r="AK154" s="459"/>
      <c r="AL154" s="192"/>
      <c r="AM154" s="186"/>
      <c r="AN154" s="191"/>
      <c r="AO154" s="192"/>
      <c r="AP154" s="186"/>
      <c r="AQ154" s="191"/>
      <c r="AR154" s="192"/>
      <c r="AS154" s="186"/>
      <c r="AT154" s="191"/>
      <c r="AU154" s="192"/>
      <c r="AV154" s="186"/>
      <c r="AW154" s="191"/>
      <c r="AX154" s="458"/>
      <c r="AY154" s="459"/>
      <c r="AZ154" s="192"/>
      <c r="BA154" s="186"/>
      <c r="BB154" s="191"/>
      <c r="BC154" s="192"/>
      <c r="BD154" s="186"/>
      <c r="BE154" s="191"/>
      <c r="BF154" s="192"/>
      <c r="BG154" s="186"/>
      <c r="BH154" s="191"/>
      <c r="BI154" s="192"/>
      <c r="BJ154" s="186"/>
      <c r="BK154" s="191"/>
      <c r="BL154" s="458"/>
      <c r="BM154" s="459"/>
      <c r="BN154" s="192"/>
      <c r="BO154" s="186"/>
      <c r="BP154" s="191"/>
      <c r="BQ154" s="192"/>
      <c r="BR154" s="186"/>
      <c r="BS154" s="191"/>
      <c r="BT154" s="192"/>
      <c r="BU154" s="186"/>
      <c r="BV154" s="191"/>
      <c r="BW154" s="192"/>
      <c r="BX154" s="186"/>
      <c r="BY154" s="191"/>
      <c r="BZ154" s="458"/>
      <c r="CA154" s="459"/>
      <c r="CB154" s="192"/>
      <c r="CC154" s="186"/>
      <c r="CD154" s="188"/>
      <c r="CE154" s="189"/>
      <c r="CF154" s="186"/>
      <c r="CG154" s="187"/>
    </row>
    <row r="155" spans="1:85" s="174" customFormat="1" ht="21.6" hidden="1" customHeight="1" outlineLevel="1" x14ac:dyDescent="0.3">
      <c r="A155" s="140"/>
      <c r="B155" s="184"/>
      <c r="C155" s="700"/>
      <c r="D155" s="701"/>
      <c r="E155" s="697"/>
      <c r="F155" s="698"/>
      <c r="G155" s="185"/>
      <c r="H155" s="186">
        <f t="shared" si="28"/>
        <v>0</v>
      </c>
      <c r="I155" s="187">
        <f t="shared" si="27"/>
        <v>0</v>
      </c>
      <c r="J155" s="185"/>
      <c r="K155" s="186"/>
      <c r="L155" s="188"/>
      <c r="M155" s="189"/>
      <c r="N155" s="186"/>
      <c r="O155" s="190"/>
      <c r="P155" s="189"/>
      <c r="Q155" s="186"/>
      <c r="R155" s="190"/>
      <c r="S155" s="189"/>
      <c r="T155" s="186"/>
      <c r="U155" s="188"/>
      <c r="V155" s="458"/>
      <c r="W155" s="459"/>
      <c r="X155" s="185"/>
      <c r="Y155" s="186"/>
      <c r="Z155" s="188"/>
      <c r="AA155" s="189"/>
      <c r="AB155" s="186"/>
      <c r="AC155" s="190"/>
      <c r="AD155" s="189"/>
      <c r="AE155" s="186"/>
      <c r="AF155" s="190"/>
      <c r="AG155" s="189"/>
      <c r="AH155" s="186"/>
      <c r="AI155" s="188"/>
      <c r="AJ155" s="458"/>
      <c r="AK155" s="459"/>
      <c r="AL155" s="192"/>
      <c r="AM155" s="186"/>
      <c r="AN155" s="191"/>
      <c r="AO155" s="192"/>
      <c r="AP155" s="186"/>
      <c r="AQ155" s="191"/>
      <c r="AR155" s="192"/>
      <c r="AS155" s="186"/>
      <c r="AT155" s="191"/>
      <c r="AU155" s="192"/>
      <c r="AV155" s="186"/>
      <c r="AW155" s="191"/>
      <c r="AX155" s="458"/>
      <c r="AY155" s="459"/>
      <c r="AZ155" s="192"/>
      <c r="BA155" s="186"/>
      <c r="BB155" s="191"/>
      <c r="BC155" s="192"/>
      <c r="BD155" s="186"/>
      <c r="BE155" s="191"/>
      <c r="BF155" s="192"/>
      <c r="BG155" s="186"/>
      <c r="BH155" s="191"/>
      <c r="BI155" s="192"/>
      <c r="BJ155" s="186"/>
      <c r="BK155" s="191"/>
      <c r="BL155" s="458"/>
      <c r="BM155" s="459"/>
      <c r="BN155" s="192"/>
      <c r="BO155" s="186"/>
      <c r="BP155" s="191"/>
      <c r="BQ155" s="192"/>
      <c r="BR155" s="186"/>
      <c r="BS155" s="191"/>
      <c r="BT155" s="192"/>
      <c r="BU155" s="186"/>
      <c r="BV155" s="191"/>
      <c r="BW155" s="192"/>
      <c r="BX155" s="186"/>
      <c r="BY155" s="191"/>
      <c r="BZ155" s="458"/>
      <c r="CA155" s="459"/>
      <c r="CB155" s="192"/>
      <c r="CC155" s="186"/>
      <c r="CD155" s="188"/>
      <c r="CE155" s="189"/>
      <c r="CF155" s="186"/>
      <c r="CG155" s="187"/>
    </row>
    <row r="156" spans="1:85" s="174" customFormat="1" ht="21.6" hidden="1" customHeight="1" outlineLevel="1" x14ac:dyDescent="0.3">
      <c r="A156" s="140"/>
      <c r="B156" s="184"/>
      <c r="C156" s="700"/>
      <c r="D156" s="701"/>
      <c r="E156" s="697"/>
      <c r="F156" s="698"/>
      <c r="G156" s="185"/>
      <c r="H156" s="186">
        <f t="shared" si="28"/>
        <v>0</v>
      </c>
      <c r="I156" s="187">
        <f t="shared" si="27"/>
        <v>0</v>
      </c>
      <c r="J156" s="185"/>
      <c r="K156" s="186"/>
      <c r="L156" s="188"/>
      <c r="M156" s="189"/>
      <c r="N156" s="186"/>
      <c r="O156" s="190"/>
      <c r="P156" s="189"/>
      <c r="Q156" s="186"/>
      <c r="R156" s="190"/>
      <c r="S156" s="189"/>
      <c r="T156" s="186"/>
      <c r="U156" s="188"/>
      <c r="V156" s="458"/>
      <c r="W156" s="459"/>
      <c r="X156" s="185"/>
      <c r="Y156" s="186"/>
      <c r="Z156" s="188"/>
      <c r="AA156" s="189"/>
      <c r="AB156" s="186"/>
      <c r="AC156" s="190"/>
      <c r="AD156" s="189"/>
      <c r="AE156" s="186"/>
      <c r="AF156" s="190"/>
      <c r="AG156" s="189"/>
      <c r="AH156" s="186"/>
      <c r="AI156" s="188"/>
      <c r="AJ156" s="458"/>
      <c r="AK156" s="459"/>
      <c r="AL156" s="192"/>
      <c r="AM156" s="186"/>
      <c r="AN156" s="191"/>
      <c r="AO156" s="192"/>
      <c r="AP156" s="186"/>
      <c r="AQ156" s="191"/>
      <c r="AR156" s="192"/>
      <c r="AS156" s="186"/>
      <c r="AT156" s="191"/>
      <c r="AU156" s="192"/>
      <c r="AV156" s="186"/>
      <c r="AW156" s="191"/>
      <c r="AX156" s="458"/>
      <c r="AY156" s="459"/>
      <c r="AZ156" s="192"/>
      <c r="BA156" s="186"/>
      <c r="BB156" s="191"/>
      <c r="BC156" s="192"/>
      <c r="BD156" s="186"/>
      <c r="BE156" s="191"/>
      <c r="BF156" s="192"/>
      <c r="BG156" s="186"/>
      <c r="BH156" s="191"/>
      <c r="BI156" s="192"/>
      <c r="BJ156" s="186"/>
      <c r="BK156" s="191"/>
      <c r="BL156" s="458"/>
      <c r="BM156" s="459"/>
      <c r="BN156" s="192"/>
      <c r="BO156" s="186"/>
      <c r="BP156" s="191"/>
      <c r="BQ156" s="192"/>
      <c r="BR156" s="186"/>
      <c r="BS156" s="191"/>
      <c r="BT156" s="192"/>
      <c r="BU156" s="186"/>
      <c r="BV156" s="191"/>
      <c r="BW156" s="192"/>
      <c r="BX156" s="186"/>
      <c r="BY156" s="191"/>
      <c r="BZ156" s="458"/>
      <c r="CA156" s="459"/>
      <c r="CB156" s="192"/>
      <c r="CC156" s="186"/>
      <c r="CD156" s="188"/>
      <c r="CE156" s="189"/>
      <c r="CF156" s="186"/>
      <c r="CG156" s="187"/>
    </row>
    <row r="157" spans="1:85" s="174" customFormat="1" ht="21.6" hidden="1" customHeight="1" outlineLevel="1" x14ac:dyDescent="0.3">
      <c r="A157" s="140"/>
      <c r="B157" s="184"/>
      <c r="C157" s="700"/>
      <c r="D157" s="701"/>
      <c r="E157" s="697"/>
      <c r="F157" s="698"/>
      <c r="G157" s="185"/>
      <c r="H157" s="186">
        <f t="shared" si="28"/>
        <v>0</v>
      </c>
      <c r="I157" s="187">
        <f t="shared" si="27"/>
        <v>0</v>
      </c>
      <c r="J157" s="185"/>
      <c r="K157" s="186"/>
      <c r="L157" s="188"/>
      <c r="M157" s="189"/>
      <c r="N157" s="186"/>
      <c r="O157" s="190"/>
      <c r="P157" s="189"/>
      <c r="Q157" s="186"/>
      <c r="R157" s="190"/>
      <c r="S157" s="189"/>
      <c r="T157" s="186"/>
      <c r="U157" s="188"/>
      <c r="V157" s="458"/>
      <c r="W157" s="459"/>
      <c r="X157" s="185"/>
      <c r="Y157" s="186"/>
      <c r="Z157" s="188"/>
      <c r="AA157" s="189"/>
      <c r="AB157" s="186"/>
      <c r="AC157" s="190"/>
      <c r="AD157" s="189"/>
      <c r="AE157" s="186"/>
      <c r="AF157" s="190"/>
      <c r="AG157" s="189"/>
      <c r="AH157" s="186"/>
      <c r="AI157" s="188"/>
      <c r="AJ157" s="458"/>
      <c r="AK157" s="459"/>
      <c r="AL157" s="192"/>
      <c r="AM157" s="186"/>
      <c r="AN157" s="191"/>
      <c r="AO157" s="192"/>
      <c r="AP157" s="186"/>
      <c r="AQ157" s="191"/>
      <c r="AR157" s="192"/>
      <c r="AS157" s="186"/>
      <c r="AT157" s="191"/>
      <c r="AU157" s="192"/>
      <c r="AV157" s="186"/>
      <c r="AW157" s="191"/>
      <c r="AX157" s="458"/>
      <c r="AY157" s="459"/>
      <c r="AZ157" s="192"/>
      <c r="BA157" s="186"/>
      <c r="BB157" s="191"/>
      <c r="BC157" s="192"/>
      <c r="BD157" s="186"/>
      <c r="BE157" s="191"/>
      <c r="BF157" s="192"/>
      <c r="BG157" s="186"/>
      <c r="BH157" s="191"/>
      <c r="BI157" s="192"/>
      <c r="BJ157" s="186"/>
      <c r="BK157" s="191"/>
      <c r="BL157" s="458"/>
      <c r="BM157" s="459"/>
      <c r="BN157" s="192"/>
      <c r="BO157" s="186"/>
      <c r="BP157" s="191"/>
      <c r="BQ157" s="192"/>
      <c r="BR157" s="186"/>
      <c r="BS157" s="191"/>
      <c r="BT157" s="192"/>
      <c r="BU157" s="186"/>
      <c r="BV157" s="191"/>
      <c r="BW157" s="192"/>
      <c r="BX157" s="186"/>
      <c r="BY157" s="191"/>
      <c r="BZ157" s="458"/>
      <c r="CA157" s="459"/>
      <c r="CB157" s="192"/>
      <c r="CC157" s="186"/>
      <c r="CD157" s="188"/>
      <c r="CE157" s="189"/>
      <c r="CF157" s="186"/>
      <c r="CG157" s="187"/>
    </row>
    <row r="158" spans="1:85" s="174" customFormat="1" ht="21.6" hidden="1" customHeight="1" outlineLevel="1" x14ac:dyDescent="0.3">
      <c r="A158" s="140"/>
      <c r="B158" s="184"/>
      <c r="C158" s="700"/>
      <c r="D158" s="701"/>
      <c r="E158" s="697"/>
      <c r="F158" s="698"/>
      <c r="G158" s="185"/>
      <c r="H158" s="186">
        <f t="shared" si="28"/>
        <v>0</v>
      </c>
      <c r="I158" s="187">
        <f t="shared" si="27"/>
        <v>0</v>
      </c>
      <c r="J158" s="185"/>
      <c r="K158" s="186"/>
      <c r="L158" s="188"/>
      <c r="M158" s="189"/>
      <c r="N158" s="186"/>
      <c r="O158" s="190"/>
      <c r="P158" s="189"/>
      <c r="Q158" s="186"/>
      <c r="R158" s="190"/>
      <c r="S158" s="189"/>
      <c r="T158" s="186"/>
      <c r="U158" s="188"/>
      <c r="V158" s="458"/>
      <c r="W158" s="459"/>
      <c r="X158" s="185"/>
      <c r="Y158" s="186"/>
      <c r="Z158" s="188"/>
      <c r="AA158" s="189"/>
      <c r="AB158" s="186"/>
      <c r="AC158" s="190"/>
      <c r="AD158" s="189"/>
      <c r="AE158" s="186"/>
      <c r="AF158" s="190"/>
      <c r="AG158" s="189"/>
      <c r="AH158" s="186"/>
      <c r="AI158" s="188"/>
      <c r="AJ158" s="458"/>
      <c r="AK158" s="459"/>
      <c r="AL158" s="192"/>
      <c r="AM158" s="186"/>
      <c r="AN158" s="191"/>
      <c r="AO158" s="192"/>
      <c r="AP158" s="186"/>
      <c r="AQ158" s="191"/>
      <c r="AR158" s="192"/>
      <c r="AS158" s="186"/>
      <c r="AT158" s="191"/>
      <c r="AU158" s="192"/>
      <c r="AV158" s="186"/>
      <c r="AW158" s="191"/>
      <c r="AX158" s="458"/>
      <c r="AY158" s="459"/>
      <c r="AZ158" s="192"/>
      <c r="BA158" s="186"/>
      <c r="BB158" s="191"/>
      <c r="BC158" s="192"/>
      <c r="BD158" s="186"/>
      <c r="BE158" s="191"/>
      <c r="BF158" s="192"/>
      <c r="BG158" s="186"/>
      <c r="BH158" s="191"/>
      <c r="BI158" s="192"/>
      <c r="BJ158" s="186"/>
      <c r="BK158" s="191"/>
      <c r="BL158" s="458"/>
      <c r="BM158" s="459"/>
      <c r="BN158" s="192"/>
      <c r="BO158" s="186"/>
      <c r="BP158" s="191"/>
      <c r="BQ158" s="192"/>
      <c r="BR158" s="186"/>
      <c r="BS158" s="191"/>
      <c r="BT158" s="192"/>
      <c r="BU158" s="186"/>
      <c r="BV158" s="191"/>
      <c r="BW158" s="192"/>
      <c r="BX158" s="186"/>
      <c r="BY158" s="191"/>
      <c r="BZ158" s="458"/>
      <c r="CA158" s="459"/>
      <c r="CB158" s="192"/>
      <c r="CC158" s="186"/>
      <c r="CD158" s="188"/>
      <c r="CE158" s="189"/>
      <c r="CF158" s="186"/>
      <c r="CG158" s="187"/>
    </row>
    <row r="159" spans="1:85" s="174" customFormat="1" ht="21.6" customHeight="1" collapsed="1" x14ac:dyDescent="0.3">
      <c r="A159" s="165" t="s">
        <v>68</v>
      </c>
      <c r="B159" s="54"/>
      <c r="C159" s="867">
        <f>SUM(C149:C158)</f>
        <v>114854</v>
      </c>
      <c r="D159" s="868" t="e">
        <f>#REF!+#REF!+D158</f>
        <v>#REF!</v>
      </c>
      <c r="E159" s="869">
        <f>SUM(E149:E158)</f>
        <v>118298</v>
      </c>
      <c r="F159" s="870" t="e">
        <f>#REF!+#REF!+F158</f>
        <v>#REF!</v>
      </c>
      <c r="G159" s="166"/>
      <c r="H159" s="167">
        <f>SUM(H149:H158)</f>
        <v>0</v>
      </c>
      <c r="I159" s="168">
        <f>SUM(I149:I158)</f>
        <v>35490</v>
      </c>
      <c r="J159" s="166"/>
      <c r="K159" s="167">
        <f>SUM(K149:K158)</f>
        <v>0</v>
      </c>
      <c r="L159" s="169">
        <f>SUMIF('BI 2017'!AC:AC,"RF",'BI 2017'!Y:Y)</f>
        <v>11830</v>
      </c>
      <c r="M159" s="170"/>
      <c r="N159" s="167">
        <f>SUM(N149:N158)</f>
        <v>0</v>
      </c>
      <c r="O159" s="171">
        <f>SUMIF('BI 2017'!AC:AC,"RF",'BI 2017'!AB:AB)</f>
        <v>11830</v>
      </c>
      <c r="P159" s="170"/>
      <c r="Q159" s="167">
        <f>SUM(Q149:Q158)</f>
        <v>0</v>
      </c>
      <c r="R159" s="171">
        <f>SUM(R149:R158)</f>
        <v>0</v>
      </c>
      <c r="S159" s="170"/>
      <c r="T159" s="167">
        <f>SUM(T149:T158)</f>
        <v>0</v>
      </c>
      <c r="U159" s="169">
        <f>SUM(U149:U158)</f>
        <v>35490</v>
      </c>
      <c r="V159" s="247">
        <f>R159-U159</f>
        <v>-35490</v>
      </c>
      <c r="W159" s="248" t="e">
        <f>U159/R159</f>
        <v>#DIV/0!</v>
      </c>
      <c r="X159" s="166"/>
      <c r="Y159" s="167">
        <f>SUM(Y149:Y158)</f>
        <v>82809</v>
      </c>
      <c r="Z159" s="169">
        <f>SUMIF('BI 2018'!AC:AC,"RF",'BI 2018'!Y:Y)</f>
        <v>11830</v>
      </c>
      <c r="AA159" s="170"/>
      <c r="AB159" s="167">
        <f>SUM(AB149:AB158)</f>
        <v>11830</v>
      </c>
      <c r="AC159" s="171">
        <f>SUMIF('BI 2018'!AC:AC,"RF",'BI 2018'!AB:AB)</f>
        <v>11830</v>
      </c>
      <c r="AD159" s="170"/>
      <c r="AE159" s="167">
        <f>SUM(AE149:AE158)</f>
        <v>70980</v>
      </c>
      <c r="AF159" s="171">
        <f>SUM(AF149:AF158)</f>
        <v>35490</v>
      </c>
      <c r="AG159" s="170"/>
      <c r="AH159" s="167">
        <f>SUM(AH149:AH158)</f>
        <v>0</v>
      </c>
      <c r="AI159" s="169">
        <f>SUM(AI149:AI158)</f>
        <v>0</v>
      </c>
      <c r="AJ159" s="247">
        <f>AF159-AI159</f>
        <v>35490</v>
      </c>
      <c r="AK159" s="248">
        <f>AI159/AF159</f>
        <v>0</v>
      </c>
      <c r="AL159" s="173"/>
      <c r="AM159" s="167">
        <f>SUM(AM149:AM158)</f>
        <v>0</v>
      </c>
      <c r="AN159" s="172">
        <f>SUM(AN149:AN158)</f>
        <v>0</v>
      </c>
      <c r="AO159" s="173"/>
      <c r="AP159" s="167">
        <f>SUM(AP149:AP158)</f>
        <v>0</v>
      </c>
      <c r="AQ159" s="172">
        <f>SUM(AQ149:AQ158)</f>
        <v>0</v>
      </c>
      <c r="AR159" s="173"/>
      <c r="AS159" s="167">
        <f>SUM(AS149:AS158)</f>
        <v>0</v>
      </c>
      <c r="AT159" s="172">
        <f>SUM(AT149:AT158)</f>
        <v>0</v>
      </c>
      <c r="AU159" s="173"/>
      <c r="AV159" s="167">
        <f>SUM(AV149:AV158)</f>
        <v>0</v>
      </c>
      <c r="AW159" s="172">
        <f>SUM(AW149:AW158)</f>
        <v>0</v>
      </c>
      <c r="AX159" s="404">
        <f>AT159-AW159</f>
        <v>0</v>
      </c>
      <c r="AY159" s="405" t="e">
        <f>AW159/AT159</f>
        <v>#DIV/0!</v>
      </c>
      <c r="AZ159" s="173"/>
      <c r="BA159" s="167">
        <f>SUM(BA149:BA158)</f>
        <v>0</v>
      </c>
      <c r="BB159" s="172">
        <f>SUM(BB149:BB158)</f>
        <v>0</v>
      </c>
      <c r="BC159" s="173"/>
      <c r="BD159" s="167">
        <f>SUM(BD149:BD158)</f>
        <v>0</v>
      </c>
      <c r="BE159" s="172">
        <f>SUM(BE149:BE158)</f>
        <v>0</v>
      </c>
      <c r="BF159" s="173"/>
      <c r="BG159" s="167">
        <f>SUM(BG149:BG158)</f>
        <v>0</v>
      </c>
      <c r="BH159" s="172">
        <f>SUM(BH149:BH158)</f>
        <v>0</v>
      </c>
      <c r="BI159" s="173"/>
      <c r="BJ159" s="167">
        <f>SUM(BJ149:BJ158)</f>
        <v>0</v>
      </c>
      <c r="BK159" s="172">
        <f>SUM(BK149:BK158)</f>
        <v>0</v>
      </c>
      <c r="BL159" s="437">
        <f>BH159-BK159</f>
        <v>0</v>
      </c>
      <c r="BM159" s="438" t="e">
        <f>BK159/BH159</f>
        <v>#DIV/0!</v>
      </c>
      <c r="BN159" s="173"/>
      <c r="BO159" s="167">
        <f>SUM(BO149:BO158)</f>
        <v>0</v>
      </c>
      <c r="BP159" s="172">
        <f>SUM(BP149:BP158)</f>
        <v>0</v>
      </c>
      <c r="BQ159" s="173"/>
      <c r="BR159" s="167">
        <f>SUM(BR149:BR158)</f>
        <v>0</v>
      </c>
      <c r="BS159" s="172">
        <f>SUM(BS149:BS158)</f>
        <v>0</v>
      </c>
      <c r="BT159" s="173"/>
      <c r="BU159" s="167">
        <f>SUM(BU149:BU158)</f>
        <v>0</v>
      </c>
      <c r="BV159" s="172">
        <f>SUM(BV149:BV158)</f>
        <v>0</v>
      </c>
      <c r="BW159" s="173"/>
      <c r="BX159" s="167">
        <f>SUM(BX149:BX158)</f>
        <v>0</v>
      </c>
      <c r="BY159" s="172">
        <f>SUM(BY149:BY158)</f>
        <v>0</v>
      </c>
      <c r="BZ159" s="437">
        <f>BV159-BY159</f>
        <v>0</v>
      </c>
      <c r="CA159" s="438" t="e">
        <f>BY159/BV159</f>
        <v>#DIV/0!</v>
      </c>
      <c r="CB159" s="173"/>
      <c r="CC159" s="167">
        <f>SUM(CC149:CC158)</f>
        <v>0</v>
      </c>
      <c r="CD159" s="169">
        <f>SUM(CD149:CD158)</f>
        <v>0</v>
      </c>
      <c r="CE159" s="170"/>
      <c r="CF159" s="167">
        <f>SUM(CF149:CF158)</f>
        <v>0</v>
      </c>
      <c r="CG159" s="168">
        <f>SUM(CG149:CG158)</f>
        <v>0</v>
      </c>
    </row>
    <row r="160" spans="1:85" s="174" customFormat="1" ht="21.6" hidden="1" customHeight="1" outlineLevel="1" x14ac:dyDescent="0.3">
      <c r="A160" s="141"/>
      <c r="B160" s="175"/>
      <c r="C160" s="879"/>
      <c r="D160" s="880"/>
      <c r="E160" s="881"/>
      <c r="F160" s="882"/>
      <c r="G160" s="176"/>
      <c r="H160" s="177">
        <f t="shared" ref="H160:H169" si="29">T160+AH160+AV160+BJ160+BX160</f>
        <v>0</v>
      </c>
      <c r="I160" s="178">
        <f t="shared" ref="I160:I169" si="30">U160+AI160+AW160+BK160+BY160</f>
        <v>0</v>
      </c>
      <c r="J160" s="176"/>
      <c r="K160" s="177"/>
      <c r="L160" s="179"/>
      <c r="M160" s="180"/>
      <c r="N160" s="177"/>
      <c r="O160" s="181"/>
      <c r="P160" s="180"/>
      <c r="Q160" s="177"/>
      <c r="R160" s="181"/>
      <c r="S160" s="180"/>
      <c r="T160" s="177"/>
      <c r="U160" s="179"/>
      <c r="V160" s="264"/>
      <c r="W160" s="265"/>
      <c r="X160" s="176"/>
      <c r="Y160" s="177"/>
      <c r="Z160" s="179"/>
      <c r="AA160" s="180"/>
      <c r="AB160" s="177"/>
      <c r="AC160" s="181"/>
      <c r="AD160" s="180"/>
      <c r="AE160" s="177"/>
      <c r="AF160" s="181"/>
      <c r="AG160" s="180"/>
      <c r="AH160" s="177"/>
      <c r="AI160" s="179"/>
      <c r="AJ160" s="264"/>
      <c r="AK160" s="265"/>
      <c r="AL160" s="183"/>
      <c r="AM160" s="177"/>
      <c r="AN160" s="182"/>
      <c r="AO160" s="183"/>
      <c r="AP160" s="177"/>
      <c r="AQ160" s="182"/>
      <c r="AR160" s="183"/>
      <c r="AS160" s="177"/>
      <c r="AT160" s="182"/>
      <c r="AU160" s="183"/>
      <c r="AV160" s="177"/>
      <c r="AW160" s="182"/>
      <c r="AX160" s="419"/>
      <c r="AY160" s="420"/>
      <c r="AZ160" s="183"/>
      <c r="BA160" s="177"/>
      <c r="BB160" s="182"/>
      <c r="BC160" s="183"/>
      <c r="BD160" s="177"/>
      <c r="BE160" s="182"/>
      <c r="BF160" s="183"/>
      <c r="BG160" s="177"/>
      <c r="BH160" s="182"/>
      <c r="BI160" s="183"/>
      <c r="BJ160" s="177"/>
      <c r="BK160" s="182"/>
      <c r="BL160" s="428"/>
      <c r="BM160" s="429"/>
      <c r="BN160" s="183"/>
      <c r="BO160" s="177"/>
      <c r="BP160" s="182"/>
      <c r="BQ160" s="183"/>
      <c r="BR160" s="177"/>
      <c r="BS160" s="182"/>
      <c r="BT160" s="183"/>
      <c r="BU160" s="177"/>
      <c r="BV160" s="182"/>
      <c r="BW160" s="183"/>
      <c r="BX160" s="177"/>
      <c r="BY160" s="182"/>
      <c r="BZ160" s="428"/>
      <c r="CA160" s="429"/>
      <c r="CB160" s="183"/>
      <c r="CC160" s="177"/>
      <c r="CD160" s="179"/>
      <c r="CE160" s="180"/>
      <c r="CF160" s="177"/>
      <c r="CG160" s="178"/>
    </row>
    <row r="161" spans="1:85" s="174" customFormat="1" ht="21.6" hidden="1" customHeight="1" outlineLevel="1" x14ac:dyDescent="0.3">
      <c r="A161" s="140"/>
      <c r="B161" s="184"/>
      <c r="C161" s="700"/>
      <c r="D161" s="701"/>
      <c r="E161" s="697"/>
      <c r="F161" s="698"/>
      <c r="G161" s="185"/>
      <c r="H161" s="186">
        <f t="shared" si="29"/>
        <v>0</v>
      </c>
      <c r="I161" s="187">
        <f t="shared" si="30"/>
        <v>0</v>
      </c>
      <c r="J161" s="185"/>
      <c r="K161" s="186"/>
      <c r="L161" s="188"/>
      <c r="M161" s="189"/>
      <c r="N161" s="186"/>
      <c r="O161" s="190"/>
      <c r="P161" s="189"/>
      <c r="Q161" s="186"/>
      <c r="R161" s="190"/>
      <c r="S161" s="189"/>
      <c r="T161" s="186"/>
      <c r="U161" s="188"/>
      <c r="V161" s="251"/>
      <c r="W161" s="252"/>
      <c r="X161" s="185"/>
      <c r="Y161" s="186"/>
      <c r="Z161" s="188"/>
      <c r="AA161" s="189"/>
      <c r="AB161" s="186"/>
      <c r="AC161" s="190"/>
      <c r="AD161" s="189"/>
      <c r="AE161" s="186"/>
      <c r="AF161" s="190"/>
      <c r="AG161" s="189"/>
      <c r="AH161" s="186"/>
      <c r="AI161" s="188"/>
      <c r="AJ161" s="251"/>
      <c r="AK161" s="252"/>
      <c r="AL161" s="192"/>
      <c r="AM161" s="186"/>
      <c r="AN161" s="191"/>
      <c r="AO161" s="192"/>
      <c r="AP161" s="186"/>
      <c r="AQ161" s="191"/>
      <c r="AR161" s="192"/>
      <c r="AS161" s="186"/>
      <c r="AT161" s="191"/>
      <c r="AU161" s="192"/>
      <c r="AV161" s="186"/>
      <c r="AW161" s="191"/>
      <c r="AX161" s="408"/>
      <c r="AY161" s="409"/>
      <c r="AZ161" s="192"/>
      <c r="BA161" s="186"/>
      <c r="BB161" s="191"/>
      <c r="BC161" s="192"/>
      <c r="BD161" s="186"/>
      <c r="BE161" s="191"/>
      <c r="BF161" s="192"/>
      <c r="BG161" s="186"/>
      <c r="BH161" s="191"/>
      <c r="BI161" s="192"/>
      <c r="BJ161" s="186"/>
      <c r="BK161" s="191"/>
      <c r="BL161" s="430"/>
      <c r="BM161" s="431"/>
      <c r="BN161" s="192"/>
      <c r="BO161" s="186"/>
      <c r="BP161" s="191"/>
      <c r="BQ161" s="192"/>
      <c r="BR161" s="186"/>
      <c r="BS161" s="191"/>
      <c r="BT161" s="192"/>
      <c r="BU161" s="186"/>
      <c r="BV161" s="191"/>
      <c r="BW161" s="192"/>
      <c r="BX161" s="186"/>
      <c r="BY161" s="191"/>
      <c r="BZ161" s="430"/>
      <c r="CA161" s="431"/>
      <c r="CB161" s="192"/>
      <c r="CC161" s="186"/>
      <c r="CD161" s="188"/>
      <c r="CE161" s="189"/>
      <c r="CF161" s="186"/>
      <c r="CG161" s="187"/>
    </row>
    <row r="162" spans="1:85" s="174" customFormat="1" ht="21.6" hidden="1" customHeight="1" outlineLevel="1" x14ac:dyDescent="0.3">
      <c r="A162" s="140"/>
      <c r="B162" s="184"/>
      <c r="C162" s="700"/>
      <c r="D162" s="701"/>
      <c r="E162" s="697"/>
      <c r="F162" s="698"/>
      <c r="G162" s="185"/>
      <c r="H162" s="186">
        <f t="shared" si="29"/>
        <v>0</v>
      </c>
      <c r="I162" s="187">
        <f t="shared" si="30"/>
        <v>0</v>
      </c>
      <c r="J162" s="185"/>
      <c r="K162" s="186"/>
      <c r="L162" s="188"/>
      <c r="M162" s="189"/>
      <c r="N162" s="186"/>
      <c r="O162" s="190"/>
      <c r="P162" s="189"/>
      <c r="Q162" s="186"/>
      <c r="R162" s="190"/>
      <c r="S162" s="189"/>
      <c r="T162" s="186"/>
      <c r="U162" s="188"/>
      <c r="V162" s="251"/>
      <c r="W162" s="252"/>
      <c r="X162" s="185"/>
      <c r="Y162" s="186"/>
      <c r="Z162" s="188"/>
      <c r="AA162" s="189"/>
      <c r="AB162" s="186"/>
      <c r="AC162" s="190"/>
      <c r="AD162" s="189"/>
      <c r="AE162" s="186"/>
      <c r="AF162" s="190"/>
      <c r="AG162" s="189"/>
      <c r="AH162" s="186"/>
      <c r="AI162" s="188"/>
      <c r="AJ162" s="251"/>
      <c r="AK162" s="252"/>
      <c r="AL162" s="192"/>
      <c r="AM162" s="186"/>
      <c r="AN162" s="191"/>
      <c r="AO162" s="192"/>
      <c r="AP162" s="186"/>
      <c r="AQ162" s="191"/>
      <c r="AR162" s="192"/>
      <c r="AS162" s="186"/>
      <c r="AT162" s="191"/>
      <c r="AU162" s="192"/>
      <c r="AV162" s="186"/>
      <c r="AW162" s="191"/>
      <c r="AX162" s="408"/>
      <c r="AY162" s="409"/>
      <c r="AZ162" s="192"/>
      <c r="BA162" s="186"/>
      <c r="BB162" s="191"/>
      <c r="BC162" s="192"/>
      <c r="BD162" s="186"/>
      <c r="BE162" s="191"/>
      <c r="BF162" s="192"/>
      <c r="BG162" s="186"/>
      <c r="BH162" s="191"/>
      <c r="BI162" s="192"/>
      <c r="BJ162" s="186"/>
      <c r="BK162" s="191"/>
      <c r="BL162" s="430"/>
      <c r="BM162" s="431"/>
      <c r="BN162" s="192"/>
      <c r="BO162" s="186"/>
      <c r="BP162" s="191"/>
      <c r="BQ162" s="192"/>
      <c r="BR162" s="186"/>
      <c r="BS162" s="191"/>
      <c r="BT162" s="192"/>
      <c r="BU162" s="186"/>
      <c r="BV162" s="191"/>
      <c r="BW162" s="192"/>
      <c r="BX162" s="186"/>
      <c r="BY162" s="191"/>
      <c r="BZ162" s="430"/>
      <c r="CA162" s="431"/>
      <c r="CB162" s="192"/>
      <c r="CC162" s="186"/>
      <c r="CD162" s="188"/>
      <c r="CE162" s="189"/>
      <c r="CF162" s="186"/>
      <c r="CG162" s="187"/>
    </row>
    <row r="163" spans="1:85" s="174" customFormat="1" ht="21.6" hidden="1" customHeight="1" outlineLevel="1" x14ac:dyDescent="0.3">
      <c r="A163" s="140"/>
      <c r="B163" s="184"/>
      <c r="C163" s="700"/>
      <c r="D163" s="701"/>
      <c r="E163" s="697"/>
      <c r="F163" s="698"/>
      <c r="G163" s="185"/>
      <c r="H163" s="186">
        <f t="shared" si="29"/>
        <v>0</v>
      </c>
      <c r="I163" s="187">
        <f t="shared" si="30"/>
        <v>0</v>
      </c>
      <c r="J163" s="185"/>
      <c r="K163" s="186"/>
      <c r="L163" s="188"/>
      <c r="M163" s="189"/>
      <c r="N163" s="186"/>
      <c r="O163" s="190"/>
      <c r="P163" s="189"/>
      <c r="Q163" s="186"/>
      <c r="R163" s="190"/>
      <c r="S163" s="189"/>
      <c r="T163" s="186"/>
      <c r="U163" s="188"/>
      <c r="V163" s="251"/>
      <c r="W163" s="252"/>
      <c r="X163" s="185"/>
      <c r="Y163" s="186"/>
      <c r="Z163" s="188"/>
      <c r="AA163" s="189"/>
      <c r="AB163" s="186"/>
      <c r="AC163" s="190"/>
      <c r="AD163" s="189"/>
      <c r="AE163" s="186"/>
      <c r="AF163" s="190"/>
      <c r="AG163" s="189"/>
      <c r="AH163" s="186"/>
      <c r="AI163" s="188"/>
      <c r="AJ163" s="251"/>
      <c r="AK163" s="252"/>
      <c r="AL163" s="192"/>
      <c r="AM163" s="186"/>
      <c r="AN163" s="191"/>
      <c r="AO163" s="192"/>
      <c r="AP163" s="186"/>
      <c r="AQ163" s="191"/>
      <c r="AR163" s="192"/>
      <c r="AS163" s="186"/>
      <c r="AT163" s="191"/>
      <c r="AU163" s="192"/>
      <c r="AV163" s="186"/>
      <c r="AW163" s="191"/>
      <c r="AX163" s="408"/>
      <c r="AY163" s="409"/>
      <c r="AZ163" s="192"/>
      <c r="BA163" s="186"/>
      <c r="BB163" s="191"/>
      <c r="BC163" s="192"/>
      <c r="BD163" s="186"/>
      <c r="BE163" s="191"/>
      <c r="BF163" s="192"/>
      <c r="BG163" s="186"/>
      <c r="BH163" s="191"/>
      <c r="BI163" s="192"/>
      <c r="BJ163" s="186"/>
      <c r="BK163" s="191"/>
      <c r="BL163" s="430"/>
      <c r="BM163" s="431"/>
      <c r="BN163" s="192"/>
      <c r="BO163" s="186"/>
      <c r="BP163" s="191"/>
      <c r="BQ163" s="192"/>
      <c r="BR163" s="186"/>
      <c r="BS163" s="191"/>
      <c r="BT163" s="192"/>
      <c r="BU163" s="186"/>
      <c r="BV163" s="191"/>
      <c r="BW163" s="192"/>
      <c r="BX163" s="186"/>
      <c r="BY163" s="191"/>
      <c r="BZ163" s="430"/>
      <c r="CA163" s="431"/>
      <c r="CB163" s="192"/>
      <c r="CC163" s="186"/>
      <c r="CD163" s="188"/>
      <c r="CE163" s="189"/>
      <c r="CF163" s="186"/>
      <c r="CG163" s="187"/>
    </row>
    <row r="164" spans="1:85" s="174" customFormat="1" ht="21.6" hidden="1" customHeight="1" outlineLevel="1" x14ac:dyDescent="0.3">
      <c r="A164" s="140"/>
      <c r="B164" s="184"/>
      <c r="C164" s="700"/>
      <c r="D164" s="701"/>
      <c r="E164" s="697"/>
      <c r="F164" s="698"/>
      <c r="G164" s="185"/>
      <c r="H164" s="186">
        <f t="shared" si="29"/>
        <v>0</v>
      </c>
      <c r="I164" s="187">
        <f t="shared" si="30"/>
        <v>0</v>
      </c>
      <c r="J164" s="185"/>
      <c r="K164" s="186"/>
      <c r="L164" s="188"/>
      <c r="M164" s="189"/>
      <c r="N164" s="186"/>
      <c r="O164" s="190"/>
      <c r="P164" s="189"/>
      <c r="Q164" s="186"/>
      <c r="R164" s="190"/>
      <c r="S164" s="189"/>
      <c r="T164" s="186"/>
      <c r="U164" s="188"/>
      <c r="V164" s="251"/>
      <c r="W164" s="252"/>
      <c r="X164" s="185"/>
      <c r="Y164" s="186"/>
      <c r="Z164" s="188"/>
      <c r="AA164" s="189"/>
      <c r="AB164" s="186"/>
      <c r="AC164" s="190"/>
      <c r="AD164" s="189"/>
      <c r="AE164" s="186"/>
      <c r="AF164" s="190"/>
      <c r="AG164" s="189"/>
      <c r="AH164" s="186"/>
      <c r="AI164" s="188"/>
      <c r="AJ164" s="251"/>
      <c r="AK164" s="252"/>
      <c r="AL164" s="192"/>
      <c r="AM164" s="186"/>
      <c r="AN164" s="191"/>
      <c r="AO164" s="192"/>
      <c r="AP164" s="186"/>
      <c r="AQ164" s="191"/>
      <c r="AR164" s="192"/>
      <c r="AS164" s="186"/>
      <c r="AT164" s="191"/>
      <c r="AU164" s="192"/>
      <c r="AV164" s="186"/>
      <c r="AW164" s="191"/>
      <c r="AX164" s="408"/>
      <c r="AY164" s="409"/>
      <c r="AZ164" s="192"/>
      <c r="BA164" s="186"/>
      <c r="BB164" s="191"/>
      <c r="BC164" s="192"/>
      <c r="BD164" s="186"/>
      <c r="BE164" s="191"/>
      <c r="BF164" s="192"/>
      <c r="BG164" s="186"/>
      <c r="BH164" s="191"/>
      <c r="BI164" s="192"/>
      <c r="BJ164" s="186"/>
      <c r="BK164" s="191"/>
      <c r="BL164" s="430"/>
      <c r="BM164" s="431"/>
      <c r="BN164" s="192"/>
      <c r="BO164" s="186"/>
      <c r="BP164" s="191"/>
      <c r="BQ164" s="192"/>
      <c r="BR164" s="186"/>
      <c r="BS164" s="191"/>
      <c r="BT164" s="192"/>
      <c r="BU164" s="186"/>
      <c r="BV164" s="191"/>
      <c r="BW164" s="192"/>
      <c r="BX164" s="186"/>
      <c r="BY164" s="191"/>
      <c r="BZ164" s="430"/>
      <c r="CA164" s="431"/>
      <c r="CB164" s="192"/>
      <c r="CC164" s="186"/>
      <c r="CD164" s="188"/>
      <c r="CE164" s="189"/>
      <c r="CF164" s="186"/>
      <c r="CG164" s="187"/>
    </row>
    <row r="165" spans="1:85" s="174" customFormat="1" ht="21.6" hidden="1" customHeight="1" outlineLevel="1" x14ac:dyDescent="0.3">
      <c r="A165" s="140"/>
      <c r="B165" s="184"/>
      <c r="C165" s="700"/>
      <c r="D165" s="701"/>
      <c r="E165" s="697"/>
      <c r="F165" s="698"/>
      <c r="G165" s="185"/>
      <c r="H165" s="186">
        <f t="shared" si="29"/>
        <v>0</v>
      </c>
      <c r="I165" s="187">
        <f t="shared" si="30"/>
        <v>0</v>
      </c>
      <c r="J165" s="185"/>
      <c r="K165" s="186"/>
      <c r="L165" s="188"/>
      <c r="M165" s="189"/>
      <c r="N165" s="186"/>
      <c r="O165" s="190"/>
      <c r="P165" s="189"/>
      <c r="Q165" s="186"/>
      <c r="R165" s="190"/>
      <c r="S165" s="189"/>
      <c r="T165" s="186"/>
      <c r="U165" s="188"/>
      <c r="V165" s="251"/>
      <c r="W165" s="252"/>
      <c r="X165" s="185"/>
      <c r="Y165" s="186"/>
      <c r="Z165" s="188"/>
      <c r="AA165" s="189"/>
      <c r="AB165" s="186"/>
      <c r="AC165" s="190"/>
      <c r="AD165" s="189"/>
      <c r="AE165" s="186"/>
      <c r="AF165" s="190"/>
      <c r="AG165" s="189"/>
      <c r="AH165" s="186"/>
      <c r="AI165" s="188"/>
      <c r="AJ165" s="251"/>
      <c r="AK165" s="252"/>
      <c r="AL165" s="192"/>
      <c r="AM165" s="186"/>
      <c r="AN165" s="191"/>
      <c r="AO165" s="192"/>
      <c r="AP165" s="186"/>
      <c r="AQ165" s="191"/>
      <c r="AR165" s="192"/>
      <c r="AS165" s="186"/>
      <c r="AT165" s="191"/>
      <c r="AU165" s="192"/>
      <c r="AV165" s="186"/>
      <c r="AW165" s="191"/>
      <c r="AX165" s="408"/>
      <c r="AY165" s="409"/>
      <c r="AZ165" s="192"/>
      <c r="BA165" s="186"/>
      <c r="BB165" s="191"/>
      <c r="BC165" s="192"/>
      <c r="BD165" s="186"/>
      <c r="BE165" s="191"/>
      <c r="BF165" s="192"/>
      <c r="BG165" s="186"/>
      <c r="BH165" s="191"/>
      <c r="BI165" s="192"/>
      <c r="BJ165" s="186"/>
      <c r="BK165" s="191"/>
      <c r="BL165" s="430"/>
      <c r="BM165" s="431"/>
      <c r="BN165" s="192"/>
      <c r="BO165" s="186"/>
      <c r="BP165" s="191"/>
      <c r="BQ165" s="192"/>
      <c r="BR165" s="186"/>
      <c r="BS165" s="191"/>
      <c r="BT165" s="192"/>
      <c r="BU165" s="186"/>
      <c r="BV165" s="191"/>
      <c r="BW165" s="192"/>
      <c r="BX165" s="186"/>
      <c r="BY165" s="191"/>
      <c r="BZ165" s="430"/>
      <c r="CA165" s="431"/>
      <c r="CB165" s="192"/>
      <c r="CC165" s="186"/>
      <c r="CD165" s="188"/>
      <c r="CE165" s="189"/>
      <c r="CF165" s="186"/>
      <c r="CG165" s="187"/>
    </row>
    <row r="166" spans="1:85" s="174" customFormat="1" ht="21.6" hidden="1" customHeight="1" outlineLevel="1" x14ac:dyDescent="0.3">
      <c r="A166" s="140"/>
      <c r="B166" s="184"/>
      <c r="C166" s="700"/>
      <c r="D166" s="701"/>
      <c r="E166" s="697"/>
      <c r="F166" s="698"/>
      <c r="G166" s="185"/>
      <c r="H166" s="186">
        <f t="shared" si="29"/>
        <v>0</v>
      </c>
      <c r="I166" s="187">
        <f t="shared" si="30"/>
        <v>0</v>
      </c>
      <c r="J166" s="185"/>
      <c r="K166" s="186"/>
      <c r="L166" s="188"/>
      <c r="M166" s="189"/>
      <c r="N166" s="186"/>
      <c r="O166" s="190"/>
      <c r="P166" s="189"/>
      <c r="Q166" s="186"/>
      <c r="R166" s="190"/>
      <c r="S166" s="189"/>
      <c r="T166" s="186"/>
      <c r="U166" s="188"/>
      <c r="V166" s="251"/>
      <c r="W166" s="252"/>
      <c r="X166" s="185"/>
      <c r="Y166" s="186"/>
      <c r="Z166" s="188"/>
      <c r="AA166" s="189"/>
      <c r="AB166" s="186"/>
      <c r="AC166" s="190"/>
      <c r="AD166" s="189"/>
      <c r="AE166" s="186"/>
      <c r="AF166" s="190"/>
      <c r="AG166" s="189"/>
      <c r="AH166" s="186"/>
      <c r="AI166" s="188"/>
      <c r="AJ166" s="251"/>
      <c r="AK166" s="252"/>
      <c r="AL166" s="192"/>
      <c r="AM166" s="186"/>
      <c r="AN166" s="191"/>
      <c r="AO166" s="192"/>
      <c r="AP166" s="186"/>
      <c r="AQ166" s="191"/>
      <c r="AR166" s="192"/>
      <c r="AS166" s="186"/>
      <c r="AT166" s="191"/>
      <c r="AU166" s="192"/>
      <c r="AV166" s="186"/>
      <c r="AW166" s="191"/>
      <c r="AX166" s="408"/>
      <c r="AY166" s="409"/>
      <c r="AZ166" s="192"/>
      <c r="BA166" s="186"/>
      <c r="BB166" s="191"/>
      <c r="BC166" s="192"/>
      <c r="BD166" s="186"/>
      <c r="BE166" s="191"/>
      <c r="BF166" s="192"/>
      <c r="BG166" s="186"/>
      <c r="BH166" s="191"/>
      <c r="BI166" s="192"/>
      <c r="BJ166" s="186"/>
      <c r="BK166" s="191"/>
      <c r="BL166" s="430"/>
      <c r="BM166" s="431"/>
      <c r="BN166" s="192"/>
      <c r="BO166" s="186"/>
      <c r="BP166" s="191"/>
      <c r="BQ166" s="192"/>
      <c r="BR166" s="186"/>
      <c r="BS166" s="191"/>
      <c r="BT166" s="192"/>
      <c r="BU166" s="186"/>
      <c r="BV166" s="191"/>
      <c r="BW166" s="192"/>
      <c r="BX166" s="186"/>
      <c r="BY166" s="191"/>
      <c r="BZ166" s="430"/>
      <c r="CA166" s="431"/>
      <c r="CB166" s="192"/>
      <c r="CC166" s="186"/>
      <c r="CD166" s="188"/>
      <c r="CE166" s="189"/>
      <c r="CF166" s="186"/>
      <c r="CG166" s="187"/>
    </row>
    <row r="167" spans="1:85" s="174" customFormat="1" ht="21.6" hidden="1" customHeight="1" outlineLevel="1" x14ac:dyDescent="0.3">
      <c r="A167" s="140"/>
      <c r="B167" s="184"/>
      <c r="C167" s="700"/>
      <c r="D167" s="701"/>
      <c r="E167" s="697"/>
      <c r="F167" s="698"/>
      <c r="G167" s="185"/>
      <c r="H167" s="186">
        <f t="shared" si="29"/>
        <v>0</v>
      </c>
      <c r="I167" s="187">
        <f t="shared" si="30"/>
        <v>0</v>
      </c>
      <c r="J167" s="185"/>
      <c r="K167" s="186"/>
      <c r="L167" s="188"/>
      <c r="M167" s="189"/>
      <c r="N167" s="186"/>
      <c r="O167" s="190"/>
      <c r="P167" s="189"/>
      <c r="Q167" s="186"/>
      <c r="R167" s="190"/>
      <c r="S167" s="189"/>
      <c r="T167" s="186"/>
      <c r="U167" s="188"/>
      <c r="V167" s="251"/>
      <c r="W167" s="252"/>
      <c r="X167" s="185"/>
      <c r="Y167" s="186"/>
      <c r="Z167" s="188"/>
      <c r="AA167" s="189"/>
      <c r="AB167" s="186"/>
      <c r="AC167" s="190"/>
      <c r="AD167" s="189"/>
      <c r="AE167" s="186"/>
      <c r="AF167" s="190"/>
      <c r="AG167" s="189"/>
      <c r="AH167" s="186"/>
      <c r="AI167" s="188"/>
      <c r="AJ167" s="251"/>
      <c r="AK167" s="252"/>
      <c r="AL167" s="192"/>
      <c r="AM167" s="186"/>
      <c r="AN167" s="191"/>
      <c r="AO167" s="192"/>
      <c r="AP167" s="186"/>
      <c r="AQ167" s="191"/>
      <c r="AR167" s="192"/>
      <c r="AS167" s="186"/>
      <c r="AT167" s="191"/>
      <c r="AU167" s="192"/>
      <c r="AV167" s="186"/>
      <c r="AW167" s="191"/>
      <c r="AX167" s="408"/>
      <c r="AY167" s="409"/>
      <c r="AZ167" s="192"/>
      <c r="BA167" s="186"/>
      <c r="BB167" s="191"/>
      <c r="BC167" s="192"/>
      <c r="BD167" s="186"/>
      <c r="BE167" s="191"/>
      <c r="BF167" s="192"/>
      <c r="BG167" s="186"/>
      <c r="BH167" s="191"/>
      <c r="BI167" s="192"/>
      <c r="BJ167" s="186"/>
      <c r="BK167" s="191"/>
      <c r="BL167" s="430"/>
      <c r="BM167" s="431"/>
      <c r="BN167" s="192"/>
      <c r="BO167" s="186"/>
      <c r="BP167" s="191"/>
      <c r="BQ167" s="192"/>
      <c r="BR167" s="186"/>
      <c r="BS167" s="191"/>
      <c r="BT167" s="192"/>
      <c r="BU167" s="186"/>
      <c r="BV167" s="191"/>
      <c r="BW167" s="192"/>
      <c r="BX167" s="186"/>
      <c r="BY167" s="191"/>
      <c r="BZ167" s="430"/>
      <c r="CA167" s="431"/>
      <c r="CB167" s="192"/>
      <c r="CC167" s="186"/>
      <c r="CD167" s="188"/>
      <c r="CE167" s="189"/>
      <c r="CF167" s="186"/>
      <c r="CG167" s="187"/>
    </row>
    <row r="168" spans="1:85" s="174" customFormat="1" ht="21.6" hidden="1" customHeight="1" outlineLevel="1" x14ac:dyDescent="0.3">
      <c r="A168" s="140"/>
      <c r="B168" s="184"/>
      <c r="C168" s="700"/>
      <c r="D168" s="701"/>
      <c r="E168" s="697"/>
      <c r="F168" s="698"/>
      <c r="G168" s="185"/>
      <c r="H168" s="186">
        <f t="shared" si="29"/>
        <v>0</v>
      </c>
      <c r="I168" s="187">
        <f t="shared" si="30"/>
        <v>0</v>
      </c>
      <c r="J168" s="185"/>
      <c r="K168" s="186"/>
      <c r="L168" s="188"/>
      <c r="M168" s="189"/>
      <c r="N168" s="186"/>
      <c r="O168" s="190"/>
      <c r="P168" s="189"/>
      <c r="Q168" s="186"/>
      <c r="R168" s="190"/>
      <c r="S168" s="189"/>
      <c r="T168" s="186"/>
      <c r="U168" s="188"/>
      <c r="V168" s="251"/>
      <c r="W168" s="252"/>
      <c r="X168" s="185"/>
      <c r="Y168" s="186"/>
      <c r="Z168" s="188"/>
      <c r="AA168" s="189"/>
      <c r="AB168" s="186"/>
      <c r="AC168" s="190"/>
      <c r="AD168" s="189"/>
      <c r="AE168" s="186"/>
      <c r="AF168" s="190"/>
      <c r="AG168" s="189"/>
      <c r="AH168" s="186"/>
      <c r="AI168" s="188"/>
      <c r="AJ168" s="251"/>
      <c r="AK168" s="252"/>
      <c r="AL168" s="192"/>
      <c r="AM168" s="186"/>
      <c r="AN168" s="191"/>
      <c r="AO168" s="192"/>
      <c r="AP168" s="186"/>
      <c r="AQ168" s="191"/>
      <c r="AR168" s="192"/>
      <c r="AS168" s="186"/>
      <c r="AT168" s="191"/>
      <c r="AU168" s="192"/>
      <c r="AV168" s="186"/>
      <c r="AW168" s="191"/>
      <c r="AX168" s="408"/>
      <c r="AY168" s="409"/>
      <c r="AZ168" s="192"/>
      <c r="BA168" s="186"/>
      <c r="BB168" s="191"/>
      <c r="BC168" s="192"/>
      <c r="BD168" s="186"/>
      <c r="BE168" s="191"/>
      <c r="BF168" s="192"/>
      <c r="BG168" s="186"/>
      <c r="BH168" s="191"/>
      <c r="BI168" s="192"/>
      <c r="BJ168" s="186"/>
      <c r="BK168" s="191"/>
      <c r="BL168" s="430"/>
      <c r="BM168" s="431"/>
      <c r="BN168" s="192"/>
      <c r="BO168" s="186"/>
      <c r="BP168" s="191"/>
      <c r="BQ168" s="192"/>
      <c r="BR168" s="186"/>
      <c r="BS168" s="191"/>
      <c r="BT168" s="192"/>
      <c r="BU168" s="186"/>
      <c r="BV168" s="191"/>
      <c r="BW168" s="192"/>
      <c r="BX168" s="186"/>
      <c r="BY168" s="191"/>
      <c r="BZ168" s="430"/>
      <c r="CA168" s="431"/>
      <c r="CB168" s="192"/>
      <c r="CC168" s="186"/>
      <c r="CD168" s="188"/>
      <c r="CE168" s="189"/>
      <c r="CF168" s="186"/>
      <c r="CG168" s="187"/>
    </row>
    <row r="169" spans="1:85" s="174" customFormat="1" ht="21.6" hidden="1" customHeight="1" outlineLevel="1" x14ac:dyDescent="0.3">
      <c r="A169" s="147"/>
      <c r="B169" s="193"/>
      <c r="C169" s="875"/>
      <c r="D169" s="876"/>
      <c r="E169" s="877"/>
      <c r="F169" s="878"/>
      <c r="G169" s="194"/>
      <c r="H169" s="195">
        <f t="shared" si="29"/>
        <v>0</v>
      </c>
      <c r="I169" s="196">
        <f t="shared" si="30"/>
        <v>0</v>
      </c>
      <c r="J169" s="194"/>
      <c r="K169" s="195"/>
      <c r="L169" s="197"/>
      <c r="M169" s="198"/>
      <c r="N169" s="195"/>
      <c r="O169" s="199"/>
      <c r="P169" s="198"/>
      <c r="Q169" s="195"/>
      <c r="R169" s="199"/>
      <c r="S169" s="198"/>
      <c r="T169" s="195"/>
      <c r="U169" s="197"/>
      <c r="V169" s="255"/>
      <c r="W169" s="256"/>
      <c r="X169" s="194"/>
      <c r="Y169" s="195"/>
      <c r="Z169" s="197"/>
      <c r="AA169" s="198"/>
      <c r="AB169" s="195"/>
      <c r="AC169" s="199"/>
      <c r="AD169" s="198"/>
      <c r="AE169" s="195"/>
      <c r="AF169" s="199"/>
      <c r="AG169" s="198"/>
      <c r="AH169" s="195"/>
      <c r="AI169" s="197"/>
      <c r="AJ169" s="255"/>
      <c r="AK169" s="256"/>
      <c r="AL169" s="201"/>
      <c r="AM169" s="195"/>
      <c r="AN169" s="200"/>
      <c r="AO169" s="201"/>
      <c r="AP169" s="195"/>
      <c r="AQ169" s="200"/>
      <c r="AR169" s="201"/>
      <c r="AS169" s="195"/>
      <c r="AT169" s="200"/>
      <c r="AU169" s="201"/>
      <c r="AV169" s="195"/>
      <c r="AW169" s="200"/>
      <c r="AX169" s="412"/>
      <c r="AY169" s="413"/>
      <c r="AZ169" s="201"/>
      <c r="BA169" s="195"/>
      <c r="BB169" s="200"/>
      <c r="BC169" s="201"/>
      <c r="BD169" s="195"/>
      <c r="BE169" s="200"/>
      <c r="BF169" s="201"/>
      <c r="BG169" s="195"/>
      <c r="BH169" s="200"/>
      <c r="BI169" s="201"/>
      <c r="BJ169" s="195"/>
      <c r="BK169" s="200"/>
      <c r="BL169" s="442"/>
      <c r="BM169" s="443"/>
      <c r="BN169" s="201"/>
      <c r="BO169" s="195"/>
      <c r="BP169" s="200"/>
      <c r="BQ169" s="201"/>
      <c r="BR169" s="195"/>
      <c r="BS169" s="200"/>
      <c r="BT169" s="201"/>
      <c r="BU169" s="195"/>
      <c r="BV169" s="200"/>
      <c r="BW169" s="201"/>
      <c r="BX169" s="195"/>
      <c r="BY169" s="200"/>
      <c r="BZ169" s="442"/>
      <c r="CA169" s="443"/>
      <c r="CB169" s="201"/>
      <c r="CC169" s="195"/>
      <c r="CD169" s="197"/>
      <c r="CE169" s="198"/>
      <c r="CF169" s="195"/>
      <c r="CG169" s="196"/>
    </row>
    <row r="170" spans="1:85" s="174" customFormat="1" ht="21" customHeight="1" collapsed="1" thickBot="1" x14ac:dyDescent="0.35">
      <c r="A170" s="202" t="s">
        <v>67</v>
      </c>
      <c r="B170" s="203"/>
      <c r="C170" s="867">
        <f>SUM(C160:C169)</f>
        <v>0</v>
      </c>
      <c r="D170" s="868" t="e">
        <f>#REF!+#REF!+D169</f>
        <v>#REF!</v>
      </c>
      <c r="E170" s="869">
        <f>SUM(E160:E169)</f>
        <v>0</v>
      </c>
      <c r="F170" s="870" t="e">
        <f>#REF!+#REF!+F169</f>
        <v>#REF!</v>
      </c>
      <c r="G170" s="166"/>
      <c r="H170" s="167">
        <f>SUM(H160:H169)</f>
        <v>0</v>
      </c>
      <c r="I170" s="168">
        <f>SUM(I160:I169)</f>
        <v>0</v>
      </c>
      <c r="J170" s="166"/>
      <c r="K170" s="167">
        <f>SUM(K160:K169)</f>
        <v>0</v>
      </c>
      <c r="L170" s="169">
        <f>SUMIF('BI 2017'!AC:AC,"RI",'BI 2017'!Y:Y)</f>
        <v>0</v>
      </c>
      <c r="M170" s="170"/>
      <c r="N170" s="167">
        <f>SUM(N160:N169)</f>
        <v>0</v>
      </c>
      <c r="O170" s="171">
        <f>SUMIF('BI 2017'!AC:AC,"RI",'BI 2017'!AB:AB)</f>
        <v>0</v>
      </c>
      <c r="P170" s="170"/>
      <c r="Q170" s="167">
        <f>SUM(Q160:Q169)</f>
        <v>0</v>
      </c>
      <c r="R170" s="171">
        <f>SUM(R160:R169)</f>
        <v>0</v>
      </c>
      <c r="S170" s="170"/>
      <c r="T170" s="167">
        <f>SUM(T160:T169)</f>
        <v>0</v>
      </c>
      <c r="U170" s="169">
        <f>SUM(U160:U169)</f>
        <v>0</v>
      </c>
      <c r="V170" s="247">
        <f>R170-U170</f>
        <v>0</v>
      </c>
      <c r="W170" s="248" t="e">
        <f>U170/R170</f>
        <v>#DIV/0!</v>
      </c>
      <c r="X170" s="166"/>
      <c r="Y170" s="167">
        <f>SUM(Y160:Y169)</f>
        <v>0</v>
      </c>
      <c r="Z170" s="169">
        <f>SUMIF('BI 2018'!AC:AC,"RI",'BI 2018'!Y:Y)</f>
        <v>0</v>
      </c>
      <c r="AA170" s="170"/>
      <c r="AB170" s="167">
        <f>SUM(AB160:AB169)</f>
        <v>0</v>
      </c>
      <c r="AC170" s="171">
        <f>SUMIF('BI 2018'!AC:AC,"RI",'BI 2018'!AB:AB)</f>
        <v>0</v>
      </c>
      <c r="AD170" s="170"/>
      <c r="AE170" s="167">
        <f>SUM(AE160:AE169)</f>
        <v>0</v>
      </c>
      <c r="AF170" s="171">
        <f>SUM(AF160:AF169)</f>
        <v>0</v>
      </c>
      <c r="AG170" s="170"/>
      <c r="AH170" s="167">
        <f>SUM(AH160:AH169)</f>
        <v>0</v>
      </c>
      <c r="AI170" s="169">
        <f>SUM(AI160:AI169)</f>
        <v>0</v>
      </c>
      <c r="AJ170" s="247">
        <f>AF170-AI170</f>
        <v>0</v>
      </c>
      <c r="AK170" s="248" t="e">
        <f>AI170/AF170</f>
        <v>#DIV/0!</v>
      </c>
      <c r="AL170" s="173"/>
      <c r="AM170" s="167">
        <f>SUM(AM160:AM169)</f>
        <v>0</v>
      </c>
      <c r="AN170" s="172">
        <f>SUM(AN160:AN169)</f>
        <v>0</v>
      </c>
      <c r="AO170" s="173"/>
      <c r="AP170" s="167">
        <f>SUM(AP160:AP169)</f>
        <v>0</v>
      </c>
      <c r="AQ170" s="172">
        <f>SUM(AQ160:AQ169)</f>
        <v>0</v>
      </c>
      <c r="AR170" s="173"/>
      <c r="AS170" s="167">
        <f>SUM(AS160:AS169)</f>
        <v>0</v>
      </c>
      <c r="AT170" s="172">
        <f>SUM(AT160:AT169)</f>
        <v>0</v>
      </c>
      <c r="AU170" s="173"/>
      <c r="AV170" s="167">
        <f>SUM(AV160:AV169)</f>
        <v>0</v>
      </c>
      <c r="AW170" s="172">
        <f>SUM(AW160:AW169)</f>
        <v>0</v>
      </c>
      <c r="AX170" s="404">
        <f>AT170-AW170</f>
        <v>0</v>
      </c>
      <c r="AY170" s="405" t="e">
        <f>AW170/AT170</f>
        <v>#DIV/0!</v>
      </c>
      <c r="AZ170" s="173"/>
      <c r="BA170" s="167">
        <f>SUM(BA160:BA169)</f>
        <v>0</v>
      </c>
      <c r="BB170" s="172">
        <f>SUM(BB160:BB169)</f>
        <v>0</v>
      </c>
      <c r="BC170" s="173"/>
      <c r="BD170" s="167">
        <f>SUM(BD160:BD169)</f>
        <v>0</v>
      </c>
      <c r="BE170" s="172">
        <f>SUM(BE160:BE169)</f>
        <v>0</v>
      </c>
      <c r="BF170" s="173"/>
      <c r="BG170" s="167">
        <f>SUM(BG160:BG169)</f>
        <v>0</v>
      </c>
      <c r="BH170" s="172">
        <f>SUM(BH160:BH169)</f>
        <v>0</v>
      </c>
      <c r="BI170" s="173"/>
      <c r="BJ170" s="167">
        <f>SUM(BJ160:BJ169)</f>
        <v>0</v>
      </c>
      <c r="BK170" s="172">
        <f>SUM(BK160:BK169)</f>
        <v>0</v>
      </c>
      <c r="BL170" s="437">
        <f>BH170-BK170</f>
        <v>0</v>
      </c>
      <c r="BM170" s="438" t="e">
        <f>BK170/BH170</f>
        <v>#DIV/0!</v>
      </c>
      <c r="BN170" s="173"/>
      <c r="BO170" s="167">
        <f>SUM(BO160:BO169)</f>
        <v>0</v>
      </c>
      <c r="BP170" s="172">
        <f>SUM(BP160:BP169)</f>
        <v>0</v>
      </c>
      <c r="BQ170" s="173"/>
      <c r="BR170" s="167">
        <f>SUM(BR160:BR169)</f>
        <v>0</v>
      </c>
      <c r="BS170" s="172">
        <f>SUM(BS160:BS169)</f>
        <v>0</v>
      </c>
      <c r="BT170" s="173"/>
      <c r="BU170" s="167">
        <f>SUM(BU160:BU169)</f>
        <v>0</v>
      </c>
      <c r="BV170" s="172">
        <f>SUM(BV160:BV169)</f>
        <v>0</v>
      </c>
      <c r="BW170" s="173"/>
      <c r="BX170" s="167">
        <f>SUM(BX160:BX169)</f>
        <v>0</v>
      </c>
      <c r="BY170" s="172">
        <f>SUM(BY160:BY169)</f>
        <v>0</v>
      </c>
      <c r="BZ170" s="437">
        <f>BV170-BY170</f>
        <v>0</v>
      </c>
      <c r="CA170" s="438" t="e">
        <f>BY170/BV170</f>
        <v>#DIV/0!</v>
      </c>
      <c r="CB170" s="173"/>
      <c r="CC170" s="167">
        <f>SUM(CC160:CC169)</f>
        <v>0</v>
      </c>
      <c r="CD170" s="169">
        <f>SUM(CD160:CD169)</f>
        <v>0</v>
      </c>
      <c r="CE170" s="170"/>
      <c r="CF170" s="167">
        <f>SUM(CF160:CF169)</f>
        <v>0</v>
      </c>
      <c r="CG170" s="168">
        <f>SUM(CG160:CG169)</f>
        <v>0</v>
      </c>
    </row>
    <row r="171" spans="1:85" s="214" customFormat="1" ht="21" customHeight="1" thickBot="1" x14ac:dyDescent="0.35">
      <c r="A171" s="204" t="s">
        <v>69</v>
      </c>
      <c r="B171" s="205"/>
      <c r="C171" s="871">
        <f>+C159+C170</f>
        <v>114854</v>
      </c>
      <c r="D171" s="872" t="e">
        <f>D83+#REF!+D170</f>
        <v>#REF!</v>
      </c>
      <c r="E171" s="873">
        <f>+E159+E170</f>
        <v>118298</v>
      </c>
      <c r="F171" s="874" t="e">
        <f>F83+#REF!+F170</f>
        <v>#REF!</v>
      </c>
      <c r="G171" s="206"/>
      <c r="H171" s="207">
        <f>H159+H170</f>
        <v>0</v>
      </c>
      <c r="I171" s="208">
        <f>I159+I170</f>
        <v>35490</v>
      </c>
      <c r="J171" s="206"/>
      <c r="K171" s="207">
        <f>K159+K170</f>
        <v>0</v>
      </c>
      <c r="L171" s="209">
        <f>L159+L170</f>
        <v>11830</v>
      </c>
      <c r="M171" s="210"/>
      <c r="N171" s="207">
        <f>N159+N170</f>
        <v>0</v>
      </c>
      <c r="O171" s="211">
        <f>O159+O170</f>
        <v>11830</v>
      </c>
      <c r="P171" s="210"/>
      <c r="Q171" s="207">
        <f>Q159+Q170</f>
        <v>0</v>
      </c>
      <c r="R171" s="211">
        <f>R159+R170</f>
        <v>0</v>
      </c>
      <c r="S171" s="210"/>
      <c r="T171" s="207">
        <f>T159+T170</f>
        <v>0</v>
      </c>
      <c r="U171" s="209">
        <f>U159+U170</f>
        <v>35490</v>
      </c>
      <c r="V171" s="249">
        <f>R171-U171</f>
        <v>-35490</v>
      </c>
      <c r="W171" s="250" t="e">
        <f>U171/R171</f>
        <v>#DIV/0!</v>
      </c>
      <c r="X171" s="206"/>
      <c r="Y171" s="207">
        <f>Y159+Y170</f>
        <v>82809</v>
      </c>
      <c r="Z171" s="209">
        <f>Z159+Z170</f>
        <v>11830</v>
      </c>
      <c r="AA171" s="210"/>
      <c r="AB171" s="207">
        <f>AB159+AB170</f>
        <v>11830</v>
      </c>
      <c r="AC171" s="211">
        <f>AC159+AC170</f>
        <v>11830</v>
      </c>
      <c r="AD171" s="210"/>
      <c r="AE171" s="207">
        <f>AE159+AE170</f>
        <v>70980</v>
      </c>
      <c r="AF171" s="211">
        <f>AF159+AF170</f>
        <v>35490</v>
      </c>
      <c r="AG171" s="210"/>
      <c r="AH171" s="207">
        <f>AH159+AH170</f>
        <v>0</v>
      </c>
      <c r="AI171" s="209">
        <f>AI159+AI170</f>
        <v>0</v>
      </c>
      <c r="AJ171" s="249">
        <f>AF171-AI171</f>
        <v>35490</v>
      </c>
      <c r="AK171" s="250">
        <f>AI171/AF171</f>
        <v>0</v>
      </c>
      <c r="AL171" s="213"/>
      <c r="AM171" s="207">
        <f>AM159+AM170</f>
        <v>0</v>
      </c>
      <c r="AN171" s="212">
        <f>AN159+AN170</f>
        <v>0</v>
      </c>
      <c r="AO171" s="213"/>
      <c r="AP171" s="207">
        <f>AP159+AP170</f>
        <v>0</v>
      </c>
      <c r="AQ171" s="212">
        <f>AQ159+AQ170</f>
        <v>0</v>
      </c>
      <c r="AR171" s="213"/>
      <c r="AS171" s="207">
        <f>AS159+AS170</f>
        <v>0</v>
      </c>
      <c r="AT171" s="212">
        <f>AT159+AT170</f>
        <v>0</v>
      </c>
      <c r="AU171" s="213"/>
      <c r="AV171" s="207">
        <f>AV159+AV170</f>
        <v>0</v>
      </c>
      <c r="AW171" s="212">
        <f>AW159+AW170</f>
        <v>0</v>
      </c>
      <c r="AX171" s="406">
        <f>AT171-AW171</f>
        <v>0</v>
      </c>
      <c r="AY171" s="407" t="e">
        <f>AW171/AT171</f>
        <v>#DIV/0!</v>
      </c>
      <c r="AZ171" s="213"/>
      <c r="BA171" s="207">
        <f>BA159+BA170</f>
        <v>0</v>
      </c>
      <c r="BB171" s="212">
        <f>BB159+BB170</f>
        <v>0</v>
      </c>
      <c r="BC171" s="213"/>
      <c r="BD171" s="207">
        <f>BD159+BD170</f>
        <v>0</v>
      </c>
      <c r="BE171" s="212">
        <f>BE159+BE170</f>
        <v>0</v>
      </c>
      <c r="BF171" s="213"/>
      <c r="BG171" s="207">
        <f>BG159+BG170</f>
        <v>0</v>
      </c>
      <c r="BH171" s="212">
        <f>BH159+BH170</f>
        <v>0</v>
      </c>
      <c r="BI171" s="213"/>
      <c r="BJ171" s="207">
        <f>BJ159+BJ170</f>
        <v>0</v>
      </c>
      <c r="BK171" s="212">
        <f>BK159+BK170</f>
        <v>0</v>
      </c>
      <c r="BL171" s="439">
        <f>BH171-BK171</f>
        <v>0</v>
      </c>
      <c r="BM171" s="440" t="e">
        <f>BK171/BH171</f>
        <v>#DIV/0!</v>
      </c>
      <c r="BN171" s="213"/>
      <c r="BO171" s="207">
        <f>BO159+BO170</f>
        <v>0</v>
      </c>
      <c r="BP171" s="212">
        <f>BP159+BP170</f>
        <v>0</v>
      </c>
      <c r="BQ171" s="213"/>
      <c r="BR171" s="207">
        <f>BR159+BR170</f>
        <v>0</v>
      </c>
      <c r="BS171" s="212">
        <f>BS159+BS170</f>
        <v>0</v>
      </c>
      <c r="BT171" s="213"/>
      <c r="BU171" s="207">
        <f>BU159+BU170</f>
        <v>0</v>
      </c>
      <c r="BV171" s="212">
        <f>BV159+BV170</f>
        <v>0</v>
      </c>
      <c r="BW171" s="213"/>
      <c r="BX171" s="207">
        <f>BX159+BX170</f>
        <v>0</v>
      </c>
      <c r="BY171" s="212">
        <f>BY159+BY170</f>
        <v>0</v>
      </c>
      <c r="BZ171" s="439">
        <f>BV171-BY171</f>
        <v>0</v>
      </c>
      <c r="CA171" s="440" t="e">
        <f>BY171/BV171</f>
        <v>#DIV/0!</v>
      </c>
      <c r="CB171" s="213"/>
      <c r="CC171" s="207">
        <f>CC159+CC170</f>
        <v>0</v>
      </c>
      <c r="CD171" s="209">
        <f>CD159+CD170</f>
        <v>0</v>
      </c>
      <c r="CE171" s="210"/>
      <c r="CF171" s="207">
        <f>CF159+CF170</f>
        <v>0</v>
      </c>
      <c r="CG171" s="208">
        <f>CG159+CG170</f>
        <v>0</v>
      </c>
    </row>
    <row r="172" spans="1:85" ht="15" thickBot="1" x14ac:dyDescent="0.35">
      <c r="A172" s="215" t="s">
        <v>76</v>
      </c>
      <c r="B172" s="9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53"/>
      <c r="Y172" s="53"/>
      <c r="Z172" s="53"/>
      <c r="AA172" s="53"/>
      <c r="AB172" s="53"/>
      <c r="AC172" s="53"/>
      <c r="AD172" s="53"/>
      <c r="AE172" s="53"/>
      <c r="AF172" s="53"/>
      <c r="AG172" s="53"/>
      <c r="AH172" s="53"/>
      <c r="AI172" s="53"/>
      <c r="AJ172" s="53"/>
      <c r="AK172" s="53"/>
      <c r="AL172" s="53"/>
      <c r="AM172" s="53"/>
      <c r="AN172" s="53"/>
      <c r="AO172" s="53"/>
      <c r="AP172" s="53"/>
      <c r="AQ172" s="53"/>
      <c r="AR172" s="53"/>
      <c r="AS172" s="53"/>
      <c r="AT172" s="53"/>
      <c r="AU172" s="53"/>
      <c r="AV172" s="53"/>
      <c r="AW172" s="53"/>
      <c r="AX172" s="53"/>
      <c r="AY172" s="53"/>
      <c r="AZ172" s="53"/>
      <c r="BA172" s="53"/>
      <c r="BB172" s="53"/>
      <c r="BC172" s="53"/>
      <c r="BD172" s="53"/>
      <c r="BE172" s="53"/>
      <c r="BF172" s="53"/>
      <c r="BG172" s="53"/>
      <c r="BH172" s="53"/>
      <c r="BI172" s="53"/>
      <c r="BJ172" s="53"/>
      <c r="BK172" s="53"/>
      <c r="BL172" s="53"/>
      <c r="BM172" s="53"/>
      <c r="BN172" s="53"/>
      <c r="BO172" s="53"/>
      <c r="BP172" s="53"/>
      <c r="BQ172" s="53"/>
      <c r="BR172" s="53"/>
      <c r="BS172" s="53"/>
      <c r="BT172" s="53"/>
      <c r="BU172" s="53"/>
      <c r="BV172" s="53"/>
      <c r="BW172" s="53"/>
      <c r="BX172" s="53"/>
      <c r="BY172" s="53"/>
      <c r="BZ172" s="53"/>
      <c r="CA172" s="53"/>
      <c r="CB172" s="53"/>
      <c r="CC172" s="53"/>
      <c r="CD172" s="53"/>
      <c r="CE172" s="53"/>
      <c r="CF172" s="53"/>
      <c r="CG172" s="53"/>
    </row>
    <row r="173" spans="1:85" ht="15" hidden="1" customHeight="1" outlineLevel="1" x14ac:dyDescent="0.3">
      <c r="A173" s="9"/>
      <c r="B173" s="9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53"/>
      <c r="Y173" s="53"/>
      <c r="Z173" s="53"/>
      <c r="AA173" s="53"/>
      <c r="AB173" s="53"/>
      <c r="AC173" s="53"/>
      <c r="AD173" s="53"/>
      <c r="AE173" s="53"/>
      <c r="AF173" s="53"/>
      <c r="AG173" s="53"/>
      <c r="AH173" s="53"/>
      <c r="AI173" s="53"/>
      <c r="AJ173" s="53"/>
      <c r="AK173" s="53"/>
      <c r="AL173" s="53"/>
      <c r="AM173" s="53"/>
      <c r="AN173" s="53"/>
      <c r="AO173" s="53"/>
      <c r="AP173" s="53"/>
      <c r="AQ173" s="53"/>
      <c r="AR173" s="53"/>
      <c r="AS173" s="53"/>
      <c r="AT173" s="53"/>
      <c r="AU173" s="53"/>
      <c r="AV173" s="53"/>
      <c r="AW173" s="53"/>
      <c r="AX173" s="53"/>
      <c r="AY173" s="53"/>
      <c r="AZ173" s="53"/>
      <c r="BA173" s="53"/>
      <c r="BB173" s="53"/>
      <c r="BC173" s="53"/>
      <c r="BD173" s="53"/>
      <c r="BE173" s="53"/>
      <c r="BF173" s="53"/>
      <c r="BG173" s="53"/>
      <c r="BH173" s="53"/>
      <c r="BI173" s="53"/>
      <c r="BJ173" s="53"/>
      <c r="BK173" s="53"/>
      <c r="BL173" s="53"/>
      <c r="BM173" s="53"/>
      <c r="BN173" s="53"/>
      <c r="BO173" s="53"/>
      <c r="BP173" s="53"/>
      <c r="BQ173" s="53"/>
      <c r="BR173" s="53"/>
      <c r="BS173" s="53"/>
      <c r="BT173" s="53"/>
      <c r="BU173" s="53"/>
      <c r="BV173" s="53"/>
      <c r="BW173" s="53"/>
      <c r="BX173" s="53"/>
      <c r="BY173" s="53"/>
      <c r="BZ173" s="53"/>
      <c r="CA173" s="53"/>
      <c r="CB173" s="53"/>
      <c r="CC173" s="53"/>
      <c r="CD173" s="53"/>
      <c r="CE173" s="53"/>
      <c r="CF173" s="53"/>
      <c r="CG173" s="53"/>
    </row>
    <row r="174" spans="1:85" ht="15" hidden="1" customHeight="1" outlineLevel="1" x14ac:dyDescent="0.3">
      <c r="B174" s="9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53"/>
      <c r="Y174" s="53"/>
      <c r="Z174" s="53"/>
      <c r="AA174" s="53"/>
      <c r="AB174" s="53"/>
      <c r="AC174" s="53"/>
      <c r="AD174" s="53"/>
      <c r="AE174" s="53"/>
      <c r="AF174" s="53"/>
      <c r="AG174" s="53"/>
      <c r="AH174" s="53"/>
      <c r="AI174" s="53"/>
      <c r="AJ174" s="53"/>
      <c r="AK174" s="53"/>
      <c r="AL174" s="53"/>
      <c r="AM174" s="53"/>
      <c r="AN174" s="53"/>
      <c r="AO174" s="53"/>
      <c r="AP174" s="53"/>
      <c r="AQ174" s="53"/>
      <c r="AR174" s="53"/>
      <c r="AS174" s="53"/>
      <c r="AT174" s="53"/>
      <c r="AU174" s="53"/>
      <c r="AV174" s="53"/>
      <c r="AW174" s="53"/>
      <c r="AX174" s="53"/>
      <c r="AY174" s="53"/>
      <c r="AZ174" s="53"/>
      <c r="BA174" s="53"/>
      <c r="BB174" s="53"/>
      <c r="BC174" s="53"/>
      <c r="BD174" s="53"/>
      <c r="BE174" s="53"/>
      <c r="BF174" s="53"/>
      <c r="BG174" s="53"/>
      <c r="BH174" s="53"/>
      <c r="BI174" s="53"/>
      <c r="BJ174" s="53"/>
      <c r="BK174" s="53"/>
      <c r="BL174" s="53"/>
      <c r="BM174" s="53"/>
      <c r="BN174" s="53"/>
      <c r="BO174" s="53"/>
      <c r="BP174" s="53"/>
      <c r="BQ174" s="53"/>
      <c r="BR174" s="53"/>
      <c r="BS174" s="53"/>
      <c r="BT174" s="53"/>
      <c r="BU174" s="53"/>
      <c r="BV174" s="53"/>
      <c r="BW174" s="53"/>
      <c r="BX174" s="53"/>
      <c r="BY174" s="53"/>
      <c r="BZ174" s="53"/>
      <c r="CA174" s="53"/>
      <c r="CB174" s="53"/>
      <c r="CC174" s="53"/>
      <c r="CD174" s="53"/>
      <c r="CE174" s="53"/>
      <c r="CF174" s="53"/>
      <c r="CG174" s="53"/>
    </row>
    <row r="175" spans="1:85" ht="15" hidden="1" customHeight="1" outlineLevel="1" thickBot="1" x14ac:dyDescent="0.35">
      <c r="X175" s="3"/>
      <c r="Y175" s="3"/>
      <c r="Z175" s="39"/>
      <c r="AA175" s="39"/>
      <c r="AB175" s="39"/>
      <c r="AC175" s="39"/>
      <c r="AD175" s="39"/>
      <c r="AE175" s="39"/>
      <c r="AF175" s="39"/>
      <c r="AG175" s="39"/>
      <c r="AH175" s="39"/>
      <c r="AI175" s="39"/>
      <c r="AJ175" s="39"/>
      <c r="AK175" s="39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9"/>
      <c r="AY175" s="39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9"/>
      <c r="BM175" s="39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9"/>
      <c r="CA175" s="39"/>
      <c r="CB175" s="3"/>
      <c r="CC175" s="3"/>
      <c r="CD175" s="3"/>
      <c r="CE175" s="3"/>
      <c r="CF175" s="3"/>
      <c r="CG175" s="3"/>
    </row>
    <row r="176" spans="1:85" collapsed="1" x14ac:dyDescent="0.3">
      <c r="A176" s="42" t="s">
        <v>49</v>
      </c>
      <c r="B176" s="43"/>
      <c r="C176" s="43"/>
      <c r="D176" s="43"/>
      <c r="E176" s="43"/>
      <c r="F176" s="43"/>
      <c r="G176" s="43"/>
      <c r="H176" s="43"/>
      <c r="I176" s="43"/>
      <c r="J176" s="43"/>
      <c r="K176" s="43"/>
      <c r="L176" s="43"/>
      <c r="M176" s="43"/>
      <c r="N176" s="43"/>
      <c r="O176" s="43"/>
      <c r="P176" s="43"/>
      <c r="Q176" s="43"/>
      <c r="R176" s="43"/>
      <c r="S176" s="43"/>
      <c r="T176" s="43"/>
      <c r="U176" s="43"/>
      <c r="V176" s="43"/>
      <c r="W176" s="43"/>
      <c r="X176" s="43"/>
      <c r="Y176" s="43"/>
      <c r="Z176" s="43"/>
      <c r="AA176" s="43"/>
      <c r="AB176" s="43"/>
      <c r="AC176" s="43"/>
      <c r="AD176" s="43"/>
      <c r="AE176" s="43"/>
      <c r="AF176" s="43"/>
      <c r="AG176" s="43"/>
      <c r="AH176" s="43"/>
      <c r="AI176" s="43"/>
      <c r="AJ176" s="43"/>
      <c r="AK176" s="43"/>
      <c r="AL176" s="43"/>
      <c r="AM176" s="43"/>
      <c r="AN176" s="43"/>
      <c r="AO176" s="43"/>
      <c r="AP176" s="43"/>
      <c r="AQ176" s="43"/>
      <c r="AR176" s="43"/>
      <c r="AS176" s="43"/>
      <c r="AT176" s="43"/>
      <c r="AU176" s="43"/>
      <c r="AV176" s="43"/>
      <c r="AW176" s="43"/>
      <c r="AX176" s="43"/>
      <c r="AY176" s="43"/>
      <c r="AZ176" s="43"/>
      <c r="BA176" s="43"/>
      <c r="BB176" s="43"/>
      <c r="BC176" s="43"/>
      <c r="BD176" s="43"/>
      <c r="BE176" s="43"/>
      <c r="BF176" s="43"/>
      <c r="BG176" s="43"/>
      <c r="BH176" s="43"/>
      <c r="BI176" s="43"/>
      <c r="BJ176" s="43"/>
      <c r="BK176" s="43"/>
      <c r="BL176" s="43"/>
      <c r="BM176" s="43"/>
      <c r="BN176" s="43"/>
      <c r="BO176" s="43"/>
      <c r="BP176" s="43"/>
      <c r="BQ176" s="43"/>
      <c r="BR176" s="43"/>
      <c r="BS176" s="43"/>
      <c r="BT176" s="43"/>
      <c r="BU176" s="43"/>
      <c r="BV176" s="43"/>
      <c r="BW176" s="43"/>
      <c r="BX176" s="43"/>
      <c r="BY176" s="43"/>
      <c r="BZ176" s="43"/>
      <c r="CA176" s="43"/>
      <c r="CB176" s="43"/>
      <c r="CC176" s="43"/>
      <c r="CD176" s="44"/>
      <c r="CE176" s="43"/>
      <c r="CF176" s="43"/>
      <c r="CG176" s="44"/>
    </row>
    <row r="177" spans="1:85" ht="14.4" hidden="1" customHeight="1" x14ac:dyDescent="0.3">
      <c r="A177" s="45"/>
      <c r="B177" s="41"/>
      <c r="C177" s="41"/>
      <c r="D177" s="41"/>
      <c r="E177" s="41"/>
      <c r="F177" s="41"/>
      <c r="G177" s="41"/>
      <c r="H177" s="41"/>
      <c r="I177" s="41"/>
      <c r="J177" s="41"/>
      <c r="K177" s="41"/>
      <c r="L177" s="41"/>
      <c r="M177" s="41"/>
      <c r="N177" s="41"/>
      <c r="O177" s="41"/>
      <c r="P177" s="41"/>
      <c r="Q177" s="41"/>
      <c r="R177" s="41"/>
      <c r="S177" s="41"/>
      <c r="T177" s="41"/>
      <c r="U177" s="41"/>
      <c r="V177" s="41"/>
      <c r="W177" s="41"/>
      <c r="X177" s="41"/>
      <c r="Y177" s="41"/>
      <c r="Z177" s="41"/>
      <c r="AA177" s="41"/>
      <c r="AB177" s="41"/>
      <c r="AC177" s="41"/>
      <c r="AD177" s="41"/>
      <c r="AE177" s="41"/>
      <c r="AF177" s="41"/>
      <c r="AG177" s="41"/>
      <c r="AH177" s="41"/>
      <c r="AI177" s="41"/>
      <c r="AJ177" s="41"/>
      <c r="AK177" s="41"/>
      <c r="AL177" s="41"/>
      <c r="AM177" s="41"/>
      <c r="AN177" s="41"/>
      <c r="AO177" s="41"/>
      <c r="AP177" s="41"/>
      <c r="AQ177" s="41"/>
      <c r="AR177" s="41"/>
      <c r="AS177" s="41"/>
      <c r="AT177" s="41"/>
      <c r="AU177" s="41"/>
      <c r="AV177" s="41"/>
      <c r="AW177" s="41"/>
      <c r="AX177" s="41"/>
      <c r="AY177" s="41"/>
      <c r="AZ177" s="41"/>
      <c r="BA177" s="41"/>
      <c r="BB177" s="41"/>
      <c r="BC177" s="41"/>
      <c r="BD177" s="41"/>
      <c r="BE177" s="41"/>
      <c r="BF177" s="41"/>
      <c r="BG177" s="41"/>
      <c r="BH177" s="41"/>
      <c r="BI177" s="41"/>
      <c r="BJ177" s="41"/>
      <c r="BK177" s="41"/>
      <c r="BL177" s="41"/>
      <c r="BM177" s="41"/>
      <c r="BN177" s="41"/>
      <c r="BO177" s="41"/>
      <c r="BP177" s="41"/>
      <c r="BQ177" s="41"/>
      <c r="BR177" s="41"/>
      <c r="BS177" s="41"/>
      <c r="BT177" s="41"/>
      <c r="BU177" s="41"/>
      <c r="BV177" s="41"/>
      <c r="BW177" s="41"/>
      <c r="BX177" s="41"/>
      <c r="BY177" s="41"/>
      <c r="BZ177" s="41"/>
      <c r="CA177" s="41"/>
      <c r="CB177" s="41"/>
      <c r="CC177" s="41"/>
      <c r="CD177" s="46"/>
      <c r="CE177" s="41"/>
      <c r="CF177" s="41"/>
      <c r="CG177" s="46"/>
    </row>
    <row r="178" spans="1:85" hidden="1" x14ac:dyDescent="0.3">
      <c r="A178" s="45"/>
      <c r="B178" s="41"/>
      <c r="C178" s="41"/>
      <c r="D178" s="41"/>
      <c r="E178" s="41"/>
      <c r="F178" s="41"/>
      <c r="G178" s="41"/>
      <c r="H178" s="41"/>
      <c r="I178" s="41"/>
      <c r="J178" s="41"/>
      <c r="K178" s="41"/>
      <c r="L178" s="41"/>
      <c r="M178" s="41"/>
      <c r="N178" s="41"/>
      <c r="O178" s="41"/>
      <c r="P178" s="41"/>
      <c r="Q178" s="41"/>
      <c r="R178" s="41"/>
      <c r="S178" s="41"/>
      <c r="T178" s="41"/>
      <c r="U178" s="41"/>
      <c r="V178" s="41"/>
      <c r="W178" s="41"/>
      <c r="X178" s="41"/>
      <c r="Y178" s="41"/>
      <c r="Z178" s="41"/>
      <c r="AA178" s="41"/>
      <c r="AB178" s="41"/>
      <c r="AC178" s="41"/>
      <c r="AD178" s="41"/>
      <c r="AE178" s="41"/>
      <c r="AF178" s="41"/>
      <c r="AG178" s="41"/>
      <c r="AH178" s="41"/>
      <c r="AI178" s="41"/>
      <c r="AJ178" s="41"/>
      <c r="AK178" s="41"/>
      <c r="AL178" s="41"/>
      <c r="AM178" s="41"/>
      <c r="AN178" s="41"/>
      <c r="AO178" s="41"/>
      <c r="AP178" s="41"/>
      <c r="AQ178" s="41"/>
      <c r="AR178" s="41"/>
      <c r="AS178" s="41"/>
      <c r="AT178" s="41"/>
      <c r="AU178" s="41"/>
      <c r="AV178" s="41"/>
      <c r="AW178" s="41"/>
      <c r="AX178" s="41"/>
      <c r="AY178" s="41"/>
      <c r="AZ178" s="41"/>
      <c r="BA178" s="41"/>
      <c r="BB178" s="41"/>
      <c r="BC178" s="41"/>
      <c r="BD178" s="41"/>
      <c r="BE178" s="41"/>
      <c r="BF178" s="41"/>
      <c r="BG178" s="41"/>
      <c r="BH178" s="41"/>
      <c r="BI178" s="41"/>
      <c r="BJ178" s="41"/>
      <c r="BK178" s="41"/>
      <c r="BL178" s="41"/>
      <c r="BM178" s="41"/>
      <c r="BN178" s="41"/>
      <c r="BO178" s="41"/>
      <c r="BP178" s="41"/>
      <c r="BQ178" s="41"/>
      <c r="BR178" s="41"/>
      <c r="BS178" s="41"/>
      <c r="BT178" s="41"/>
      <c r="BU178" s="41"/>
      <c r="BV178" s="41"/>
      <c r="BW178" s="41"/>
      <c r="BX178" s="41"/>
      <c r="BY178" s="41"/>
      <c r="BZ178" s="41"/>
      <c r="CA178" s="41"/>
      <c r="CB178" s="41"/>
      <c r="CC178" s="41"/>
      <c r="CD178" s="46"/>
      <c r="CE178" s="41"/>
      <c r="CF178" s="41"/>
      <c r="CG178" s="46"/>
    </row>
    <row r="179" spans="1:85" x14ac:dyDescent="0.3">
      <c r="A179" s="45" t="s">
        <v>842</v>
      </c>
      <c r="B179" s="41"/>
      <c r="C179" s="41"/>
      <c r="D179" s="41"/>
      <c r="E179" s="41"/>
      <c r="F179" s="41"/>
      <c r="G179" s="41"/>
      <c r="H179" s="41"/>
      <c r="I179" s="41"/>
      <c r="J179" s="41"/>
      <c r="K179" s="41"/>
      <c r="L179" s="41"/>
      <c r="M179" s="41"/>
      <c r="N179" s="41"/>
      <c r="O179" s="41"/>
      <c r="P179" s="41"/>
      <c r="Q179" s="41"/>
      <c r="R179" s="41"/>
      <c r="S179" s="41"/>
      <c r="T179" s="41"/>
      <c r="U179" s="41"/>
      <c r="V179" s="41"/>
      <c r="W179" s="41"/>
      <c r="X179" s="41"/>
      <c r="Y179" s="41"/>
      <c r="Z179" s="41"/>
      <c r="AA179" s="41"/>
      <c r="AB179" s="41"/>
      <c r="AC179" s="41"/>
      <c r="AD179" s="41"/>
      <c r="AE179" s="41"/>
      <c r="AF179" s="41"/>
      <c r="AG179" s="41"/>
      <c r="AH179" s="41"/>
      <c r="AI179" s="41"/>
      <c r="AJ179" s="41"/>
      <c r="AK179" s="41"/>
      <c r="AL179" s="41"/>
      <c r="AM179" s="41"/>
      <c r="AN179" s="41"/>
      <c r="AO179" s="41"/>
      <c r="AP179" s="41"/>
      <c r="AQ179" s="41"/>
      <c r="AR179" s="41"/>
      <c r="AS179" s="41"/>
      <c r="AT179" s="41"/>
      <c r="AU179" s="41"/>
      <c r="AV179" s="41"/>
      <c r="AW179" s="41"/>
      <c r="AX179" s="41"/>
      <c r="AY179" s="41"/>
      <c r="AZ179" s="41"/>
      <c r="BA179" s="41"/>
      <c r="BB179" s="41"/>
      <c r="BC179" s="41"/>
      <c r="BD179" s="41"/>
      <c r="BE179" s="41"/>
      <c r="BF179" s="41"/>
      <c r="BG179" s="41"/>
      <c r="BH179" s="41"/>
      <c r="BI179" s="41"/>
      <c r="BJ179" s="41"/>
      <c r="BK179" s="41"/>
      <c r="BL179" s="41"/>
      <c r="BM179" s="41"/>
      <c r="BN179" s="41"/>
      <c r="BO179" s="41"/>
      <c r="BP179" s="41"/>
      <c r="BQ179" s="41"/>
      <c r="BR179" s="41"/>
      <c r="BS179" s="41"/>
      <c r="BT179" s="41"/>
      <c r="BU179" s="41"/>
      <c r="BV179" s="41"/>
      <c r="BW179" s="41"/>
      <c r="BX179" s="41"/>
      <c r="BY179" s="41"/>
      <c r="BZ179" s="41"/>
      <c r="CA179" s="41"/>
      <c r="CB179" s="41"/>
      <c r="CC179" s="41"/>
      <c r="CD179" s="46"/>
      <c r="CE179" s="41"/>
      <c r="CF179" s="41"/>
      <c r="CG179" s="46"/>
    </row>
    <row r="180" spans="1:85" x14ac:dyDescent="0.3">
      <c r="A180" s="45"/>
      <c r="B180" s="41"/>
      <c r="C180" s="41"/>
      <c r="D180" s="41"/>
      <c r="E180" s="41"/>
      <c r="F180" s="41"/>
      <c r="G180" s="41"/>
      <c r="H180" s="41"/>
      <c r="I180" s="41"/>
      <c r="J180" s="41"/>
      <c r="K180" s="41"/>
      <c r="L180" s="41"/>
      <c r="M180" s="41"/>
      <c r="N180" s="41"/>
      <c r="O180" s="41"/>
      <c r="P180" s="41"/>
      <c r="Q180" s="41"/>
      <c r="R180" s="41"/>
      <c r="S180" s="41"/>
      <c r="T180" s="41"/>
      <c r="U180" s="41"/>
      <c r="V180" s="41"/>
      <c r="W180" s="41"/>
      <c r="X180" s="41"/>
      <c r="Y180" s="41"/>
      <c r="Z180" s="41"/>
      <c r="AA180" s="41"/>
      <c r="AB180" s="41"/>
      <c r="AC180" s="41"/>
      <c r="AD180" s="41"/>
      <c r="AE180" s="41"/>
      <c r="AF180" s="41"/>
      <c r="AG180" s="41"/>
      <c r="AH180" s="41"/>
      <c r="AI180" s="41"/>
      <c r="AJ180" s="41"/>
      <c r="AK180" s="41"/>
      <c r="AL180" s="41"/>
      <c r="AM180" s="41"/>
      <c r="AN180" s="41"/>
      <c r="AO180" s="41"/>
      <c r="AP180" s="41"/>
      <c r="AQ180" s="41"/>
      <c r="AR180" s="41"/>
      <c r="AS180" s="41"/>
      <c r="AT180" s="41"/>
      <c r="AU180" s="41"/>
      <c r="AV180" s="41"/>
      <c r="AW180" s="41"/>
      <c r="AX180" s="41"/>
      <c r="AY180" s="41"/>
      <c r="AZ180" s="41"/>
      <c r="BA180" s="41"/>
      <c r="BB180" s="41"/>
      <c r="BC180" s="41"/>
      <c r="BD180" s="41"/>
      <c r="BE180" s="41"/>
      <c r="BF180" s="41"/>
      <c r="BG180" s="41"/>
      <c r="BH180" s="41"/>
      <c r="BI180" s="41"/>
      <c r="BJ180" s="41"/>
      <c r="BK180" s="41"/>
      <c r="BL180" s="41"/>
      <c r="BM180" s="41"/>
      <c r="BN180" s="41"/>
      <c r="BO180" s="41"/>
      <c r="BP180" s="41"/>
      <c r="BQ180" s="41"/>
      <c r="BR180" s="41"/>
      <c r="BS180" s="41"/>
      <c r="BT180" s="41"/>
      <c r="BU180" s="41"/>
      <c r="BV180" s="41"/>
      <c r="BW180" s="41"/>
      <c r="BX180" s="41"/>
      <c r="BY180" s="41"/>
      <c r="BZ180" s="41"/>
      <c r="CA180" s="41"/>
      <c r="CB180" s="41"/>
      <c r="CC180" s="41"/>
      <c r="CD180" s="46"/>
      <c r="CE180" s="41"/>
      <c r="CF180" s="41"/>
      <c r="CG180" s="46"/>
    </row>
    <row r="181" spans="1:85" x14ac:dyDescent="0.3">
      <c r="A181" s="45"/>
      <c r="B181" s="41"/>
      <c r="C181" s="41"/>
      <c r="D181" s="41"/>
      <c r="E181" s="41"/>
      <c r="F181" s="41"/>
      <c r="G181" s="41"/>
      <c r="H181" s="41"/>
      <c r="I181" s="41"/>
      <c r="J181" s="41"/>
      <c r="K181" s="41"/>
      <c r="L181" s="41"/>
      <c r="M181" s="41"/>
      <c r="N181" s="41"/>
      <c r="O181" s="41"/>
      <c r="P181" s="41"/>
      <c r="Q181" s="41"/>
      <c r="R181" s="41"/>
      <c r="S181" s="41"/>
      <c r="T181" s="41"/>
      <c r="U181" s="41"/>
      <c r="V181" s="41"/>
      <c r="W181" s="41"/>
      <c r="X181" s="41"/>
      <c r="Y181" s="41"/>
      <c r="Z181" s="41"/>
      <c r="AA181" s="41"/>
      <c r="AB181" s="41"/>
      <c r="AC181" s="41"/>
      <c r="AD181" s="41"/>
      <c r="AE181" s="41"/>
      <c r="AF181" s="41"/>
      <c r="AG181" s="41"/>
      <c r="AH181" s="41"/>
      <c r="AI181" s="41"/>
      <c r="AJ181" s="41"/>
      <c r="AK181" s="41"/>
      <c r="AL181" s="41"/>
      <c r="AM181" s="41"/>
      <c r="AN181" s="41"/>
      <c r="AO181" s="41"/>
      <c r="AP181" s="41"/>
      <c r="AQ181" s="41"/>
      <c r="AR181" s="41"/>
      <c r="AS181" s="41"/>
      <c r="AT181" s="41"/>
      <c r="AU181" s="41"/>
      <c r="AV181" s="41"/>
      <c r="AW181" s="41"/>
      <c r="AX181" s="41"/>
      <c r="AY181" s="41"/>
      <c r="AZ181" s="41"/>
      <c r="BA181" s="41"/>
      <c r="BB181" s="41"/>
      <c r="BC181" s="41"/>
      <c r="BD181" s="41"/>
      <c r="BE181" s="41"/>
      <c r="BF181" s="41"/>
      <c r="BG181" s="41"/>
      <c r="BH181" s="41"/>
      <c r="BI181" s="41"/>
      <c r="BJ181" s="41"/>
      <c r="BK181" s="41"/>
      <c r="BL181" s="41"/>
      <c r="BM181" s="41"/>
      <c r="BN181" s="41"/>
      <c r="BO181" s="41"/>
      <c r="BP181" s="41"/>
      <c r="BQ181" s="41"/>
      <c r="BR181" s="41"/>
      <c r="BS181" s="41"/>
      <c r="BT181" s="41"/>
      <c r="BU181" s="41"/>
      <c r="BV181" s="41"/>
      <c r="BW181" s="41"/>
      <c r="BX181" s="41"/>
      <c r="BY181" s="41"/>
      <c r="BZ181" s="41"/>
      <c r="CA181" s="41"/>
      <c r="CB181" s="41"/>
      <c r="CC181" s="41"/>
      <c r="CD181" s="46"/>
      <c r="CE181" s="41"/>
      <c r="CF181" s="41"/>
      <c r="CG181" s="46"/>
    </row>
    <row r="182" spans="1:85" x14ac:dyDescent="0.3">
      <c r="A182" s="45" t="s">
        <v>779</v>
      </c>
      <c r="B182" s="41"/>
      <c r="C182" s="41"/>
      <c r="D182" s="41"/>
      <c r="E182" s="41"/>
      <c r="F182" s="41"/>
      <c r="G182" s="41"/>
      <c r="H182" s="41"/>
      <c r="I182" s="41"/>
      <c r="J182" s="41"/>
      <c r="K182" s="41"/>
      <c r="L182" s="41"/>
      <c r="M182" s="41"/>
      <c r="N182" s="41"/>
      <c r="O182" s="41"/>
      <c r="P182" s="41"/>
      <c r="Q182" s="41"/>
      <c r="R182" s="41"/>
      <c r="S182" s="41"/>
      <c r="T182" s="41"/>
      <c r="U182" s="41"/>
      <c r="V182" s="41"/>
      <c r="W182" s="41"/>
      <c r="X182" s="41"/>
      <c r="Y182" s="41"/>
      <c r="Z182" s="41"/>
      <c r="AA182" s="41"/>
      <c r="AB182" s="41"/>
      <c r="AC182" s="41"/>
      <c r="AD182" s="41"/>
      <c r="AE182" s="41"/>
      <c r="AF182" s="41"/>
      <c r="AG182" s="41"/>
      <c r="AH182" s="41"/>
      <c r="AI182" s="41"/>
      <c r="AJ182" s="41"/>
      <c r="AK182" s="41"/>
      <c r="AL182" s="41"/>
      <c r="AM182" s="41"/>
      <c r="AN182" s="41"/>
      <c r="AO182" s="41"/>
      <c r="AP182" s="41"/>
      <c r="AQ182" s="41"/>
      <c r="AR182" s="41"/>
      <c r="AS182" s="41"/>
      <c r="AT182" s="41"/>
      <c r="AU182" s="41"/>
      <c r="AV182" s="41"/>
      <c r="AW182" s="41"/>
      <c r="AX182" s="41"/>
      <c r="AY182" s="41"/>
      <c r="AZ182" s="41"/>
      <c r="BA182" s="41"/>
      <c r="BB182" s="41"/>
      <c r="BC182" s="41"/>
      <c r="BD182" s="41"/>
      <c r="BE182" s="41"/>
      <c r="BF182" s="41"/>
      <c r="BG182" s="41"/>
      <c r="BH182" s="41"/>
      <c r="BI182" s="41"/>
      <c r="BJ182" s="41"/>
      <c r="BK182" s="41"/>
      <c r="BL182" s="41"/>
      <c r="BM182" s="41"/>
      <c r="BN182" s="41"/>
      <c r="BO182" s="41"/>
      <c r="BP182" s="41"/>
      <c r="BQ182" s="41"/>
      <c r="BR182" s="41"/>
      <c r="BS182" s="41"/>
      <c r="BT182" s="41"/>
      <c r="BU182" s="41"/>
      <c r="BV182" s="41"/>
      <c r="BW182" s="41"/>
      <c r="BX182" s="41"/>
      <c r="BY182" s="41"/>
      <c r="BZ182" s="41"/>
      <c r="CA182" s="41"/>
      <c r="CB182" s="41"/>
      <c r="CC182" s="41"/>
      <c r="CD182" s="46"/>
      <c r="CE182" s="41"/>
      <c r="CF182" s="41"/>
      <c r="CG182" s="46"/>
    </row>
    <row r="183" spans="1:85" x14ac:dyDescent="0.3">
      <c r="A183" s="45"/>
      <c r="B183" s="41"/>
      <c r="C183" s="41"/>
      <c r="D183" s="41"/>
      <c r="E183" s="41"/>
      <c r="F183" s="41"/>
      <c r="G183" s="41"/>
      <c r="H183" s="41"/>
      <c r="I183" s="41"/>
      <c r="J183" s="41"/>
      <c r="K183" s="41"/>
      <c r="L183" s="41"/>
      <c r="M183" s="41"/>
      <c r="N183" s="41"/>
      <c r="O183" s="41"/>
      <c r="P183" s="41"/>
      <c r="Q183" s="41"/>
      <c r="R183" s="41"/>
      <c r="S183" s="41"/>
      <c r="T183" s="41"/>
      <c r="U183" s="41"/>
      <c r="V183" s="41"/>
      <c r="W183" s="41"/>
      <c r="X183" s="41"/>
      <c r="Y183" s="41"/>
      <c r="Z183" s="41"/>
      <c r="AA183" s="41"/>
      <c r="AB183" s="41"/>
      <c r="AC183" s="41"/>
      <c r="AD183" s="41"/>
      <c r="AE183" s="41"/>
      <c r="AF183" s="41"/>
      <c r="AG183" s="41"/>
      <c r="AH183" s="41"/>
      <c r="AI183" s="41"/>
      <c r="AJ183" s="41"/>
      <c r="AK183" s="41"/>
      <c r="AL183" s="41"/>
      <c r="AM183" s="41"/>
      <c r="AN183" s="41"/>
      <c r="AO183" s="41"/>
      <c r="AP183" s="41"/>
      <c r="AQ183" s="41"/>
      <c r="AR183" s="41"/>
      <c r="AS183" s="41"/>
      <c r="AT183" s="41"/>
      <c r="AU183" s="41"/>
      <c r="AV183" s="41"/>
      <c r="AW183" s="41"/>
      <c r="AX183" s="41"/>
      <c r="AY183" s="41"/>
      <c r="AZ183" s="41"/>
      <c r="BA183" s="41"/>
      <c r="BB183" s="41"/>
      <c r="BC183" s="41"/>
      <c r="BD183" s="41"/>
      <c r="BE183" s="41"/>
      <c r="BF183" s="41"/>
      <c r="BG183" s="41"/>
      <c r="BH183" s="41"/>
      <c r="BI183" s="41"/>
      <c r="BJ183" s="41"/>
      <c r="BK183" s="41"/>
      <c r="BL183" s="41"/>
      <c r="BM183" s="41"/>
      <c r="BN183" s="41"/>
      <c r="BO183" s="41"/>
      <c r="BP183" s="41"/>
      <c r="BQ183" s="41"/>
      <c r="BR183" s="41"/>
      <c r="BS183" s="41"/>
      <c r="BT183" s="41"/>
      <c r="BU183" s="41"/>
      <c r="BV183" s="41"/>
      <c r="BW183" s="41"/>
      <c r="BX183" s="41"/>
      <c r="BY183" s="41"/>
      <c r="BZ183" s="41"/>
      <c r="CA183" s="41"/>
      <c r="CB183" s="41"/>
      <c r="CC183" s="41"/>
      <c r="CD183" s="46"/>
      <c r="CE183" s="41"/>
      <c r="CF183" s="41"/>
      <c r="CG183" s="46"/>
    </row>
    <row r="184" spans="1:85" x14ac:dyDescent="0.3">
      <c r="A184" s="45"/>
      <c r="B184" s="41"/>
      <c r="C184" s="41"/>
      <c r="D184" s="41"/>
      <c r="E184" s="41"/>
      <c r="F184" s="41"/>
      <c r="G184" s="41"/>
      <c r="H184" s="41"/>
      <c r="I184" s="41"/>
      <c r="J184" s="41"/>
      <c r="K184" s="41"/>
      <c r="L184" s="41"/>
      <c r="M184" s="41"/>
      <c r="N184" s="41"/>
      <c r="O184" s="41"/>
      <c r="P184" s="41"/>
      <c r="Q184" s="41"/>
      <c r="R184" s="41"/>
      <c r="S184" s="41"/>
      <c r="T184" s="41"/>
      <c r="U184" s="41"/>
      <c r="V184" s="41"/>
      <c r="W184" s="41"/>
      <c r="X184" s="41"/>
      <c r="Y184" s="41"/>
      <c r="Z184" s="41"/>
      <c r="AA184" s="41"/>
      <c r="AB184" s="41"/>
      <c r="AC184" s="41"/>
      <c r="AD184" s="41"/>
      <c r="AE184" s="41"/>
      <c r="AF184" s="41"/>
      <c r="AG184" s="41"/>
      <c r="AH184" s="41"/>
      <c r="AI184" s="41"/>
      <c r="AJ184" s="41"/>
      <c r="AK184" s="41"/>
      <c r="AL184" s="41"/>
      <c r="AM184" s="41"/>
      <c r="AN184" s="41"/>
      <c r="AO184" s="41"/>
      <c r="AP184" s="41"/>
      <c r="AQ184" s="41"/>
      <c r="AR184" s="41"/>
      <c r="AS184" s="41"/>
      <c r="AT184" s="41"/>
      <c r="AU184" s="41"/>
      <c r="AV184" s="41"/>
      <c r="AW184" s="41"/>
      <c r="AX184" s="41"/>
      <c r="AY184" s="41"/>
      <c r="AZ184" s="41"/>
      <c r="BA184" s="41"/>
      <c r="BB184" s="41"/>
      <c r="BC184" s="41"/>
      <c r="BD184" s="41"/>
      <c r="BE184" s="41"/>
      <c r="BF184" s="41"/>
      <c r="BG184" s="41"/>
      <c r="BH184" s="41"/>
      <c r="BI184" s="41"/>
      <c r="BJ184" s="41"/>
      <c r="BK184" s="41"/>
      <c r="BL184" s="41"/>
      <c r="BM184" s="41"/>
      <c r="BN184" s="41"/>
      <c r="BO184" s="41"/>
      <c r="BP184" s="41"/>
      <c r="BQ184" s="41"/>
      <c r="BR184" s="41"/>
      <c r="BS184" s="41"/>
      <c r="BT184" s="41"/>
      <c r="BU184" s="41"/>
      <c r="BV184" s="41"/>
      <c r="BW184" s="41"/>
      <c r="BX184" s="41"/>
      <c r="BY184" s="41"/>
      <c r="BZ184" s="41"/>
      <c r="CA184" s="41"/>
      <c r="CB184" s="41"/>
      <c r="CC184" s="41"/>
      <c r="CD184" s="46"/>
      <c r="CE184" s="41"/>
      <c r="CF184" s="41"/>
      <c r="CG184" s="46"/>
    </row>
    <row r="185" spans="1:85" x14ac:dyDescent="0.3">
      <c r="A185" s="45"/>
      <c r="B185" s="41"/>
      <c r="C185" s="41"/>
      <c r="D185" s="41"/>
      <c r="E185" s="41"/>
      <c r="F185" s="41"/>
      <c r="G185" s="41"/>
      <c r="H185" s="41"/>
      <c r="I185" s="41"/>
      <c r="J185" s="41"/>
      <c r="K185" s="41"/>
      <c r="L185" s="41"/>
      <c r="M185" s="41"/>
      <c r="N185" s="41"/>
      <c r="O185" s="41"/>
      <c r="P185" s="41"/>
      <c r="Q185" s="41"/>
      <c r="R185" s="41"/>
      <c r="S185" s="41"/>
      <c r="T185" s="41"/>
      <c r="U185" s="41"/>
      <c r="V185" s="41"/>
      <c r="W185" s="41"/>
      <c r="X185" s="41"/>
      <c r="Y185" s="41"/>
      <c r="Z185" s="41"/>
      <c r="AA185" s="41"/>
      <c r="AB185" s="41"/>
      <c r="AC185" s="41"/>
      <c r="AD185" s="41"/>
      <c r="AE185" s="41"/>
      <c r="AF185" s="41"/>
      <c r="AG185" s="41"/>
      <c r="AH185" s="41"/>
      <c r="AI185" s="41"/>
      <c r="AJ185" s="41"/>
      <c r="AK185" s="41"/>
      <c r="AL185" s="41"/>
      <c r="AM185" s="41"/>
      <c r="AN185" s="41"/>
      <c r="AO185" s="41"/>
      <c r="AP185" s="41"/>
      <c r="AQ185" s="41"/>
      <c r="AR185" s="41"/>
      <c r="AS185" s="41"/>
      <c r="AT185" s="41"/>
      <c r="AU185" s="41"/>
      <c r="AV185" s="41"/>
      <c r="AW185" s="41"/>
      <c r="AX185" s="41"/>
      <c r="AY185" s="41"/>
      <c r="AZ185" s="41"/>
      <c r="BA185" s="41"/>
      <c r="BB185" s="41"/>
      <c r="BC185" s="41"/>
      <c r="BD185" s="41"/>
      <c r="BE185" s="41"/>
      <c r="BF185" s="41"/>
      <c r="BG185" s="41"/>
      <c r="BH185" s="41"/>
      <c r="BI185" s="41"/>
      <c r="BJ185" s="41"/>
      <c r="BK185" s="41"/>
      <c r="BL185" s="41"/>
      <c r="BM185" s="41"/>
      <c r="BN185" s="41"/>
      <c r="BO185" s="41"/>
      <c r="BP185" s="41"/>
      <c r="BQ185" s="41"/>
      <c r="BR185" s="41"/>
      <c r="BS185" s="41"/>
      <c r="BT185" s="41"/>
      <c r="BU185" s="41"/>
      <c r="BV185" s="41"/>
      <c r="BW185" s="41"/>
      <c r="BX185" s="41"/>
      <c r="BY185" s="41"/>
      <c r="BZ185" s="41"/>
      <c r="CA185" s="41"/>
      <c r="CB185" s="41"/>
      <c r="CC185" s="41"/>
      <c r="CD185" s="46"/>
      <c r="CE185" s="41"/>
      <c r="CF185" s="41"/>
      <c r="CG185" s="46"/>
    </row>
    <row r="186" spans="1:85" x14ac:dyDescent="0.3">
      <c r="A186" s="45"/>
      <c r="B186" s="41"/>
      <c r="C186" s="41"/>
      <c r="D186" s="41"/>
      <c r="E186" s="41"/>
      <c r="F186" s="41"/>
      <c r="G186" s="41"/>
      <c r="H186" s="41"/>
      <c r="I186" s="41"/>
      <c r="J186" s="41"/>
      <c r="K186" s="41"/>
      <c r="L186" s="41"/>
      <c r="M186" s="41"/>
      <c r="N186" s="41"/>
      <c r="O186" s="41"/>
      <c r="P186" s="41"/>
      <c r="Q186" s="41"/>
      <c r="R186" s="41"/>
      <c r="S186" s="41"/>
      <c r="T186" s="41"/>
      <c r="U186" s="41"/>
      <c r="V186" s="41"/>
      <c r="W186" s="41"/>
      <c r="X186" s="41"/>
      <c r="Y186" s="41"/>
      <c r="Z186" s="41"/>
      <c r="AA186" s="41"/>
      <c r="AB186" s="41"/>
      <c r="AC186" s="41"/>
      <c r="AD186" s="41"/>
      <c r="AE186" s="41"/>
      <c r="AF186" s="41"/>
      <c r="AG186" s="41"/>
      <c r="AH186" s="41"/>
      <c r="AI186" s="41"/>
      <c r="AJ186" s="41"/>
      <c r="AK186" s="41"/>
      <c r="AL186" s="41"/>
      <c r="AM186" s="41"/>
      <c r="AN186" s="41"/>
      <c r="AO186" s="41"/>
      <c r="AP186" s="41"/>
      <c r="AQ186" s="41"/>
      <c r="AR186" s="41"/>
      <c r="AS186" s="41"/>
      <c r="AT186" s="41"/>
      <c r="AU186" s="41"/>
      <c r="AV186" s="41"/>
      <c r="AW186" s="41"/>
      <c r="AX186" s="41"/>
      <c r="AY186" s="41"/>
      <c r="AZ186" s="41"/>
      <c r="BA186" s="41"/>
      <c r="BB186" s="41"/>
      <c r="BC186" s="41"/>
      <c r="BD186" s="41"/>
      <c r="BE186" s="41"/>
      <c r="BF186" s="41"/>
      <c r="BG186" s="41"/>
      <c r="BH186" s="41"/>
      <c r="BI186" s="41"/>
      <c r="BJ186" s="41"/>
      <c r="BK186" s="41"/>
      <c r="BL186" s="41"/>
      <c r="BM186" s="41"/>
      <c r="BN186" s="41"/>
      <c r="BO186" s="41"/>
      <c r="BP186" s="41"/>
      <c r="BQ186" s="41"/>
      <c r="BR186" s="41"/>
      <c r="BS186" s="41"/>
      <c r="BT186" s="41"/>
      <c r="BU186" s="41"/>
      <c r="BV186" s="41"/>
      <c r="BW186" s="41"/>
      <c r="BX186" s="41"/>
      <c r="BY186" s="41"/>
      <c r="BZ186" s="41"/>
      <c r="CA186" s="41"/>
      <c r="CB186" s="41"/>
      <c r="CC186" s="41"/>
      <c r="CD186" s="46"/>
      <c r="CE186" s="41"/>
      <c r="CF186" s="41"/>
      <c r="CG186" s="46"/>
    </row>
    <row r="187" spans="1:85" x14ac:dyDescent="0.3">
      <c r="A187" s="1"/>
      <c r="B187" s="41"/>
      <c r="C187" s="41"/>
      <c r="D187" s="41"/>
      <c r="E187" s="41"/>
      <c r="F187" s="41"/>
      <c r="G187" s="41"/>
      <c r="H187" s="41"/>
      <c r="I187" s="41"/>
      <c r="J187" s="41"/>
      <c r="K187" s="41"/>
      <c r="L187" s="41"/>
      <c r="M187" s="41"/>
      <c r="N187" s="41"/>
      <c r="O187" s="41"/>
      <c r="P187" s="41"/>
      <c r="Q187" s="41"/>
      <c r="R187" s="41"/>
      <c r="S187" s="41"/>
      <c r="T187" s="41"/>
      <c r="U187" s="41"/>
      <c r="V187" s="41"/>
      <c r="W187" s="41"/>
      <c r="X187" s="41"/>
      <c r="Y187" s="41"/>
      <c r="Z187" s="41"/>
      <c r="AA187" s="41"/>
      <c r="AB187" s="41"/>
      <c r="AC187" s="41"/>
      <c r="AD187" s="41"/>
      <c r="AE187" s="41"/>
      <c r="AF187" s="41"/>
      <c r="AG187" s="41"/>
      <c r="AH187" s="41"/>
      <c r="AI187" s="41"/>
      <c r="AJ187" s="41"/>
      <c r="AK187" s="41"/>
      <c r="AL187" s="41"/>
      <c r="AM187" s="41"/>
      <c r="AN187" s="41"/>
      <c r="AO187" s="41"/>
      <c r="AP187" s="41"/>
      <c r="AQ187" s="41"/>
      <c r="AR187" s="41"/>
      <c r="AS187" s="41"/>
      <c r="AT187" s="41"/>
      <c r="AU187" s="41"/>
      <c r="AV187" s="41"/>
      <c r="AW187" s="41"/>
      <c r="AX187" s="41"/>
      <c r="AY187" s="41"/>
      <c r="AZ187" s="41"/>
      <c r="BA187" s="41"/>
      <c r="BB187" s="41"/>
      <c r="BC187" s="41"/>
      <c r="BD187" s="41"/>
      <c r="BE187" s="41"/>
      <c r="BF187" s="41"/>
      <c r="BG187" s="41"/>
      <c r="BH187" s="41"/>
      <c r="BI187" s="41"/>
      <c r="BJ187" s="41"/>
      <c r="BK187" s="41"/>
      <c r="BL187" s="41"/>
      <c r="BM187" s="41"/>
      <c r="BN187" s="41"/>
      <c r="BO187" s="41"/>
      <c r="BP187" s="41"/>
      <c r="BQ187" s="41"/>
      <c r="BR187" s="41"/>
      <c r="BS187" s="41"/>
      <c r="BT187" s="41"/>
      <c r="BU187" s="41"/>
      <c r="BV187" s="41"/>
      <c r="BW187" s="41"/>
      <c r="BX187" s="41"/>
      <c r="BY187" s="41"/>
      <c r="BZ187" s="41"/>
      <c r="CA187" s="41"/>
      <c r="CB187" s="41"/>
      <c r="CC187" s="41"/>
      <c r="CD187" s="46"/>
      <c r="CE187" s="41"/>
      <c r="CF187" s="41"/>
      <c r="CG187" s="46"/>
    </row>
    <row r="188" spans="1:85" ht="15" thickBot="1" x14ac:dyDescent="0.35">
      <c r="A188" s="36"/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L188" s="37"/>
      <c r="M188" s="37"/>
      <c r="N188" s="37"/>
      <c r="O188" s="37"/>
      <c r="P188" s="37"/>
      <c r="Q188" s="37"/>
      <c r="R188" s="37"/>
      <c r="S188" s="37"/>
      <c r="T188" s="37"/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F188" s="37"/>
      <c r="AG188" s="37"/>
      <c r="AH188" s="37"/>
      <c r="AI188" s="37"/>
      <c r="AJ188" s="37"/>
      <c r="AK188" s="37"/>
      <c r="AL188" s="37"/>
      <c r="AM188" s="37"/>
      <c r="AN188" s="37"/>
      <c r="AO188" s="37"/>
      <c r="AP188" s="37"/>
      <c r="AQ188" s="37"/>
      <c r="AR188" s="37"/>
      <c r="AS188" s="37"/>
      <c r="AT188" s="37"/>
      <c r="AU188" s="37"/>
      <c r="AV188" s="37"/>
      <c r="AW188" s="37"/>
      <c r="AX188" s="37"/>
      <c r="AY188" s="37"/>
      <c r="AZ188" s="37"/>
      <c r="BA188" s="37"/>
      <c r="BB188" s="37"/>
      <c r="BC188" s="37"/>
      <c r="BD188" s="37"/>
      <c r="BE188" s="37"/>
      <c r="BF188" s="37"/>
      <c r="BG188" s="37"/>
      <c r="BH188" s="37"/>
      <c r="BI188" s="37"/>
      <c r="BJ188" s="37"/>
      <c r="BK188" s="37"/>
      <c r="BL188" s="37"/>
      <c r="BM188" s="37"/>
      <c r="BN188" s="37"/>
      <c r="BO188" s="37"/>
      <c r="BP188" s="37"/>
      <c r="BQ188" s="37"/>
      <c r="BR188" s="37"/>
      <c r="BS188" s="37"/>
      <c r="BT188" s="37"/>
      <c r="BU188" s="37"/>
      <c r="BV188" s="37"/>
      <c r="BW188" s="37"/>
      <c r="BX188" s="37"/>
      <c r="BY188" s="37"/>
      <c r="BZ188" s="37"/>
      <c r="CA188" s="37"/>
      <c r="CB188" s="37"/>
      <c r="CC188" s="37"/>
      <c r="CD188" s="38"/>
      <c r="CE188" s="37"/>
      <c r="CF188" s="37"/>
      <c r="CG188" s="38"/>
    </row>
  </sheetData>
  <dataConsolidate/>
  <mergeCells count="1090">
    <mergeCell ref="AX28:AY28"/>
    <mergeCell ref="AX110:AY110"/>
    <mergeCell ref="AX134:AY134"/>
    <mergeCell ref="AX136:AY136"/>
    <mergeCell ref="AX147:AY147"/>
    <mergeCell ref="AV132:AW132"/>
    <mergeCell ref="AU134:AW134"/>
    <mergeCell ref="AU136:AW136"/>
    <mergeCell ref="AV137:AW137"/>
    <mergeCell ref="AV138:AW138"/>
    <mergeCell ref="AV139:AW139"/>
    <mergeCell ref="AV140:AW140"/>
    <mergeCell ref="AV141:AW141"/>
    <mergeCell ref="AV142:AW142"/>
    <mergeCell ref="AS141:AT141"/>
    <mergeCell ref="AS142:AT142"/>
    <mergeCell ref="AS143:AT143"/>
    <mergeCell ref="AR145:AT145"/>
    <mergeCell ref="AR147:AT147"/>
    <mergeCell ref="AU28:AW28"/>
    <mergeCell ref="AU110:AW110"/>
    <mergeCell ref="AV111:AW111"/>
    <mergeCell ref="AV112:AW112"/>
    <mergeCell ref="AV113:AW113"/>
    <mergeCell ref="AV114:AW114"/>
    <mergeCell ref="AV115:AW115"/>
    <mergeCell ref="AV116:AW116"/>
    <mergeCell ref="AV117:AW117"/>
    <mergeCell ref="AV118:AW118"/>
    <mergeCell ref="AV119:AW119"/>
    <mergeCell ref="AV120:AW120"/>
    <mergeCell ref="AV121:AW121"/>
    <mergeCell ref="AV125:AW125"/>
    <mergeCell ref="AV126:AW126"/>
    <mergeCell ref="AV127:AW127"/>
    <mergeCell ref="AV128:AW128"/>
    <mergeCell ref="AV129:AW129"/>
    <mergeCell ref="AV130:AW130"/>
    <mergeCell ref="AV131:AW131"/>
    <mergeCell ref="AV143:AW143"/>
    <mergeCell ref="AU145:AW145"/>
    <mergeCell ref="AU147:AW147"/>
    <mergeCell ref="AO145:AQ145"/>
    <mergeCell ref="AO147:AQ147"/>
    <mergeCell ref="AR28:AT28"/>
    <mergeCell ref="AR110:AT110"/>
    <mergeCell ref="AS111:AT111"/>
    <mergeCell ref="AS112:AT112"/>
    <mergeCell ref="AS113:AT113"/>
    <mergeCell ref="AS114:AT114"/>
    <mergeCell ref="AS115:AT115"/>
    <mergeCell ref="AS116:AT116"/>
    <mergeCell ref="AS117:AT117"/>
    <mergeCell ref="AS118:AT118"/>
    <mergeCell ref="AS119:AT119"/>
    <mergeCell ref="AS120:AT120"/>
    <mergeCell ref="AS121:AT121"/>
    <mergeCell ref="AS122:AT122"/>
    <mergeCell ref="AS123:AT123"/>
    <mergeCell ref="AS124:AT124"/>
    <mergeCell ref="AS125:AT125"/>
    <mergeCell ref="AS127:AT127"/>
    <mergeCell ref="AS128:AT128"/>
    <mergeCell ref="AS129:AT129"/>
    <mergeCell ref="AS130:AT130"/>
    <mergeCell ref="AS131:AT131"/>
    <mergeCell ref="AS132:AT132"/>
    <mergeCell ref="AR134:AT134"/>
    <mergeCell ref="AR136:AT136"/>
    <mergeCell ref="AS137:AT137"/>
    <mergeCell ref="AS138:AT138"/>
    <mergeCell ref="AS139:AT139"/>
    <mergeCell ref="AS140:AT140"/>
    <mergeCell ref="AP125:AQ125"/>
    <mergeCell ref="AP126:AQ126"/>
    <mergeCell ref="AP127:AQ127"/>
    <mergeCell ref="AP128:AQ128"/>
    <mergeCell ref="AP129:AQ129"/>
    <mergeCell ref="AP130:AQ130"/>
    <mergeCell ref="AP131:AQ131"/>
    <mergeCell ref="AP132:AQ132"/>
    <mergeCell ref="AO134:AQ134"/>
    <mergeCell ref="AO136:AQ136"/>
    <mergeCell ref="AP137:AQ137"/>
    <mergeCell ref="AP138:AQ138"/>
    <mergeCell ref="AP139:AQ139"/>
    <mergeCell ref="AP140:AQ140"/>
    <mergeCell ref="Q122:R122"/>
    <mergeCell ref="Q123:R123"/>
    <mergeCell ref="Q118:R118"/>
    <mergeCell ref="Q119:R119"/>
    <mergeCell ref="Q120:R120"/>
    <mergeCell ref="AM121:AN121"/>
    <mergeCell ref="AM122:AN122"/>
    <mergeCell ref="AM123:AN123"/>
    <mergeCell ref="AM124:AN124"/>
    <mergeCell ref="AM125:AN125"/>
    <mergeCell ref="AM126:AN126"/>
    <mergeCell ref="CC112:CD112"/>
    <mergeCell ref="CC113:CD113"/>
    <mergeCell ref="CC114:CD114"/>
    <mergeCell ref="CC115:CD115"/>
    <mergeCell ref="CC116:CD116"/>
    <mergeCell ref="CC117:CD117"/>
    <mergeCell ref="CC118:CD118"/>
    <mergeCell ref="CC119:CD119"/>
    <mergeCell ref="CC120:CD120"/>
    <mergeCell ref="CC121:CD121"/>
    <mergeCell ref="CC122:CD122"/>
    <mergeCell ref="CC123:CD123"/>
    <mergeCell ref="CC124:CD124"/>
    <mergeCell ref="CC125:CD125"/>
    <mergeCell ref="CC126:CD126"/>
    <mergeCell ref="AM112:AN112"/>
    <mergeCell ref="AP114:AQ114"/>
    <mergeCell ref="AS126:AT126"/>
    <mergeCell ref="AV122:AW122"/>
    <mergeCell ref="AV123:AW123"/>
    <mergeCell ref="AV124:AW124"/>
    <mergeCell ref="AP116:AQ116"/>
    <mergeCell ref="AP117:AQ117"/>
    <mergeCell ref="AJ147:AK147"/>
    <mergeCell ref="AE137:AF137"/>
    <mergeCell ref="AH137:AI137"/>
    <mergeCell ref="AE138:AF138"/>
    <mergeCell ref="AH138:AI138"/>
    <mergeCell ref="AE139:AF139"/>
    <mergeCell ref="AH139:AI139"/>
    <mergeCell ref="AE140:AF140"/>
    <mergeCell ref="AH140:AI140"/>
    <mergeCell ref="AE141:AF141"/>
    <mergeCell ref="AH141:AI141"/>
    <mergeCell ref="V145:W145"/>
    <mergeCell ref="AE130:AF130"/>
    <mergeCell ref="AE131:AF131"/>
    <mergeCell ref="AE132:AF132"/>
    <mergeCell ref="AD134:AF134"/>
    <mergeCell ref="AB143:AC143"/>
    <mergeCell ref="AL134:AN134"/>
    <mergeCell ref="AP141:AQ141"/>
    <mergeCell ref="AP142:AQ142"/>
    <mergeCell ref="AP143:AQ143"/>
    <mergeCell ref="X136:Z136"/>
    <mergeCell ref="K126:L126"/>
    <mergeCell ref="Q126:R126"/>
    <mergeCell ref="Y126:Z126"/>
    <mergeCell ref="P134:R134"/>
    <mergeCell ref="X134:Z134"/>
    <mergeCell ref="H130:I130"/>
    <mergeCell ref="AE128:AF128"/>
    <mergeCell ref="K127:L127"/>
    <mergeCell ref="Q127:R127"/>
    <mergeCell ref="Y142:Z142"/>
    <mergeCell ref="T139:U139"/>
    <mergeCell ref="T140:U140"/>
    <mergeCell ref="T141:U141"/>
    <mergeCell ref="T142:U142"/>
    <mergeCell ref="J136:L136"/>
    <mergeCell ref="E76:F76"/>
    <mergeCell ref="E77:F77"/>
    <mergeCell ref="E78:F78"/>
    <mergeCell ref="E79:F79"/>
    <mergeCell ref="E80:F80"/>
    <mergeCell ref="P110:R110"/>
    <mergeCell ref="X110:Z110"/>
    <mergeCell ref="Q138:R138"/>
    <mergeCell ref="Y137:Z137"/>
    <mergeCell ref="Y138:Z138"/>
    <mergeCell ref="T137:U137"/>
    <mergeCell ref="T138:U138"/>
    <mergeCell ref="K132:L132"/>
    <mergeCell ref="Q132:R132"/>
    <mergeCell ref="G134:I134"/>
    <mergeCell ref="E134:F134"/>
    <mergeCell ref="Q121:R121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73:D73"/>
    <mergeCell ref="E65:F65"/>
    <mergeCell ref="E66:F66"/>
    <mergeCell ref="E67:F67"/>
    <mergeCell ref="E68:F68"/>
    <mergeCell ref="E69:F69"/>
    <mergeCell ref="E70:F70"/>
    <mergeCell ref="E71:F71"/>
    <mergeCell ref="E72:F72"/>
    <mergeCell ref="E73:F73"/>
    <mergeCell ref="C74:D74"/>
    <mergeCell ref="C75:D75"/>
    <mergeCell ref="C76:D76"/>
    <mergeCell ref="C77:D77"/>
    <mergeCell ref="C78:D78"/>
    <mergeCell ref="C170:D170"/>
    <mergeCell ref="E170:F170"/>
    <mergeCell ref="C171:D171"/>
    <mergeCell ref="E171:F171"/>
    <mergeCell ref="E163:F163"/>
    <mergeCell ref="C168:D168"/>
    <mergeCell ref="E168:F168"/>
    <mergeCell ref="C152:D152"/>
    <mergeCell ref="E152:F152"/>
    <mergeCell ref="C153:D153"/>
    <mergeCell ref="E153:F153"/>
    <mergeCell ref="C157:D157"/>
    <mergeCell ref="E157:F157"/>
    <mergeCell ref="E158:F158"/>
    <mergeCell ref="C159:D159"/>
    <mergeCell ref="E159:F159"/>
    <mergeCell ref="C169:D169"/>
    <mergeCell ref="E169:F169"/>
    <mergeCell ref="E164:F164"/>
    <mergeCell ref="E165:F165"/>
    <mergeCell ref="C166:D166"/>
    <mergeCell ref="C167:D167"/>
    <mergeCell ref="C163:D163"/>
    <mergeCell ref="C160:D160"/>
    <mergeCell ref="E160:F160"/>
    <mergeCell ref="C161:D161"/>
    <mergeCell ref="E161:F161"/>
    <mergeCell ref="C162:D162"/>
    <mergeCell ref="E162:F162"/>
    <mergeCell ref="E166:F166"/>
    <mergeCell ref="E167:F167"/>
    <mergeCell ref="C164:D164"/>
    <mergeCell ref="A79:B79"/>
    <mergeCell ref="A80:B80"/>
    <mergeCell ref="A77:B77"/>
    <mergeCell ref="A78:B78"/>
    <mergeCell ref="A93:B93"/>
    <mergeCell ref="C93:D93"/>
    <mergeCell ref="C89:D89"/>
    <mergeCell ref="A75:B75"/>
    <mergeCell ref="E91:F91"/>
    <mergeCell ref="E81:F81"/>
    <mergeCell ref="E82:F82"/>
    <mergeCell ref="A89:B89"/>
    <mergeCell ref="C81:D81"/>
    <mergeCell ref="C88:D88"/>
    <mergeCell ref="A92:B92"/>
    <mergeCell ref="E86:F86"/>
    <mergeCell ref="A95:B95"/>
    <mergeCell ref="C95:D95"/>
    <mergeCell ref="E95:F95"/>
    <mergeCell ref="C107:D107"/>
    <mergeCell ref="A97:B97"/>
    <mergeCell ref="A101:B101"/>
    <mergeCell ref="A105:B105"/>
    <mergeCell ref="A104:B104"/>
    <mergeCell ref="C104:D104"/>
    <mergeCell ref="E98:F98"/>
    <mergeCell ref="A99:B99"/>
    <mergeCell ref="H143:I143"/>
    <mergeCell ref="G136:I136"/>
    <mergeCell ref="H125:I125"/>
    <mergeCell ref="H117:I117"/>
    <mergeCell ref="H118:I118"/>
    <mergeCell ref="H119:I119"/>
    <mergeCell ref="H120:I120"/>
    <mergeCell ref="H121:I121"/>
    <mergeCell ref="H122:I122"/>
    <mergeCell ref="H123:I123"/>
    <mergeCell ref="H124:I124"/>
    <mergeCell ref="C136:D136"/>
    <mergeCell ref="C110:D110"/>
    <mergeCell ref="C134:D134"/>
    <mergeCell ref="A83:B83"/>
    <mergeCell ref="C83:D83"/>
    <mergeCell ref="B6:D6"/>
    <mergeCell ref="A84:B84"/>
    <mergeCell ref="C84:D84"/>
    <mergeCell ref="E84:F84"/>
    <mergeCell ref="A85:B85"/>
    <mergeCell ref="C85:D85"/>
    <mergeCell ref="E85:F85"/>
    <mergeCell ref="A86:B86"/>
    <mergeCell ref="C86:D86"/>
    <mergeCell ref="A87:B87"/>
    <mergeCell ref="C87:D87"/>
    <mergeCell ref="E97:F97"/>
    <mergeCell ref="E101:F101"/>
    <mergeCell ref="A100:B100"/>
    <mergeCell ref="A38:B38"/>
    <mergeCell ref="C38:D38"/>
    <mergeCell ref="B5:D5"/>
    <mergeCell ref="B4:D4"/>
    <mergeCell ref="B3:D3"/>
    <mergeCell ref="Q3:S3"/>
    <mergeCell ref="Q4:S4"/>
    <mergeCell ref="Q5:S5"/>
    <mergeCell ref="Q6:S6"/>
    <mergeCell ref="C28:D29"/>
    <mergeCell ref="Q8:S8"/>
    <mergeCell ref="B7:D7"/>
    <mergeCell ref="Q7:S7"/>
    <mergeCell ref="B8:D8"/>
    <mergeCell ref="G28:I28"/>
    <mergeCell ref="C10:D10"/>
    <mergeCell ref="C11:D11"/>
    <mergeCell ref="C12:D12"/>
    <mergeCell ref="C13:D13"/>
    <mergeCell ref="C14:D14"/>
    <mergeCell ref="S28:U28"/>
    <mergeCell ref="P28:R28"/>
    <mergeCell ref="E28:F29"/>
    <mergeCell ref="M28:O28"/>
    <mergeCell ref="S134:U134"/>
    <mergeCell ref="H131:I131"/>
    <mergeCell ref="AD110:AF110"/>
    <mergeCell ref="AG110:AI110"/>
    <mergeCell ref="AJ110:AK110"/>
    <mergeCell ref="AE111:AF111"/>
    <mergeCell ref="AE127:AF127"/>
    <mergeCell ref="AH111:AI111"/>
    <mergeCell ref="V110:W110"/>
    <mergeCell ref="V136:W136"/>
    <mergeCell ref="AG134:AI134"/>
    <mergeCell ref="AJ134:AK134"/>
    <mergeCell ref="V134:W134"/>
    <mergeCell ref="AH127:AI127"/>
    <mergeCell ref="K112:L112"/>
    <mergeCell ref="K113:L113"/>
    <mergeCell ref="K114:L114"/>
    <mergeCell ref="K115:L115"/>
    <mergeCell ref="K116:L116"/>
    <mergeCell ref="K117:L117"/>
    <mergeCell ref="K118:L118"/>
    <mergeCell ref="K119:L119"/>
    <mergeCell ref="G110:I110"/>
    <mergeCell ref="H111:I111"/>
    <mergeCell ref="H127:I127"/>
    <mergeCell ref="H128:I128"/>
    <mergeCell ref="H129:I129"/>
    <mergeCell ref="Q117:R117"/>
    <mergeCell ref="T111:U111"/>
    <mergeCell ref="Y132:Z132"/>
    <mergeCell ref="H126:I126"/>
    <mergeCell ref="H132:I132"/>
    <mergeCell ref="CB110:CD110"/>
    <mergeCell ref="CB134:CD134"/>
    <mergeCell ref="CB28:CD28"/>
    <mergeCell ref="AL136:AN136"/>
    <mergeCell ref="J134:L134"/>
    <mergeCell ref="J28:L28"/>
    <mergeCell ref="AL28:AN28"/>
    <mergeCell ref="X28:Z28"/>
    <mergeCell ref="V28:W28"/>
    <mergeCell ref="AD28:AF28"/>
    <mergeCell ref="AG28:AI28"/>
    <mergeCell ref="AJ28:AK28"/>
    <mergeCell ref="AH128:AI128"/>
    <mergeCell ref="AH129:AI129"/>
    <mergeCell ref="AH130:AI130"/>
    <mergeCell ref="AH131:AI131"/>
    <mergeCell ref="AH132:AI132"/>
    <mergeCell ref="AD136:AF136"/>
    <mergeCell ref="AG136:AI136"/>
    <mergeCell ref="AJ136:AK136"/>
    <mergeCell ref="Q124:R124"/>
    <mergeCell ref="K120:L120"/>
    <mergeCell ref="K121:L121"/>
    <mergeCell ref="K122:L122"/>
    <mergeCell ref="K123:L123"/>
    <mergeCell ref="K124:L124"/>
    <mergeCell ref="K125:L125"/>
    <mergeCell ref="Q125:R125"/>
    <mergeCell ref="Y112:Z112"/>
    <mergeCell ref="Y113:Z113"/>
    <mergeCell ref="Y114:Z114"/>
    <mergeCell ref="Y115:Z115"/>
    <mergeCell ref="CB136:CD136"/>
    <mergeCell ref="CB145:CD145"/>
    <mergeCell ref="AL145:AN145"/>
    <mergeCell ref="X145:Z145"/>
    <mergeCell ref="S145:U145"/>
    <mergeCell ref="P136:R136"/>
    <mergeCell ref="E147:F148"/>
    <mergeCell ref="G145:I145"/>
    <mergeCell ref="G147:I147"/>
    <mergeCell ref="P145:R145"/>
    <mergeCell ref="J147:L147"/>
    <mergeCell ref="P147:R147"/>
    <mergeCell ref="S147:U147"/>
    <mergeCell ref="X147:Z147"/>
    <mergeCell ref="AL147:AN147"/>
    <mergeCell ref="CB147:CD147"/>
    <mergeCell ref="K139:L139"/>
    <mergeCell ref="K140:L140"/>
    <mergeCell ref="K141:L141"/>
    <mergeCell ref="K142:L142"/>
    <mergeCell ref="K143:L143"/>
    <mergeCell ref="K137:L137"/>
    <mergeCell ref="Q137:R137"/>
    <mergeCell ref="K138:L138"/>
    <mergeCell ref="S136:U136"/>
    <mergeCell ref="AE142:AF142"/>
    <mergeCell ref="AH142:AI142"/>
    <mergeCell ref="AE143:AF143"/>
    <mergeCell ref="AH143:AI143"/>
    <mergeCell ref="V147:W147"/>
    <mergeCell ref="AD147:AF147"/>
    <mergeCell ref="AG147:AI147"/>
    <mergeCell ref="CC131:CD131"/>
    <mergeCell ref="A128:B128"/>
    <mergeCell ref="K129:L129"/>
    <mergeCell ref="K130:L130"/>
    <mergeCell ref="Y130:Z130"/>
    <mergeCell ref="AM130:AN130"/>
    <mergeCell ref="CC130:CD130"/>
    <mergeCell ref="T131:U131"/>
    <mergeCell ref="K131:L131"/>
    <mergeCell ref="Y129:Z129"/>
    <mergeCell ref="AM129:AN129"/>
    <mergeCell ref="CC129:CD129"/>
    <mergeCell ref="T130:U130"/>
    <mergeCell ref="A131:B131"/>
    <mergeCell ref="A130:B130"/>
    <mergeCell ref="A129:B129"/>
    <mergeCell ref="K128:L128"/>
    <mergeCell ref="T129:U129"/>
    <mergeCell ref="Y131:Z131"/>
    <mergeCell ref="Q128:R128"/>
    <mergeCell ref="BO129:BP129"/>
    <mergeCell ref="BR129:BS129"/>
    <mergeCell ref="BU129:BV129"/>
    <mergeCell ref="BX129:BY129"/>
    <mergeCell ref="BO130:BP130"/>
    <mergeCell ref="BR130:BS130"/>
    <mergeCell ref="BU130:BV130"/>
    <mergeCell ref="BX130:BY130"/>
    <mergeCell ref="BO131:BP131"/>
    <mergeCell ref="BR131:BS131"/>
    <mergeCell ref="BU131:BV131"/>
    <mergeCell ref="BX131:BY131"/>
    <mergeCell ref="E38:F38"/>
    <mergeCell ref="A39:B39"/>
    <mergeCell ref="C39:D39"/>
    <mergeCell ref="E39:F39"/>
    <mergeCell ref="A40:B40"/>
    <mergeCell ref="A53:B53"/>
    <mergeCell ref="C53:D53"/>
    <mergeCell ref="C40:D40"/>
    <mergeCell ref="E40:F40"/>
    <mergeCell ref="A41:B41"/>
    <mergeCell ref="A42:B42"/>
    <mergeCell ref="C42:D42"/>
    <mergeCell ref="E42:F42"/>
    <mergeCell ref="A43:B43"/>
    <mergeCell ref="C43:D43"/>
    <mergeCell ref="E43:F43"/>
    <mergeCell ref="A46:B46"/>
    <mergeCell ref="A47:B47"/>
    <mergeCell ref="C47:D47"/>
    <mergeCell ref="E47:F47"/>
    <mergeCell ref="A48:B48"/>
    <mergeCell ref="C48:D48"/>
    <mergeCell ref="E48:F48"/>
    <mergeCell ref="C46:D46"/>
    <mergeCell ref="E46:F46"/>
    <mergeCell ref="C49:D49"/>
    <mergeCell ref="E49:F49"/>
    <mergeCell ref="A30:B30"/>
    <mergeCell ref="C30:D30"/>
    <mergeCell ref="E30:F30"/>
    <mergeCell ref="A31:B31"/>
    <mergeCell ref="C31:D31"/>
    <mergeCell ref="E31:F31"/>
    <mergeCell ref="A32:B32"/>
    <mergeCell ref="C32:D32"/>
    <mergeCell ref="E32:F32"/>
    <mergeCell ref="A44:B44"/>
    <mergeCell ref="C44:D44"/>
    <mergeCell ref="E44:F44"/>
    <mergeCell ref="A45:B45"/>
    <mergeCell ref="C45:D45"/>
    <mergeCell ref="E45:F45"/>
    <mergeCell ref="A37:B37"/>
    <mergeCell ref="A33:B33"/>
    <mergeCell ref="C33:D33"/>
    <mergeCell ref="E33:F33"/>
    <mergeCell ref="A34:B34"/>
    <mergeCell ref="C34:D34"/>
    <mergeCell ref="E34:F34"/>
    <mergeCell ref="A35:B35"/>
    <mergeCell ref="C35:D35"/>
    <mergeCell ref="E35:F35"/>
    <mergeCell ref="C37:D37"/>
    <mergeCell ref="E37:F37"/>
    <mergeCell ref="E36:F36"/>
    <mergeCell ref="A36:B36"/>
    <mergeCell ref="C36:D36"/>
    <mergeCell ref="C41:D41"/>
    <mergeCell ref="E41:F41"/>
    <mergeCell ref="A54:B54"/>
    <mergeCell ref="C54:D54"/>
    <mergeCell ref="E54:F54"/>
    <mergeCell ref="A49:B49"/>
    <mergeCell ref="A94:B94"/>
    <mergeCell ref="A50:B50"/>
    <mergeCell ref="C50:D50"/>
    <mergeCell ref="E50:F50"/>
    <mergeCell ref="E53:F53"/>
    <mergeCell ref="A56:B56"/>
    <mergeCell ref="E55:F55"/>
    <mergeCell ref="E89:F89"/>
    <mergeCell ref="A90:B90"/>
    <mergeCell ref="C90:D90"/>
    <mergeCell ref="E90:F90"/>
    <mergeCell ref="A91:B91"/>
    <mergeCell ref="C91:D91"/>
    <mergeCell ref="A82:B82"/>
    <mergeCell ref="A88:B88"/>
    <mergeCell ref="C55:D55"/>
    <mergeCell ref="A71:B71"/>
    <mergeCell ref="A76:B76"/>
    <mergeCell ref="A59:B59"/>
    <mergeCell ref="A69:B69"/>
    <mergeCell ref="A70:B70"/>
    <mergeCell ref="A57:B57"/>
    <mergeCell ref="A60:B60"/>
    <mergeCell ref="A61:B61"/>
    <mergeCell ref="A62:B62"/>
    <mergeCell ref="A63:B63"/>
    <mergeCell ref="A64:B64"/>
    <mergeCell ref="A65:B65"/>
    <mergeCell ref="C99:D99"/>
    <mergeCell ref="E99:F99"/>
    <mergeCell ref="C97:D97"/>
    <mergeCell ref="C101:D101"/>
    <mergeCell ref="E107:F107"/>
    <mergeCell ref="C105:D105"/>
    <mergeCell ref="E105:F105"/>
    <mergeCell ref="A96:B96"/>
    <mergeCell ref="C96:D96"/>
    <mergeCell ref="A98:B98"/>
    <mergeCell ref="C98:D98"/>
    <mergeCell ref="A102:B102"/>
    <mergeCell ref="C102:D102"/>
    <mergeCell ref="E102:F102"/>
    <mergeCell ref="A103:B103"/>
    <mergeCell ref="C103:D103"/>
    <mergeCell ref="E96:F96"/>
    <mergeCell ref="C100:D100"/>
    <mergeCell ref="E100:F100"/>
    <mergeCell ref="E103:F103"/>
    <mergeCell ref="E104:F104"/>
    <mergeCell ref="A66:B66"/>
    <mergeCell ref="A67:B67"/>
    <mergeCell ref="A68:B68"/>
    <mergeCell ref="A72:B72"/>
    <mergeCell ref="A73:B73"/>
    <mergeCell ref="A74:B74"/>
    <mergeCell ref="A58:B58"/>
    <mergeCell ref="CC132:CD132"/>
    <mergeCell ref="AM132:AN132"/>
    <mergeCell ref="T132:U132"/>
    <mergeCell ref="Q129:R129"/>
    <mergeCell ref="Q130:R130"/>
    <mergeCell ref="Q131:R131"/>
    <mergeCell ref="A106:B106"/>
    <mergeCell ref="C106:D106"/>
    <mergeCell ref="E106:F106"/>
    <mergeCell ref="T128:U128"/>
    <mergeCell ref="Y128:Z128"/>
    <mergeCell ref="AM128:AN128"/>
    <mergeCell ref="CC128:CD128"/>
    <mergeCell ref="Q111:R111"/>
    <mergeCell ref="AM127:AN127"/>
    <mergeCell ref="CC127:CD127"/>
    <mergeCell ref="AM111:AN111"/>
    <mergeCell ref="CC111:CD111"/>
    <mergeCell ref="T127:U127"/>
    <mergeCell ref="Y127:Z127"/>
    <mergeCell ref="Y111:Z111"/>
    <mergeCell ref="K111:L111"/>
    <mergeCell ref="C108:D108"/>
    <mergeCell ref="E108:F108"/>
    <mergeCell ref="AM131:AN131"/>
    <mergeCell ref="E56:F56"/>
    <mergeCell ref="E57:F57"/>
    <mergeCell ref="E58:F58"/>
    <mergeCell ref="E59:F59"/>
    <mergeCell ref="E60:F60"/>
    <mergeCell ref="E61:F61"/>
    <mergeCell ref="E62:F62"/>
    <mergeCell ref="E63:F63"/>
    <mergeCell ref="E64:F64"/>
    <mergeCell ref="C66:D66"/>
    <mergeCell ref="C94:D94"/>
    <mergeCell ref="E94:F94"/>
    <mergeCell ref="J110:L110"/>
    <mergeCell ref="C67:D67"/>
    <mergeCell ref="C68:D68"/>
    <mergeCell ref="C69:D69"/>
    <mergeCell ref="C70:D70"/>
    <mergeCell ref="C71:D71"/>
    <mergeCell ref="C72:D72"/>
    <mergeCell ref="C79:D79"/>
    <mergeCell ref="C80:D80"/>
    <mergeCell ref="E83:F83"/>
    <mergeCell ref="E93:F93"/>
    <mergeCell ref="C92:D92"/>
    <mergeCell ref="E92:F92"/>
    <mergeCell ref="E87:F87"/>
    <mergeCell ref="E88:F88"/>
    <mergeCell ref="E110:F110"/>
    <mergeCell ref="C82:D82"/>
    <mergeCell ref="C56:D56"/>
    <mergeCell ref="E74:F74"/>
    <mergeCell ref="E75:F75"/>
    <mergeCell ref="E136:F136"/>
    <mergeCell ref="H137:I137"/>
    <mergeCell ref="H138:I138"/>
    <mergeCell ref="H112:I112"/>
    <mergeCell ref="H113:I113"/>
    <mergeCell ref="H114:I114"/>
    <mergeCell ref="H115:I115"/>
    <mergeCell ref="H116:I116"/>
    <mergeCell ref="S110:U110"/>
    <mergeCell ref="Y116:Z116"/>
    <mergeCell ref="Y117:Z117"/>
    <mergeCell ref="M110:O110"/>
    <mergeCell ref="N111:O111"/>
    <mergeCell ref="N112:O112"/>
    <mergeCell ref="N113:O113"/>
    <mergeCell ref="N114:O114"/>
    <mergeCell ref="N115:O115"/>
    <mergeCell ref="N130:O130"/>
    <mergeCell ref="N131:O131"/>
    <mergeCell ref="N132:O132"/>
    <mergeCell ref="M134:O134"/>
    <mergeCell ref="M136:O136"/>
    <mergeCell ref="N137:O137"/>
    <mergeCell ref="N138:O138"/>
    <mergeCell ref="N120:O120"/>
    <mergeCell ref="N121:O121"/>
    <mergeCell ref="N122:O122"/>
    <mergeCell ref="N123:O123"/>
    <mergeCell ref="N124:O124"/>
    <mergeCell ref="N125:O125"/>
    <mergeCell ref="N126:O126"/>
    <mergeCell ref="N127:O127"/>
    <mergeCell ref="C165:D165"/>
    <mergeCell ref="T143:U143"/>
    <mergeCell ref="AM137:AN137"/>
    <mergeCell ref="CC137:CD137"/>
    <mergeCell ref="Y143:Z143"/>
    <mergeCell ref="AM143:AN143"/>
    <mergeCell ref="CC143:CD143"/>
    <mergeCell ref="CC138:CD138"/>
    <mergeCell ref="CC139:CD139"/>
    <mergeCell ref="CC140:CD140"/>
    <mergeCell ref="CC141:CD141"/>
    <mergeCell ref="CC142:CD142"/>
    <mergeCell ref="AM138:AN138"/>
    <mergeCell ref="AM139:AN139"/>
    <mergeCell ref="AM140:AN140"/>
    <mergeCell ref="AM141:AN141"/>
    <mergeCell ref="AM142:AN142"/>
    <mergeCell ref="Y139:Z139"/>
    <mergeCell ref="Y140:Z140"/>
    <mergeCell ref="Y141:Z141"/>
    <mergeCell ref="Q139:R139"/>
    <mergeCell ref="Q140:R140"/>
    <mergeCell ref="Q141:R141"/>
    <mergeCell ref="Q142:R142"/>
    <mergeCell ref="Q143:R143"/>
    <mergeCell ref="J145:L145"/>
    <mergeCell ref="C145:D145"/>
    <mergeCell ref="C151:D151"/>
    <mergeCell ref="C158:D158"/>
    <mergeCell ref="E149:F149"/>
    <mergeCell ref="C147:D148"/>
    <mergeCell ref="H139:I139"/>
    <mergeCell ref="H140:I140"/>
    <mergeCell ref="H141:I141"/>
    <mergeCell ref="E156:F156"/>
    <mergeCell ref="E145:F145"/>
    <mergeCell ref="C156:D156"/>
    <mergeCell ref="E150:F150"/>
    <mergeCell ref="E151:F151"/>
    <mergeCell ref="C154:D154"/>
    <mergeCell ref="C155:D155"/>
    <mergeCell ref="E154:F154"/>
    <mergeCell ref="E155:F155"/>
    <mergeCell ref="H142:I142"/>
    <mergeCell ref="C149:D149"/>
    <mergeCell ref="C150:D150"/>
    <mergeCell ref="M147:O147"/>
    <mergeCell ref="CF114:CG114"/>
    <mergeCell ref="CF115:CG115"/>
    <mergeCell ref="CF116:CG116"/>
    <mergeCell ref="CF117:CG117"/>
    <mergeCell ref="CF138:CG138"/>
    <mergeCell ref="CF139:CG139"/>
    <mergeCell ref="CF140:CG140"/>
    <mergeCell ref="CF141:CG141"/>
    <mergeCell ref="CF142:CG142"/>
    <mergeCell ref="CF143:CG143"/>
    <mergeCell ref="CE145:CG145"/>
    <mergeCell ref="CE147:CG147"/>
    <mergeCell ref="AB138:AC138"/>
    <mergeCell ref="AB139:AC139"/>
    <mergeCell ref="AB140:AC140"/>
    <mergeCell ref="AB141:AC141"/>
    <mergeCell ref="AB142:AC142"/>
    <mergeCell ref="A126:B126"/>
    <mergeCell ref="A112:B112"/>
    <mergeCell ref="A113:B113"/>
    <mergeCell ref="A119:B119"/>
    <mergeCell ref="A120:B120"/>
    <mergeCell ref="A121:B121"/>
    <mergeCell ref="A122:B122"/>
    <mergeCell ref="A123:B123"/>
    <mergeCell ref="A124:B124"/>
    <mergeCell ref="A125:B125"/>
    <mergeCell ref="A114:B114"/>
    <mergeCell ref="A115:B115"/>
    <mergeCell ref="A116:B116"/>
    <mergeCell ref="A117:B117"/>
    <mergeCell ref="A118:B118"/>
    <mergeCell ref="Y118:Z118"/>
    <mergeCell ref="Y119:Z119"/>
    <mergeCell ref="Y120:Z120"/>
    <mergeCell ref="Y121:Z121"/>
    <mergeCell ref="Y122:Z122"/>
    <mergeCell ref="Y123:Z123"/>
    <mergeCell ref="Y124:Z124"/>
    <mergeCell ref="Y125:Z125"/>
    <mergeCell ref="Q112:R112"/>
    <mergeCell ref="Q113:R113"/>
    <mergeCell ref="Q114:R114"/>
    <mergeCell ref="Q115:R115"/>
    <mergeCell ref="Q116:R116"/>
    <mergeCell ref="N116:O116"/>
    <mergeCell ref="N117:O117"/>
    <mergeCell ref="N118:O118"/>
    <mergeCell ref="N119:O119"/>
    <mergeCell ref="A1:CG1"/>
    <mergeCell ref="CF127:CG127"/>
    <mergeCell ref="CF128:CG128"/>
    <mergeCell ref="CF129:CG129"/>
    <mergeCell ref="CF130:CG130"/>
    <mergeCell ref="CF131:CG131"/>
    <mergeCell ref="CF132:CG132"/>
    <mergeCell ref="CE134:CG134"/>
    <mergeCell ref="CE136:CG136"/>
    <mergeCell ref="CF137:CG137"/>
    <mergeCell ref="CF118:CG118"/>
    <mergeCell ref="CF119:CG119"/>
    <mergeCell ref="CF120:CG120"/>
    <mergeCell ref="CF121:CG121"/>
    <mergeCell ref="CF122:CG122"/>
    <mergeCell ref="CF123:CG123"/>
    <mergeCell ref="CF124:CG124"/>
    <mergeCell ref="CF125:CG125"/>
    <mergeCell ref="CF126:CG126"/>
    <mergeCell ref="CE28:CG28"/>
    <mergeCell ref="CE110:CG110"/>
    <mergeCell ref="CF111:CG111"/>
    <mergeCell ref="CF112:CG112"/>
    <mergeCell ref="CF113:CG113"/>
    <mergeCell ref="BG113:BH113"/>
    <mergeCell ref="BJ113:BK113"/>
    <mergeCell ref="BA114:BB114"/>
    <mergeCell ref="AA134:AC134"/>
    <mergeCell ref="AA136:AC136"/>
    <mergeCell ref="AB137:AC137"/>
    <mergeCell ref="BD114:BE114"/>
    <mergeCell ref="BG114:BH114"/>
    <mergeCell ref="AA28:AC28"/>
    <mergeCell ref="AA110:AC110"/>
    <mergeCell ref="AB111:AC111"/>
    <mergeCell ref="AB127:AC127"/>
    <mergeCell ref="AB128:AC128"/>
    <mergeCell ref="AB129:AC129"/>
    <mergeCell ref="AB130:AC130"/>
    <mergeCell ref="AB131:AC131"/>
    <mergeCell ref="AB132:AC132"/>
    <mergeCell ref="AE129:AF129"/>
    <mergeCell ref="AM113:AN113"/>
    <mergeCell ref="AM114:AN114"/>
    <mergeCell ref="AM115:AN115"/>
    <mergeCell ref="AM116:AN116"/>
    <mergeCell ref="AM117:AN117"/>
    <mergeCell ref="AO28:AQ28"/>
    <mergeCell ref="AO110:AQ110"/>
    <mergeCell ref="AP111:AQ111"/>
    <mergeCell ref="AP112:AQ112"/>
    <mergeCell ref="AP113:AQ113"/>
    <mergeCell ref="AM118:AN118"/>
    <mergeCell ref="AM119:AN119"/>
    <mergeCell ref="AM120:AN120"/>
    <mergeCell ref="AP118:AQ118"/>
    <mergeCell ref="AP119:AQ119"/>
    <mergeCell ref="AP120:AQ120"/>
    <mergeCell ref="AP121:AQ121"/>
    <mergeCell ref="AP122:AQ122"/>
    <mergeCell ref="AP123:AQ123"/>
    <mergeCell ref="AP124:AQ124"/>
    <mergeCell ref="AL110:AN110"/>
    <mergeCell ref="AP115:AQ115"/>
    <mergeCell ref="BJ114:BK114"/>
    <mergeCell ref="BA115:BB115"/>
    <mergeCell ref="BD115:BE115"/>
    <mergeCell ref="BG115:BH115"/>
    <mergeCell ref="BJ115:BK115"/>
    <mergeCell ref="BA116:BB116"/>
    <mergeCell ref="BD116:BE116"/>
    <mergeCell ref="BG116:BH116"/>
    <mergeCell ref="BJ116:BK116"/>
    <mergeCell ref="AA147:AC147"/>
    <mergeCell ref="AZ28:BB28"/>
    <mergeCell ref="BC28:BE28"/>
    <mergeCell ref="BF28:BH28"/>
    <mergeCell ref="BI28:BK28"/>
    <mergeCell ref="BL28:BM28"/>
    <mergeCell ref="AZ110:BB110"/>
    <mergeCell ref="BC110:BE110"/>
    <mergeCell ref="BF110:BH110"/>
    <mergeCell ref="BI110:BK110"/>
    <mergeCell ref="BL110:BM110"/>
    <mergeCell ref="BA111:BB111"/>
    <mergeCell ref="BD111:BE111"/>
    <mergeCell ref="BG111:BH111"/>
    <mergeCell ref="BJ111:BK111"/>
    <mergeCell ref="BA112:BB112"/>
    <mergeCell ref="BD112:BE112"/>
    <mergeCell ref="BG112:BH112"/>
    <mergeCell ref="BJ112:BK112"/>
    <mergeCell ref="BA113:BB113"/>
    <mergeCell ref="BD113:BE113"/>
    <mergeCell ref="BA120:BB120"/>
    <mergeCell ref="BD120:BE120"/>
    <mergeCell ref="BG120:BH120"/>
    <mergeCell ref="BJ120:BK120"/>
    <mergeCell ref="BA121:BB121"/>
    <mergeCell ref="BD121:BE121"/>
    <mergeCell ref="BG121:BH121"/>
    <mergeCell ref="BJ121:BK121"/>
    <mergeCell ref="BA122:BB122"/>
    <mergeCell ref="BD122:BE122"/>
    <mergeCell ref="BG122:BH122"/>
    <mergeCell ref="BJ122:BK122"/>
    <mergeCell ref="BA117:BB117"/>
    <mergeCell ref="BD117:BE117"/>
    <mergeCell ref="BG117:BH117"/>
    <mergeCell ref="BJ117:BK117"/>
    <mergeCell ref="BA118:BB118"/>
    <mergeCell ref="BD118:BE118"/>
    <mergeCell ref="BG118:BH118"/>
    <mergeCell ref="BJ118:BK118"/>
    <mergeCell ref="BA119:BB119"/>
    <mergeCell ref="BD119:BE119"/>
    <mergeCell ref="BG119:BH119"/>
    <mergeCell ref="BJ119:BK119"/>
    <mergeCell ref="BA126:BB126"/>
    <mergeCell ref="BD126:BE126"/>
    <mergeCell ref="BG126:BH126"/>
    <mergeCell ref="BJ126:BK126"/>
    <mergeCell ref="BA127:BB127"/>
    <mergeCell ref="BD127:BE127"/>
    <mergeCell ref="BG127:BH127"/>
    <mergeCell ref="BJ127:BK127"/>
    <mergeCell ref="BA128:BB128"/>
    <mergeCell ref="BD128:BE128"/>
    <mergeCell ref="BG128:BH128"/>
    <mergeCell ref="BJ128:BK128"/>
    <mergeCell ref="BA123:BB123"/>
    <mergeCell ref="BD123:BE123"/>
    <mergeCell ref="BG123:BH123"/>
    <mergeCell ref="BJ123:BK123"/>
    <mergeCell ref="BA124:BB124"/>
    <mergeCell ref="BD124:BE124"/>
    <mergeCell ref="BG124:BH124"/>
    <mergeCell ref="BJ124:BK124"/>
    <mergeCell ref="BA125:BB125"/>
    <mergeCell ref="BD125:BE125"/>
    <mergeCell ref="BG125:BH125"/>
    <mergeCell ref="BJ125:BK125"/>
    <mergeCell ref="BF136:BH136"/>
    <mergeCell ref="BI136:BK136"/>
    <mergeCell ref="BL136:BM136"/>
    <mergeCell ref="BA137:BB137"/>
    <mergeCell ref="BD137:BE137"/>
    <mergeCell ref="BG137:BH137"/>
    <mergeCell ref="BJ137:BK137"/>
    <mergeCell ref="BA132:BB132"/>
    <mergeCell ref="BD132:BE132"/>
    <mergeCell ref="BG132:BH132"/>
    <mergeCell ref="BJ132:BK132"/>
    <mergeCell ref="AZ134:BB134"/>
    <mergeCell ref="BC134:BE134"/>
    <mergeCell ref="BF134:BH134"/>
    <mergeCell ref="BI134:BK134"/>
    <mergeCell ref="BL134:BM134"/>
    <mergeCell ref="BA129:BB129"/>
    <mergeCell ref="BD129:BE129"/>
    <mergeCell ref="BG129:BH129"/>
    <mergeCell ref="BJ129:BK129"/>
    <mergeCell ref="BA130:BB130"/>
    <mergeCell ref="BD130:BE130"/>
    <mergeCell ref="BG130:BH130"/>
    <mergeCell ref="BJ130:BK130"/>
    <mergeCell ref="BA131:BB131"/>
    <mergeCell ref="BD131:BE131"/>
    <mergeCell ref="BG131:BH131"/>
    <mergeCell ref="BJ131:BK131"/>
    <mergeCell ref="BN28:BP28"/>
    <mergeCell ref="BQ28:BS28"/>
    <mergeCell ref="BT28:BV28"/>
    <mergeCell ref="BW28:BY28"/>
    <mergeCell ref="BZ28:CA28"/>
    <mergeCell ref="BN110:BP110"/>
    <mergeCell ref="BQ110:BS110"/>
    <mergeCell ref="BT110:BV110"/>
    <mergeCell ref="BW110:BY110"/>
    <mergeCell ref="BZ110:CA110"/>
    <mergeCell ref="AZ145:BB145"/>
    <mergeCell ref="BC145:BE145"/>
    <mergeCell ref="BF145:BH145"/>
    <mergeCell ref="BI145:BK145"/>
    <mergeCell ref="AZ147:BB147"/>
    <mergeCell ref="BC147:BE147"/>
    <mergeCell ref="BF147:BH147"/>
    <mergeCell ref="BI147:BK147"/>
    <mergeCell ref="BL147:BM147"/>
    <mergeCell ref="BA141:BB141"/>
    <mergeCell ref="BD141:BE141"/>
    <mergeCell ref="BG141:BH141"/>
    <mergeCell ref="BJ141:BK141"/>
    <mergeCell ref="BA142:BB142"/>
    <mergeCell ref="BD142:BE142"/>
    <mergeCell ref="BG142:BH142"/>
    <mergeCell ref="BJ142:BK142"/>
    <mergeCell ref="BA143:BB143"/>
    <mergeCell ref="BD143:BE143"/>
    <mergeCell ref="BG143:BH143"/>
    <mergeCell ref="BJ143:BK143"/>
    <mergeCell ref="BA138:BB138"/>
    <mergeCell ref="BO114:BP114"/>
    <mergeCell ref="BR114:BS114"/>
    <mergeCell ref="BU114:BV114"/>
    <mergeCell ref="BX114:BY114"/>
    <mergeCell ref="BO115:BP115"/>
    <mergeCell ref="BR115:BS115"/>
    <mergeCell ref="BU115:BV115"/>
    <mergeCell ref="BX115:BY115"/>
    <mergeCell ref="BO116:BP116"/>
    <mergeCell ref="BR116:BS116"/>
    <mergeCell ref="BU116:BV116"/>
    <mergeCell ref="BX116:BY116"/>
    <mergeCell ref="BO111:BP111"/>
    <mergeCell ref="BR111:BS111"/>
    <mergeCell ref="BU111:BV111"/>
    <mergeCell ref="BX111:BY111"/>
    <mergeCell ref="BO112:BP112"/>
    <mergeCell ref="BR112:BS112"/>
    <mergeCell ref="BU112:BV112"/>
    <mergeCell ref="BX112:BY112"/>
    <mergeCell ref="BO113:BP113"/>
    <mergeCell ref="BR113:BS113"/>
    <mergeCell ref="BU113:BV113"/>
    <mergeCell ref="BX113:BY113"/>
    <mergeCell ref="BO120:BP120"/>
    <mergeCell ref="BR120:BS120"/>
    <mergeCell ref="BU120:BV120"/>
    <mergeCell ref="BX120:BY120"/>
    <mergeCell ref="BO121:BP121"/>
    <mergeCell ref="BR121:BS121"/>
    <mergeCell ref="BU121:BV121"/>
    <mergeCell ref="BX121:BY121"/>
    <mergeCell ref="BO122:BP122"/>
    <mergeCell ref="BR122:BS122"/>
    <mergeCell ref="BU122:BV122"/>
    <mergeCell ref="BX122:BY122"/>
    <mergeCell ref="BO117:BP117"/>
    <mergeCell ref="BR117:BS117"/>
    <mergeCell ref="BU117:BV117"/>
    <mergeCell ref="BX117:BY117"/>
    <mergeCell ref="BO118:BP118"/>
    <mergeCell ref="BR118:BS118"/>
    <mergeCell ref="BU118:BV118"/>
    <mergeCell ref="BX118:BY118"/>
    <mergeCell ref="BO119:BP119"/>
    <mergeCell ref="BR119:BS119"/>
    <mergeCell ref="BU119:BV119"/>
    <mergeCell ref="BX119:BY119"/>
    <mergeCell ref="BO123:BP123"/>
    <mergeCell ref="BR123:BS123"/>
    <mergeCell ref="BU123:BV123"/>
    <mergeCell ref="BX123:BY123"/>
    <mergeCell ref="BO124:BP124"/>
    <mergeCell ref="BR124:BS124"/>
    <mergeCell ref="BU124:BV124"/>
    <mergeCell ref="BX124:BY124"/>
    <mergeCell ref="BO125:BP125"/>
    <mergeCell ref="BR125:BS125"/>
    <mergeCell ref="BU125:BV125"/>
    <mergeCell ref="BX125:BY125"/>
    <mergeCell ref="BN145:BP145"/>
    <mergeCell ref="BQ145:BS145"/>
    <mergeCell ref="BT145:BV145"/>
    <mergeCell ref="BW145:BY145"/>
    <mergeCell ref="BU138:BV138"/>
    <mergeCell ref="BX138:BY138"/>
    <mergeCell ref="BO139:BP139"/>
    <mergeCell ref="BR139:BS139"/>
    <mergeCell ref="BU139:BV139"/>
    <mergeCell ref="BX139:BY139"/>
    <mergeCell ref="BO140:BP140"/>
    <mergeCell ref="BR140:BS140"/>
    <mergeCell ref="BU140:BV140"/>
    <mergeCell ref="BX140:BY140"/>
    <mergeCell ref="BT136:BV136"/>
    <mergeCell ref="BW136:BY136"/>
    <mergeCell ref="BO126:BP126"/>
    <mergeCell ref="BR126:BS126"/>
    <mergeCell ref="BU126:BV126"/>
    <mergeCell ref="BX126:BY126"/>
    <mergeCell ref="BZ136:CA136"/>
    <mergeCell ref="BO137:BP137"/>
    <mergeCell ref="BR137:BS137"/>
    <mergeCell ref="BU137:BV137"/>
    <mergeCell ref="BX137:BY137"/>
    <mergeCell ref="BO132:BP132"/>
    <mergeCell ref="BR132:BS132"/>
    <mergeCell ref="BU132:BV132"/>
    <mergeCell ref="BX132:BY132"/>
    <mergeCell ref="BN134:BP134"/>
    <mergeCell ref="BQ134:BS134"/>
    <mergeCell ref="BT134:BV134"/>
    <mergeCell ref="BW134:BY134"/>
    <mergeCell ref="BZ134:CA134"/>
    <mergeCell ref="BZ147:CA147"/>
    <mergeCell ref="BO141:BP141"/>
    <mergeCell ref="BR141:BS141"/>
    <mergeCell ref="BU141:BV141"/>
    <mergeCell ref="BX141:BY141"/>
    <mergeCell ref="BO142:BP142"/>
    <mergeCell ref="BR142:BS142"/>
    <mergeCell ref="BU142:BV142"/>
    <mergeCell ref="BX142:BY142"/>
    <mergeCell ref="BO143:BP143"/>
    <mergeCell ref="BR143:BS143"/>
    <mergeCell ref="BU143:BV143"/>
    <mergeCell ref="BX143:BY143"/>
    <mergeCell ref="BO138:BP138"/>
    <mergeCell ref="BR138:BS138"/>
    <mergeCell ref="BW147:BY147"/>
    <mergeCell ref="BN136:BP136"/>
    <mergeCell ref="BQ136:BS136"/>
    <mergeCell ref="BO127:BP127"/>
    <mergeCell ref="BR127:BS127"/>
    <mergeCell ref="BU127:BV127"/>
    <mergeCell ref="BX127:BY127"/>
    <mergeCell ref="BO128:BP128"/>
    <mergeCell ref="BR128:BS128"/>
    <mergeCell ref="BU128:BV128"/>
    <mergeCell ref="N139:O139"/>
    <mergeCell ref="N140:O140"/>
    <mergeCell ref="N141:O141"/>
    <mergeCell ref="N142:O142"/>
    <mergeCell ref="N143:O143"/>
    <mergeCell ref="M145:O145"/>
    <mergeCell ref="N128:O128"/>
    <mergeCell ref="N129:O129"/>
    <mergeCell ref="BN147:BP147"/>
    <mergeCell ref="BQ147:BS147"/>
    <mergeCell ref="BT147:BV147"/>
    <mergeCell ref="BX128:BY128"/>
    <mergeCell ref="BD138:BE138"/>
    <mergeCell ref="BG138:BH138"/>
    <mergeCell ref="BJ138:BK138"/>
    <mergeCell ref="BA139:BB139"/>
    <mergeCell ref="BD139:BE139"/>
    <mergeCell ref="BG139:BH139"/>
    <mergeCell ref="BJ139:BK139"/>
    <mergeCell ref="BA140:BB140"/>
    <mergeCell ref="BD140:BE140"/>
    <mergeCell ref="BG140:BH140"/>
    <mergeCell ref="BJ140:BK140"/>
    <mergeCell ref="AZ136:BB136"/>
    <mergeCell ref="BC136:BE136"/>
  </mergeCells>
  <dataValidations disablePrompts="1" count="2">
    <dataValidation type="list" allowBlank="1" showInputMessage="1" showErrorMessage="1" sqref="B6:E6">
      <formula1>$CR$1:$CR$3</formula1>
    </dataValidation>
    <dataValidation type="list" allowBlank="1" showInputMessage="1" showErrorMessage="1" sqref="B7:D9 C14:D14">
      <formula1>$CT$1:$CT$2</formula1>
    </dataValidation>
  </dataValidations>
  <pageMargins left="0.11811023622047245" right="0.11811023622047245" top="0.15748031496062992" bottom="0.15748031496062992" header="0.31496062992125984" footer="0.31496062992125984"/>
  <pageSetup paperSize="9" scale="55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général">
                <anchor moveWithCells="1" sizeWithCells="1">
                  <from>
                    <xdr:col>1</xdr:col>
                    <xdr:colOff>190500</xdr:colOff>
                    <xdr:row>14</xdr:row>
                    <xdr:rowOff>213360</xdr:rowOff>
                  </from>
                  <to>
                    <xdr:col>3</xdr:col>
                    <xdr:colOff>144780</xdr:colOff>
                    <xdr:row>26</xdr:row>
                    <xdr:rowOff>251460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disablePrompts="1" count="3">
        <x14:dataValidation type="list" allowBlank="1" showInputMessage="1" showErrorMessage="1">
          <x14:formula1>
            <xm:f>'Identité Projet'!$X$10:$X$31</xm:f>
          </x14:formula1>
          <xm:sqref>B149</xm:sqref>
        </x14:dataValidation>
        <x14:dataValidation type="list" allowBlank="1" showInputMessage="1" showErrorMessage="1">
          <x14:formula1>
            <xm:f>'Identité Projet'!$X$10:$X$31</xm:f>
          </x14:formula1>
          <xm:sqref>B150:B158</xm:sqref>
        </x14:dataValidation>
        <x14:dataValidation type="list" allowBlank="1" showInputMessage="1" showErrorMessage="1">
          <x14:formula1>
            <xm:f>'Identité Projet'!$X$10:$X$31</xm:f>
          </x14:formula1>
          <xm:sqref>B160:B169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1"/>
  <sheetViews>
    <sheetView showGridLines="0" zoomScale="110" zoomScaleNormal="110" workbookViewId="0">
      <selection activeCell="F17" sqref="F17"/>
    </sheetView>
  </sheetViews>
  <sheetFormatPr baseColWidth="10" defaultRowHeight="14.4" x14ac:dyDescent="0.3"/>
  <cols>
    <col min="1" max="1" width="27" customWidth="1"/>
    <col min="2" max="2" width="6.33203125" customWidth="1"/>
    <col min="3" max="4" width="6" customWidth="1"/>
    <col min="6" max="6" width="5.5546875" customWidth="1"/>
    <col min="8" max="9" width="1.5546875" customWidth="1"/>
    <col min="10" max="10" width="12" customWidth="1"/>
    <col min="11" max="11" width="4.109375" customWidth="1"/>
    <col min="12" max="12" width="8.88671875" customWidth="1"/>
    <col min="14" max="14" width="3.88671875" customWidth="1"/>
    <col min="15" max="15" width="1.5546875" customWidth="1"/>
    <col min="16" max="16" width="1.88671875" customWidth="1"/>
    <col min="18" max="18" width="6" customWidth="1"/>
    <col min="19" max="19" width="4.109375" customWidth="1"/>
    <col min="25" max="25" width="19.6640625" bestFit="1" customWidth="1"/>
    <col min="26" max="26" width="32.6640625" bestFit="1" customWidth="1"/>
  </cols>
  <sheetData>
    <row r="1" spans="1:26" ht="18" x14ac:dyDescent="0.35">
      <c r="A1" s="489" t="s">
        <v>28</v>
      </c>
      <c r="B1" s="899" t="s">
        <v>210</v>
      </c>
      <c r="C1" s="899"/>
      <c r="D1" s="899"/>
      <c r="E1" s="490"/>
      <c r="F1" s="49"/>
      <c r="G1" s="49"/>
      <c r="H1" s="49"/>
      <c r="I1" s="49"/>
      <c r="J1" s="489" t="s">
        <v>82</v>
      </c>
      <c r="K1" s="49"/>
      <c r="L1" s="49"/>
      <c r="M1" s="49"/>
      <c r="N1" s="49"/>
      <c r="O1" s="49"/>
      <c r="P1" s="49"/>
      <c r="Q1" s="899" t="s">
        <v>212</v>
      </c>
      <c r="R1" s="899"/>
      <c r="S1" s="899"/>
      <c r="T1" s="48"/>
      <c r="U1" s="48"/>
      <c r="V1" s="48"/>
      <c r="X1" t="s">
        <v>31</v>
      </c>
      <c r="Z1" t="s">
        <v>52</v>
      </c>
    </row>
    <row r="2" spans="1:26" ht="18" x14ac:dyDescent="0.35">
      <c r="A2" s="489" t="s">
        <v>29</v>
      </c>
      <c r="B2" s="900" t="s">
        <v>211</v>
      </c>
      <c r="C2" s="900"/>
      <c r="D2" s="900"/>
      <c r="E2" s="491"/>
      <c r="F2" s="49"/>
      <c r="G2" s="49"/>
      <c r="H2" s="49"/>
      <c r="I2" s="49"/>
      <c r="J2" s="489" t="s">
        <v>35</v>
      </c>
      <c r="K2" s="49"/>
      <c r="L2" s="49"/>
      <c r="M2" s="49"/>
      <c r="N2" s="49"/>
      <c r="O2" s="49"/>
      <c r="P2" s="49"/>
      <c r="Q2" s="899" t="s">
        <v>213</v>
      </c>
      <c r="R2" s="899"/>
      <c r="S2" s="899"/>
      <c r="T2" s="48"/>
      <c r="U2" s="48"/>
      <c r="V2" s="48"/>
      <c r="X2" t="s">
        <v>32</v>
      </c>
      <c r="Z2" t="s">
        <v>53</v>
      </c>
    </row>
    <row r="3" spans="1:26" ht="18" x14ac:dyDescent="0.35">
      <c r="A3" s="489" t="s">
        <v>30</v>
      </c>
      <c r="B3" s="900">
        <v>591</v>
      </c>
      <c r="C3" s="900"/>
      <c r="D3" s="900"/>
      <c r="E3" s="491"/>
      <c r="F3" s="49"/>
      <c r="G3" s="49"/>
      <c r="H3" s="49"/>
      <c r="I3" s="49"/>
      <c r="J3" s="489" t="s">
        <v>37</v>
      </c>
      <c r="K3" s="49"/>
      <c r="L3" s="49"/>
      <c r="M3" s="49"/>
      <c r="N3" s="49"/>
      <c r="O3" s="49"/>
      <c r="P3" s="49"/>
      <c r="Q3" s="899" t="s">
        <v>214</v>
      </c>
      <c r="R3" s="899"/>
      <c r="S3" s="899"/>
      <c r="T3" s="48"/>
      <c r="U3" s="48"/>
      <c r="V3" s="48"/>
      <c r="X3" t="s">
        <v>33</v>
      </c>
    </row>
    <row r="4" spans="1:26" ht="18" x14ac:dyDescent="0.35">
      <c r="A4" s="489" t="s">
        <v>34</v>
      </c>
      <c r="B4" s="900" t="s">
        <v>31</v>
      </c>
      <c r="C4" s="900"/>
      <c r="D4" s="900"/>
      <c r="E4" s="491"/>
      <c r="F4" s="49"/>
      <c r="G4" s="49"/>
      <c r="H4" s="49"/>
      <c r="I4" s="49"/>
      <c r="J4" s="489" t="s">
        <v>36</v>
      </c>
      <c r="K4" s="49"/>
      <c r="L4" s="49"/>
      <c r="M4" s="49"/>
      <c r="N4" s="49"/>
      <c r="O4" s="49"/>
      <c r="P4" s="49"/>
      <c r="Q4" s="901" t="s">
        <v>215</v>
      </c>
      <c r="R4" s="901"/>
      <c r="S4" s="901"/>
      <c r="T4" s="48"/>
      <c r="U4" s="48"/>
      <c r="V4" s="48"/>
    </row>
    <row r="5" spans="1:26" ht="18" x14ac:dyDescent="0.35">
      <c r="A5" s="489" t="s">
        <v>61</v>
      </c>
      <c r="B5" s="900" t="s">
        <v>53</v>
      </c>
      <c r="C5" s="900"/>
      <c r="D5" s="900"/>
      <c r="E5" s="491"/>
      <c r="F5" s="49"/>
      <c r="G5" s="49"/>
      <c r="H5" s="49"/>
      <c r="I5" s="49"/>
      <c r="J5" s="489" t="s">
        <v>50</v>
      </c>
      <c r="K5" s="49"/>
      <c r="L5" s="49"/>
      <c r="M5" s="49"/>
      <c r="N5" s="49"/>
      <c r="O5" s="49"/>
      <c r="P5" s="49"/>
      <c r="Q5" s="899">
        <v>35000293</v>
      </c>
      <c r="R5" s="899"/>
      <c r="S5" s="899"/>
      <c r="T5" s="48"/>
      <c r="U5" s="48"/>
      <c r="V5" s="48"/>
    </row>
    <row r="6" spans="1:26" ht="18" x14ac:dyDescent="0.35">
      <c r="A6" s="489" t="s">
        <v>60</v>
      </c>
      <c r="B6" s="900" t="s">
        <v>53</v>
      </c>
      <c r="C6" s="900"/>
      <c r="D6" s="900"/>
      <c r="E6" s="491"/>
      <c r="F6" s="49"/>
      <c r="G6" s="49"/>
      <c r="H6" s="49"/>
      <c r="I6" s="49"/>
      <c r="J6" s="489" t="s">
        <v>56</v>
      </c>
      <c r="K6" s="49"/>
      <c r="L6" s="49"/>
      <c r="M6" s="49"/>
      <c r="N6" s="49"/>
      <c r="O6" s="49"/>
      <c r="P6" s="49"/>
      <c r="Q6" s="899" t="s">
        <v>216</v>
      </c>
      <c r="R6" s="899"/>
      <c r="S6" s="899"/>
      <c r="T6" s="48"/>
      <c r="U6" s="48"/>
      <c r="V6" s="48"/>
    </row>
    <row r="7" spans="1:26" ht="18" x14ac:dyDescent="0.35">
      <c r="A7" s="489"/>
      <c r="B7" s="491"/>
      <c r="C7" s="491"/>
      <c r="D7" s="491"/>
      <c r="E7" s="491"/>
      <c r="F7" s="49"/>
      <c r="G7" s="49"/>
      <c r="H7" s="49"/>
      <c r="I7" s="49"/>
      <c r="J7" s="489"/>
      <c r="K7" s="49"/>
      <c r="L7" s="49"/>
      <c r="M7" s="49"/>
      <c r="N7" s="490"/>
      <c r="O7" s="490"/>
      <c r="P7" s="49"/>
      <c r="Q7" s="490"/>
      <c r="R7" s="490"/>
      <c r="S7" s="490"/>
      <c r="T7" s="48"/>
      <c r="U7" s="48"/>
      <c r="V7" s="48"/>
    </row>
    <row r="8" spans="1:26" ht="18" x14ac:dyDescent="0.35">
      <c r="A8" s="489" t="s">
        <v>41</v>
      </c>
      <c r="B8" s="48"/>
      <c r="C8" s="902">
        <v>42278</v>
      </c>
      <c r="D8" s="902"/>
      <c r="E8" s="492" t="s">
        <v>42</v>
      </c>
      <c r="F8" s="492"/>
      <c r="G8" s="48"/>
      <c r="H8" s="48"/>
      <c r="I8" s="48"/>
      <c r="J8" s="489" t="s">
        <v>44</v>
      </c>
      <c r="K8" s="49"/>
      <c r="L8" s="49"/>
      <c r="M8" s="49"/>
      <c r="N8" s="493"/>
      <c r="O8" s="493"/>
      <c r="P8" s="49"/>
      <c r="Q8" s="493"/>
      <c r="R8" s="493"/>
      <c r="S8" s="493"/>
      <c r="T8" s="48"/>
      <c r="U8" s="48"/>
      <c r="V8" s="48"/>
    </row>
    <row r="9" spans="1:26" ht="18" x14ac:dyDescent="0.35">
      <c r="A9" s="489" t="s">
        <v>40</v>
      </c>
      <c r="B9" s="48"/>
      <c r="C9" s="902">
        <v>43921</v>
      </c>
      <c r="D9" s="902"/>
      <c r="E9" s="48"/>
      <c r="F9" s="48"/>
      <c r="G9" s="49"/>
      <c r="H9" s="49"/>
      <c r="I9" s="49"/>
      <c r="J9" s="460">
        <v>42370</v>
      </c>
      <c r="K9" s="55"/>
      <c r="L9" s="496" t="s">
        <v>217</v>
      </c>
      <c r="M9" s="566"/>
      <c r="N9" s="40"/>
      <c r="O9" s="496" t="s">
        <v>218</v>
      </c>
      <c r="P9" s="49"/>
      <c r="Q9" s="493"/>
      <c r="R9" s="496"/>
      <c r="S9" s="493"/>
      <c r="T9" s="48"/>
      <c r="U9" s="48"/>
      <c r="V9" s="48"/>
    </row>
    <row r="10" spans="1:26" ht="18" x14ac:dyDescent="0.35">
      <c r="A10" s="489" t="s">
        <v>39</v>
      </c>
      <c r="B10" s="48"/>
      <c r="C10" s="903">
        <f>DATEDIF(C8,C9,"m")</f>
        <v>53</v>
      </c>
      <c r="D10" s="903"/>
      <c r="E10" s="48"/>
      <c r="F10" s="48"/>
      <c r="G10" s="49"/>
      <c r="H10" s="49"/>
      <c r="I10" s="49"/>
      <c r="J10" s="460">
        <v>42644</v>
      </c>
      <c r="K10" s="55"/>
      <c r="L10" s="496" t="s">
        <v>45</v>
      </c>
      <c r="M10" s="566"/>
      <c r="N10" s="40"/>
      <c r="O10" s="496" t="s">
        <v>47</v>
      </c>
      <c r="P10" s="49"/>
      <c r="Q10" s="493"/>
      <c r="R10" s="496"/>
      <c r="S10" s="493"/>
      <c r="T10" s="48"/>
      <c r="U10" s="48"/>
      <c r="V10" s="48"/>
      <c r="X10" t="s">
        <v>157</v>
      </c>
      <c r="Y10" t="s">
        <v>157</v>
      </c>
      <c r="Z10" t="s">
        <v>158</v>
      </c>
    </row>
    <row r="11" spans="1:26" ht="18" x14ac:dyDescent="0.35">
      <c r="A11" s="489" t="s">
        <v>43</v>
      </c>
      <c r="B11" s="48"/>
      <c r="C11" s="902">
        <v>42342</v>
      </c>
      <c r="D11" s="902"/>
      <c r="E11" s="48"/>
      <c r="F11" s="48"/>
      <c r="G11" s="49"/>
      <c r="H11" s="49"/>
      <c r="I11" s="49"/>
      <c r="J11" s="460">
        <v>43009</v>
      </c>
      <c r="K11" s="56"/>
      <c r="L11" s="496" t="s">
        <v>46</v>
      </c>
      <c r="M11" s="566"/>
      <c r="N11" s="40"/>
      <c r="O11" s="496" t="s">
        <v>48</v>
      </c>
      <c r="P11" s="49"/>
      <c r="Q11" s="493"/>
      <c r="R11" s="496"/>
      <c r="S11" s="493"/>
      <c r="T11" s="48"/>
      <c r="U11" s="48"/>
      <c r="V11" s="48"/>
      <c r="X11" t="s">
        <v>159</v>
      </c>
      <c r="Y11" t="s">
        <v>160</v>
      </c>
      <c r="Z11" t="s">
        <v>160</v>
      </c>
    </row>
    <row r="12" spans="1:26" ht="18" x14ac:dyDescent="0.35">
      <c r="A12" s="489" t="s">
        <v>57</v>
      </c>
      <c r="B12" s="48"/>
      <c r="C12" s="904" t="s">
        <v>53</v>
      </c>
      <c r="D12" s="904"/>
      <c r="E12" s="48" t="s">
        <v>71</v>
      </c>
      <c r="F12" s="48"/>
      <c r="G12" s="402"/>
      <c r="H12" s="49"/>
      <c r="I12" s="49"/>
      <c r="J12" s="566">
        <v>43374</v>
      </c>
      <c r="K12" s="40"/>
      <c r="L12" s="496" t="s">
        <v>58</v>
      </c>
      <c r="M12" s="566"/>
      <c r="N12" s="40"/>
      <c r="O12" s="496" t="s">
        <v>59</v>
      </c>
      <c r="P12" s="49"/>
      <c r="Q12" s="493"/>
      <c r="R12" s="496"/>
      <c r="S12" s="493"/>
      <c r="T12" s="48"/>
      <c r="U12" s="48"/>
      <c r="V12" s="48"/>
      <c r="X12" t="s">
        <v>161</v>
      </c>
      <c r="Y12" t="s">
        <v>162</v>
      </c>
      <c r="Z12" t="s">
        <v>162</v>
      </c>
    </row>
    <row r="13" spans="1:26" x14ac:dyDescent="0.3">
      <c r="A13" s="48"/>
      <c r="B13" s="48"/>
      <c r="C13" s="48"/>
      <c r="D13" s="48"/>
      <c r="E13" s="48"/>
      <c r="F13" s="48"/>
      <c r="G13" s="48"/>
      <c r="H13" s="48"/>
      <c r="I13" s="48"/>
      <c r="J13" s="567">
        <v>43739</v>
      </c>
      <c r="K13" s="40"/>
      <c r="L13" s="496" t="s">
        <v>219</v>
      </c>
      <c r="M13" s="48"/>
      <c r="N13" s="48"/>
      <c r="O13" s="48"/>
      <c r="P13" s="48"/>
      <c r="Q13" s="48"/>
      <c r="R13" s="48"/>
      <c r="S13" s="48"/>
      <c r="T13" s="48"/>
      <c r="U13" s="48"/>
      <c r="V13" s="48"/>
      <c r="X13" t="s">
        <v>163</v>
      </c>
      <c r="Y13" t="s">
        <v>164</v>
      </c>
      <c r="Z13" t="s">
        <v>164</v>
      </c>
    </row>
    <row r="14" spans="1:26" x14ac:dyDescent="0.3">
      <c r="A14" s="48"/>
      <c r="B14" s="48"/>
      <c r="C14" s="48"/>
      <c r="D14" s="48"/>
      <c r="E14" s="48"/>
      <c r="F14" s="48"/>
      <c r="G14" s="48"/>
      <c r="H14" s="48"/>
      <c r="I14" s="48"/>
      <c r="J14" s="567">
        <v>43951</v>
      </c>
      <c r="K14" s="40"/>
      <c r="L14" s="496" t="s">
        <v>220</v>
      </c>
      <c r="M14" s="48"/>
      <c r="N14" s="48"/>
      <c r="O14" s="48"/>
      <c r="P14" s="48"/>
      <c r="Q14" s="48"/>
      <c r="R14" s="48"/>
      <c r="S14" s="48"/>
      <c r="T14" s="48"/>
      <c r="U14" s="48"/>
      <c r="V14" s="48"/>
      <c r="X14" t="s">
        <v>165</v>
      </c>
      <c r="Y14" t="s">
        <v>165</v>
      </c>
      <c r="Z14" t="s">
        <v>165</v>
      </c>
    </row>
    <row r="15" spans="1:26" x14ac:dyDescent="0.3">
      <c r="A15" s="48"/>
      <c r="B15" s="48"/>
      <c r="C15" s="48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48"/>
      <c r="T15" s="48"/>
      <c r="U15" s="48"/>
      <c r="V15" s="48"/>
      <c r="X15" t="s">
        <v>166</v>
      </c>
      <c r="Y15" t="s">
        <v>167</v>
      </c>
      <c r="Z15" t="s">
        <v>168</v>
      </c>
    </row>
    <row r="16" spans="1:26" x14ac:dyDescent="0.3">
      <c r="A16" s="48"/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8"/>
      <c r="X16" t="s">
        <v>169</v>
      </c>
      <c r="Y16" t="s">
        <v>170</v>
      </c>
      <c r="Z16" t="s">
        <v>171</v>
      </c>
    </row>
    <row r="17" spans="1:26" x14ac:dyDescent="0.3">
      <c r="A17" s="48"/>
      <c r="B17" s="48"/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X17" t="s">
        <v>172</v>
      </c>
      <c r="Y17" t="s">
        <v>173</v>
      </c>
      <c r="Z17" t="s">
        <v>174</v>
      </c>
    </row>
    <row r="18" spans="1:26" x14ac:dyDescent="0.3">
      <c r="A18" s="48"/>
      <c r="B18" s="48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48"/>
      <c r="T18" s="48"/>
      <c r="U18" s="48"/>
      <c r="V18" s="48"/>
      <c r="X18" t="s">
        <v>156</v>
      </c>
      <c r="Y18" t="s">
        <v>175</v>
      </c>
      <c r="Z18" t="s">
        <v>176</v>
      </c>
    </row>
    <row r="19" spans="1:26" x14ac:dyDescent="0.3">
      <c r="A19" s="48"/>
      <c r="B19" s="48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X19" t="s">
        <v>177</v>
      </c>
      <c r="Y19" t="s">
        <v>178</v>
      </c>
      <c r="Z19" t="s">
        <v>179</v>
      </c>
    </row>
    <row r="20" spans="1:26" x14ac:dyDescent="0.3">
      <c r="X20" t="s">
        <v>180</v>
      </c>
      <c r="Y20" t="s">
        <v>181</v>
      </c>
      <c r="Z20" t="s">
        <v>182</v>
      </c>
    </row>
    <row r="21" spans="1:26" x14ac:dyDescent="0.3">
      <c r="X21" t="s">
        <v>183</v>
      </c>
      <c r="Y21" t="s">
        <v>184</v>
      </c>
      <c r="Z21" t="s">
        <v>185</v>
      </c>
    </row>
    <row r="22" spans="1:26" x14ac:dyDescent="0.3">
      <c r="X22" t="s">
        <v>155</v>
      </c>
      <c r="Y22" t="s">
        <v>186</v>
      </c>
      <c r="Z22" t="s">
        <v>187</v>
      </c>
    </row>
    <row r="23" spans="1:26" x14ac:dyDescent="0.3">
      <c r="X23" t="s">
        <v>188</v>
      </c>
      <c r="Y23" t="s">
        <v>189</v>
      </c>
      <c r="Z23" t="s">
        <v>190</v>
      </c>
    </row>
    <row r="24" spans="1:26" x14ac:dyDescent="0.3">
      <c r="X24" t="s">
        <v>191</v>
      </c>
      <c r="Y24" t="s">
        <v>192</v>
      </c>
      <c r="Z24" t="s">
        <v>193</v>
      </c>
    </row>
    <row r="25" spans="1:26" x14ac:dyDescent="0.3">
      <c r="X25" t="s">
        <v>194</v>
      </c>
      <c r="Y25" t="s">
        <v>195</v>
      </c>
      <c r="Z25" t="s">
        <v>196</v>
      </c>
    </row>
    <row r="26" spans="1:26" x14ac:dyDescent="0.3">
      <c r="X26" t="s">
        <v>197</v>
      </c>
      <c r="Y26" t="s">
        <v>197</v>
      </c>
      <c r="Z26" t="s">
        <v>198</v>
      </c>
    </row>
    <row r="27" spans="1:26" x14ac:dyDescent="0.3">
      <c r="X27" t="s">
        <v>199</v>
      </c>
      <c r="Y27" t="s">
        <v>200</v>
      </c>
      <c r="Z27" t="s">
        <v>200</v>
      </c>
    </row>
    <row r="28" spans="1:26" x14ac:dyDescent="0.3">
      <c r="X28" t="s">
        <v>201</v>
      </c>
      <c r="Y28" t="s">
        <v>202</v>
      </c>
      <c r="Z28" t="s">
        <v>202</v>
      </c>
    </row>
    <row r="29" spans="1:26" x14ac:dyDescent="0.3">
      <c r="X29" t="s">
        <v>203</v>
      </c>
      <c r="Y29" t="s">
        <v>204</v>
      </c>
      <c r="Z29" t="s">
        <v>204</v>
      </c>
    </row>
    <row r="30" spans="1:26" x14ac:dyDescent="0.3">
      <c r="X30" t="s">
        <v>205</v>
      </c>
      <c r="Y30" t="s">
        <v>206</v>
      </c>
      <c r="Z30" t="s">
        <v>206</v>
      </c>
    </row>
    <row r="31" spans="1:26" x14ac:dyDescent="0.3">
      <c r="X31" t="s">
        <v>209</v>
      </c>
    </row>
  </sheetData>
  <mergeCells count="17">
    <mergeCell ref="C8:D8"/>
    <mergeCell ref="C9:D9"/>
    <mergeCell ref="C10:D10"/>
    <mergeCell ref="C11:D11"/>
    <mergeCell ref="C12:D12"/>
    <mergeCell ref="B4:D4"/>
    <mergeCell ref="Q4:S4"/>
    <mergeCell ref="B5:D5"/>
    <mergeCell ref="Q5:S5"/>
    <mergeCell ref="B6:D6"/>
    <mergeCell ref="Q6:S6"/>
    <mergeCell ref="B1:D1"/>
    <mergeCell ref="Q1:S1"/>
    <mergeCell ref="B2:D2"/>
    <mergeCell ref="Q2:S2"/>
    <mergeCell ref="B3:D3"/>
    <mergeCell ref="Q3:S3"/>
  </mergeCells>
  <dataValidations count="4">
    <dataValidation type="list" allowBlank="1" showInputMessage="1" showErrorMessage="1" sqref="B7:D7">
      <formula1>$CT$1:$CT$2</formula1>
    </dataValidation>
    <dataValidation type="list" allowBlank="1" showInputMessage="1" showErrorMessage="1" sqref="E4">
      <formula1>$CR$1:$CR$3</formula1>
    </dataValidation>
    <dataValidation type="list" allowBlank="1" showInputMessage="1" showErrorMessage="1" sqref="B4:D4">
      <formula1>$X$1:$X$3</formula1>
    </dataValidation>
    <dataValidation type="list" allowBlank="1" showInputMessage="1" showErrorMessage="1" sqref="B5:D6 C12:D12">
      <formula1>$Z$1:$Z$2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CA112"/>
  <sheetViews>
    <sheetView showGridLines="0" zoomScale="70" zoomScaleNormal="70" workbookViewId="0">
      <selection activeCell="E5" sqref="E5"/>
    </sheetView>
  </sheetViews>
  <sheetFormatPr baseColWidth="10" defaultRowHeight="14.4" outlineLevelCol="2" x14ac:dyDescent="0.3"/>
  <cols>
    <col min="1" max="1" width="21.88671875" customWidth="1"/>
    <col min="2" max="2" width="6.44140625" customWidth="1"/>
    <col min="3" max="3" width="5.88671875" customWidth="1"/>
    <col min="5" max="5" width="5.88671875" customWidth="1"/>
    <col min="7" max="7" width="5.88671875" customWidth="1"/>
    <col min="8" max="9" width="7.44140625" customWidth="1"/>
    <col min="10" max="10" width="5.88671875" customWidth="1"/>
    <col min="11" max="12" width="7.44140625" customWidth="1"/>
    <col min="13" max="13" width="5.88671875" customWidth="1"/>
    <col min="14" max="15" width="7.44140625" customWidth="1"/>
    <col min="16" max="16" width="5.88671875" customWidth="1"/>
    <col min="17" max="19" width="7.44140625" customWidth="1"/>
    <col min="20" max="20" width="8.88671875" customWidth="1"/>
    <col min="21" max="21" width="5.88671875" customWidth="1" outlineLevel="1"/>
    <col min="22" max="23" width="7.44140625" customWidth="1" outlineLevel="1"/>
    <col min="24" max="26" width="7.44140625" customWidth="1" outlineLevel="2"/>
    <col min="27" max="30" width="7.44140625" customWidth="1" outlineLevel="1"/>
    <col min="31" max="31" width="8.109375" customWidth="1" outlineLevel="1"/>
    <col min="32" max="32" width="5.6640625" customWidth="1" outlineLevel="1"/>
    <col min="33" max="33" width="6" customWidth="1" outlineLevel="1"/>
    <col min="34" max="34" width="7.44140625" customWidth="1" outlineLevel="1"/>
    <col min="35" max="37" width="7.44140625" customWidth="1" outlineLevel="2"/>
    <col min="38" max="41" width="7.44140625" customWidth="1" outlineLevel="1"/>
    <col min="42" max="42" width="8.109375" customWidth="1" outlineLevel="1"/>
    <col min="43" max="43" width="5.6640625" customWidth="1" outlineLevel="1"/>
    <col min="44" max="44" width="6" customWidth="1" outlineLevel="1"/>
    <col min="45" max="45" width="7.44140625" customWidth="1" outlineLevel="1"/>
    <col min="46" max="48" width="7.44140625" customWidth="1" outlineLevel="2"/>
    <col min="49" max="52" width="7.44140625" customWidth="1" outlineLevel="1"/>
    <col min="53" max="53" width="8.109375" customWidth="1" outlineLevel="1"/>
    <col min="54" max="54" width="5.6640625" customWidth="1" outlineLevel="1"/>
    <col min="55" max="55" width="6" customWidth="1" outlineLevel="1"/>
    <col min="56" max="56" width="7.44140625" customWidth="1" outlineLevel="1"/>
    <col min="57" max="59" width="7.44140625" customWidth="1" outlineLevel="2"/>
    <col min="60" max="63" width="7.44140625" customWidth="1" outlineLevel="1"/>
    <col min="64" max="64" width="8.109375" customWidth="1" outlineLevel="1"/>
    <col min="65" max="65" width="5.88671875" customWidth="1" outlineLevel="1"/>
    <col min="66" max="67" width="7.44140625" customWidth="1" outlineLevel="1"/>
    <col min="68" max="68" width="5.88671875" customWidth="1" outlineLevel="1"/>
    <col min="69" max="70" width="7.44140625" customWidth="1" outlineLevel="1"/>
  </cols>
  <sheetData>
    <row r="1" spans="1:79" ht="15" thickBot="1" x14ac:dyDescent="0.35">
      <c r="A1" s="16" t="s">
        <v>5</v>
      </c>
      <c r="C1" s="12"/>
      <c r="D1" s="12"/>
      <c r="E1" s="12"/>
      <c r="F1" s="12"/>
      <c r="G1" s="12"/>
      <c r="H1" s="12"/>
      <c r="I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X1">
        <v>2016</v>
      </c>
      <c r="BY1">
        <v>2017</v>
      </c>
      <c r="BZ1">
        <v>2018</v>
      </c>
      <c r="CA1">
        <v>2019</v>
      </c>
    </row>
    <row r="2" spans="1:79" ht="96.6" customHeight="1" thickBot="1" x14ac:dyDescent="0.35">
      <c r="A2" s="224"/>
      <c r="B2" s="225"/>
      <c r="C2" s="936" t="str">
        <f>Synthèse!C110</f>
        <v xml:space="preserve">Budget Total FP </v>
      </c>
      <c r="D2" s="937"/>
      <c r="E2" s="937" t="str">
        <f>Synthèse!E110</f>
        <v>Budget Contractualisé</v>
      </c>
      <c r="F2" s="938"/>
      <c r="G2" s="928" t="str">
        <f>Synthèse!G110</f>
        <v>Cumul Réel</v>
      </c>
      <c r="H2" s="929"/>
      <c r="I2" s="930"/>
      <c r="J2" s="931" t="str">
        <f>Synthèse!J110</f>
        <v>BI 2017</v>
      </c>
      <c r="K2" s="932"/>
      <c r="L2" s="932"/>
      <c r="M2" s="932" t="str">
        <f>Synthèse!P110</f>
        <v>BR2 2017</v>
      </c>
      <c r="N2" s="932"/>
      <c r="O2" s="932"/>
      <c r="P2" s="932" t="str">
        <f>Synthèse!S110</f>
        <v>Réel 31/12/17</v>
      </c>
      <c r="Q2" s="932"/>
      <c r="R2" s="939"/>
      <c r="S2" s="939" t="str">
        <f>Synthèse!V110</f>
        <v>Variations</v>
      </c>
      <c r="T2" s="940"/>
      <c r="U2" s="933" t="str">
        <f>Synthèse!X110</f>
        <v>BI 2018</v>
      </c>
      <c r="V2" s="909"/>
      <c r="W2" s="909"/>
      <c r="X2" s="909" t="str">
        <f>Synthèse!AD110</f>
        <v>BR2 2018</v>
      </c>
      <c r="Y2" s="909"/>
      <c r="Z2" s="909"/>
      <c r="AA2" s="909" t="str">
        <f>Synthèse!AG110</f>
        <v>Réel xx/xx/18</v>
      </c>
      <c r="AB2" s="909"/>
      <c r="AC2" s="934"/>
      <c r="AD2" s="934" t="str">
        <f>Synthèse!AJ110</f>
        <v>Variations</v>
      </c>
      <c r="AE2" s="941"/>
      <c r="AF2" s="919" t="str">
        <f>Synthèse!AL110</f>
        <v>BI 2019</v>
      </c>
      <c r="AG2" s="919"/>
      <c r="AH2" s="919"/>
      <c r="AI2" s="919" t="str">
        <f>Synthèse!AR110</f>
        <v>BR2 2019</v>
      </c>
      <c r="AJ2" s="919"/>
      <c r="AK2" s="919"/>
      <c r="AL2" s="919" t="str">
        <f>Synthèse!AU110</f>
        <v>Réel xx/xx/19</v>
      </c>
      <c r="AM2" s="919"/>
      <c r="AN2" s="942"/>
      <c r="AO2" s="942" t="str">
        <f>AD2</f>
        <v>Variations</v>
      </c>
      <c r="AP2" s="944"/>
      <c r="AQ2" s="945" t="str">
        <f>Synthèse!AZ110</f>
        <v>BI 2020</v>
      </c>
      <c r="AR2" s="945"/>
      <c r="AS2" s="945"/>
      <c r="AT2" s="945" t="str">
        <f>Synthèse!BF110</f>
        <v>BR2 2020</v>
      </c>
      <c r="AU2" s="945"/>
      <c r="AV2" s="945"/>
      <c r="AW2" s="945" t="str">
        <f>Synthèse!BI110</f>
        <v>Réel xx/xx/20</v>
      </c>
      <c r="AX2" s="945"/>
      <c r="AY2" s="946"/>
      <c r="AZ2" s="946" t="str">
        <f>AO2</f>
        <v>Variations</v>
      </c>
      <c r="BA2" s="947"/>
      <c r="BB2" s="951" t="str">
        <f>Synthèse!BN110</f>
        <v>BI 2021</v>
      </c>
      <c r="BC2" s="951"/>
      <c r="BD2" s="951"/>
      <c r="BE2" s="951" t="str">
        <f>Synthèse!BT110</f>
        <v>BR2 2021</v>
      </c>
      <c r="BF2" s="951"/>
      <c r="BG2" s="951"/>
      <c r="BH2" s="951" t="str">
        <f>Synthèse!BW110</f>
        <v>Réel xx/xx/21</v>
      </c>
      <c r="BI2" s="951"/>
      <c r="BJ2" s="952"/>
      <c r="BK2" s="952" t="str">
        <f>AZ2</f>
        <v>Variations</v>
      </c>
      <c r="BL2" s="953"/>
      <c r="BM2" s="909">
        <f>Synthèse!CB110</f>
        <v>2022</v>
      </c>
      <c r="BN2" s="909"/>
      <c r="BO2" s="934"/>
      <c r="BP2" s="909" t="str">
        <f>Synthèse!CE110</f>
        <v>2023 et &gt;</v>
      </c>
      <c r="BQ2" s="909"/>
      <c r="BR2" s="910"/>
      <c r="BW2" t="s">
        <v>13</v>
      </c>
      <c r="BX2">
        <v>5126</v>
      </c>
      <c r="BY2">
        <v>5182</v>
      </c>
      <c r="BZ2">
        <v>5239</v>
      </c>
      <c r="CA2">
        <v>5297</v>
      </c>
    </row>
    <row r="3" spans="1:79" ht="24.6" customHeight="1" thickBot="1" x14ac:dyDescent="0.35">
      <c r="A3" s="226" t="s">
        <v>74</v>
      </c>
      <c r="B3" s="227" t="s">
        <v>75</v>
      </c>
      <c r="C3" s="71" t="s">
        <v>12</v>
      </c>
      <c r="D3" s="154" t="s">
        <v>11</v>
      </c>
      <c r="E3" s="150" t="s">
        <v>12</v>
      </c>
      <c r="F3" s="76" t="s">
        <v>11</v>
      </c>
      <c r="G3" s="23" t="s">
        <v>22</v>
      </c>
      <c r="H3" s="920" t="s">
        <v>11</v>
      </c>
      <c r="I3" s="921"/>
      <c r="J3" s="26" t="s">
        <v>12</v>
      </c>
      <c r="K3" s="922" t="s">
        <v>11</v>
      </c>
      <c r="L3" s="923"/>
      <c r="M3" s="65" t="s">
        <v>12</v>
      </c>
      <c r="N3" s="922" t="s">
        <v>11</v>
      </c>
      <c r="O3" s="923"/>
      <c r="P3" s="65" t="s">
        <v>22</v>
      </c>
      <c r="Q3" s="922" t="s">
        <v>11</v>
      </c>
      <c r="R3" s="924"/>
      <c r="S3" s="302" t="s">
        <v>78</v>
      </c>
      <c r="T3" s="303" t="s">
        <v>80</v>
      </c>
      <c r="U3" s="304" t="s">
        <v>12</v>
      </c>
      <c r="V3" s="911" t="s">
        <v>11</v>
      </c>
      <c r="W3" s="925"/>
      <c r="X3" s="305" t="s">
        <v>12</v>
      </c>
      <c r="Y3" s="911" t="s">
        <v>11</v>
      </c>
      <c r="Z3" s="925"/>
      <c r="AA3" s="305" t="s">
        <v>22</v>
      </c>
      <c r="AB3" s="911" t="s">
        <v>11</v>
      </c>
      <c r="AC3" s="935"/>
      <c r="AD3" s="306" t="s">
        <v>78</v>
      </c>
      <c r="AE3" s="307" t="s">
        <v>80</v>
      </c>
      <c r="AF3" s="534" t="s">
        <v>12</v>
      </c>
      <c r="AG3" s="926" t="s">
        <v>11</v>
      </c>
      <c r="AH3" s="927"/>
      <c r="AI3" s="535" t="s">
        <v>12</v>
      </c>
      <c r="AJ3" s="926" t="s">
        <v>11</v>
      </c>
      <c r="AK3" s="927"/>
      <c r="AL3" s="535" t="s">
        <v>22</v>
      </c>
      <c r="AM3" s="926" t="s">
        <v>11</v>
      </c>
      <c r="AN3" s="943"/>
      <c r="AO3" s="536" t="s">
        <v>78</v>
      </c>
      <c r="AP3" s="537" t="s">
        <v>80</v>
      </c>
      <c r="AQ3" s="538" t="s">
        <v>12</v>
      </c>
      <c r="AR3" s="948" t="s">
        <v>11</v>
      </c>
      <c r="AS3" s="949"/>
      <c r="AT3" s="539" t="s">
        <v>12</v>
      </c>
      <c r="AU3" s="948" t="s">
        <v>11</v>
      </c>
      <c r="AV3" s="949"/>
      <c r="AW3" s="539" t="s">
        <v>22</v>
      </c>
      <c r="AX3" s="948" t="s">
        <v>11</v>
      </c>
      <c r="AY3" s="950"/>
      <c r="AZ3" s="540" t="s">
        <v>78</v>
      </c>
      <c r="BA3" s="541" t="s">
        <v>80</v>
      </c>
      <c r="BB3" s="542" t="s">
        <v>12</v>
      </c>
      <c r="BC3" s="954" t="s">
        <v>11</v>
      </c>
      <c r="BD3" s="955"/>
      <c r="BE3" s="543" t="s">
        <v>12</v>
      </c>
      <c r="BF3" s="954" t="s">
        <v>11</v>
      </c>
      <c r="BG3" s="955"/>
      <c r="BH3" s="543" t="s">
        <v>22</v>
      </c>
      <c r="BI3" s="954" t="s">
        <v>11</v>
      </c>
      <c r="BJ3" s="956"/>
      <c r="BK3" s="544" t="s">
        <v>78</v>
      </c>
      <c r="BL3" s="545" t="s">
        <v>80</v>
      </c>
      <c r="BM3" s="72" t="s">
        <v>12</v>
      </c>
      <c r="BN3" s="911" t="s">
        <v>11</v>
      </c>
      <c r="BO3" s="935"/>
      <c r="BP3" s="72" t="s">
        <v>12</v>
      </c>
      <c r="BQ3" s="911" t="s">
        <v>11</v>
      </c>
      <c r="BR3" s="912"/>
      <c r="BW3" t="s">
        <v>7</v>
      </c>
      <c r="BX3">
        <v>7119</v>
      </c>
      <c r="BY3">
        <v>7197</v>
      </c>
      <c r="BZ3">
        <v>7276</v>
      </c>
      <c r="CA3">
        <v>7357</v>
      </c>
    </row>
    <row r="4" spans="1:79" x14ac:dyDescent="0.3">
      <c r="A4" s="5" t="s">
        <v>222</v>
      </c>
      <c r="B4" s="6" t="s">
        <v>6</v>
      </c>
      <c r="C4" s="155"/>
      <c r="D4" s="156">
        <f>IFERROR((VLOOKUP($B4,$BW$2:$CA$5,2))*C4,0)</f>
        <v>0</v>
      </c>
      <c r="E4" s="151">
        <v>5</v>
      </c>
      <c r="F4" s="77">
        <v>37000</v>
      </c>
      <c r="G4" s="21">
        <f>P4+AA4+AL4+AW4+BH4+0.64</f>
        <v>0.64</v>
      </c>
      <c r="H4" s="905">
        <f>IFERROR((VLOOKUP($B4,$BW$2:$CA$5,2))*G4,0)</f>
        <v>6003.2</v>
      </c>
      <c r="I4" s="906">
        <f>(VLOOKUP($B4,$BW$2:$CA$5,3))*H4</f>
        <v>56928345.600000001</v>
      </c>
      <c r="J4" s="28"/>
      <c r="K4" s="905">
        <f>IFERROR((VLOOKUP($B4,$BW$2:$CA$5,3))*J4,0)</f>
        <v>0</v>
      </c>
      <c r="L4" s="906">
        <f>(VLOOKUP($B4,$BW$2:$CA$5,3))*K4</f>
        <v>0</v>
      </c>
      <c r="M4" s="66"/>
      <c r="N4" s="913">
        <f t="shared" ref="N4:N35" si="0">IFERROR((VLOOKUP($B4,$BW$2:$CA$5,3))*M4,0)</f>
        <v>0</v>
      </c>
      <c r="O4" s="914">
        <f>(VLOOKUP($B4,$BW$2:$CA$5,3))*N4</f>
        <v>0</v>
      </c>
      <c r="P4" s="66"/>
      <c r="Q4" s="905">
        <f>IFERROR((VLOOKUP($B4,$BW$2:$CA$5,3))*P4,0)</f>
        <v>0</v>
      </c>
      <c r="R4" s="906">
        <f>(VLOOKUP($B4,$BW$2:$CA$5,3))*Q4</f>
        <v>0</v>
      </c>
      <c r="S4" s="328">
        <f>M4-P4</f>
        <v>0</v>
      </c>
      <c r="T4" s="332" t="e">
        <f>Q4/N4</f>
        <v>#DIV/0!</v>
      </c>
      <c r="U4" s="28"/>
      <c r="V4" s="905">
        <f t="shared" ref="V4:V35" si="1">IFERROR((VLOOKUP($B4,$BW$2:$CA$5,4))*U4,0)</f>
        <v>0</v>
      </c>
      <c r="W4" s="906">
        <f>(VLOOKUP($B4,$BW$2:$CA$5,3))*V4</f>
        <v>0</v>
      </c>
      <c r="X4" s="66"/>
      <c r="Y4" s="913">
        <f t="shared" ref="Y4:Y35" si="2">IFERROR((VLOOKUP($B4,$BW$2:$CA$5,4))*X4,0)</f>
        <v>0</v>
      </c>
      <c r="Z4" s="914">
        <f>(VLOOKUP($B4,$BW$2:$CA$5,3))*Y4</f>
        <v>0</v>
      </c>
      <c r="AA4" s="66"/>
      <c r="AB4" s="905">
        <f t="shared" ref="AB4:AB35" si="3">IFERROR((VLOOKUP($B4,$BW$2:$CA$5,4))*AA4,0)</f>
        <v>0</v>
      </c>
      <c r="AC4" s="906">
        <f>(VLOOKUP($B4,$BW$2:$CA$5,3))*AB4</f>
        <v>0</v>
      </c>
      <c r="AD4" s="328">
        <f>X4-AA4</f>
        <v>0</v>
      </c>
      <c r="AE4" s="332" t="e">
        <f>AB4/Y4</f>
        <v>#DIV/0!</v>
      </c>
      <c r="AF4" s="66"/>
      <c r="AG4" s="913">
        <f>IFERROR((VLOOKUP($B4,$BW$2:$CA$5,5))*AF4,0)</f>
        <v>0</v>
      </c>
      <c r="AH4" s="914">
        <f>(VLOOKUP($B4,$BW$2:$CA$5,3))*AG4</f>
        <v>0</v>
      </c>
      <c r="AI4" s="66"/>
      <c r="AJ4" s="913">
        <f t="shared" ref="AJ4:AJ67" si="4">IFERROR((VLOOKUP($B4,$BW$2:$CA$5,4))*AI4,0)</f>
        <v>0</v>
      </c>
      <c r="AK4" s="914">
        <f>(VLOOKUP($B4,$BW$2:$CA$5,3))*AJ4</f>
        <v>0</v>
      </c>
      <c r="AL4" s="66"/>
      <c r="AM4" s="905">
        <f t="shared" ref="AM4:AM67" si="5">IFERROR((VLOOKUP($B4,$BW$2:$CA$5,4))*AL4,0)</f>
        <v>0</v>
      </c>
      <c r="AN4" s="906">
        <f>(VLOOKUP($B4,$BW$2:$CA$5,3))*AM4</f>
        <v>0</v>
      </c>
      <c r="AO4" s="328">
        <f>AI4-AL4</f>
        <v>0</v>
      </c>
      <c r="AP4" s="332" t="e">
        <f>AM4/AJ4</f>
        <v>#DIV/0!</v>
      </c>
      <c r="AQ4" s="66"/>
      <c r="AR4" s="913">
        <f>IFERROR((VLOOKUP($B4,$BW$2:$CA$5,5))*AQ4,0)</f>
        <v>0</v>
      </c>
      <c r="AS4" s="914">
        <f>(VLOOKUP($B4,$BW$2:$CA$5,3))*AR4</f>
        <v>0</v>
      </c>
      <c r="AT4" s="66"/>
      <c r="AU4" s="913">
        <f t="shared" ref="AU4:AU67" si="6">IFERROR((VLOOKUP($B4,$BW$2:$CA$5,4))*AT4,0)</f>
        <v>0</v>
      </c>
      <c r="AV4" s="914">
        <f>(VLOOKUP($B4,$BW$2:$CA$5,3))*AU4</f>
        <v>0</v>
      </c>
      <c r="AW4" s="66"/>
      <c r="AX4" s="905">
        <f t="shared" ref="AX4:AX67" si="7">IFERROR((VLOOKUP($B4,$BW$2:$CA$5,4))*AW4,0)</f>
        <v>0</v>
      </c>
      <c r="AY4" s="906">
        <f>(VLOOKUP($B4,$BW$2:$CA$5,3))*AX4</f>
        <v>0</v>
      </c>
      <c r="AZ4" s="328">
        <f>AT4-AW4</f>
        <v>0</v>
      </c>
      <c r="BA4" s="332" t="e">
        <f>AX4/AU4</f>
        <v>#DIV/0!</v>
      </c>
      <c r="BB4" s="66"/>
      <c r="BC4" s="913">
        <f>IFERROR((VLOOKUP($B4,$BW$2:$CA$5,5))*BB4,0)</f>
        <v>0</v>
      </c>
      <c r="BD4" s="914">
        <f>(VLOOKUP($B4,$BW$2:$CA$5,3))*BC4</f>
        <v>0</v>
      </c>
      <c r="BE4" s="66"/>
      <c r="BF4" s="913">
        <f t="shared" ref="BF4:BF67" si="8">IFERROR((VLOOKUP($B4,$BW$2:$CA$5,4))*BE4,0)</f>
        <v>0</v>
      </c>
      <c r="BG4" s="914">
        <f>(VLOOKUP($B4,$BW$2:$CA$5,3))*BF4</f>
        <v>0</v>
      </c>
      <c r="BH4" s="66"/>
      <c r="BI4" s="905">
        <f t="shared" ref="BI4:BI67" si="9">IFERROR((VLOOKUP($B4,$BW$2:$CA$5,4))*BH4,0)</f>
        <v>0</v>
      </c>
      <c r="BJ4" s="906">
        <f>(VLOOKUP($B4,$BW$2:$CA$5,3))*BI4</f>
        <v>0</v>
      </c>
      <c r="BK4" s="328">
        <f>BE4-BH4</f>
        <v>0</v>
      </c>
      <c r="BL4" s="332" t="e">
        <f>BI4/BF4</f>
        <v>#DIV/0!</v>
      </c>
      <c r="BM4" s="66"/>
      <c r="BN4" s="913">
        <f>IFERROR((VLOOKUP($B4,$BW$2:$CA$5,5))*BM4,0)</f>
        <v>0</v>
      </c>
      <c r="BO4" s="914">
        <f>(VLOOKUP($B4,$BW$2:$CA$5,3))*BN4</f>
        <v>0</v>
      </c>
      <c r="BP4" s="66"/>
      <c r="BQ4" s="913">
        <f>IFERROR((VLOOKUP($B4,$BW$2:$CA$5,5))*BP4,0)</f>
        <v>0</v>
      </c>
      <c r="BR4" s="914">
        <f>(VLOOKUP($B4,$BW$2:$CA$5,3))*BQ4</f>
        <v>0</v>
      </c>
      <c r="BW4" t="s">
        <v>6</v>
      </c>
      <c r="BX4">
        <v>9380</v>
      </c>
      <c r="BY4">
        <v>9483</v>
      </c>
      <c r="BZ4">
        <v>9587</v>
      </c>
      <c r="CA4">
        <v>9693</v>
      </c>
    </row>
    <row r="5" spans="1:79" x14ac:dyDescent="0.3">
      <c r="A5" s="1" t="s">
        <v>223</v>
      </c>
      <c r="B5" s="3" t="s">
        <v>7</v>
      </c>
      <c r="C5" s="157"/>
      <c r="D5" s="158">
        <f>IFERROR((VLOOKUP($B5,$BW$2:$CA$5,2))*C5,0)</f>
        <v>0</v>
      </c>
      <c r="E5" s="152"/>
      <c r="F5" s="78"/>
      <c r="G5" s="22">
        <f>P5+AA5+AL5+AW5+BH5+0.04</f>
        <v>0.04</v>
      </c>
      <c r="H5" s="905">
        <f>IFERROR((VLOOKUP($B5,$BW$2:$CA$5,2))*G5,0)</f>
        <v>284.76</v>
      </c>
      <c r="I5" s="906">
        <f>(VLOOKUP($B5,$BW$2:$CA$5,3))*H5</f>
        <v>2049417.72</v>
      </c>
      <c r="J5" s="27"/>
      <c r="K5" s="905">
        <f>IFERROR((VLOOKUP($B5,$BW$2:$CA$5,3))*J5,0)</f>
        <v>0</v>
      </c>
      <c r="L5" s="906">
        <f>(VLOOKUP($B5,$BW$2:$CA$5,3))*K5</f>
        <v>0</v>
      </c>
      <c r="M5" s="67"/>
      <c r="N5" s="905">
        <f t="shared" si="0"/>
        <v>0</v>
      </c>
      <c r="O5" s="906">
        <f>(VLOOKUP($B5,$BW$2:$CA$5,3))*N5</f>
        <v>0</v>
      </c>
      <c r="P5" s="67"/>
      <c r="Q5" s="905">
        <f>IFERROR((VLOOKUP($B5,$BW$2:$CA$5,3))*P5,0)</f>
        <v>0</v>
      </c>
      <c r="R5" s="906">
        <f>(VLOOKUP($B5,$BW$2:$CA$5,3))*Q5</f>
        <v>0</v>
      </c>
      <c r="S5" s="329">
        <f t="shared" ref="S5:S68" si="10">M5-P5</f>
        <v>0</v>
      </c>
      <c r="T5" s="332" t="e">
        <f t="shared" ref="T5:T68" si="11">Q5/N5</f>
        <v>#DIV/0!</v>
      </c>
      <c r="U5" s="27"/>
      <c r="V5" s="905">
        <f t="shared" si="1"/>
        <v>0</v>
      </c>
      <c r="W5" s="906">
        <f>(VLOOKUP($B5,$BW$2:$CA$5,3))*V5</f>
        <v>0</v>
      </c>
      <c r="X5" s="67"/>
      <c r="Y5" s="905">
        <f t="shared" si="2"/>
        <v>0</v>
      </c>
      <c r="Z5" s="906">
        <f>(VLOOKUP($B5,$BW$2:$CA$5,3))*Y5</f>
        <v>0</v>
      </c>
      <c r="AA5" s="67"/>
      <c r="AB5" s="905">
        <f t="shared" si="3"/>
        <v>0</v>
      </c>
      <c r="AC5" s="906">
        <f>(VLOOKUP($B5,$BW$2:$CA$5,3))*AB5</f>
        <v>0</v>
      </c>
      <c r="AD5" s="329">
        <f t="shared" ref="AD5:AD68" si="12">X5-AA5</f>
        <v>0</v>
      </c>
      <c r="AE5" s="332" t="e">
        <f t="shared" ref="AE5:AE68" si="13">AB5/Y5</f>
        <v>#DIV/0!</v>
      </c>
      <c r="AF5" s="67"/>
      <c r="AG5" s="905">
        <f>IFERROR((VLOOKUP($B5,$BW$2:$CA$5,5))*AF5,0)</f>
        <v>0</v>
      </c>
      <c r="AH5" s="906">
        <f>(VLOOKUP($B5,$BW$2:$CA$5,3))*AG5</f>
        <v>0</v>
      </c>
      <c r="AI5" s="67"/>
      <c r="AJ5" s="905">
        <f t="shared" si="4"/>
        <v>0</v>
      </c>
      <c r="AK5" s="906">
        <f>(VLOOKUP($B5,$BW$2:$CA$5,3))*AJ5</f>
        <v>0</v>
      </c>
      <c r="AL5" s="67"/>
      <c r="AM5" s="905">
        <f t="shared" si="5"/>
        <v>0</v>
      </c>
      <c r="AN5" s="906">
        <f>(VLOOKUP($B5,$BW$2:$CA$5,3))*AM5</f>
        <v>0</v>
      </c>
      <c r="AO5" s="329">
        <f t="shared" ref="AO5:AO68" si="14">AI5-AL5</f>
        <v>0</v>
      </c>
      <c r="AP5" s="332" t="e">
        <f t="shared" ref="AP5:AP68" si="15">AM5/AJ5</f>
        <v>#DIV/0!</v>
      </c>
      <c r="AQ5" s="67"/>
      <c r="AR5" s="905">
        <f>IFERROR((VLOOKUP($B5,$BW$2:$CA$5,5))*AQ5,0)</f>
        <v>0</v>
      </c>
      <c r="AS5" s="906">
        <f>(VLOOKUP($B5,$BW$2:$CA$5,3))*AR5</f>
        <v>0</v>
      </c>
      <c r="AT5" s="67"/>
      <c r="AU5" s="905">
        <f t="shared" si="6"/>
        <v>0</v>
      </c>
      <c r="AV5" s="906">
        <f>(VLOOKUP($B5,$BW$2:$CA$5,3))*AU5</f>
        <v>0</v>
      </c>
      <c r="AW5" s="67"/>
      <c r="AX5" s="905">
        <f t="shared" si="7"/>
        <v>0</v>
      </c>
      <c r="AY5" s="906">
        <f>(VLOOKUP($B5,$BW$2:$CA$5,3))*AX5</f>
        <v>0</v>
      </c>
      <c r="AZ5" s="329">
        <f t="shared" ref="AZ5:AZ68" si="16">AT5-AW5</f>
        <v>0</v>
      </c>
      <c r="BA5" s="332" t="e">
        <f t="shared" ref="BA5:BA68" si="17">AX5/AU5</f>
        <v>#DIV/0!</v>
      </c>
      <c r="BB5" s="67"/>
      <c r="BC5" s="905">
        <f>IFERROR((VLOOKUP($B5,$BW$2:$CA$5,5))*BB5,0)</f>
        <v>0</v>
      </c>
      <c r="BD5" s="906">
        <f>(VLOOKUP($B5,$BW$2:$CA$5,3))*BC5</f>
        <v>0</v>
      </c>
      <c r="BE5" s="67"/>
      <c r="BF5" s="905">
        <f t="shared" si="8"/>
        <v>0</v>
      </c>
      <c r="BG5" s="906">
        <f>(VLOOKUP($B5,$BW$2:$CA$5,3))*BF5</f>
        <v>0</v>
      </c>
      <c r="BH5" s="67"/>
      <c r="BI5" s="905">
        <f t="shared" si="9"/>
        <v>0</v>
      </c>
      <c r="BJ5" s="906">
        <f>(VLOOKUP($B5,$BW$2:$CA$5,3))*BI5</f>
        <v>0</v>
      </c>
      <c r="BK5" s="329">
        <f t="shared" ref="BK5:BK68" si="18">BE5-BH5</f>
        <v>0</v>
      </c>
      <c r="BL5" s="332" t="e">
        <f t="shared" ref="BL5:BL68" si="19">BI5/BF5</f>
        <v>#DIV/0!</v>
      </c>
      <c r="BM5" s="67"/>
      <c r="BN5" s="905">
        <f>IFERROR((VLOOKUP($B5,$BW$2:$CA$5,5))*BM5,0)</f>
        <v>0</v>
      </c>
      <c r="BO5" s="906">
        <f>(VLOOKUP($B5,$BW$2:$CA$5,3))*BN5</f>
        <v>0</v>
      </c>
      <c r="BP5" s="67"/>
      <c r="BQ5" s="905">
        <f>IFERROR((VLOOKUP($B5,$BW$2:$CA$5,5))*BP5,0)</f>
        <v>0</v>
      </c>
      <c r="BR5" s="906">
        <f>(VLOOKUP($B5,$BW$2:$CA$5,3))*BQ5</f>
        <v>0</v>
      </c>
      <c r="BW5" t="s">
        <v>14</v>
      </c>
      <c r="BX5">
        <v>12657</v>
      </c>
      <c r="BY5">
        <v>12796</v>
      </c>
      <c r="BZ5">
        <v>12937</v>
      </c>
      <c r="CA5">
        <v>13079</v>
      </c>
    </row>
    <row r="6" spans="1:79" x14ac:dyDescent="0.3">
      <c r="A6" s="1" t="s">
        <v>224</v>
      </c>
      <c r="B6" s="3" t="s">
        <v>13</v>
      </c>
      <c r="C6" s="157"/>
      <c r="D6" s="158">
        <f>IFERROR((VLOOKUP($B6,$BW$2:$CA$5,2))*C6,0)</f>
        <v>0</v>
      </c>
      <c r="E6" s="152"/>
      <c r="F6" s="78"/>
      <c r="G6" s="22">
        <f>P6+AA6+AL6+AW6+BH6+0.02</f>
        <v>0.02</v>
      </c>
      <c r="H6" s="905">
        <f>IFERROR((VLOOKUP($B6,$BW$2:$CA$5,2))*G6,0)</f>
        <v>102.52</v>
      </c>
      <c r="I6" s="906">
        <f>(VLOOKUP($B6,$BW$2:$CA$5,3))*H6</f>
        <v>531258.64</v>
      </c>
      <c r="J6" s="27"/>
      <c r="K6" s="905">
        <f>IFERROR((VLOOKUP($B6,$BW$2:$CA$5,3))*J6,0)</f>
        <v>0</v>
      </c>
      <c r="L6" s="906">
        <f>(VLOOKUP($B6,$BW$2:$CA$5,3))*K6</f>
        <v>0</v>
      </c>
      <c r="M6" s="67"/>
      <c r="N6" s="905">
        <f t="shared" si="0"/>
        <v>0</v>
      </c>
      <c r="O6" s="906">
        <f>(VLOOKUP($B6,$BW$2:$CA$5,3))*N6</f>
        <v>0</v>
      </c>
      <c r="P6" s="67"/>
      <c r="Q6" s="905">
        <f>IFERROR((VLOOKUP($B6,$BW$2:$CA$5,3))*P6,0)</f>
        <v>0</v>
      </c>
      <c r="R6" s="906">
        <f>(VLOOKUP($B6,$BW$2:$CA$5,3))*Q6</f>
        <v>0</v>
      </c>
      <c r="S6" s="329">
        <f t="shared" si="10"/>
        <v>0</v>
      </c>
      <c r="T6" s="332" t="e">
        <f t="shared" si="11"/>
        <v>#DIV/0!</v>
      </c>
      <c r="U6" s="27"/>
      <c r="V6" s="905">
        <f t="shared" si="1"/>
        <v>0</v>
      </c>
      <c r="W6" s="906">
        <f>(VLOOKUP($B6,$BW$2:$CA$5,3))*V6</f>
        <v>0</v>
      </c>
      <c r="X6" s="67"/>
      <c r="Y6" s="905">
        <f t="shared" si="2"/>
        <v>0</v>
      </c>
      <c r="Z6" s="906">
        <f>(VLOOKUP($B6,$BW$2:$CA$5,3))*Y6</f>
        <v>0</v>
      </c>
      <c r="AA6" s="67"/>
      <c r="AB6" s="905">
        <f t="shared" si="3"/>
        <v>0</v>
      </c>
      <c r="AC6" s="906">
        <f>(VLOOKUP($B6,$BW$2:$CA$5,3))*AB6</f>
        <v>0</v>
      </c>
      <c r="AD6" s="329">
        <f t="shared" si="12"/>
        <v>0</v>
      </c>
      <c r="AE6" s="332" t="e">
        <f t="shared" si="13"/>
        <v>#DIV/0!</v>
      </c>
      <c r="AF6" s="67"/>
      <c r="AG6" s="905">
        <f>IFERROR((VLOOKUP($B6,$BW$2:$CA$5,5))*AF6,0)</f>
        <v>0</v>
      </c>
      <c r="AH6" s="906">
        <f>(VLOOKUP($B6,$BW$2:$CA$5,3))*AG6</f>
        <v>0</v>
      </c>
      <c r="AI6" s="67"/>
      <c r="AJ6" s="905">
        <f t="shared" si="4"/>
        <v>0</v>
      </c>
      <c r="AK6" s="906">
        <f>(VLOOKUP($B6,$BW$2:$CA$5,3))*AJ6</f>
        <v>0</v>
      </c>
      <c r="AL6" s="67"/>
      <c r="AM6" s="905">
        <f t="shared" si="5"/>
        <v>0</v>
      </c>
      <c r="AN6" s="906">
        <f>(VLOOKUP($B6,$BW$2:$CA$5,3))*AM6</f>
        <v>0</v>
      </c>
      <c r="AO6" s="329">
        <f t="shared" si="14"/>
        <v>0</v>
      </c>
      <c r="AP6" s="332" t="e">
        <f t="shared" si="15"/>
        <v>#DIV/0!</v>
      </c>
      <c r="AQ6" s="67"/>
      <c r="AR6" s="905">
        <f>IFERROR((VLOOKUP($B6,$BW$2:$CA$5,5))*AQ6,0)</f>
        <v>0</v>
      </c>
      <c r="AS6" s="906">
        <f>(VLOOKUP($B6,$BW$2:$CA$5,3))*AR6</f>
        <v>0</v>
      </c>
      <c r="AT6" s="67"/>
      <c r="AU6" s="905">
        <f t="shared" si="6"/>
        <v>0</v>
      </c>
      <c r="AV6" s="906">
        <f>(VLOOKUP($B6,$BW$2:$CA$5,3))*AU6</f>
        <v>0</v>
      </c>
      <c r="AW6" s="67"/>
      <c r="AX6" s="905">
        <f t="shared" si="7"/>
        <v>0</v>
      </c>
      <c r="AY6" s="906">
        <f>(VLOOKUP($B6,$BW$2:$CA$5,3))*AX6</f>
        <v>0</v>
      </c>
      <c r="AZ6" s="329">
        <f t="shared" si="16"/>
        <v>0</v>
      </c>
      <c r="BA6" s="332" t="e">
        <f t="shared" si="17"/>
        <v>#DIV/0!</v>
      </c>
      <c r="BB6" s="67"/>
      <c r="BC6" s="905">
        <f>IFERROR((VLOOKUP($B6,$BW$2:$CA$5,5))*BB6,0)</f>
        <v>0</v>
      </c>
      <c r="BD6" s="906">
        <f>(VLOOKUP($B6,$BW$2:$CA$5,3))*BC6</f>
        <v>0</v>
      </c>
      <c r="BE6" s="67"/>
      <c r="BF6" s="905">
        <f t="shared" si="8"/>
        <v>0</v>
      </c>
      <c r="BG6" s="906">
        <f>(VLOOKUP($B6,$BW$2:$CA$5,3))*BF6</f>
        <v>0</v>
      </c>
      <c r="BH6" s="67"/>
      <c r="BI6" s="905">
        <f t="shared" si="9"/>
        <v>0</v>
      </c>
      <c r="BJ6" s="906">
        <f>(VLOOKUP($B6,$BW$2:$CA$5,3))*BI6</f>
        <v>0</v>
      </c>
      <c r="BK6" s="329">
        <f t="shared" si="18"/>
        <v>0</v>
      </c>
      <c r="BL6" s="332" t="e">
        <f t="shared" si="19"/>
        <v>#DIV/0!</v>
      </c>
      <c r="BM6" s="67"/>
      <c r="BN6" s="905">
        <f>IFERROR((VLOOKUP($B6,$BW$2:$CA$5,5))*BM6,0)</f>
        <v>0</v>
      </c>
      <c r="BO6" s="906">
        <f>(VLOOKUP($B6,$BW$2:$CA$5,3))*BN6</f>
        <v>0</v>
      </c>
      <c r="BP6" s="67"/>
      <c r="BQ6" s="905">
        <f>IFERROR((VLOOKUP($B6,$BW$2:$CA$5,5))*BP6,0)</f>
        <v>0</v>
      </c>
      <c r="BR6" s="906">
        <f>(VLOOKUP($B6,$BW$2:$CA$5,3))*BQ6</f>
        <v>0</v>
      </c>
    </row>
    <row r="7" spans="1:79" hidden="1" x14ac:dyDescent="0.3">
      <c r="A7" s="1"/>
      <c r="B7" s="3" t="s">
        <v>7</v>
      </c>
      <c r="C7" s="157">
        <v>5</v>
      </c>
      <c r="D7" s="158">
        <f t="shared" ref="D7:D87" si="20">IFERROR((VLOOKUP($B7,$BW$2:$CA$5,2))*C7,0)</f>
        <v>35595</v>
      </c>
      <c r="E7" s="152"/>
      <c r="F7" s="78"/>
      <c r="G7" s="22">
        <f>P7+AA7+AL7+AW7+BH7</f>
        <v>0</v>
      </c>
      <c r="H7" s="905">
        <f>IFERROR((VLOOKUP($B7,$BW$2:$CA$5,2))*G7,0)</f>
        <v>0</v>
      </c>
      <c r="I7" s="906">
        <f t="shared" ref="I7:I86" si="21">(VLOOKUP($B7,$BW$2:$CA$5,3))*H7</f>
        <v>0</v>
      </c>
      <c r="J7" s="27"/>
      <c r="K7" s="905">
        <f>IFERROR((VLOOKUP($B7,$BW$2:$CA$5,3))*J7,0)</f>
        <v>0</v>
      </c>
      <c r="L7" s="906">
        <f>(VLOOKUP($B7,$BW$2:$CA$5,3))*K7</f>
        <v>0</v>
      </c>
      <c r="M7" s="67"/>
      <c r="N7" s="905">
        <f t="shared" si="0"/>
        <v>0</v>
      </c>
      <c r="O7" s="906">
        <f t="shared" ref="O7:O86" si="22">(VLOOKUP($B7,$BW$2:$CA$5,3))*N7</f>
        <v>0</v>
      </c>
      <c r="P7" s="67"/>
      <c r="Q7" s="905">
        <f t="shared" ref="Q7:Q86" si="23">IFERROR((VLOOKUP($B7,$BW$2:$CA$5,3))*P7,0)</f>
        <v>0</v>
      </c>
      <c r="R7" s="906">
        <f t="shared" ref="R7:R86" si="24">(VLOOKUP($B7,$BW$2:$CA$5,3))*Q7</f>
        <v>0</v>
      </c>
      <c r="S7" s="329">
        <f t="shared" si="10"/>
        <v>0</v>
      </c>
      <c r="T7" s="332" t="e">
        <f t="shared" si="11"/>
        <v>#DIV/0!</v>
      </c>
      <c r="U7" s="27"/>
      <c r="V7" s="905">
        <f t="shared" si="1"/>
        <v>0</v>
      </c>
      <c r="W7" s="906">
        <f>(VLOOKUP($B7,$BW$2:$CA$5,3))*V7</f>
        <v>0</v>
      </c>
      <c r="X7" s="67"/>
      <c r="Y7" s="905">
        <f t="shared" si="2"/>
        <v>0</v>
      </c>
      <c r="Z7" s="906">
        <f t="shared" ref="Z7:Z86" si="25">(VLOOKUP($B7,$BW$2:$CA$5,3))*Y7</f>
        <v>0</v>
      </c>
      <c r="AA7" s="67"/>
      <c r="AB7" s="905">
        <f t="shared" si="3"/>
        <v>0</v>
      </c>
      <c r="AC7" s="906">
        <f t="shared" ref="AC7:AC86" si="26">(VLOOKUP($B7,$BW$2:$CA$5,3))*AB7</f>
        <v>0</v>
      </c>
      <c r="AD7" s="329">
        <f t="shared" si="12"/>
        <v>0</v>
      </c>
      <c r="AE7" s="332" t="e">
        <f t="shared" si="13"/>
        <v>#DIV/0!</v>
      </c>
      <c r="AF7" s="67"/>
      <c r="AG7" s="905">
        <f t="shared" ref="AG7:AG86" si="27">IFERROR((VLOOKUP($B7,$BW$2:$CA$5,5))*AF7,0)</f>
        <v>0</v>
      </c>
      <c r="AH7" s="906">
        <f t="shared" ref="AH7:AH86" si="28">(VLOOKUP($B7,$BW$2:$CA$5,3))*AG7</f>
        <v>0</v>
      </c>
      <c r="AI7" s="67"/>
      <c r="AJ7" s="905">
        <f t="shared" si="4"/>
        <v>0</v>
      </c>
      <c r="AK7" s="906">
        <f t="shared" ref="AK7:AK86" si="29">(VLOOKUP($B7,$BW$2:$CA$5,3))*AJ7</f>
        <v>0</v>
      </c>
      <c r="AL7" s="67"/>
      <c r="AM7" s="905">
        <f t="shared" si="5"/>
        <v>0</v>
      </c>
      <c r="AN7" s="906">
        <f t="shared" ref="AN7:AN86" si="30">(VLOOKUP($B7,$BW$2:$CA$5,3))*AM7</f>
        <v>0</v>
      </c>
      <c r="AO7" s="329">
        <f t="shared" si="14"/>
        <v>0</v>
      </c>
      <c r="AP7" s="332" t="e">
        <f t="shared" si="15"/>
        <v>#DIV/0!</v>
      </c>
      <c r="AQ7" s="67"/>
      <c r="AR7" s="905">
        <f t="shared" ref="AR7:AR86" si="31">IFERROR((VLOOKUP($B7,$BW$2:$CA$5,5))*AQ7,0)</f>
        <v>0</v>
      </c>
      <c r="AS7" s="906">
        <f t="shared" ref="AS7:AS86" si="32">(VLOOKUP($B7,$BW$2:$CA$5,3))*AR7</f>
        <v>0</v>
      </c>
      <c r="AT7" s="67"/>
      <c r="AU7" s="905">
        <f t="shared" si="6"/>
        <v>0</v>
      </c>
      <c r="AV7" s="906">
        <f t="shared" ref="AV7:AV86" si="33">(VLOOKUP($B7,$BW$2:$CA$5,3))*AU7</f>
        <v>0</v>
      </c>
      <c r="AW7" s="67"/>
      <c r="AX7" s="905">
        <f t="shared" si="7"/>
        <v>0</v>
      </c>
      <c r="AY7" s="906">
        <f t="shared" ref="AY7:AY86" si="34">(VLOOKUP($B7,$BW$2:$CA$5,3))*AX7</f>
        <v>0</v>
      </c>
      <c r="AZ7" s="329">
        <f t="shared" si="16"/>
        <v>0</v>
      </c>
      <c r="BA7" s="332" t="e">
        <f t="shared" si="17"/>
        <v>#DIV/0!</v>
      </c>
      <c r="BB7" s="67"/>
      <c r="BC7" s="905">
        <f t="shared" ref="BC7:BC86" si="35">IFERROR((VLOOKUP($B7,$BW$2:$CA$5,5))*BB7,0)</f>
        <v>0</v>
      </c>
      <c r="BD7" s="906">
        <f t="shared" ref="BD7:BD86" si="36">(VLOOKUP($B7,$BW$2:$CA$5,3))*BC7</f>
        <v>0</v>
      </c>
      <c r="BE7" s="67"/>
      <c r="BF7" s="905">
        <f t="shared" si="8"/>
        <v>0</v>
      </c>
      <c r="BG7" s="906">
        <f t="shared" ref="BG7:BG86" si="37">(VLOOKUP($B7,$BW$2:$CA$5,3))*BF7</f>
        <v>0</v>
      </c>
      <c r="BH7" s="67"/>
      <c r="BI7" s="905">
        <f t="shared" si="9"/>
        <v>0</v>
      </c>
      <c r="BJ7" s="906">
        <f t="shared" ref="BJ7:BJ86" si="38">(VLOOKUP($B7,$BW$2:$CA$5,3))*BI7</f>
        <v>0</v>
      </c>
      <c r="BK7" s="329">
        <f t="shared" si="18"/>
        <v>0</v>
      </c>
      <c r="BL7" s="332" t="e">
        <f t="shared" si="19"/>
        <v>#DIV/0!</v>
      </c>
      <c r="BM7" s="67"/>
      <c r="BN7" s="905">
        <f t="shared" ref="BN7:BN86" si="39">IFERROR((VLOOKUP($B7,$BW$2:$CA$5,5))*BM7,0)</f>
        <v>0</v>
      </c>
      <c r="BO7" s="906">
        <f t="shared" ref="BO7:BO86" si="40">(VLOOKUP($B7,$BW$2:$CA$5,3))*BN7</f>
        <v>0</v>
      </c>
      <c r="BP7" s="67"/>
      <c r="BQ7" s="905">
        <f t="shared" ref="BQ7:BQ86" si="41">IFERROR((VLOOKUP($B7,$BW$2:$CA$5,5))*BP7,0)</f>
        <v>0</v>
      </c>
      <c r="BR7" s="906">
        <f t="shared" ref="BR7:BR86" si="42">(VLOOKUP($B7,$BW$2:$CA$5,3))*BQ7</f>
        <v>0</v>
      </c>
    </row>
    <row r="8" spans="1:79" hidden="1" x14ac:dyDescent="0.3">
      <c r="A8" s="1"/>
      <c r="B8" s="3"/>
      <c r="C8" s="157"/>
      <c r="D8" s="158">
        <f t="shared" si="20"/>
        <v>0</v>
      </c>
      <c r="E8" s="152"/>
      <c r="F8" s="78"/>
      <c r="G8" s="22">
        <f t="shared" ref="G8:G71" si="43">P8+AA8+AL8+AW8+BH8</f>
        <v>0</v>
      </c>
      <c r="H8" s="905">
        <f t="shared" ref="H8:H86" si="44">IFERROR((VLOOKUP($B8,$BW$2:$CA$5,2))*G8,0)</f>
        <v>0</v>
      </c>
      <c r="I8" s="906" t="e">
        <f t="shared" si="21"/>
        <v>#N/A</v>
      </c>
      <c r="J8" s="27"/>
      <c r="K8" s="905">
        <f t="shared" ref="K8:K86" si="45">IFERROR((VLOOKUP($B8,$BW$2:$CA$5,3))*J8,0)</f>
        <v>0</v>
      </c>
      <c r="L8" s="906" t="e">
        <f t="shared" ref="L8:L86" si="46">(VLOOKUP($B8,$BW$2:$CA$5,3))*K8</f>
        <v>#N/A</v>
      </c>
      <c r="M8" s="67"/>
      <c r="N8" s="905">
        <f t="shared" si="0"/>
        <v>0</v>
      </c>
      <c r="O8" s="906" t="e">
        <f t="shared" si="22"/>
        <v>#N/A</v>
      </c>
      <c r="P8" s="67"/>
      <c r="Q8" s="905">
        <f t="shared" si="23"/>
        <v>0</v>
      </c>
      <c r="R8" s="906" t="e">
        <f t="shared" si="24"/>
        <v>#N/A</v>
      </c>
      <c r="S8" s="329">
        <f t="shared" si="10"/>
        <v>0</v>
      </c>
      <c r="T8" s="332" t="e">
        <f t="shared" si="11"/>
        <v>#DIV/0!</v>
      </c>
      <c r="U8" s="27"/>
      <c r="V8" s="905">
        <f t="shared" si="1"/>
        <v>0</v>
      </c>
      <c r="W8" s="906" t="e">
        <f t="shared" ref="W8:W86" si="47">(VLOOKUP($B8,$BW$2:$CA$5,3))*V8</f>
        <v>#N/A</v>
      </c>
      <c r="X8" s="67"/>
      <c r="Y8" s="905">
        <f t="shared" si="2"/>
        <v>0</v>
      </c>
      <c r="Z8" s="906" t="e">
        <f t="shared" si="25"/>
        <v>#N/A</v>
      </c>
      <c r="AA8" s="67"/>
      <c r="AB8" s="905">
        <f t="shared" si="3"/>
        <v>0</v>
      </c>
      <c r="AC8" s="906" t="e">
        <f t="shared" si="26"/>
        <v>#N/A</v>
      </c>
      <c r="AD8" s="329">
        <f t="shared" si="12"/>
        <v>0</v>
      </c>
      <c r="AE8" s="332" t="e">
        <f t="shared" si="13"/>
        <v>#DIV/0!</v>
      </c>
      <c r="AF8" s="67"/>
      <c r="AG8" s="905">
        <f t="shared" si="27"/>
        <v>0</v>
      </c>
      <c r="AH8" s="906" t="e">
        <f t="shared" si="28"/>
        <v>#N/A</v>
      </c>
      <c r="AI8" s="67"/>
      <c r="AJ8" s="905">
        <f t="shared" si="4"/>
        <v>0</v>
      </c>
      <c r="AK8" s="906" t="e">
        <f t="shared" si="29"/>
        <v>#N/A</v>
      </c>
      <c r="AL8" s="67"/>
      <c r="AM8" s="905">
        <f t="shared" si="5"/>
        <v>0</v>
      </c>
      <c r="AN8" s="906" t="e">
        <f t="shared" si="30"/>
        <v>#N/A</v>
      </c>
      <c r="AO8" s="329">
        <f t="shared" si="14"/>
        <v>0</v>
      </c>
      <c r="AP8" s="332" t="e">
        <f t="shared" si="15"/>
        <v>#DIV/0!</v>
      </c>
      <c r="AQ8" s="67"/>
      <c r="AR8" s="905">
        <f t="shared" si="31"/>
        <v>0</v>
      </c>
      <c r="AS8" s="906" t="e">
        <f t="shared" si="32"/>
        <v>#N/A</v>
      </c>
      <c r="AT8" s="67"/>
      <c r="AU8" s="905">
        <f t="shared" si="6"/>
        <v>0</v>
      </c>
      <c r="AV8" s="906" t="e">
        <f t="shared" si="33"/>
        <v>#N/A</v>
      </c>
      <c r="AW8" s="67"/>
      <c r="AX8" s="905">
        <f t="shared" si="7"/>
        <v>0</v>
      </c>
      <c r="AY8" s="906" t="e">
        <f t="shared" si="34"/>
        <v>#N/A</v>
      </c>
      <c r="AZ8" s="329">
        <f t="shared" si="16"/>
        <v>0</v>
      </c>
      <c r="BA8" s="332" t="e">
        <f t="shared" si="17"/>
        <v>#DIV/0!</v>
      </c>
      <c r="BB8" s="67"/>
      <c r="BC8" s="905">
        <f t="shared" si="35"/>
        <v>0</v>
      </c>
      <c r="BD8" s="906" t="e">
        <f t="shared" si="36"/>
        <v>#N/A</v>
      </c>
      <c r="BE8" s="67"/>
      <c r="BF8" s="905">
        <f t="shared" si="8"/>
        <v>0</v>
      </c>
      <c r="BG8" s="906" t="e">
        <f t="shared" si="37"/>
        <v>#N/A</v>
      </c>
      <c r="BH8" s="67"/>
      <c r="BI8" s="905">
        <f t="shared" si="9"/>
        <v>0</v>
      </c>
      <c r="BJ8" s="906" t="e">
        <f t="shared" si="38"/>
        <v>#N/A</v>
      </c>
      <c r="BK8" s="329">
        <f t="shared" si="18"/>
        <v>0</v>
      </c>
      <c r="BL8" s="332" t="e">
        <f t="shared" si="19"/>
        <v>#DIV/0!</v>
      </c>
      <c r="BM8" s="67"/>
      <c r="BN8" s="905">
        <f t="shared" si="39"/>
        <v>0</v>
      </c>
      <c r="BO8" s="906" t="e">
        <f t="shared" si="40"/>
        <v>#N/A</v>
      </c>
      <c r="BP8" s="67"/>
      <c r="BQ8" s="905">
        <f t="shared" si="41"/>
        <v>0</v>
      </c>
      <c r="BR8" s="906" t="e">
        <f t="shared" si="42"/>
        <v>#N/A</v>
      </c>
    </row>
    <row r="9" spans="1:79" hidden="1" x14ac:dyDescent="0.3">
      <c r="A9" s="1"/>
      <c r="B9" s="3"/>
      <c r="C9" s="157"/>
      <c r="D9" s="158">
        <f t="shared" si="20"/>
        <v>0</v>
      </c>
      <c r="E9" s="152"/>
      <c r="F9" s="78"/>
      <c r="G9" s="22">
        <f t="shared" si="43"/>
        <v>0</v>
      </c>
      <c r="H9" s="905">
        <f t="shared" si="44"/>
        <v>0</v>
      </c>
      <c r="I9" s="906" t="e">
        <f t="shared" si="21"/>
        <v>#N/A</v>
      </c>
      <c r="J9" s="27"/>
      <c r="K9" s="905">
        <f t="shared" si="45"/>
        <v>0</v>
      </c>
      <c r="L9" s="906" t="e">
        <f t="shared" si="46"/>
        <v>#N/A</v>
      </c>
      <c r="M9" s="67"/>
      <c r="N9" s="905">
        <f t="shared" si="0"/>
        <v>0</v>
      </c>
      <c r="O9" s="906" t="e">
        <f t="shared" si="22"/>
        <v>#N/A</v>
      </c>
      <c r="P9" s="67"/>
      <c r="Q9" s="905">
        <f t="shared" si="23"/>
        <v>0</v>
      </c>
      <c r="R9" s="906" t="e">
        <f t="shared" si="24"/>
        <v>#N/A</v>
      </c>
      <c r="S9" s="329">
        <f t="shared" si="10"/>
        <v>0</v>
      </c>
      <c r="T9" s="332" t="e">
        <f t="shared" si="11"/>
        <v>#DIV/0!</v>
      </c>
      <c r="U9" s="27"/>
      <c r="V9" s="905">
        <f t="shared" si="1"/>
        <v>0</v>
      </c>
      <c r="W9" s="906" t="e">
        <f t="shared" si="47"/>
        <v>#N/A</v>
      </c>
      <c r="X9" s="67"/>
      <c r="Y9" s="905">
        <f t="shared" si="2"/>
        <v>0</v>
      </c>
      <c r="Z9" s="906" t="e">
        <f t="shared" si="25"/>
        <v>#N/A</v>
      </c>
      <c r="AA9" s="67"/>
      <c r="AB9" s="905">
        <f t="shared" si="3"/>
        <v>0</v>
      </c>
      <c r="AC9" s="906" t="e">
        <f t="shared" si="26"/>
        <v>#N/A</v>
      </c>
      <c r="AD9" s="329">
        <f t="shared" si="12"/>
        <v>0</v>
      </c>
      <c r="AE9" s="332" t="e">
        <f t="shared" si="13"/>
        <v>#DIV/0!</v>
      </c>
      <c r="AF9" s="67"/>
      <c r="AG9" s="905">
        <f t="shared" si="27"/>
        <v>0</v>
      </c>
      <c r="AH9" s="906" t="e">
        <f t="shared" si="28"/>
        <v>#N/A</v>
      </c>
      <c r="AI9" s="67"/>
      <c r="AJ9" s="905">
        <f t="shared" si="4"/>
        <v>0</v>
      </c>
      <c r="AK9" s="906" t="e">
        <f t="shared" si="29"/>
        <v>#N/A</v>
      </c>
      <c r="AL9" s="67"/>
      <c r="AM9" s="905">
        <f t="shared" si="5"/>
        <v>0</v>
      </c>
      <c r="AN9" s="906" t="e">
        <f t="shared" si="30"/>
        <v>#N/A</v>
      </c>
      <c r="AO9" s="329">
        <f t="shared" si="14"/>
        <v>0</v>
      </c>
      <c r="AP9" s="332" t="e">
        <f t="shared" si="15"/>
        <v>#DIV/0!</v>
      </c>
      <c r="AQ9" s="67"/>
      <c r="AR9" s="905">
        <f t="shared" si="31"/>
        <v>0</v>
      </c>
      <c r="AS9" s="906" t="e">
        <f t="shared" si="32"/>
        <v>#N/A</v>
      </c>
      <c r="AT9" s="67"/>
      <c r="AU9" s="905">
        <f t="shared" si="6"/>
        <v>0</v>
      </c>
      <c r="AV9" s="906" t="e">
        <f t="shared" si="33"/>
        <v>#N/A</v>
      </c>
      <c r="AW9" s="67"/>
      <c r="AX9" s="905">
        <f t="shared" si="7"/>
        <v>0</v>
      </c>
      <c r="AY9" s="906" t="e">
        <f t="shared" si="34"/>
        <v>#N/A</v>
      </c>
      <c r="AZ9" s="329">
        <f t="shared" si="16"/>
        <v>0</v>
      </c>
      <c r="BA9" s="332" t="e">
        <f t="shared" si="17"/>
        <v>#DIV/0!</v>
      </c>
      <c r="BB9" s="67"/>
      <c r="BC9" s="905">
        <f t="shared" si="35"/>
        <v>0</v>
      </c>
      <c r="BD9" s="906" t="e">
        <f t="shared" si="36"/>
        <v>#N/A</v>
      </c>
      <c r="BE9" s="67"/>
      <c r="BF9" s="905">
        <f t="shared" si="8"/>
        <v>0</v>
      </c>
      <c r="BG9" s="906" t="e">
        <f t="shared" si="37"/>
        <v>#N/A</v>
      </c>
      <c r="BH9" s="67"/>
      <c r="BI9" s="905">
        <f t="shared" si="9"/>
        <v>0</v>
      </c>
      <c r="BJ9" s="906" t="e">
        <f t="shared" si="38"/>
        <v>#N/A</v>
      </c>
      <c r="BK9" s="329">
        <f t="shared" si="18"/>
        <v>0</v>
      </c>
      <c r="BL9" s="332" t="e">
        <f t="shared" si="19"/>
        <v>#DIV/0!</v>
      </c>
      <c r="BM9" s="67"/>
      <c r="BN9" s="905">
        <f t="shared" si="39"/>
        <v>0</v>
      </c>
      <c r="BO9" s="906" t="e">
        <f t="shared" si="40"/>
        <v>#N/A</v>
      </c>
      <c r="BP9" s="67"/>
      <c r="BQ9" s="905">
        <f t="shared" si="41"/>
        <v>0</v>
      </c>
      <c r="BR9" s="906" t="e">
        <f t="shared" si="42"/>
        <v>#N/A</v>
      </c>
    </row>
    <row r="10" spans="1:79" hidden="1" x14ac:dyDescent="0.3">
      <c r="A10" s="1"/>
      <c r="B10" s="3"/>
      <c r="C10" s="157"/>
      <c r="D10" s="158">
        <f t="shared" si="20"/>
        <v>0</v>
      </c>
      <c r="E10" s="152"/>
      <c r="F10" s="78"/>
      <c r="G10" s="22">
        <f t="shared" si="43"/>
        <v>0</v>
      </c>
      <c r="H10" s="905">
        <f t="shared" si="44"/>
        <v>0</v>
      </c>
      <c r="I10" s="906" t="e">
        <f t="shared" si="21"/>
        <v>#N/A</v>
      </c>
      <c r="J10" s="27"/>
      <c r="K10" s="905">
        <f t="shared" si="45"/>
        <v>0</v>
      </c>
      <c r="L10" s="906" t="e">
        <f t="shared" si="46"/>
        <v>#N/A</v>
      </c>
      <c r="M10" s="67"/>
      <c r="N10" s="905">
        <f t="shared" si="0"/>
        <v>0</v>
      </c>
      <c r="O10" s="906" t="e">
        <f t="shared" si="22"/>
        <v>#N/A</v>
      </c>
      <c r="P10" s="67"/>
      <c r="Q10" s="905">
        <f t="shared" si="23"/>
        <v>0</v>
      </c>
      <c r="R10" s="906" t="e">
        <f t="shared" si="24"/>
        <v>#N/A</v>
      </c>
      <c r="S10" s="329">
        <f t="shared" si="10"/>
        <v>0</v>
      </c>
      <c r="T10" s="332" t="e">
        <f t="shared" si="11"/>
        <v>#DIV/0!</v>
      </c>
      <c r="U10" s="27"/>
      <c r="V10" s="905">
        <f t="shared" si="1"/>
        <v>0</v>
      </c>
      <c r="W10" s="906" t="e">
        <f t="shared" si="47"/>
        <v>#N/A</v>
      </c>
      <c r="X10" s="67"/>
      <c r="Y10" s="905">
        <f t="shared" si="2"/>
        <v>0</v>
      </c>
      <c r="Z10" s="906" t="e">
        <f t="shared" si="25"/>
        <v>#N/A</v>
      </c>
      <c r="AA10" s="67"/>
      <c r="AB10" s="905">
        <f t="shared" si="3"/>
        <v>0</v>
      </c>
      <c r="AC10" s="906" t="e">
        <f t="shared" si="26"/>
        <v>#N/A</v>
      </c>
      <c r="AD10" s="329">
        <f t="shared" si="12"/>
        <v>0</v>
      </c>
      <c r="AE10" s="332" t="e">
        <f t="shared" si="13"/>
        <v>#DIV/0!</v>
      </c>
      <c r="AF10" s="67"/>
      <c r="AG10" s="905">
        <f t="shared" si="27"/>
        <v>0</v>
      </c>
      <c r="AH10" s="906" t="e">
        <f t="shared" si="28"/>
        <v>#N/A</v>
      </c>
      <c r="AI10" s="67"/>
      <c r="AJ10" s="905">
        <f t="shared" si="4"/>
        <v>0</v>
      </c>
      <c r="AK10" s="906" t="e">
        <f t="shared" si="29"/>
        <v>#N/A</v>
      </c>
      <c r="AL10" s="67"/>
      <c r="AM10" s="905">
        <f t="shared" si="5"/>
        <v>0</v>
      </c>
      <c r="AN10" s="906" t="e">
        <f t="shared" si="30"/>
        <v>#N/A</v>
      </c>
      <c r="AO10" s="329">
        <f t="shared" si="14"/>
        <v>0</v>
      </c>
      <c r="AP10" s="332" t="e">
        <f t="shared" si="15"/>
        <v>#DIV/0!</v>
      </c>
      <c r="AQ10" s="67"/>
      <c r="AR10" s="905">
        <f t="shared" si="31"/>
        <v>0</v>
      </c>
      <c r="AS10" s="906" t="e">
        <f t="shared" si="32"/>
        <v>#N/A</v>
      </c>
      <c r="AT10" s="67"/>
      <c r="AU10" s="905">
        <f t="shared" si="6"/>
        <v>0</v>
      </c>
      <c r="AV10" s="906" t="e">
        <f t="shared" si="33"/>
        <v>#N/A</v>
      </c>
      <c r="AW10" s="67"/>
      <c r="AX10" s="905">
        <f t="shared" si="7"/>
        <v>0</v>
      </c>
      <c r="AY10" s="906" t="e">
        <f t="shared" si="34"/>
        <v>#N/A</v>
      </c>
      <c r="AZ10" s="329">
        <f t="shared" si="16"/>
        <v>0</v>
      </c>
      <c r="BA10" s="332" t="e">
        <f t="shared" si="17"/>
        <v>#DIV/0!</v>
      </c>
      <c r="BB10" s="67"/>
      <c r="BC10" s="905">
        <f t="shared" si="35"/>
        <v>0</v>
      </c>
      <c r="BD10" s="906" t="e">
        <f t="shared" si="36"/>
        <v>#N/A</v>
      </c>
      <c r="BE10" s="67"/>
      <c r="BF10" s="905">
        <f t="shared" si="8"/>
        <v>0</v>
      </c>
      <c r="BG10" s="906" t="e">
        <f t="shared" si="37"/>
        <v>#N/A</v>
      </c>
      <c r="BH10" s="67"/>
      <c r="BI10" s="905">
        <f t="shared" si="9"/>
        <v>0</v>
      </c>
      <c r="BJ10" s="906" t="e">
        <f t="shared" si="38"/>
        <v>#N/A</v>
      </c>
      <c r="BK10" s="329">
        <f t="shared" si="18"/>
        <v>0</v>
      </c>
      <c r="BL10" s="332" t="e">
        <f t="shared" si="19"/>
        <v>#DIV/0!</v>
      </c>
      <c r="BM10" s="67"/>
      <c r="BN10" s="905">
        <f t="shared" si="39"/>
        <v>0</v>
      </c>
      <c r="BO10" s="906" t="e">
        <f t="shared" si="40"/>
        <v>#N/A</v>
      </c>
      <c r="BP10" s="67"/>
      <c r="BQ10" s="905">
        <f t="shared" si="41"/>
        <v>0</v>
      </c>
      <c r="BR10" s="906" t="e">
        <f t="shared" si="42"/>
        <v>#N/A</v>
      </c>
    </row>
    <row r="11" spans="1:79" hidden="1" x14ac:dyDescent="0.3">
      <c r="A11" s="1"/>
      <c r="B11" s="3"/>
      <c r="C11" s="157"/>
      <c r="D11" s="158">
        <f t="shared" si="20"/>
        <v>0</v>
      </c>
      <c r="E11" s="152"/>
      <c r="F11" s="78"/>
      <c r="G11" s="22">
        <f t="shared" si="43"/>
        <v>0</v>
      </c>
      <c r="H11" s="905">
        <f t="shared" si="44"/>
        <v>0</v>
      </c>
      <c r="I11" s="906" t="e">
        <f t="shared" si="21"/>
        <v>#N/A</v>
      </c>
      <c r="J11" s="27"/>
      <c r="K11" s="905">
        <f t="shared" si="45"/>
        <v>0</v>
      </c>
      <c r="L11" s="906" t="e">
        <f t="shared" si="46"/>
        <v>#N/A</v>
      </c>
      <c r="M11" s="67"/>
      <c r="N11" s="905">
        <f t="shared" si="0"/>
        <v>0</v>
      </c>
      <c r="O11" s="906" t="e">
        <f t="shared" si="22"/>
        <v>#N/A</v>
      </c>
      <c r="P11" s="67"/>
      <c r="Q11" s="905">
        <f t="shared" si="23"/>
        <v>0</v>
      </c>
      <c r="R11" s="906" t="e">
        <f t="shared" si="24"/>
        <v>#N/A</v>
      </c>
      <c r="S11" s="329">
        <f t="shared" si="10"/>
        <v>0</v>
      </c>
      <c r="T11" s="332" t="e">
        <f t="shared" si="11"/>
        <v>#DIV/0!</v>
      </c>
      <c r="U11" s="27"/>
      <c r="V11" s="905">
        <f t="shared" si="1"/>
        <v>0</v>
      </c>
      <c r="W11" s="906" t="e">
        <f t="shared" si="47"/>
        <v>#N/A</v>
      </c>
      <c r="X11" s="67"/>
      <c r="Y11" s="905">
        <f t="shared" si="2"/>
        <v>0</v>
      </c>
      <c r="Z11" s="906" t="e">
        <f t="shared" si="25"/>
        <v>#N/A</v>
      </c>
      <c r="AA11" s="67"/>
      <c r="AB11" s="905">
        <f t="shared" si="3"/>
        <v>0</v>
      </c>
      <c r="AC11" s="906" t="e">
        <f t="shared" si="26"/>
        <v>#N/A</v>
      </c>
      <c r="AD11" s="329">
        <f t="shared" si="12"/>
        <v>0</v>
      </c>
      <c r="AE11" s="332" t="e">
        <f t="shared" si="13"/>
        <v>#DIV/0!</v>
      </c>
      <c r="AF11" s="67"/>
      <c r="AG11" s="905">
        <f t="shared" si="27"/>
        <v>0</v>
      </c>
      <c r="AH11" s="906" t="e">
        <f t="shared" si="28"/>
        <v>#N/A</v>
      </c>
      <c r="AI11" s="67"/>
      <c r="AJ11" s="905">
        <f t="shared" si="4"/>
        <v>0</v>
      </c>
      <c r="AK11" s="906" t="e">
        <f t="shared" si="29"/>
        <v>#N/A</v>
      </c>
      <c r="AL11" s="67"/>
      <c r="AM11" s="905">
        <f t="shared" si="5"/>
        <v>0</v>
      </c>
      <c r="AN11" s="906" t="e">
        <f t="shared" si="30"/>
        <v>#N/A</v>
      </c>
      <c r="AO11" s="329">
        <f t="shared" si="14"/>
        <v>0</v>
      </c>
      <c r="AP11" s="332" t="e">
        <f t="shared" si="15"/>
        <v>#DIV/0!</v>
      </c>
      <c r="AQ11" s="67"/>
      <c r="AR11" s="905">
        <f t="shared" si="31"/>
        <v>0</v>
      </c>
      <c r="AS11" s="906" t="e">
        <f t="shared" si="32"/>
        <v>#N/A</v>
      </c>
      <c r="AT11" s="67"/>
      <c r="AU11" s="905">
        <f t="shared" si="6"/>
        <v>0</v>
      </c>
      <c r="AV11" s="906" t="e">
        <f t="shared" si="33"/>
        <v>#N/A</v>
      </c>
      <c r="AW11" s="67"/>
      <c r="AX11" s="905">
        <f t="shared" si="7"/>
        <v>0</v>
      </c>
      <c r="AY11" s="906" t="e">
        <f t="shared" si="34"/>
        <v>#N/A</v>
      </c>
      <c r="AZ11" s="329">
        <f t="shared" si="16"/>
        <v>0</v>
      </c>
      <c r="BA11" s="332" t="e">
        <f t="shared" si="17"/>
        <v>#DIV/0!</v>
      </c>
      <c r="BB11" s="67"/>
      <c r="BC11" s="905">
        <f t="shared" si="35"/>
        <v>0</v>
      </c>
      <c r="BD11" s="906" t="e">
        <f t="shared" si="36"/>
        <v>#N/A</v>
      </c>
      <c r="BE11" s="67"/>
      <c r="BF11" s="905">
        <f t="shared" si="8"/>
        <v>0</v>
      </c>
      <c r="BG11" s="906" t="e">
        <f t="shared" si="37"/>
        <v>#N/A</v>
      </c>
      <c r="BH11" s="67"/>
      <c r="BI11" s="905">
        <f t="shared" si="9"/>
        <v>0</v>
      </c>
      <c r="BJ11" s="906" t="e">
        <f t="shared" si="38"/>
        <v>#N/A</v>
      </c>
      <c r="BK11" s="329">
        <f t="shared" si="18"/>
        <v>0</v>
      </c>
      <c r="BL11" s="332" t="e">
        <f t="shared" si="19"/>
        <v>#DIV/0!</v>
      </c>
      <c r="BM11" s="67"/>
      <c r="BN11" s="905">
        <f t="shared" si="39"/>
        <v>0</v>
      </c>
      <c r="BO11" s="906" t="e">
        <f t="shared" si="40"/>
        <v>#N/A</v>
      </c>
      <c r="BP11" s="67"/>
      <c r="BQ11" s="905">
        <f t="shared" si="41"/>
        <v>0</v>
      </c>
      <c r="BR11" s="906" t="e">
        <f t="shared" si="42"/>
        <v>#N/A</v>
      </c>
    </row>
    <row r="12" spans="1:79" hidden="1" x14ac:dyDescent="0.3">
      <c r="A12" s="1"/>
      <c r="B12" s="3"/>
      <c r="C12" s="157"/>
      <c r="D12" s="158">
        <f t="shared" si="20"/>
        <v>0</v>
      </c>
      <c r="E12" s="152"/>
      <c r="F12" s="78"/>
      <c r="G12" s="22">
        <f t="shared" si="43"/>
        <v>0</v>
      </c>
      <c r="H12" s="905">
        <f t="shared" si="44"/>
        <v>0</v>
      </c>
      <c r="I12" s="906" t="e">
        <f t="shared" si="21"/>
        <v>#N/A</v>
      </c>
      <c r="J12" s="27"/>
      <c r="K12" s="905">
        <f t="shared" si="45"/>
        <v>0</v>
      </c>
      <c r="L12" s="906" t="e">
        <f t="shared" si="46"/>
        <v>#N/A</v>
      </c>
      <c r="M12" s="67"/>
      <c r="N12" s="905">
        <f t="shared" si="0"/>
        <v>0</v>
      </c>
      <c r="O12" s="906" t="e">
        <f t="shared" si="22"/>
        <v>#N/A</v>
      </c>
      <c r="P12" s="67"/>
      <c r="Q12" s="905">
        <f t="shared" si="23"/>
        <v>0</v>
      </c>
      <c r="R12" s="906" t="e">
        <f t="shared" si="24"/>
        <v>#N/A</v>
      </c>
      <c r="S12" s="329">
        <f t="shared" si="10"/>
        <v>0</v>
      </c>
      <c r="T12" s="332" t="e">
        <f t="shared" si="11"/>
        <v>#DIV/0!</v>
      </c>
      <c r="U12" s="27"/>
      <c r="V12" s="905">
        <f t="shared" si="1"/>
        <v>0</v>
      </c>
      <c r="W12" s="906" t="e">
        <f t="shared" si="47"/>
        <v>#N/A</v>
      </c>
      <c r="X12" s="67"/>
      <c r="Y12" s="905">
        <f t="shared" si="2"/>
        <v>0</v>
      </c>
      <c r="Z12" s="906" t="e">
        <f t="shared" si="25"/>
        <v>#N/A</v>
      </c>
      <c r="AA12" s="67"/>
      <c r="AB12" s="905">
        <f t="shared" si="3"/>
        <v>0</v>
      </c>
      <c r="AC12" s="906" t="e">
        <f t="shared" si="26"/>
        <v>#N/A</v>
      </c>
      <c r="AD12" s="329">
        <f t="shared" si="12"/>
        <v>0</v>
      </c>
      <c r="AE12" s="332" t="e">
        <f t="shared" si="13"/>
        <v>#DIV/0!</v>
      </c>
      <c r="AF12" s="67"/>
      <c r="AG12" s="905">
        <f t="shared" si="27"/>
        <v>0</v>
      </c>
      <c r="AH12" s="906" t="e">
        <f t="shared" si="28"/>
        <v>#N/A</v>
      </c>
      <c r="AI12" s="67"/>
      <c r="AJ12" s="905">
        <f t="shared" si="4"/>
        <v>0</v>
      </c>
      <c r="AK12" s="906" t="e">
        <f t="shared" si="29"/>
        <v>#N/A</v>
      </c>
      <c r="AL12" s="67"/>
      <c r="AM12" s="905">
        <f t="shared" si="5"/>
        <v>0</v>
      </c>
      <c r="AN12" s="906" t="e">
        <f t="shared" si="30"/>
        <v>#N/A</v>
      </c>
      <c r="AO12" s="329">
        <f t="shared" si="14"/>
        <v>0</v>
      </c>
      <c r="AP12" s="332" t="e">
        <f t="shared" si="15"/>
        <v>#DIV/0!</v>
      </c>
      <c r="AQ12" s="67"/>
      <c r="AR12" s="905">
        <f t="shared" si="31"/>
        <v>0</v>
      </c>
      <c r="AS12" s="906" t="e">
        <f t="shared" si="32"/>
        <v>#N/A</v>
      </c>
      <c r="AT12" s="67"/>
      <c r="AU12" s="905">
        <f t="shared" si="6"/>
        <v>0</v>
      </c>
      <c r="AV12" s="906" t="e">
        <f t="shared" si="33"/>
        <v>#N/A</v>
      </c>
      <c r="AW12" s="67"/>
      <c r="AX12" s="905">
        <f t="shared" si="7"/>
        <v>0</v>
      </c>
      <c r="AY12" s="906" t="e">
        <f t="shared" si="34"/>
        <v>#N/A</v>
      </c>
      <c r="AZ12" s="329">
        <f t="shared" si="16"/>
        <v>0</v>
      </c>
      <c r="BA12" s="332" t="e">
        <f t="shared" si="17"/>
        <v>#DIV/0!</v>
      </c>
      <c r="BB12" s="67"/>
      <c r="BC12" s="905">
        <f t="shared" si="35"/>
        <v>0</v>
      </c>
      <c r="BD12" s="906" t="e">
        <f t="shared" si="36"/>
        <v>#N/A</v>
      </c>
      <c r="BE12" s="67"/>
      <c r="BF12" s="905">
        <f t="shared" si="8"/>
        <v>0</v>
      </c>
      <c r="BG12" s="906" t="e">
        <f t="shared" si="37"/>
        <v>#N/A</v>
      </c>
      <c r="BH12" s="67"/>
      <c r="BI12" s="905">
        <f t="shared" si="9"/>
        <v>0</v>
      </c>
      <c r="BJ12" s="906" t="e">
        <f t="shared" si="38"/>
        <v>#N/A</v>
      </c>
      <c r="BK12" s="329">
        <f t="shared" si="18"/>
        <v>0</v>
      </c>
      <c r="BL12" s="332" t="e">
        <f t="shared" si="19"/>
        <v>#DIV/0!</v>
      </c>
      <c r="BM12" s="67"/>
      <c r="BN12" s="905">
        <f t="shared" si="39"/>
        <v>0</v>
      </c>
      <c r="BO12" s="906" t="e">
        <f t="shared" si="40"/>
        <v>#N/A</v>
      </c>
      <c r="BP12" s="67"/>
      <c r="BQ12" s="905">
        <f t="shared" si="41"/>
        <v>0</v>
      </c>
      <c r="BR12" s="906" t="e">
        <f t="shared" si="42"/>
        <v>#N/A</v>
      </c>
    </row>
    <row r="13" spans="1:79" hidden="1" x14ac:dyDescent="0.3">
      <c r="A13" s="1"/>
      <c r="B13" s="3"/>
      <c r="C13" s="157"/>
      <c r="D13" s="158">
        <f t="shared" si="20"/>
        <v>0</v>
      </c>
      <c r="E13" s="152"/>
      <c r="F13" s="78"/>
      <c r="G13" s="22">
        <f t="shared" si="43"/>
        <v>0</v>
      </c>
      <c r="H13" s="905">
        <f t="shared" si="44"/>
        <v>0</v>
      </c>
      <c r="I13" s="906" t="e">
        <f t="shared" si="21"/>
        <v>#N/A</v>
      </c>
      <c r="J13" s="27"/>
      <c r="K13" s="905">
        <f t="shared" si="45"/>
        <v>0</v>
      </c>
      <c r="L13" s="906" t="e">
        <f t="shared" si="46"/>
        <v>#N/A</v>
      </c>
      <c r="M13" s="67"/>
      <c r="N13" s="905">
        <f t="shared" si="0"/>
        <v>0</v>
      </c>
      <c r="O13" s="906" t="e">
        <f t="shared" si="22"/>
        <v>#N/A</v>
      </c>
      <c r="P13" s="67"/>
      <c r="Q13" s="905">
        <f t="shared" si="23"/>
        <v>0</v>
      </c>
      <c r="R13" s="906" t="e">
        <f t="shared" si="24"/>
        <v>#N/A</v>
      </c>
      <c r="S13" s="329">
        <f t="shared" si="10"/>
        <v>0</v>
      </c>
      <c r="T13" s="332" t="e">
        <f t="shared" si="11"/>
        <v>#DIV/0!</v>
      </c>
      <c r="U13" s="27"/>
      <c r="V13" s="905">
        <f t="shared" si="1"/>
        <v>0</v>
      </c>
      <c r="W13" s="906" t="e">
        <f t="shared" si="47"/>
        <v>#N/A</v>
      </c>
      <c r="X13" s="67"/>
      <c r="Y13" s="905">
        <f t="shared" si="2"/>
        <v>0</v>
      </c>
      <c r="Z13" s="906" t="e">
        <f t="shared" si="25"/>
        <v>#N/A</v>
      </c>
      <c r="AA13" s="67"/>
      <c r="AB13" s="905">
        <f t="shared" si="3"/>
        <v>0</v>
      </c>
      <c r="AC13" s="906" t="e">
        <f t="shared" si="26"/>
        <v>#N/A</v>
      </c>
      <c r="AD13" s="329">
        <f t="shared" si="12"/>
        <v>0</v>
      </c>
      <c r="AE13" s="332" t="e">
        <f t="shared" si="13"/>
        <v>#DIV/0!</v>
      </c>
      <c r="AF13" s="67"/>
      <c r="AG13" s="905">
        <f t="shared" si="27"/>
        <v>0</v>
      </c>
      <c r="AH13" s="906" t="e">
        <f t="shared" si="28"/>
        <v>#N/A</v>
      </c>
      <c r="AI13" s="67"/>
      <c r="AJ13" s="905">
        <f t="shared" si="4"/>
        <v>0</v>
      </c>
      <c r="AK13" s="906" t="e">
        <f t="shared" si="29"/>
        <v>#N/A</v>
      </c>
      <c r="AL13" s="67"/>
      <c r="AM13" s="905">
        <f t="shared" si="5"/>
        <v>0</v>
      </c>
      <c r="AN13" s="906" t="e">
        <f t="shared" si="30"/>
        <v>#N/A</v>
      </c>
      <c r="AO13" s="329">
        <f t="shared" si="14"/>
        <v>0</v>
      </c>
      <c r="AP13" s="332" t="e">
        <f t="shared" si="15"/>
        <v>#DIV/0!</v>
      </c>
      <c r="AQ13" s="67"/>
      <c r="AR13" s="905">
        <f t="shared" si="31"/>
        <v>0</v>
      </c>
      <c r="AS13" s="906" t="e">
        <f t="shared" si="32"/>
        <v>#N/A</v>
      </c>
      <c r="AT13" s="67"/>
      <c r="AU13" s="905">
        <f t="shared" si="6"/>
        <v>0</v>
      </c>
      <c r="AV13" s="906" t="e">
        <f t="shared" si="33"/>
        <v>#N/A</v>
      </c>
      <c r="AW13" s="67"/>
      <c r="AX13" s="905">
        <f t="shared" si="7"/>
        <v>0</v>
      </c>
      <c r="AY13" s="906" t="e">
        <f t="shared" si="34"/>
        <v>#N/A</v>
      </c>
      <c r="AZ13" s="329">
        <f t="shared" si="16"/>
        <v>0</v>
      </c>
      <c r="BA13" s="332" t="e">
        <f t="shared" si="17"/>
        <v>#DIV/0!</v>
      </c>
      <c r="BB13" s="67"/>
      <c r="BC13" s="905">
        <f t="shared" si="35"/>
        <v>0</v>
      </c>
      <c r="BD13" s="906" t="e">
        <f t="shared" si="36"/>
        <v>#N/A</v>
      </c>
      <c r="BE13" s="67"/>
      <c r="BF13" s="905">
        <f t="shared" si="8"/>
        <v>0</v>
      </c>
      <c r="BG13" s="906" t="e">
        <f t="shared" si="37"/>
        <v>#N/A</v>
      </c>
      <c r="BH13" s="67"/>
      <c r="BI13" s="905">
        <f t="shared" si="9"/>
        <v>0</v>
      </c>
      <c r="BJ13" s="906" t="e">
        <f t="shared" si="38"/>
        <v>#N/A</v>
      </c>
      <c r="BK13" s="329">
        <f t="shared" si="18"/>
        <v>0</v>
      </c>
      <c r="BL13" s="332" t="e">
        <f t="shared" si="19"/>
        <v>#DIV/0!</v>
      </c>
      <c r="BM13" s="67"/>
      <c r="BN13" s="905">
        <f t="shared" si="39"/>
        <v>0</v>
      </c>
      <c r="BO13" s="906" t="e">
        <f t="shared" si="40"/>
        <v>#N/A</v>
      </c>
      <c r="BP13" s="67"/>
      <c r="BQ13" s="905">
        <f t="shared" si="41"/>
        <v>0</v>
      </c>
      <c r="BR13" s="906" t="e">
        <f t="shared" si="42"/>
        <v>#N/A</v>
      </c>
    </row>
    <row r="14" spans="1:79" hidden="1" x14ac:dyDescent="0.3">
      <c r="A14" s="1"/>
      <c r="B14" s="3"/>
      <c r="C14" s="157"/>
      <c r="D14" s="158">
        <f t="shared" si="20"/>
        <v>0</v>
      </c>
      <c r="E14" s="152"/>
      <c r="F14" s="78"/>
      <c r="G14" s="22">
        <f t="shared" si="43"/>
        <v>0</v>
      </c>
      <c r="H14" s="905">
        <f t="shared" si="44"/>
        <v>0</v>
      </c>
      <c r="I14" s="906" t="e">
        <f t="shared" si="21"/>
        <v>#N/A</v>
      </c>
      <c r="J14" s="27"/>
      <c r="K14" s="905">
        <f t="shared" si="45"/>
        <v>0</v>
      </c>
      <c r="L14" s="906" t="e">
        <f t="shared" si="46"/>
        <v>#N/A</v>
      </c>
      <c r="M14" s="67"/>
      <c r="N14" s="905">
        <f t="shared" si="0"/>
        <v>0</v>
      </c>
      <c r="O14" s="906" t="e">
        <f t="shared" si="22"/>
        <v>#N/A</v>
      </c>
      <c r="P14" s="67"/>
      <c r="Q14" s="905">
        <f t="shared" si="23"/>
        <v>0</v>
      </c>
      <c r="R14" s="906" t="e">
        <f t="shared" si="24"/>
        <v>#N/A</v>
      </c>
      <c r="S14" s="330">
        <f t="shared" si="10"/>
        <v>0</v>
      </c>
      <c r="T14" s="332" t="e">
        <f t="shared" si="11"/>
        <v>#DIV/0!</v>
      </c>
      <c r="U14" s="27"/>
      <c r="V14" s="905">
        <f t="shared" si="1"/>
        <v>0</v>
      </c>
      <c r="W14" s="906" t="e">
        <f t="shared" si="47"/>
        <v>#N/A</v>
      </c>
      <c r="X14" s="67"/>
      <c r="Y14" s="905">
        <f t="shared" si="2"/>
        <v>0</v>
      </c>
      <c r="Z14" s="906" t="e">
        <f t="shared" si="25"/>
        <v>#N/A</v>
      </c>
      <c r="AA14" s="67"/>
      <c r="AB14" s="905">
        <f t="shared" si="3"/>
        <v>0</v>
      </c>
      <c r="AC14" s="906" t="e">
        <f t="shared" si="26"/>
        <v>#N/A</v>
      </c>
      <c r="AD14" s="330">
        <f t="shared" si="12"/>
        <v>0</v>
      </c>
      <c r="AE14" s="332" t="e">
        <f t="shared" si="13"/>
        <v>#DIV/0!</v>
      </c>
      <c r="AF14" s="67"/>
      <c r="AG14" s="905">
        <f t="shared" si="27"/>
        <v>0</v>
      </c>
      <c r="AH14" s="906" t="e">
        <f t="shared" si="28"/>
        <v>#N/A</v>
      </c>
      <c r="AI14" s="67"/>
      <c r="AJ14" s="905">
        <f t="shared" si="4"/>
        <v>0</v>
      </c>
      <c r="AK14" s="906" t="e">
        <f t="shared" si="29"/>
        <v>#N/A</v>
      </c>
      <c r="AL14" s="67"/>
      <c r="AM14" s="905">
        <f t="shared" si="5"/>
        <v>0</v>
      </c>
      <c r="AN14" s="906" t="e">
        <f t="shared" si="30"/>
        <v>#N/A</v>
      </c>
      <c r="AO14" s="330">
        <f t="shared" si="14"/>
        <v>0</v>
      </c>
      <c r="AP14" s="332" t="e">
        <f t="shared" si="15"/>
        <v>#DIV/0!</v>
      </c>
      <c r="AQ14" s="67"/>
      <c r="AR14" s="905">
        <f t="shared" si="31"/>
        <v>0</v>
      </c>
      <c r="AS14" s="906" t="e">
        <f t="shared" si="32"/>
        <v>#N/A</v>
      </c>
      <c r="AT14" s="67"/>
      <c r="AU14" s="905">
        <f t="shared" si="6"/>
        <v>0</v>
      </c>
      <c r="AV14" s="906" t="e">
        <f t="shared" si="33"/>
        <v>#N/A</v>
      </c>
      <c r="AW14" s="67"/>
      <c r="AX14" s="905">
        <f t="shared" si="7"/>
        <v>0</v>
      </c>
      <c r="AY14" s="906" t="e">
        <f t="shared" si="34"/>
        <v>#N/A</v>
      </c>
      <c r="AZ14" s="330">
        <f t="shared" si="16"/>
        <v>0</v>
      </c>
      <c r="BA14" s="332" t="e">
        <f t="shared" si="17"/>
        <v>#DIV/0!</v>
      </c>
      <c r="BB14" s="67"/>
      <c r="BC14" s="905">
        <f t="shared" si="35"/>
        <v>0</v>
      </c>
      <c r="BD14" s="906" t="e">
        <f t="shared" si="36"/>
        <v>#N/A</v>
      </c>
      <c r="BE14" s="67"/>
      <c r="BF14" s="905">
        <f t="shared" si="8"/>
        <v>0</v>
      </c>
      <c r="BG14" s="906" t="e">
        <f t="shared" si="37"/>
        <v>#N/A</v>
      </c>
      <c r="BH14" s="67"/>
      <c r="BI14" s="905">
        <f t="shared" si="9"/>
        <v>0</v>
      </c>
      <c r="BJ14" s="906" t="e">
        <f t="shared" si="38"/>
        <v>#N/A</v>
      </c>
      <c r="BK14" s="330">
        <f t="shared" si="18"/>
        <v>0</v>
      </c>
      <c r="BL14" s="332" t="e">
        <f t="shared" si="19"/>
        <v>#DIV/0!</v>
      </c>
      <c r="BM14" s="67"/>
      <c r="BN14" s="905">
        <f t="shared" si="39"/>
        <v>0</v>
      </c>
      <c r="BO14" s="906" t="e">
        <f t="shared" si="40"/>
        <v>#N/A</v>
      </c>
      <c r="BP14" s="67"/>
      <c r="BQ14" s="905">
        <f t="shared" si="41"/>
        <v>0</v>
      </c>
      <c r="BR14" s="906" t="e">
        <f t="shared" si="42"/>
        <v>#N/A</v>
      </c>
    </row>
    <row r="15" spans="1:79" hidden="1" x14ac:dyDescent="0.3">
      <c r="A15" s="1"/>
      <c r="B15" s="3"/>
      <c r="C15" s="157"/>
      <c r="D15" s="158">
        <f t="shared" si="20"/>
        <v>0</v>
      </c>
      <c r="E15" s="152"/>
      <c r="F15" s="78"/>
      <c r="G15" s="22">
        <f t="shared" si="43"/>
        <v>0</v>
      </c>
      <c r="H15" s="905">
        <f t="shared" si="44"/>
        <v>0</v>
      </c>
      <c r="I15" s="906" t="e">
        <f t="shared" si="21"/>
        <v>#N/A</v>
      </c>
      <c r="J15" s="27"/>
      <c r="K15" s="905">
        <f t="shared" si="45"/>
        <v>0</v>
      </c>
      <c r="L15" s="906" t="e">
        <f t="shared" si="46"/>
        <v>#N/A</v>
      </c>
      <c r="M15" s="67"/>
      <c r="N15" s="905">
        <f t="shared" si="0"/>
        <v>0</v>
      </c>
      <c r="O15" s="906" t="e">
        <f t="shared" si="22"/>
        <v>#N/A</v>
      </c>
      <c r="P15" s="67"/>
      <c r="Q15" s="905">
        <f t="shared" si="23"/>
        <v>0</v>
      </c>
      <c r="R15" s="906" t="e">
        <f t="shared" si="24"/>
        <v>#N/A</v>
      </c>
      <c r="S15" s="330">
        <f t="shared" si="10"/>
        <v>0</v>
      </c>
      <c r="T15" s="332" t="e">
        <f t="shared" si="11"/>
        <v>#DIV/0!</v>
      </c>
      <c r="U15" s="27"/>
      <c r="V15" s="905">
        <f t="shared" si="1"/>
        <v>0</v>
      </c>
      <c r="W15" s="906" t="e">
        <f t="shared" si="47"/>
        <v>#N/A</v>
      </c>
      <c r="X15" s="67"/>
      <c r="Y15" s="905">
        <f t="shared" si="2"/>
        <v>0</v>
      </c>
      <c r="Z15" s="906" t="e">
        <f t="shared" si="25"/>
        <v>#N/A</v>
      </c>
      <c r="AA15" s="67"/>
      <c r="AB15" s="905">
        <f t="shared" si="3"/>
        <v>0</v>
      </c>
      <c r="AC15" s="906" t="e">
        <f t="shared" si="26"/>
        <v>#N/A</v>
      </c>
      <c r="AD15" s="330">
        <f t="shared" si="12"/>
        <v>0</v>
      </c>
      <c r="AE15" s="332" t="e">
        <f t="shared" si="13"/>
        <v>#DIV/0!</v>
      </c>
      <c r="AF15" s="67"/>
      <c r="AG15" s="905">
        <f t="shared" si="27"/>
        <v>0</v>
      </c>
      <c r="AH15" s="906" t="e">
        <f t="shared" si="28"/>
        <v>#N/A</v>
      </c>
      <c r="AI15" s="67"/>
      <c r="AJ15" s="905">
        <f t="shared" si="4"/>
        <v>0</v>
      </c>
      <c r="AK15" s="906" t="e">
        <f t="shared" si="29"/>
        <v>#N/A</v>
      </c>
      <c r="AL15" s="67"/>
      <c r="AM15" s="905">
        <f t="shared" si="5"/>
        <v>0</v>
      </c>
      <c r="AN15" s="906" t="e">
        <f t="shared" si="30"/>
        <v>#N/A</v>
      </c>
      <c r="AO15" s="330">
        <f t="shared" si="14"/>
        <v>0</v>
      </c>
      <c r="AP15" s="332" t="e">
        <f t="shared" si="15"/>
        <v>#DIV/0!</v>
      </c>
      <c r="AQ15" s="67"/>
      <c r="AR15" s="905">
        <f t="shared" si="31"/>
        <v>0</v>
      </c>
      <c r="AS15" s="906" t="e">
        <f t="shared" si="32"/>
        <v>#N/A</v>
      </c>
      <c r="AT15" s="67"/>
      <c r="AU15" s="905">
        <f t="shared" si="6"/>
        <v>0</v>
      </c>
      <c r="AV15" s="906" t="e">
        <f t="shared" si="33"/>
        <v>#N/A</v>
      </c>
      <c r="AW15" s="67"/>
      <c r="AX15" s="905">
        <f t="shared" si="7"/>
        <v>0</v>
      </c>
      <c r="AY15" s="906" t="e">
        <f t="shared" si="34"/>
        <v>#N/A</v>
      </c>
      <c r="AZ15" s="330">
        <f t="shared" si="16"/>
        <v>0</v>
      </c>
      <c r="BA15" s="332" t="e">
        <f t="shared" si="17"/>
        <v>#DIV/0!</v>
      </c>
      <c r="BB15" s="67"/>
      <c r="BC15" s="905">
        <f t="shared" si="35"/>
        <v>0</v>
      </c>
      <c r="BD15" s="906" t="e">
        <f t="shared" si="36"/>
        <v>#N/A</v>
      </c>
      <c r="BE15" s="67"/>
      <c r="BF15" s="905">
        <f t="shared" si="8"/>
        <v>0</v>
      </c>
      <c r="BG15" s="906" t="e">
        <f t="shared" si="37"/>
        <v>#N/A</v>
      </c>
      <c r="BH15" s="67"/>
      <c r="BI15" s="905">
        <f t="shared" si="9"/>
        <v>0</v>
      </c>
      <c r="BJ15" s="906" t="e">
        <f t="shared" si="38"/>
        <v>#N/A</v>
      </c>
      <c r="BK15" s="330">
        <f t="shared" si="18"/>
        <v>0</v>
      </c>
      <c r="BL15" s="332" t="e">
        <f t="shared" si="19"/>
        <v>#DIV/0!</v>
      </c>
      <c r="BM15" s="67"/>
      <c r="BN15" s="905">
        <f t="shared" si="39"/>
        <v>0</v>
      </c>
      <c r="BO15" s="906" t="e">
        <f t="shared" si="40"/>
        <v>#N/A</v>
      </c>
      <c r="BP15" s="67"/>
      <c r="BQ15" s="905">
        <f t="shared" si="41"/>
        <v>0</v>
      </c>
      <c r="BR15" s="906" t="e">
        <f t="shared" si="42"/>
        <v>#N/A</v>
      </c>
    </row>
    <row r="16" spans="1:79" hidden="1" x14ac:dyDescent="0.3">
      <c r="A16" s="1"/>
      <c r="B16" s="3"/>
      <c r="C16" s="157"/>
      <c r="D16" s="158">
        <f t="shared" si="20"/>
        <v>0</v>
      </c>
      <c r="E16" s="152"/>
      <c r="F16" s="78"/>
      <c r="G16" s="22">
        <f t="shared" si="43"/>
        <v>0</v>
      </c>
      <c r="H16" s="905">
        <f t="shared" si="44"/>
        <v>0</v>
      </c>
      <c r="I16" s="906" t="e">
        <f t="shared" si="21"/>
        <v>#N/A</v>
      </c>
      <c r="J16" s="27"/>
      <c r="K16" s="905">
        <f t="shared" si="45"/>
        <v>0</v>
      </c>
      <c r="L16" s="906" t="e">
        <f t="shared" si="46"/>
        <v>#N/A</v>
      </c>
      <c r="M16" s="67"/>
      <c r="N16" s="905">
        <f t="shared" si="0"/>
        <v>0</v>
      </c>
      <c r="O16" s="906" t="e">
        <f t="shared" si="22"/>
        <v>#N/A</v>
      </c>
      <c r="P16" s="67"/>
      <c r="Q16" s="905">
        <f t="shared" si="23"/>
        <v>0</v>
      </c>
      <c r="R16" s="906" t="e">
        <f t="shared" si="24"/>
        <v>#N/A</v>
      </c>
      <c r="S16" s="330">
        <f t="shared" si="10"/>
        <v>0</v>
      </c>
      <c r="T16" s="332" t="e">
        <f t="shared" si="11"/>
        <v>#DIV/0!</v>
      </c>
      <c r="U16" s="27"/>
      <c r="V16" s="905">
        <f t="shared" si="1"/>
        <v>0</v>
      </c>
      <c r="W16" s="906" t="e">
        <f t="shared" si="47"/>
        <v>#N/A</v>
      </c>
      <c r="X16" s="67"/>
      <c r="Y16" s="905">
        <f t="shared" si="2"/>
        <v>0</v>
      </c>
      <c r="Z16" s="906" t="e">
        <f t="shared" si="25"/>
        <v>#N/A</v>
      </c>
      <c r="AA16" s="67"/>
      <c r="AB16" s="905">
        <f t="shared" si="3"/>
        <v>0</v>
      </c>
      <c r="AC16" s="906" t="e">
        <f t="shared" si="26"/>
        <v>#N/A</v>
      </c>
      <c r="AD16" s="330">
        <f t="shared" si="12"/>
        <v>0</v>
      </c>
      <c r="AE16" s="332" t="e">
        <f t="shared" si="13"/>
        <v>#DIV/0!</v>
      </c>
      <c r="AF16" s="67"/>
      <c r="AG16" s="905">
        <f t="shared" si="27"/>
        <v>0</v>
      </c>
      <c r="AH16" s="906" t="e">
        <f t="shared" si="28"/>
        <v>#N/A</v>
      </c>
      <c r="AI16" s="67"/>
      <c r="AJ16" s="905">
        <f t="shared" si="4"/>
        <v>0</v>
      </c>
      <c r="AK16" s="906" t="e">
        <f t="shared" si="29"/>
        <v>#N/A</v>
      </c>
      <c r="AL16" s="67"/>
      <c r="AM16" s="905">
        <f t="shared" si="5"/>
        <v>0</v>
      </c>
      <c r="AN16" s="906" t="e">
        <f t="shared" si="30"/>
        <v>#N/A</v>
      </c>
      <c r="AO16" s="330">
        <f t="shared" si="14"/>
        <v>0</v>
      </c>
      <c r="AP16" s="332" t="e">
        <f t="shared" si="15"/>
        <v>#DIV/0!</v>
      </c>
      <c r="AQ16" s="67"/>
      <c r="AR16" s="905">
        <f t="shared" si="31"/>
        <v>0</v>
      </c>
      <c r="AS16" s="906" t="e">
        <f t="shared" si="32"/>
        <v>#N/A</v>
      </c>
      <c r="AT16" s="67"/>
      <c r="AU16" s="905">
        <f t="shared" si="6"/>
        <v>0</v>
      </c>
      <c r="AV16" s="906" t="e">
        <f t="shared" si="33"/>
        <v>#N/A</v>
      </c>
      <c r="AW16" s="67"/>
      <c r="AX16" s="905">
        <f t="shared" si="7"/>
        <v>0</v>
      </c>
      <c r="AY16" s="906" t="e">
        <f t="shared" si="34"/>
        <v>#N/A</v>
      </c>
      <c r="AZ16" s="330">
        <f t="shared" si="16"/>
        <v>0</v>
      </c>
      <c r="BA16" s="332" t="e">
        <f t="shared" si="17"/>
        <v>#DIV/0!</v>
      </c>
      <c r="BB16" s="67"/>
      <c r="BC16" s="905">
        <f t="shared" si="35"/>
        <v>0</v>
      </c>
      <c r="BD16" s="906" t="e">
        <f t="shared" si="36"/>
        <v>#N/A</v>
      </c>
      <c r="BE16" s="67"/>
      <c r="BF16" s="905">
        <f t="shared" si="8"/>
        <v>0</v>
      </c>
      <c r="BG16" s="906" t="e">
        <f t="shared" si="37"/>
        <v>#N/A</v>
      </c>
      <c r="BH16" s="67"/>
      <c r="BI16" s="905">
        <f t="shared" si="9"/>
        <v>0</v>
      </c>
      <c r="BJ16" s="906" t="e">
        <f t="shared" si="38"/>
        <v>#N/A</v>
      </c>
      <c r="BK16" s="330">
        <f t="shared" si="18"/>
        <v>0</v>
      </c>
      <c r="BL16" s="332" t="e">
        <f t="shared" si="19"/>
        <v>#DIV/0!</v>
      </c>
      <c r="BM16" s="67"/>
      <c r="BN16" s="905">
        <f t="shared" si="39"/>
        <v>0</v>
      </c>
      <c r="BO16" s="906" t="e">
        <f t="shared" si="40"/>
        <v>#N/A</v>
      </c>
      <c r="BP16" s="67"/>
      <c r="BQ16" s="905">
        <f t="shared" si="41"/>
        <v>0</v>
      </c>
      <c r="BR16" s="906" t="e">
        <f t="shared" si="42"/>
        <v>#N/A</v>
      </c>
    </row>
    <row r="17" spans="1:70" hidden="1" x14ac:dyDescent="0.3">
      <c r="A17" s="1"/>
      <c r="B17" s="3"/>
      <c r="C17" s="157"/>
      <c r="D17" s="158">
        <f t="shared" si="20"/>
        <v>0</v>
      </c>
      <c r="E17" s="152"/>
      <c r="F17" s="78"/>
      <c r="G17" s="22">
        <f t="shared" si="43"/>
        <v>0</v>
      </c>
      <c r="H17" s="905">
        <f t="shared" si="44"/>
        <v>0</v>
      </c>
      <c r="I17" s="906" t="e">
        <f t="shared" si="21"/>
        <v>#N/A</v>
      </c>
      <c r="J17" s="27"/>
      <c r="K17" s="905">
        <f t="shared" si="45"/>
        <v>0</v>
      </c>
      <c r="L17" s="906" t="e">
        <f t="shared" si="46"/>
        <v>#N/A</v>
      </c>
      <c r="M17" s="67"/>
      <c r="N17" s="905">
        <f t="shared" si="0"/>
        <v>0</v>
      </c>
      <c r="O17" s="906" t="e">
        <f t="shared" si="22"/>
        <v>#N/A</v>
      </c>
      <c r="P17" s="67"/>
      <c r="Q17" s="905">
        <f t="shared" si="23"/>
        <v>0</v>
      </c>
      <c r="R17" s="906" t="e">
        <f t="shared" si="24"/>
        <v>#N/A</v>
      </c>
      <c r="S17" s="330">
        <f t="shared" si="10"/>
        <v>0</v>
      </c>
      <c r="T17" s="332" t="e">
        <f t="shared" si="11"/>
        <v>#DIV/0!</v>
      </c>
      <c r="U17" s="27"/>
      <c r="V17" s="905">
        <f t="shared" si="1"/>
        <v>0</v>
      </c>
      <c r="W17" s="906" t="e">
        <f t="shared" si="47"/>
        <v>#N/A</v>
      </c>
      <c r="X17" s="67"/>
      <c r="Y17" s="905">
        <f t="shared" si="2"/>
        <v>0</v>
      </c>
      <c r="Z17" s="906" t="e">
        <f t="shared" si="25"/>
        <v>#N/A</v>
      </c>
      <c r="AA17" s="67"/>
      <c r="AB17" s="905">
        <f t="shared" si="3"/>
        <v>0</v>
      </c>
      <c r="AC17" s="906" t="e">
        <f t="shared" si="26"/>
        <v>#N/A</v>
      </c>
      <c r="AD17" s="330">
        <f t="shared" si="12"/>
        <v>0</v>
      </c>
      <c r="AE17" s="332" t="e">
        <f t="shared" si="13"/>
        <v>#DIV/0!</v>
      </c>
      <c r="AF17" s="67"/>
      <c r="AG17" s="905">
        <f t="shared" si="27"/>
        <v>0</v>
      </c>
      <c r="AH17" s="906" t="e">
        <f t="shared" si="28"/>
        <v>#N/A</v>
      </c>
      <c r="AI17" s="67"/>
      <c r="AJ17" s="905">
        <f t="shared" si="4"/>
        <v>0</v>
      </c>
      <c r="AK17" s="906" t="e">
        <f t="shared" si="29"/>
        <v>#N/A</v>
      </c>
      <c r="AL17" s="67"/>
      <c r="AM17" s="905">
        <f t="shared" si="5"/>
        <v>0</v>
      </c>
      <c r="AN17" s="906" t="e">
        <f t="shared" si="30"/>
        <v>#N/A</v>
      </c>
      <c r="AO17" s="330">
        <f t="shared" si="14"/>
        <v>0</v>
      </c>
      <c r="AP17" s="332" t="e">
        <f t="shared" si="15"/>
        <v>#DIV/0!</v>
      </c>
      <c r="AQ17" s="67"/>
      <c r="AR17" s="905">
        <f t="shared" si="31"/>
        <v>0</v>
      </c>
      <c r="AS17" s="906" t="e">
        <f t="shared" si="32"/>
        <v>#N/A</v>
      </c>
      <c r="AT17" s="67"/>
      <c r="AU17" s="905">
        <f t="shared" si="6"/>
        <v>0</v>
      </c>
      <c r="AV17" s="906" t="e">
        <f t="shared" si="33"/>
        <v>#N/A</v>
      </c>
      <c r="AW17" s="67"/>
      <c r="AX17" s="905">
        <f t="shared" si="7"/>
        <v>0</v>
      </c>
      <c r="AY17" s="906" t="e">
        <f t="shared" si="34"/>
        <v>#N/A</v>
      </c>
      <c r="AZ17" s="330">
        <f t="shared" si="16"/>
        <v>0</v>
      </c>
      <c r="BA17" s="332" t="e">
        <f t="shared" si="17"/>
        <v>#DIV/0!</v>
      </c>
      <c r="BB17" s="67"/>
      <c r="BC17" s="905">
        <f t="shared" si="35"/>
        <v>0</v>
      </c>
      <c r="BD17" s="906" t="e">
        <f t="shared" si="36"/>
        <v>#N/A</v>
      </c>
      <c r="BE17" s="67"/>
      <c r="BF17" s="905">
        <f t="shared" si="8"/>
        <v>0</v>
      </c>
      <c r="BG17" s="906" t="e">
        <f t="shared" si="37"/>
        <v>#N/A</v>
      </c>
      <c r="BH17" s="67"/>
      <c r="BI17" s="905">
        <f t="shared" si="9"/>
        <v>0</v>
      </c>
      <c r="BJ17" s="906" t="e">
        <f t="shared" si="38"/>
        <v>#N/A</v>
      </c>
      <c r="BK17" s="330">
        <f t="shared" si="18"/>
        <v>0</v>
      </c>
      <c r="BL17" s="332" t="e">
        <f t="shared" si="19"/>
        <v>#DIV/0!</v>
      </c>
      <c r="BM17" s="67"/>
      <c r="BN17" s="905">
        <f t="shared" si="39"/>
        <v>0</v>
      </c>
      <c r="BO17" s="906" t="e">
        <f t="shared" si="40"/>
        <v>#N/A</v>
      </c>
      <c r="BP17" s="67"/>
      <c r="BQ17" s="905">
        <f t="shared" si="41"/>
        <v>0</v>
      </c>
      <c r="BR17" s="906" t="e">
        <f t="shared" si="42"/>
        <v>#N/A</v>
      </c>
    </row>
    <row r="18" spans="1:70" hidden="1" x14ac:dyDescent="0.3">
      <c r="A18" s="1"/>
      <c r="B18" s="3"/>
      <c r="C18" s="157"/>
      <c r="D18" s="158">
        <f t="shared" si="20"/>
        <v>0</v>
      </c>
      <c r="E18" s="152"/>
      <c r="F18" s="78"/>
      <c r="G18" s="22">
        <f t="shared" si="43"/>
        <v>0</v>
      </c>
      <c r="H18" s="905">
        <f t="shared" si="44"/>
        <v>0</v>
      </c>
      <c r="I18" s="906" t="e">
        <f t="shared" si="21"/>
        <v>#N/A</v>
      </c>
      <c r="J18" s="27"/>
      <c r="K18" s="905">
        <f t="shared" si="45"/>
        <v>0</v>
      </c>
      <c r="L18" s="906" t="e">
        <f t="shared" si="46"/>
        <v>#N/A</v>
      </c>
      <c r="M18" s="67"/>
      <c r="N18" s="905">
        <f t="shared" si="0"/>
        <v>0</v>
      </c>
      <c r="O18" s="906" t="e">
        <f t="shared" si="22"/>
        <v>#N/A</v>
      </c>
      <c r="P18" s="67"/>
      <c r="Q18" s="905">
        <f t="shared" si="23"/>
        <v>0</v>
      </c>
      <c r="R18" s="906" t="e">
        <f t="shared" si="24"/>
        <v>#N/A</v>
      </c>
      <c r="S18" s="330">
        <f t="shared" si="10"/>
        <v>0</v>
      </c>
      <c r="T18" s="332" t="e">
        <f t="shared" si="11"/>
        <v>#DIV/0!</v>
      </c>
      <c r="U18" s="27"/>
      <c r="V18" s="905">
        <f t="shared" si="1"/>
        <v>0</v>
      </c>
      <c r="W18" s="906" t="e">
        <f t="shared" si="47"/>
        <v>#N/A</v>
      </c>
      <c r="X18" s="67"/>
      <c r="Y18" s="905">
        <f t="shared" si="2"/>
        <v>0</v>
      </c>
      <c r="Z18" s="906" t="e">
        <f t="shared" si="25"/>
        <v>#N/A</v>
      </c>
      <c r="AA18" s="67"/>
      <c r="AB18" s="905">
        <f t="shared" si="3"/>
        <v>0</v>
      </c>
      <c r="AC18" s="906" t="e">
        <f t="shared" si="26"/>
        <v>#N/A</v>
      </c>
      <c r="AD18" s="330">
        <f t="shared" si="12"/>
        <v>0</v>
      </c>
      <c r="AE18" s="332" t="e">
        <f t="shared" si="13"/>
        <v>#DIV/0!</v>
      </c>
      <c r="AF18" s="67"/>
      <c r="AG18" s="905">
        <f t="shared" si="27"/>
        <v>0</v>
      </c>
      <c r="AH18" s="906" t="e">
        <f t="shared" si="28"/>
        <v>#N/A</v>
      </c>
      <c r="AI18" s="67"/>
      <c r="AJ18" s="905">
        <f t="shared" si="4"/>
        <v>0</v>
      </c>
      <c r="AK18" s="906" t="e">
        <f t="shared" si="29"/>
        <v>#N/A</v>
      </c>
      <c r="AL18" s="67"/>
      <c r="AM18" s="905">
        <f t="shared" si="5"/>
        <v>0</v>
      </c>
      <c r="AN18" s="906" t="e">
        <f t="shared" si="30"/>
        <v>#N/A</v>
      </c>
      <c r="AO18" s="330">
        <f t="shared" si="14"/>
        <v>0</v>
      </c>
      <c r="AP18" s="332" t="e">
        <f t="shared" si="15"/>
        <v>#DIV/0!</v>
      </c>
      <c r="AQ18" s="67"/>
      <c r="AR18" s="905">
        <f t="shared" si="31"/>
        <v>0</v>
      </c>
      <c r="AS18" s="906" t="e">
        <f t="shared" si="32"/>
        <v>#N/A</v>
      </c>
      <c r="AT18" s="67"/>
      <c r="AU18" s="905">
        <f t="shared" si="6"/>
        <v>0</v>
      </c>
      <c r="AV18" s="906" t="e">
        <f t="shared" si="33"/>
        <v>#N/A</v>
      </c>
      <c r="AW18" s="67"/>
      <c r="AX18" s="905">
        <f t="shared" si="7"/>
        <v>0</v>
      </c>
      <c r="AY18" s="906" t="e">
        <f t="shared" si="34"/>
        <v>#N/A</v>
      </c>
      <c r="AZ18" s="330">
        <f t="shared" si="16"/>
        <v>0</v>
      </c>
      <c r="BA18" s="332" t="e">
        <f t="shared" si="17"/>
        <v>#DIV/0!</v>
      </c>
      <c r="BB18" s="67"/>
      <c r="BC18" s="905">
        <f t="shared" si="35"/>
        <v>0</v>
      </c>
      <c r="BD18" s="906" t="e">
        <f t="shared" si="36"/>
        <v>#N/A</v>
      </c>
      <c r="BE18" s="67"/>
      <c r="BF18" s="905">
        <f t="shared" si="8"/>
        <v>0</v>
      </c>
      <c r="BG18" s="906" t="e">
        <f t="shared" si="37"/>
        <v>#N/A</v>
      </c>
      <c r="BH18" s="67"/>
      <c r="BI18" s="905">
        <f t="shared" si="9"/>
        <v>0</v>
      </c>
      <c r="BJ18" s="906" t="e">
        <f t="shared" si="38"/>
        <v>#N/A</v>
      </c>
      <c r="BK18" s="330">
        <f t="shared" si="18"/>
        <v>0</v>
      </c>
      <c r="BL18" s="332" t="e">
        <f t="shared" si="19"/>
        <v>#DIV/0!</v>
      </c>
      <c r="BM18" s="67"/>
      <c r="BN18" s="905">
        <f t="shared" si="39"/>
        <v>0</v>
      </c>
      <c r="BO18" s="906" t="e">
        <f t="shared" si="40"/>
        <v>#N/A</v>
      </c>
      <c r="BP18" s="67"/>
      <c r="BQ18" s="905">
        <f t="shared" si="41"/>
        <v>0</v>
      </c>
      <c r="BR18" s="906" t="e">
        <f t="shared" si="42"/>
        <v>#N/A</v>
      </c>
    </row>
    <row r="19" spans="1:70" hidden="1" x14ac:dyDescent="0.3">
      <c r="A19" s="1"/>
      <c r="B19" s="3"/>
      <c r="C19" s="157"/>
      <c r="D19" s="158">
        <f t="shared" si="20"/>
        <v>0</v>
      </c>
      <c r="E19" s="152"/>
      <c r="F19" s="78"/>
      <c r="G19" s="22">
        <f t="shared" si="43"/>
        <v>0</v>
      </c>
      <c r="H19" s="905">
        <f t="shared" si="44"/>
        <v>0</v>
      </c>
      <c r="I19" s="906" t="e">
        <f t="shared" si="21"/>
        <v>#N/A</v>
      </c>
      <c r="J19" s="27"/>
      <c r="K19" s="905">
        <f t="shared" si="45"/>
        <v>0</v>
      </c>
      <c r="L19" s="906" t="e">
        <f t="shared" si="46"/>
        <v>#N/A</v>
      </c>
      <c r="M19" s="67"/>
      <c r="N19" s="905">
        <f t="shared" si="0"/>
        <v>0</v>
      </c>
      <c r="O19" s="906" t="e">
        <f t="shared" si="22"/>
        <v>#N/A</v>
      </c>
      <c r="P19" s="67"/>
      <c r="Q19" s="905">
        <f t="shared" si="23"/>
        <v>0</v>
      </c>
      <c r="R19" s="906" t="e">
        <f t="shared" si="24"/>
        <v>#N/A</v>
      </c>
      <c r="S19" s="330">
        <f t="shared" si="10"/>
        <v>0</v>
      </c>
      <c r="T19" s="332" t="e">
        <f t="shared" si="11"/>
        <v>#DIV/0!</v>
      </c>
      <c r="U19" s="27"/>
      <c r="V19" s="905">
        <f t="shared" si="1"/>
        <v>0</v>
      </c>
      <c r="W19" s="906" t="e">
        <f t="shared" si="47"/>
        <v>#N/A</v>
      </c>
      <c r="X19" s="67"/>
      <c r="Y19" s="905">
        <f t="shared" si="2"/>
        <v>0</v>
      </c>
      <c r="Z19" s="906" t="e">
        <f t="shared" si="25"/>
        <v>#N/A</v>
      </c>
      <c r="AA19" s="67"/>
      <c r="AB19" s="905">
        <f t="shared" si="3"/>
        <v>0</v>
      </c>
      <c r="AC19" s="906" t="e">
        <f t="shared" si="26"/>
        <v>#N/A</v>
      </c>
      <c r="AD19" s="330">
        <f t="shared" si="12"/>
        <v>0</v>
      </c>
      <c r="AE19" s="332" t="e">
        <f t="shared" si="13"/>
        <v>#DIV/0!</v>
      </c>
      <c r="AF19" s="67"/>
      <c r="AG19" s="905">
        <f t="shared" si="27"/>
        <v>0</v>
      </c>
      <c r="AH19" s="906" t="e">
        <f t="shared" si="28"/>
        <v>#N/A</v>
      </c>
      <c r="AI19" s="67"/>
      <c r="AJ19" s="905">
        <f t="shared" si="4"/>
        <v>0</v>
      </c>
      <c r="AK19" s="906" t="e">
        <f t="shared" si="29"/>
        <v>#N/A</v>
      </c>
      <c r="AL19" s="67"/>
      <c r="AM19" s="905">
        <f t="shared" si="5"/>
        <v>0</v>
      </c>
      <c r="AN19" s="906" t="e">
        <f t="shared" si="30"/>
        <v>#N/A</v>
      </c>
      <c r="AO19" s="330">
        <f t="shared" si="14"/>
        <v>0</v>
      </c>
      <c r="AP19" s="332" t="e">
        <f t="shared" si="15"/>
        <v>#DIV/0!</v>
      </c>
      <c r="AQ19" s="67"/>
      <c r="AR19" s="905">
        <f t="shared" si="31"/>
        <v>0</v>
      </c>
      <c r="AS19" s="906" t="e">
        <f t="shared" si="32"/>
        <v>#N/A</v>
      </c>
      <c r="AT19" s="67"/>
      <c r="AU19" s="905">
        <f t="shared" si="6"/>
        <v>0</v>
      </c>
      <c r="AV19" s="906" t="e">
        <f t="shared" si="33"/>
        <v>#N/A</v>
      </c>
      <c r="AW19" s="67"/>
      <c r="AX19" s="905">
        <f t="shared" si="7"/>
        <v>0</v>
      </c>
      <c r="AY19" s="906" t="e">
        <f t="shared" si="34"/>
        <v>#N/A</v>
      </c>
      <c r="AZ19" s="330">
        <f t="shared" si="16"/>
        <v>0</v>
      </c>
      <c r="BA19" s="332" t="e">
        <f t="shared" si="17"/>
        <v>#DIV/0!</v>
      </c>
      <c r="BB19" s="67"/>
      <c r="BC19" s="905">
        <f t="shared" si="35"/>
        <v>0</v>
      </c>
      <c r="BD19" s="906" t="e">
        <f t="shared" si="36"/>
        <v>#N/A</v>
      </c>
      <c r="BE19" s="67"/>
      <c r="BF19" s="905">
        <f t="shared" si="8"/>
        <v>0</v>
      </c>
      <c r="BG19" s="906" t="e">
        <f t="shared" si="37"/>
        <v>#N/A</v>
      </c>
      <c r="BH19" s="67"/>
      <c r="BI19" s="905">
        <f t="shared" si="9"/>
        <v>0</v>
      </c>
      <c r="BJ19" s="906" t="e">
        <f t="shared" si="38"/>
        <v>#N/A</v>
      </c>
      <c r="BK19" s="330">
        <f t="shared" si="18"/>
        <v>0</v>
      </c>
      <c r="BL19" s="332" t="e">
        <f t="shared" si="19"/>
        <v>#DIV/0!</v>
      </c>
      <c r="BM19" s="67"/>
      <c r="BN19" s="905">
        <f t="shared" si="39"/>
        <v>0</v>
      </c>
      <c r="BO19" s="906" t="e">
        <f t="shared" si="40"/>
        <v>#N/A</v>
      </c>
      <c r="BP19" s="67"/>
      <c r="BQ19" s="905">
        <f t="shared" si="41"/>
        <v>0</v>
      </c>
      <c r="BR19" s="906" t="e">
        <f t="shared" si="42"/>
        <v>#N/A</v>
      </c>
    </row>
    <row r="20" spans="1:70" hidden="1" x14ac:dyDescent="0.3">
      <c r="A20" s="1"/>
      <c r="B20" s="3"/>
      <c r="C20" s="157"/>
      <c r="D20" s="158">
        <f t="shared" si="20"/>
        <v>0</v>
      </c>
      <c r="E20" s="152"/>
      <c r="F20" s="78"/>
      <c r="G20" s="22">
        <f t="shared" si="43"/>
        <v>0</v>
      </c>
      <c r="H20" s="905">
        <f t="shared" si="44"/>
        <v>0</v>
      </c>
      <c r="I20" s="906" t="e">
        <f t="shared" si="21"/>
        <v>#N/A</v>
      </c>
      <c r="J20" s="27"/>
      <c r="K20" s="905">
        <f t="shared" si="45"/>
        <v>0</v>
      </c>
      <c r="L20" s="906" t="e">
        <f t="shared" si="46"/>
        <v>#N/A</v>
      </c>
      <c r="M20" s="67"/>
      <c r="N20" s="905">
        <f t="shared" si="0"/>
        <v>0</v>
      </c>
      <c r="O20" s="906" t="e">
        <f t="shared" si="22"/>
        <v>#N/A</v>
      </c>
      <c r="P20" s="67"/>
      <c r="Q20" s="905">
        <f t="shared" si="23"/>
        <v>0</v>
      </c>
      <c r="R20" s="906" t="e">
        <f t="shared" si="24"/>
        <v>#N/A</v>
      </c>
      <c r="S20" s="330">
        <f t="shared" si="10"/>
        <v>0</v>
      </c>
      <c r="T20" s="332" t="e">
        <f t="shared" si="11"/>
        <v>#DIV/0!</v>
      </c>
      <c r="U20" s="27"/>
      <c r="V20" s="905">
        <f t="shared" si="1"/>
        <v>0</v>
      </c>
      <c r="W20" s="906" t="e">
        <f t="shared" si="47"/>
        <v>#N/A</v>
      </c>
      <c r="X20" s="67"/>
      <c r="Y20" s="905">
        <f t="shared" si="2"/>
        <v>0</v>
      </c>
      <c r="Z20" s="906" t="e">
        <f t="shared" si="25"/>
        <v>#N/A</v>
      </c>
      <c r="AA20" s="67"/>
      <c r="AB20" s="905">
        <f t="shared" si="3"/>
        <v>0</v>
      </c>
      <c r="AC20" s="906" t="e">
        <f t="shared" si="26"/>
        <v>#N/A</v>
      </c>
      <c r="AD20" s="330">
        <f t="shared" si="12"/>
        <v>0</v>
      </c>
      <c r="AE20" s="332" t="e">
        <f t="shared" si="13"/>
        <v>#DIV/0!</v>
      </c>
      <c r="AF20" s="67"/>
      <c r="AG20" s="905">
        <f t="shared" si="27"/>
        <v>0</v>
      </c>
      <c r="AH20" s="906" t="e">
        <f t="shared" si="28"/>
        <v>#N/A</v>
      </c>
      <c r="AI20" s="67"/>
      <c r="AJ20" s="905">
        <f t="shared" si="4"/>
        <v>0</v>
      </c>
      <c r="AK20" s="906" t="e">
        <f t="shared" si="29"/>
        <v>#N/A</v>
      </c>
      <c r="AL20" s="67"/>
      <c r="AM20" s="905">
        <f t="shared" si="5"/>
        <v>0</v>
      </c>
      <c r="AN20" s="906" t="e">
        <f t="shared" si="30"/>
        <v>#N/A</v>
      </c>
      <c r="AO20" s="330">
        <f t="shared" si="14"/>
        <v>0</v>
      </c>
      <c r="AP20" s="332" t="e">
        <f t="shared" si="15"/>
        <v>#DIV/0!</v>
      </c>
      <c r="AQ20" s="67"/>
      <c r="AR20" s="905">
        <f t="shared" si="31"/>
        <v>0</v>
      </c>
      <c r="AS20" s="906" t="e">
        <f t="shared" si="32"/>
        <v>#N/A</v>
      </c>
      <c r="AT20" s="67"/>
      <c r="AU20" s="905">
        <f t="shared" si="6"/>
        <v>0</v>
      </c>
      <c r="AV20" s="906" t="e">
        <f t="shared" si="33"/>
        <v>#N/A</v>
      </c>
      <c r="AW20" s="67"/>
      <c r="AX20" s="905">
        <f t="shared" si="7"/>
        <v>0</v>
      </c>
      <c r="AY20" s="906" t="e">
        <f t="shared" si="34"/>
        <v>#N/A</v>
      </c>
      <c r="AZ20" s="330">
        <f t="shared" si="16"/>
        <v>0</v>
      </c>
      <c r="BA20" s="332" t="e">
        <f t="shared" si="17"/>
        <v>#DIV/0!</v>
      </c>
      <c r="BB20" s="67"/>
      <c r="BC20" s="905">
        <f t="shared" si="35"/>
        <v>0</v>
      </c>
      <c r="BD20" s="906" t="e">
        <f t="shared" si="36"/>
        <v>#N/A</v>
      </c>
      <c r="BE20" s="67"/>
      <c r="BF20" s="905">
        <f t="shared" si="8"/>
        <v>0</v>
      </c>
      <c r="BG20" s="906" t="e">
        <f t="shared" si="37"/>
        <v>#N/A</v>
      </c>
      <c r="BH20" s="67"/>
      <c r="BI20" s="905">
        <f t="shared" si="9"/>
        <v>0</v>
      </c>
      <c r="BJ20" s="906" t="e">
        <f t="shared" si="38"/>
        <v>#N/A</v>
      </c>
      <c r="BK20" s="330">
        <f t="shared" si="18"/>
        <v>0</v>
      </c>
      <c r="BL20" s="332" t="e">
        <f t="shared" si="19"/>
        <v>#DIV/0!</v>
      </c>
      <c r="BM20" s="67"/>
      <c r="BN20" s="905">
        <f t="shared" si="39"/>
        <v>0</v>
      </c>
      <c r="BO20" s="906" t="e">
        <f t="shared" si="40"/>
        <v>#N/A</v>
      </c>
      <c r="BP20" s="67"/>
      <c r="BQ20" s="905">
        <f t="shared" si="41"/>
        <v>0</v>
      </c>
      <c r="BR20" s="906" t="e">
        <f t="shared" si="42"/>
        <v>#N/A</v>
      </c>
    </row>
    <row r="21" spans="1:70" hidden="1" x14ac:dyDescent="0.3">
      <c r="A21" s="1"/>
      <c r="B21" s="3"/>
      <c r="C21" s="157"/>
      <c r="D21" s="158">
        <f t="shared" si="20"/>
        <v>0</v>
      </c>
      <c r="E21" s="152"/>
      <c r="F21" s="78"/>
      <c r="G21" s="22">
        <f t="shared" si="43"/>
        <v>0</v>
      </c>
      <c r="H21" s="905">
        <f t="shared" si="44"/>
        <v>0</v>
      </c>
      <c r="I21" s="906" t="e">
        <f t="shared" si="21"/>
        <v>#N/A</v>
      </c>
      <c r="J21" s="27"/>
      <c r="K21" s="905">
        <f t="shared" si="45"/>
        <v>0</v>
      </c>
      <c r="L21" s="906" t="e">
        <f t="shared" si="46"/>
        <v>#N/A</v>
      </c>
      <c r="M21" s="67"/>
      <c r="N21" s="905">
        <f t="shared" si="0"/>
        <v>0</v>
      </c>
      <c r="O21" s="906" t="e">
        <f t="shared" si="22"/>
        <v>#N/A</v>
      </c>
      <c r="P21" s="67"/>
      <c r="Q21" s="905">
        <f t="shared" si="23"/>
        <v>0</v>
      </c>
      <c r="R21" s="906" t="e">
        <f t="shared" si="24"/>
        <v>#N/A</v>
      </c>
      <c r="S21" s="330">
        <f t="shared" si="10"/>
        <v>0</v>
      </c>
      <c r="T21" s="332" t="e">
        <f t="shared" si="11"/>
        <v>#DIV/0!</v>
      </c>
      <c r="U21" s="27"/>
      <c r="V21" s="905">
        <f t="shared" si="1"/>
        <v>0</v>
      </c>
      <c r="W21" s="906" t="e">
        <f t="shared" si="47"/>
        <v>#N/A</v>
      </c>
      <c r="X21" s="67"/>
      <c r="Y21" s="905">
        <f t="shared" si="2"/>
        <v>0</v>
      </c>
      <c r="Z21" s="906" t="e">
        <f t="shared" si="25"/>
        <v>#N/A</v>
      </c>
      <c r="AA21" s="67"/>
      <c r="AB21" s="905">
        <f t="shared" si="3"/>
        <v>0</v>
      </c>
      <c r="AC21" s="906" t="e">
        <f t="shared" si="26"/>
        <v>#N/A</v>
      </c>
      <c r="AD21" s="330">
        <f t="shared" si="12"/>
        <v>0</v>
      </c>
      <c r="AE21" s="332" t="e">
        <f t="shared" si="13"/>
        <v>#DIV/0!</v>
      </c>
      <c r="AF21" s="67"/>
      <c r="AG21" s="905">
        <f t="shared" si="27"/>
        <v>0</v>
      </c>
      <c r="AH21" s="906" t="e">
        <f t="shared" si="28"/>
        <v>#N/A</v>
      </c>
      <c r="AI21" s="67"/>
      <c r="AJ21" s="905">
        <f t="shared" si="4"/>
        <v>0</v>
      </c>
      <c r="AK21" s="906" t="e">
        <f t="shared" si="29"/>
        <v>#N/A</v>
      </c>
      <c r="AL21" s="67"/>
      <c r="AM21" s="905">
        <f t="shared" si="5"/>
        <v>0</v>
      </c>
      <c r="AN21" s="906" t="e">
        <f t="shared" si="30"/>
        <v>#N/A</v>
      </c>
      <c r="AO21" s="330">
        <f t="shared" si="14"/>
        <v>0</v>
      </c>
      <c r="AP21" s="332" t="e">
        <f t="shared" si="15"/>
        <v>#DIV/0!</v>
      </c>
      <c r="AQ21" s="67"/>
      <c r="AR21" s="905">
        <f t="shared" si="31"/>
        <v>0</v>
      </c>
      <c r="AS21" s="906" t="e">
        <f t="shared" si="32"/>
        <v>#N/A</v>
      </c>
      <c r="AT21" s="67"/>
      <c r="AU21" s="905">
        <f t="shared" si="6"/>
        <v>0</v>
      </c>
      <c r="AV21" s="906" t="e">
        <f t="shared" si="33"/>
        <v>#N/A</v>
      </c>
      <c r="AW21" s="67"/>
      <c r="AX21" s="905">
        <f t="shared" si="7"/>
        <v>0</v>
      </c>
      <c r="AY21" s="906" t="e">
        <f t="shared" si="34"/>
        <v>#N/A</v>
      </c>
      <c r="AZ21" s="330">
        <f t="shared" si="16"/>
        <v>0</v>
      </c>
      <c r="BA21" s="332" t="e">
        <f t="shared" si="17"/>
        <v>#DIV/0!</v>
      </c>
      <c r="BB21" s="67"/>
      <c r="BC21" s="905">
        <f t="shared" si="35"/>
        <v>0</v>
      </c>
      <c r="BD21" s="906" t="e">
        <f t="shared" si="36"/>
        <v>#N/A</v>
      </c>
      <c r="BE21" s="67"/>
      <c r="BF21" s="905">
        <f t="shared" si="8"/>
        <v>0</v>
      </c>
      <c r="BG21" s="906" t="e">
        <f t="shared" si="37"/>
        <v>#N/A</v>
      </c>
      <c r="BH21" s="67"/>
      <c r="BI21" s="905">
        <f t="shared" si="9"/>
        <v>0</v>
      </c>
      <c r="BJ21" s="906" t="e">
        <f t="shared" si="38"/>
        <v>#N/A</v>
      </c>
      <c r="BK21" s="330">
        <f t="shared" si="18"/>
        <v>0</v>
      </c>
      <c r="BL21" s="332" t="e">
        <f t="shared" si="19"/>
        <v>#DIV/0!</v>
      </c>
      <c r="BM21" s="67"/>
      <c r="BN21" s="905">
        <f t="shared" si="39"/>
        <v>0</v>
      </c>
      <c r="BO21" s="906" t="e">
        <f t="shared" si="40"/>
        <v>#N/A</v>
      </c>
      <c r="BP21" s="67"/>
      <c r="BQ21" s="905">
        <f t="shared" si="41"/>
        <v>0</v>
      </c>
      <c r="BR21" s="906" t="e">
        <f t="shared" si="42"/>
        <v>#N/A</v>
      </c>
    </row>
    <row r="22" spans="1:70" hidden="1" x14ac:dyDescent="0.3">
      <c r="A22" s="1"/>
      <c r="B22" s="3"/>
      <c r="C22" s="157"/>
      <c r="D22" s="158">
        <f t="shared" si="20"/>
        <v>0</v>
      </c>
      <c r="E22" s="152"/>
      <c r="F22" s="78"/>
      <c r="G22" s="22">
        <f t="shared" si="43"/>
        <v>0</v>
      </c>
      <c r="H22" s="905">
        <f t="shared" si="44"/>
        <v>0</v>
      </c>
      <c r="I22" s="906" t="e">
        <f t="shared" si="21"/>
        <v>#N/A</v>
      </c>
      <c r="J22" s="27"/>
      <c r="K22" s="905">
        <f t="shared" si="45"/>
        <v>0</v>
      </c>
      <c r="L22" s="906" t="e">
        <f t="shared" si="46"/>
        <v>#N/A</v>
      </c>
      <c r="M22" s="67"/>
      <c r="N22" s="905">
        <f t="shared" si="0"/>
        <v>0</v>
      </c>
      <c r="O22" s="906" t="e">
        <f t="shared" si="22"/>
        <v>#N/A</v>
      </c>
      <c r="P22" s="67"/>
      <c r="Q22" s="905">
        <f t="shared" si="23"/>
        <v>0</v>
      </c>
      <c r="R22" s="906" t="e">
        <f t="shared" si="24"/>
        <v>#N/A</v>
      </c>
      <c r="S22" s="330">
        <f t="shared" si="10"/>
        <v>0</v>
      </c>
      <c r="T22" s="332" t="e">
        <f t="shared" si="11"/>
        <v>#DIV/0!</v>
      </c>
      <c r="U22" s="27"/>
      <c r="V22" s="905">
        <f t="shared" si="1"/>
        <v>0</v>
      </c>
      <c r="W22" s="906" t="e">
        <f t="shared" si="47"/>
        <v>#N/A</v>
      </c>
      <c r="X22" s="67"/>
      <c r="Y22" s="905">
        <f t="shared" si="2"/>
        <v>0</v>
      </c>
      <c r="Z22" s="906" t="e">
        <f t="shared" si="25"/>
        <v>#N/A</v>
      </c>
      <c r="AA22" s="67"/>
      <c r="AB22" s="905">
        <f t="shared" si="3"/>
        <v>0</v>
      </c>
      <c r="AC22" s="906" t="e">
        <f t="shared" si="26"/>
        <v>#N/A</v>
      </c>
      <c r="AD22" s="330">
        <f t="shared" si="12"/>
        <v>0</v>
      </c>
      <c r="AE22" s="332" t="e">
        <f t="shared" si="13"/>
        <v>#DIV/0!</v>
      </c>
      <c r="AF22" s="67"/>
      <c r="AG22" s="905">
        <f t="shared" si="27"/>
        <v>0</v>
      </c>
      <c r="AH22" s="906" t="e">
        <f t="shared" si="28"/>
        <v>#N/A</v>
      </c>
      <c r="AI22" s="67"/>
      <c r="AJ22" s="905">
        <f t="shared" si="4"/>
        <v>0</v>
      </c>
      <c r="AK22" s="906" t="e">
        <f t="shared" si="29"/>
        <v>#N/A</v>
      </c>
      <c r="AL22" s="67"/>
      <c r="AM22" s="905">
        <f t="shared" si="5"/>
        <v>0</v>
      </c>
      <c r="AN22" s="906" t="e">
        <f t="shared" si="30"/>
        <v>#N/A</v>
      </c>
      <c r="AO22" s="330">
        <f t="shared" si="14"/>
        <v>0</v>
      </c>
      <c r="AP22" s="332" t="e">
        <f t="shared" si="15"/>
        <v>#DIV/0!</v>
      </c>
      <c r="AQ22" s="67"/>
      <c r="AR22" s="905">
        <f t="shared" si="31"/>
        <v>0</v>
      </c>
      <c r="AS22" s="906" t="e">
        <f t="shared" si="32"/>
        <v>#N/A</v>
      </c>
      <c r="AT22" s="67"/>
      <c r="AU22" s="905">
        <f t="shared" si="6"/>
        <v>0</v>
      </c>
      <c r="AV22" s="906" t="e">
        <f t="shared" si="33"/>
        <v>#N/A</v>
      </c>
      <c r="AW22" s="67"/>
      <c r="AX22" s="905">
        <f t="shared" si="7"/>
        <v>0</v>
      </c>
      <c r="AY22" s="906" t="e">
        <f t="shared" si="34"/>
        <v>#N/A</v>
      </c>
      <c r="AZ22" s="330">
        <f t="shared" si="16"/>
        <v>0</v>
      </c>
      <c r="BA22" s="332" t="e">
        <f t="shared" si="17"/>
        <v>#DIV/0!</v>
      </c>
      <c r="BB22" s="67"/>
      <c r="BC22" s="905">
        <f t="shared" si="35"/>
        <v>0</v>
      </c>
      <c r="BD22" s="906" t="e">
        <f t="shared" si="36"/>
        <v>#N/A</v>
      </c>
      <c r="BE22" s="67"/>
      <c r="BF22" s="905">
        <f t="shared" si="8"/>
        <v>0</v>
      </c>
      <c r="BG22" s="906" t="e">
        <f t="shared" si="37"/>
        <v>#N/A</v>
      </c>
      <c r="BH22" s="67"/>
      <c r="BI22" s="905">
        <f t="shared" si="9"/>
        <v>0</v>
      </c>
      <c r="BJ22" s="906" t="e">
        <f t="shared" si="38"/>
        <v>#N/A</v>
      </c>
      <c r="BK22" s="330">
        <f t="shared" si="18"/>
        <v>0</v>
      </c>
      <c r="BL22" s="332" t="e">
        <f t="shared" si="19"/>
        <v>#DIV/0!</v>
      </c>
      <c r="BM22" s="67"/>
      <c r="BN22" s="905">
        <f t="shared" si="39"/>
        <v>0</v>
      </c>
      <c r="BO22" s="906" t="e">
        <f t="shared" si="40"/>
        <v>#N/A</v>
      </c>
      <c r="BP22" s="67"/>
      <c r="BQ22" s="905">
        <f t="shared" si="41"/>
        <v>0</v>
      </c>
      <c r="BR22" s="906" t="e">
        <f t="shared" si="42"/>
        <v>#N/A</v>
      </c>
    </row>
    <row r="23" spans="1:70" hidden="1" x14ac:dyDescent="0.3">
      <c r="A23" s="1"/>
      <c r="B23" s="3"/>
      <c r="C23" s="157"/>
      <c r="D23" s="158">
        <f t="shared" si="20"/>
        <v>0</v>
      </c>
      <c r="E23" s="152"/>
      <c r="F23" s="78"/>
      <c r="G23" s="22">
        <f t="shared" si="43"/>
        <v>0</v>
      </c>
      <c r="H23" s="905">
        <f t="shared" si="44"/>
        <v>0</v>
      </c>
      <c r="I23" s="906" t="e">
        <f t="shared" si="21"/>
        <v>#N/A</v>
      </c>
      <c r="J23" s="27"/>
      <c r="K23" s="905">
        <f t="shared" si="45"/>
        <v>0</v>
      </c>
      <c r="L23" s="906" t="e">
        <f t="shared" si="46"/>
        <v>#N/A</v>
      </c>
      <c r="M23" s="67"/>
      <c r="N23" s="905">
        <f t="shared" si="0"/>
        <v>0</v>
      </c>
      <c r="O23" s="906" t="e">
        <f t="shared" si="22"/>
        <v>#N/A</v>
      </c>
      <c r="P23" s="67"/>
      <c r="Q23" s="905">
        <f t="shared" si="23"/>
        <v>0</v>
      </c>
      <c r="R23" s="906" t="e">
        <f t="shared" si="24"/>
        <v>#N/A</v>
      </c>
      <c r="S23" s="330">
        <f t="shared" si="10"/>
        <v>0</v>
      </c>
      <c r="T23" s="332" t="e">
        <f t="shared" si="11"/>
        <v>#DIV/0!</v>
      </c>
      <c r="U23" s="27"/>
      <c r="V23" s="905">
        <f t="shared" si="1"/>
        <v>0</v>
      </c>
      <c r="W23" s="906" t="e">
        <f t="shared" si="47"/>
        <v>#N/A</v>
      </c>
      <c r="X23" s="67"/>
      <c r="Y23" s="905">
        <f t="shared" si="2"/>
        <v>0</v>
      </c>
      <c r="Z23" s="906" t="e">
        <f t="shared" si="25"/>
        <v>#N/A</v>
      </c>
      <c r="AA23" s="67"/>
      <c r="AB23" s="905">
        <f t="shared" si="3"/>
        <v>0</v>
      </c>
      <c r="AC23" s="906" t="e">
        <f t="shared" si="26"/>
        <v>#N/A</v>
      </c>
      <c r="AD23" s="330">
        <f t="shared" si="12"/>
        <v>0</v>
      </c>
      <c r="AE23" s="332" t="e">
        <f t="shared" si="13"/>
        <v>#DIV/0!</v>
      </c>
      <c r="AF23" s="67"/>
      <c r="AG23" s="905">
        <f t="shared" si="27"/>
        <v>0</v>
      </c>
      <c r="AH23" s="906" t="e">
        <f t="shared" si="28"/>
        <v>#N/A</v>
      </c>
      <c r="AI23" s="67"/>
      <c r="AJ23" s="905">
        <f t="shared" si="4"/>
        <v>0</v>
      </c>
      <c r="AK23" s="906" t="e">
        <f t="shared" si="29"/>
        <v>#N/A</v>
      </c>
      <c r="AL23" s="67"/>
      <c r="AM23" s="905">
        <f t="shared" si="5"/>
        <v>0</v>
      </c>
      <c r="AN23" s="906" t="e">
        <f t="shared" si="30"/>
        <v>#N/A</v>
      </c>
      <c r="AO23" s="330">
        <f t="shared" si="14"/>
        <v>0</v>
      </c>
      <c r="AP23" s="332" t="e">
        <f t="shared" si="15"/>
        <v>#DIV/0!</v>
      </c>
      <c r="AQ23" s="67"/>
      <c r="AR23" s="905">
        <f t="shared" si="31"/>
        <v>0</v>
      </c>
      <c r="AS23" s="906" t="e">
        <f t="shared" si="32"/>
        <v>#N/A</v>
      </c>
      <c r="AT23" s="67"/>
      <c r="AU23" s="905">
        <f t="shared" si="6"/>
        <v>0</v>
      </c>
      <c r="AV23" s="906" t="e">
        <f t="shared" si="33"/>
        <v>#N/A</v>
      </c>
      <c r="AW23" s="67"/>
      <c r="AX23" s="905">
        <f t="shared" si="7"/>
        <v>0</v>
      </c>
      <c r="AY23" s="906" t="e">
        <f t="shared" si="34"/>
        <v>#N/A</v>
      </c>
      <c r="AZ23" s="330">
        <f t="shared" si="16"/>
        <v>0</v>
      </c>
      <c r="BA23" s="332" t="e">
        <f t="shared" si="17"/>
        <v>#DIV/0!</v>
      </c>
      <c r="BB23" s="67"/>
      <c r="BC23" s="905">
        <f t="shared" si="35"/>
        <v>0</v>
      </c>
      <c r="BD23" s="906" t="e">
        <f t="shared" si="36"/>
        <v>#N/A</v>
      </c>
      <c r="BE23" s="67"/>
      <c r="BF23" s="905">
        <f t="shared" si="8"/>
        <v>0</v>
      </c>
      <c r="BG23" s="906" t="e">
        <f t="shared" si="37"/>
        <v>#N/A</v>
      </c>
      <c r="BH23" s="67"/>
      <c r="BI23" s="905">
        <f t="shared" si="9"/>
        <v>0</v>
      </c>
      <c r="BJ23" s="906" t="e">
        <f t="shared" si="38"/>
        <v>#N/A</v>
      </c>
      <c r="BK23" s="330">
        <f t="shared" si="18"/>
        <v>0</v>
      </c>
      <c r="BL23" s="332" t="e">
        <f t="shared" si="19"/>
        <v>#DIV/0!</v>
      </c>
      <c r="BM23" s="67"/>
      <c r="BN23" s="905">
        <f t="shared" si="39"/>
        <v>0</v>
      </c>
      <c r="BO23" s="906" t="e">
        <f t="shared" si="40"/>
        <v>#N/A</v>
      </c>
      <c r="BP23" s="67"/>
      <c r="BQ23" s="905">
        <f t="shared" si="41"/>
        <v>0</v>
      </c>
      <c r="BR23" s="906" t="e">
        <f t="shared" si="42"/>
        <v>#N/A</v>
      </c>
    </row>
    <row r="24" spans="1:70" hidden="1" x14ac:dyDescent="0.3">
      <c r="A24" s="1"/>
      <c r="B24" s="3"/>
      <c r="C24" s="157"/>
      <c r="D24" s="158">
        <f t="shared" si="20"/>
        <v>0</v>
      </c>
      <c r="E24" s="152"/>
      <c r="F24" s="78"/>
      <c r="G24" s="22">
        <f t="shared" si="43"/>
        <v>0</v>
      </c>
      <c r="H24" s="905">
        <f t="shared" si="44"/>
        <v>0</v>
      </c>
      <c r="I24" s="906" t="e">
        <f t="shared" si="21"/>
        <v>#N/A</v>
      </c>
      <c r="J24" s="27"/>
      <c r="K24" s="905">
        <f t="shared" si="45"/>
        <v>0</v>
      </c>
      <c r="L24" s="906" t="e">
        <f t="shared" si="46"/>
        <v>#N/A</v>
      </c>
      <c r="M24" s="67"/>
      <c r="N24" s="905">
        <f t="shared" si="0"/>
        <v>0</v>
      </c>
      <c r="O24" s="906" t="e">
        <f t="shared" si="22"/>
        <v>#N/A</v>
      </c>
      <c r="P24" s="67"/>
      <c r="Q24" s="905">
        <f t="shared" si="23"/>
        <v>0</v>
      </c>
      <c r="R24" s="906" t="e">
        <f t="shared" si="24"/>
        <v>#N/A</v>
      </c>
      <c r="S24" s="330">
        <f t="shared" si="10"/>
        <v>0</v>
      </c>
      <c r="T24" s="332" t="e">
        <f t="shared" si="11"/>
        <v>#DIV/0!</v>
      </c>
      <c r="U24" s="27"/>
      <c r="V24" s="905">
        <f t="shared" si="1"/>
        <v>0</v>
      </c>
      <c r="W24" s="906" t="e">
        <f t="shared" si="47"/>
        <v>#N/A</v>
      </c>
      <c r="X24" s="67"/>
      <c r="Y24" s="905">
        <f t="shared" si="2"/>
        <v>0</v>
      </c>
      <c r="Z24" s="906" t="e">
        <f t="shared" si="25"/>
        <v>#N/A</v>
      </c>
      <c r="AA24" s="67"/>
      <c r="AB24" s="905">
        <f t="shared" si="3"/>
        <v>0</v>
      </c>
      <c r="AC24" s="906" t="e">
        <f t="shared" si="26"/>
        <v>#N/A</v>
      </c>
      <c r="AD24" s="330">
        <f t="shared" si="12"/>
        <v>0</v>
      </c>
      <c r="AE24" s="332" t="e">
        <f t="shared" si="13"/>
        <v>#DIV/0!</v>
      </c>
      <c r="AF24" s="67"/>
      <c r="AG24" s="905">
        <f t="shared" si="27"/>
        <v>0</v>
      </c>
      <c r="AH24" s="906" t="e">
        <f t="shared" si="28"/>
        <v>#N/A</v>
      </c>
      <c r="AI24" s="67"/>
      <c r="AJ24" s="905">
        <f t="shared" si="4"/>
        <v>0</v>
      </c>
      <c r="AK24" s="906" t="e">
        <f t="shared" si="29"/>
        <v>#N/A</v>
      </c>
      <c r="AL24" s="67"/>
      <c r="AM24" s="905">
        <f t="shared" si="5"/>
        <v>0</v>
      </c>
      <c r="AN24" s="906" t="e">
        <f t="shared" si="30"/>
        <v>#N/A</v>
      </c>
      <c r="AO24" s="330">
        <f t="shared" si="14"/>
        <v>0</v>
      </c>
      <c r="AP24" s="332" t="e">
        <f t="shared" si="15"/>
        <v>#DIV/0!</v>
      </c>
      <c r="AQ24" s="67"/>
      <c r="AR24" s="905">
        <f t="shared" si="31"/>
        <v>0</v>
      </c>
      <c r="AS24" s="906" t="e">
        <f t="shared" si="32"/>
        <v>#N/A</v>
      </c>
      <c r="AT24" s="67"/>
      <c r="AU24" s="905">
        <f t="shared" si="6"/>
        <v>0</v>
      </c>
      <c r="AV24" s="906" t="e">
        <f t="shared" si="33"/>
        <v>#N/A</v>
      </c>
      <c r="AW24" s="67"/>
      <c r="AX24" s="905">
        <f t="shared" si="7"/>
        <v>0</v>
      </c>
      <c r="AY24" s="906" t="e">
        <f t="shared" si="34"/>
        <v>#N/A</v>
      </c>
      <c r="AZ24" s="330">
        <f t="shared" si="16"/>
        <v>0</v>
      </c>
      <c r="BA24" s="332" t="e">
        <f t="shared" si="17"/>
        <v>#DIV/0!</v>
      </c>
      <c r="BB24" s="67"/>
      <c r="BC24" s="905">
        <f t="shared" si="35"/>
        <v>0</v>
      </c>
      <c r="BD24" s="906" t="e">
        <f t="shared" si="36"/>
        <v>#N/A</v>
      </c>
      <c r="BE24" s="67"/>
      <c r="BF24" s="905">
        <f t="shared" si="8"/>
        <v>0</v>
      </c>
      <c r="BG24" s="906" t="e">
        <f t="shared" si="37"/>
        <v>#N/A</v>
      </c>
      <c r="BH24" s="67"/>
      <c r="BI24" s="905">
        <f t="shared" si="9"/>
        <v>0</v>
      </c>
      <c r="BJ24" s="906" t="e">
        <f t="shared" si="38"/>
        <v>#N/A</v>
      </c>
      <c r="BK24" s="330">
        <f t="shared" si="18"/>
        <v>0</v>
      </c>
      <c r="BL24" s="332" t="e">
        <f t="shared" si="19"/>
        <v>#DIV/0!</v>
      </c>
      <c r="BM24" s="67"/>
      <c r="BN24" s="905">
        <f t="shared" si="39"/>
        <v>0</v>
      </c>
      <c r="BO24" s="906" t="e">
        <f t="shared" si="40"/>
        <v>#N/A</v>
      </c>
      <c r="BP24" s="67"/>
      <c r="BQ24" s="905">
        <f t="shared" si="41"/>
        <v>0</v>
      </c>
      <c r="BR24" s="906" t="e">
        <f t="shared" si="42"/>
        <v>#N/A</v>
      </c>
    </row>
    <row r="25" spans="1:70" hidden="1" x14ac:dyDescent="0.3">
      <c r="A25" s="1"/>
      <c r="B25" s="3"/>
      <c r="C25" s="157"/>
      <c r="D25" s="158">
        <f t="shared" si="20"/>
        <v>0</v>
      </c>
      <c r="E25" s="152"/>
      <c r="F25" s="78"/>
      <c r="G25" s="22">
        <f t="shared" si="43"/>
        <v>0</v>
      </c>
      <c r="H25" s="905">
        <f t="shared" si="44"/>
        <v>0</v>
      </c>
      <c r="I25" s="906" t="e">
        <f t="shared" si="21"/>
        <v>#N/A</v>
      </c>
      <c r="J25" s="27"/>
      <c r="K25" s="905">
        <f t="shared" si="45"/>
        <v>0</v>
      </c>
      <c r="L25" s="906" t="e">
        <f t="shared" si="46"/>
        <v>#N/A</v>
      </c>
      <c r="M25" s="67"/>
      <c r="N25" s="905">
        <f t="shared" si="0"/>
        <v>0</v>
      </c>
      <c r="O25" s="906" t="e">
        <f t="shared" si="22"/>
        <v>#N/A</v>
      </c>
      <c r="P25" s="67"/>
      <c r="Q25" s="905">
        <f t="shared" si="23"/>
        <v>0</v>
      </c>
      <c r="R25" s="906" t="e">
        <f t="shared" si="24"/>
        <v>#N/A</v>
      </c>
      <c r="S25" s="330">
        <f t="shared" si="10"/>
        <v>0</v>
      </c>
      <c r="T25" s="332" t="e">
        <f t="shared" si="11"/>
        <v>#DIV/0!</v>
      </c>
      <c r="U25" s="27"/>
      <c r="V25" s="905">
        <f t="shared" si="1"/>
        <v>0</v>
      </c>
      <c r="W25" s="906" t="e">
        <f t="shared" si="47"/>
        <v>#N/A</v>
      </c>
      <c r="X25" s="67"/>
      <c r="Y25" s="905">
        <f t="shared" si="2"/>
        <v>0</v>
      </c>
      <c r="Z25" s="906" t="e">
        <f t="shared" si="25"/>
        <v>#N/A</v>
      </c>
      <c r="AA25" s="67"/>
      <c r="AB25" s="905">
        <f t="shared" si="3"/>
        <v>0</v>
      </c>
      <c r="AC25" s="906" t="e">
        <f t="shared" si="26"/>
        <v>#N/A</v>
      </c>
      <c r="AD25" s="330">
        <f t="shared" si="12"/>
        <v>0</v>
      </c>
      <c r="AE25" s="332" t="e">
        <f t="shared" si="13"/>
        <v>#DIV/0!</v>
      </c>
      <c r="AF25" s="67"/>
      <c r="AG25" s="905">
        <f t="shared" si="27"/>
        <v>0</v>
      </c>
      <c r="AH25" s="906" t="e">
        <f t="shared" si="28"/>
        <v>#N/A</v>
      </c>
      <c r="AI25" s="67"/>
      <c r="AJ25" s="905">
        <f t="shared" si="4"/>
        <v>0</v>
      </c>
      <c r="AK25" s="906" t="e">
        <f t="shared" si="29"/>
        <v>#N/A</v>
      </c>
      <c r="AL25" s="67"/>
      <c r="AM25" s="905">
        <f t="shared" si="5"/>
        <v>0</v>
      </c>
      <c r="AN25" s="906" t="e">
        <f t="shared" si="30"/>
        <v>#N/A</v>
      </c>
      <c r="AO25" s="330">
        <f t="shared" si="14"/>
        <v>0</v>
      </c>
      <c r="AP25" s="332" t="e">
        <f t="shared" si="15"/>
        <v>#DIV/0!</v>
      </c>
      <c r="AQ25" s="67"/>
      <c r="AR25" s="905">
        <f t="shared" si="31"/>
        <v>0</v>
      </c>
      <c r="AS25" s="906" t="e">
        <f t="shared" si="32"/>
        <v>#N/A</v>
      </c>
      <c r="AT25" s="67"/>
      <c r="AU25" s="905">
        <f t="shared" si="6"/>
        <v>0</v>
      </c>
      <c r="AV25" s="906" t="e">
        <f t="shared" si="33"/>
        <v>#N/A</v>
      </c>
      <c r="AW25" s="67"/>
      <c r="AX25" s="905">
        <f t="shared" si="7"/>
        <v>0</v>
      </c>
      <c r="AY25" s="906" t="e">
        <f t="shared" si="34"/>
        <v>#N/A</v>
      </c>
      <c r="AZ25" s="330">
        <f t="shared" si="16"/>
        <v>0</v>
      </c>
      <c r="BA25" s="332" t="e">
        <f t="shared" si="17"/>
        <v>#DIV/0!</v>
      </c>
      <c r="BB25" s="67"/>
      <c r="BC25" s="905">
        <f t="shared" si="35"/>
        <v>0</v>
      </c>
      <c r="BD25" s="906" t="e">
        <f t="shared" si="36"/>
        <v>#N/A</v>
      </c>
      <c r="BE25" s="67"/>
      <c r="BF25" s="905">
        <f t="shared" si="8"/>
        <v>0</v>
      </c>
      <c r="BG25" s="906" t="e">
        <f t="shared" si="37"/>
        <v>#N/A</v>
      </c>
      <c r="BH25" s="67"/>
      <c r="BI25" s="905">
        <f t="shared" si="9"/>
        <v>0</v>
      </c>
      <c r="BJ25" s="906" t="e">
        <f t="shared" si="38"/>
        <v>#N/A</v>
      </c>
      <c r="BK25" s="330">
        <f t="shared" si="18"/>
        <v>0</v>
      </c>
      <c r="BL25" s="332" t="e">
        <f t="shared" si="19"/>
        <v>#DIV/0!</v>
      </c>
      <c r="BM25" s="67"/>
      <c r="BN25" s="905">
        <f t="shared" si="39"/>
        <v>0</v>
      </c>
      <c r="BO25" s="906" t="e">
        <f t="shared" si="40"/>
        <v>#N/A</v>
      </c>
      <c r="BP25" s="67"/>
      <c r="BQ25" s="905">
        <f t="shared" si="41"/>
        <v>0</v>
      </c>
      <c r="BR25" s="906" t="e">
        <f t="shared" si="42"/>
        <v>#N/A</v>
      </c>
    </row>
    <row r="26" spans="1:70" hidden="1" x14ac:dyDescent="0.3">
      <c r="A26" s="1"/>
      <c r="B26" s="3"/>
      <c r="C26" s="157"/>
      <c r="D26" s="158">
        <f t="shared" si="20"/>
        <v>0</v>
      </c>
      <c r="E26" s="152"/>
      <c r="F26" s="78"/>
      <c r="G26" s="22">
        <f t="shared" si="43"/>
        <v>0</v>
      </c>
      <c r="H26" s="905">
        <f t="shared" si="44"/>
        <v>0</v>
      </c>
      <c r="I26" s="906" t="e">
        <f t="shared" si="21"/>
        <v>#N/A</v>
      </c>
      <c r="J26" s="27"/>
      <c r="K26" s="905">
        <f t="shared" si="45"/>
        <v>0</v>
      </c>
      <c r="L26" s="906" t="e">
        <f t="shared" si="46"/>
        <v>#N/A</v>
      </c>
      <c r="M26" s="67"/>
      <c r="N26" s="905">
        <f t="shared" si="0"/>
        <v>0</v>
      </c>
      <c r="O26" s="906" t="e">
        <f t="shared" si="22"/>
        <v>#N/A</v>
      </c>
      <c r="P26" s="67"/>
      <c r="Q26" s="905">
        <f t="shared" si="23"/>
        <v>0</v>
      </c>
      <c r="R26" s="906" t="e">
        <f t="shared" si="24"/>
        <v>#N/A</v>
      </c>
      <c r="S26" s="330">
        <f t="shared" si="10"/>
        <v>0</v>
      </c>
      <c r="T26" s="332" t="e">
        <f t="shared" si="11"/>
        <v>#DIV/0!</v>
      </c>
      <c r="U26" s="27"/>
      <c r="V26" s="905">
        <f t="shared" si="1"/>
        <v>0</v>
      </c>
      <c r="W26" s="906" t="e">
        <f t="shared" si="47"/>
        <v>#N/A</v>
      </c>
      <c r="X26" s="67"/>
      <c r="Y26" s="905">
        <f t="shared" si="2"/>
        <v>0</v>
      </c>
      <c r="Z26" s="906" t="e">
        <f t="shared" si="25"/>
        <v>#N/A</v>
      </c>
      <c r="AA26" s="67"/>
      <c r="AB26" s="905">
        <f t="shared" si="3"/>
        <v>0</v>
      </c>
      <c r="AC26" s="906" t="e">
        <f t="shared" si="26"/>
        <v>#N/A</v>
      </c>
      <c r="AD26" s="330">
        <f t="shared" si="12"/>
        <v>0</v>
      </c>
      <c r="AE26" s="332" t="e">
        <f t="shared" si="13"/>
        <v>#DIV/0!</v>
      </c>
      <c r="AF26" s="67"/>
      <c r="AG26" s="905">
        <f t="shared" si="27"/>
        <v>0</v>
      </c>
      <c r="AH26" s="906" t="e">
        <f t="shared" si="28"/>
        <v>#N/A</v>
      </c>
      <c r="AI26" s="67"/>
      <c r="AJ26" s="905">
        <f t="shared" si="4"/>
        <v>0</v>
      </c>
      <c r="AK26" s="906" t="e">
        <f t="shared" si="29"/>
        <v>#N/A</v>
      </c>
      <c r="AL26" s="67"/>
      <c r="AM26" s="905">
        <f t="shared" si="5"/>
        <v>0</v>
      </c>
      <c r="AN26" s="906" t="e">
        <f t="shared" si="30"/>
        <v>#N/A</v>
      </c>
      <c r="AO26" s="330">
        <f t="shared" si="14"/>
        <v>0</v>
      </c>
      <c r="AP26" s="332" t="e">
        <f t="shared" si="15"/>
        <v>#DIV/0!</v>
      </c>
      <c r="AQ26" s="67"/>
      <c r="AR26" s="905">
        <f t="shared" si="31"/>
        <v>0</v>
      </c>
      <c r="AS26" s="906" t="e">
        <f t="shared" si="32"/>
        <v>#N/A</v>
      </c>
      <c r="AT26" s="67"/>
      <c r="AU26" s="905">
        <f t="shared" si="6"/>
        <v>0</v>
      </c>
      <c r="AV26" s="906" t="e">
        <f t="shared" si="33"/>
        <v>#N/A</v>
      </c>
      <c r="AW26" s="67"/>
      <c r="AX26" s="905">
        <f t="shared" si="7"/>
        <v>0</v>
      </c>
      <c r="AY26" s="906" t="e">
        <f t="shared" si="34"/>
        <v>#N/A</v>
      </c>
      <c r="AZ26" s="330">
        <f t="shared" si="16"/>
        <v>0</v>
      </c>
      <c r="BA26" s="332" t="e">
        <f t="shared" si="17"/>
        <v>#DIV/0!</v>
      </c>
      <c r="BB26" s="67"/>
      <c r="BC26" s="905">
        <f t="shared" si="35"/>
        <v>0</v>
      </c>
      <c r="BD26" s="906" t="e">
        <f t="shared" si="36"/>
        <v>#N/A</v>
      </c>
      <c r="BE26" s="67"/>
      <c r="BF26" s="905">
        <f t="shared" si="8"/>
        <v>0</v>
      </c>
      <c r="BG26" s="906" t="e">
        <f t="shared" si="37"/>
        <v>#N/A</v>
      </c>
      <c r="BH26" s="67"/>
      <c r="BI26" s="905">
        <f t="shared" si="9"/>
        <v>0</v>
      </c>
      <c r="BJ26" s="906" t="e">
        <f t="shared" si="38"/>
        <v>#N/A</v>
      </c>
      <c r="BK26" s="330">
        <f t="shared" si="18"/>
        <v>0</v>
      </c>
      <c r="BL26" s="332" t="e">
        <f t="shared" si="19"/>
        <v>#DIV/0!</v>
      </c>
      <c r="BM26" s="67"/>
      <c r="BN26" s="905">
        <f t="shared" si="39"/>
        <v>0</v>
      </c>
      <c r="BO26" s="906" t="e">
        <f t="shared" si="40"/>
        <v>#N/A</v>
      </c>
      <c r="BP26" s="67"/>
      <c r="BQ26" s="905">
        <f t="shared" si="41"/>
        <v>0</v>
      </c>
      <c r="BR26" s="906" t="e">
        <f t="shared" si="42"/>
        <v>#N/A</v>
      </c>
    </row>
    <row r="27" spans="1:70" hidden="1" x14ac:dyDescent="0.3">
      <c r="A27" s="1"/>
      <c r="B27" s="3"/>
      <c r="C27" s="157"/>
      <c r="D27" s="158">
        <f t="shared" si="20"/>
        <v>0</v>
      </c>
      <c r="E27" s="152"/>
      <c r="F27" s="78"/>
      <c r="G27" s="22">
        <f t="shared" si="43"/>
        <v>0</v>
      </c>
      <c r="H27" s="905">
        <f t="shared" si="44"/>
        <v>0</v>
      </c>
      <c r="I27" s="906" t="e">
        <f t="shared" si="21"/>
        <v>#N/A</v>
      </c>
      <c r="J27" s="27"/>
      <c r="K27" s="905">
        <f t="shared" si="45"/>
        <v>0</v>
      </c>
      <c r="L27" s="906" t="e">
        <f t="shared" si="46"/>
        <v>#N/A</v>
      </c>
      <c r="M27" s="67"/>
      <c r="N27" s="905">
        <f t="shared" si="0"/>
        <v>0</v>
      </c>
      <c r="O27" s="906" t="e">
        <f t="shared" si="22"/>
        <v>#N/A</v>
      </c>
      <c r="P27" s="67"/>
      <c r="Q27" s="905">
        <f t="shared" si="23"/>
        <v>0</v>
      </c>
      <c r="R27" s="906" t="e">
        <f t="shared" si="24"/>
        <v>#N/A</v>
      </c>
      <c r="S27" s="330">
        <f t="shared" si="10"/>
        <v>0</v>
      </c>
      <c r="T27" s="332" t="e">
        <f t="shared" si="11"/>
        <v>#DIV/0!</v>
      </c>
      <c r="U27" s="27"/>
      <c r="V27" s="905">
        <f t="shared" si="1"/>
        <v>0</v>
      </c>
      <c r="W27" s="906" t="e">
        <f t="shared" si="47"/>
        <v>#N/A</v>
      </c>
      <c r="X27" s="67"/>
      <c r="Y27" s="905">
        <f t="shared" si="2"/>
        <v>0</v>
      </c>
      <c r="Z27" s="906" t="e">
        <f t="shared" si="25"/>
        <v>#N/A</v>
      </c>
      <c r="AA27" s="67"/>
      <c r="AB27" s="905">
        <f t="shared" si="3"/>
        <v>0</v>
      </c>
      <c r="AC27" s="906" t="e">
        <f t="shared" si="26"/>
        <v>#N/A</v>
      </c>
      <c r="AD27" s="330">
        <f t="shared" si="12"/>
        <v>0</v>
      </c>
      <c r="AE27" s="332" t="e">
        <f t="shared" si="13"/>
        <v>#DIV/0!</v>
      </c>
      <c r="AF27" s="67"/>
      <c r="AG27" s="905">
        <f t="shared" si="27"/>
        <v>0</v>
      </c>
      <c r="AH27" s="906" t="e">
        <f t="shared" si="28"/>
        <v>#N/A</v>
      </c>
      <c r="AI27" s="67"/>
      <c r="AJ27" s="905">
        <f t="shared" si="4"/>
        <v>0</v>
      </c>
      <c r="AK27" s="906" t="e">
        <f t="shared" si="29"/>
        <v>#N/A</v>
      </c>
      <c r="AL27" s="67"/>
      <c r="AM27" s="905">
        <f t="shared" si="5"/>
        <v>0</v>
      </c>
      <c r="AN27" s="906" t="e">
        <f t="shared" si="30"/>
        <v>#N/A</v>
      </c>
      <c r="AO27" s="330">
        <f t="shared" si="14"/>
        <v>0</v>
      </c>
      <c r="AP27" s="332" t="e">
        <f t="shared" si="15"/>
        <v>#DIV/0!</v>
      </c>
      <c r="AQ27" s="67"/>
      <c r="AR27" s="905">
        <f t="shared" si="31"/>
        <v>0</v>
      </c>
      <c r="AS27" s="906" t="e">
        <f t="shared" si="32"/>
        <v>#N/A</v>
      </c>
      <c r="AT27" s="67"/>
      <c r="AU27" s="905">
        <f t="shared" si="6"/>
        <v>0</v>
      </c>
      <c r="AV27" s="906" t="e">
        <f t="shared" si="33"/>
        <v>#N/A</v>
      </c>
      <c r="AW27" s="67"/>
      <c r="AX27" s="905">
        <f t="shared" si="7"/>
        <v>0</v>
      </c>
      <c r="AY27" s="906" t="e">
        <f t="shared" si="34"/>
        <v>#N/A</v>
      </c>
      <c r="AZ27" s="330">
        <f t="shared" si="16"/>
        <v>0</v>
      </c>
      <c r="BA27" s="332" t="e">
        <f t="shared" si="17"/>
        <v>#DIV/0!</v>
      </c>
      <c r="BB27" s="67"/>
      <c r="BC27" s="905">
        <f t="shared" si="35"/>
        <v>0</v>
      </c>
      <c r="BD27" s="906" t="e">
        <f t="shared" si="36"/>
        <v>#N/A</v>
      </c>
      <c r="BE27" s="67"/>
      <c r="BF27" s="905">
        <f t="shared" si="8"/>
        <v>0</v>
      </c>
      <c r="BG27" s="906" t="e">
        <f t="shared" si="37"/>
        <v>#N/A</v>
      </c>
      <c r="BH27" s="67"/>
      <c r="BI27" s="905">
        <f t="shared" si="9"/>
        <v>0</v>
      </c>
      <c r="BJ27" s="906" t="e">
        <f t="shared" si="38"/>
        <v>#N/A</v>
      </c>
      <c r="BK27" s="330">
        <f t="shared" si="18"/>
        <v>0</v>
      </c>
      <c r="BL27" s="332" t="e">
        <f t="shared" si="19"/>
        <v>#DIV/0!</v>
      </c>
      <c r="BM27" s="67"/>
      <c r="BN27" s="905">
        <f t="shared" si="39"/>
        <v>0</v>
      </c>
      <c r="BO27" s="906" t="e">
        <f t="shared" si="40"/>
        <v>#N/A</v>
      </c>
      <c r="BP27" s="67"/>
      <c r="BQ27" s="905">
        <f t="shared" si="41"/>
        <v>0</v>
      </c>
      <c r="BR27" s="906" t="e">
        <f t="shared" si="42"/>
        <v>#N/A</v>
      </c>
    </row>
    <row r="28" spans="1:70" hidden="1" x14ac:dyDescent="0.3">
      <c r="A28" s="1"/>
      <c r="B28" s="3"/>
      <c r="C28" s="157"/>
      <c r="D28" s="158">
        <f t="shared" si="20"/>
        <v>0</v>
      </c>
      <c r="E28" s="152"/>
      <c r="F28" s="78"/>
      <c r="G28" s="22">
        <f t="shared" si="43"/>
        <v>0</v>
      </c>
      <c r="H28" s="905">
        <f t="shared" si="44"/>
        <v>0</v>
      </c>
      <c r="I28" s="906" t="e">
        <f t="shared" si="21"/>
        <v>#N/A</v>
      </c>
      <c r="J28" s="27"/>
      <c r="K28" s="905">
        <f t="shared" si="45"/>
        <v>0</v>
      </c>
      <c r="L28" s="906" t="e">
        <f t="shared" si="46"/>
        <v>#N/A</v>
      </c>
      <c r="M28" s="67"/>
      <c r="N28" s="905">
        <f t="shared" si="0"/>
        <v>0</v>
      </c>
      <c r="O28" s="906" t="e">
        <f t="shared" si="22"/>
        <v>#N/A</v>
      </c>
      <c r="P28" s="67"/>
      <c r="Q28" s="905">
        <f t="shared" si="23"/>
        <v>0</v>
      </c>
      <c r="R28" s="906" t="e">
        <f t="shared" si="24"/>
        <v>#N/A</v>
      </c>
      <c r="S28" s="330">
        <f t="shared" si="10"/>
        <v>0</v>
      </c>
      <c r="T28" s="332" t="e">
        <f t="shared" si="11"/>
        <v>#DIV/0!</v>
      </c>
      <c r="U28" s="27"/>
      <c r="V28" s="905">
        <f t="shared" si="1"/>
        <v>0</v>
      </c>
      <c r="W28" s="906" t="e">
        <f t="shared" si="47"/>
        <v>#N/A</v>
      </c>
      <c r="X28" s="67"/>
      <c r="Y28" s="905">
        <f t="shared" si="2"/>
        <v>0</v>
      </c>
      <c r="Z28" s="906" t="e">
        <f t="shared" si="25"/>
        <v>#N/A</v>
      </c>
      <c r="AA28" s="67"/>
      <c r="AB28" s="905">
        <f t="shared" si="3"/>
        <v>0</v>
      </c>
      <c r="AC28" s="906" t="e">
        <f t="shared" si="26"/>
        <v>#N/A</v>
      </c>
      <c r="AD28" s="330">
        <f t="shared" si="12"/>
        <v>0</v>
      </c>
      <c r="AE28" s="332" t="e">
        <f t="shared" si="13"/>
        <v>#DIV/0!</v>
      </c>
      <c r="AF28" s="67"/>
      <c r="AG28" s="905">
        <f t="shared" si="27"/>
        <v>0</v>
      </c>
      <c r="AH28" s="906" t="e">
        <f t="shared" si="28"/>
        <v>#N/A</v>
      </c>
      <c r="AI28" s="67"/>
      <c r="AJ28" s="905">
        <f t="shared" si="4"/>
        <v>0</v>
      </c>
      <c r="AK28" s="906" t="e">
        <f t="shared" si="29"/>
        <v>#N/A</v>
      </c>
      <c r="AL28" s="67"/>
      <c r="AM28" s="905">
        <f t="shared" si="5"/>
        <v>0</v>
      </c>
      <c r="AN28" s="906" t="e">
        <f t="shared" si="30"/>
        <v>#N/A</v>
      </c>
      <c r="AO28" s="330">
        <f t="shared" si="14"/>
        <v>0</v>
      </c>
      <c r="AP28" s="332" t="e">
        <f t="shared" si="15"/>
        <v>#DIV/0!</v>
      </c>
      <c r="AQ28" s="67"/>
      <c r="AR28" s="905">
        <f t="shared" si="31"/>
        <v>0</v>
      </c>
      <c r="AS28" s="906" t="e">
        <f t="shared" si="32"/>
        <v>#N/A</v>
      </c>
      <c r="AT28" s="67"/>
      <c r="AU28" s="905">
        <f t="shared" si="6"/>
        <v>0</v>
      </c>
      <c r="AV28" s="906" t="e">
        <f t="shared" si="33"/>
        <v>#N/A</v>
      </c>
      <c r="AW28" s="67"/>
      <c r="AX28" s="905">
        <f t="shared" si="7"/>
        <v>0</v>
      </c>
      <c r="AY28" s="906" t="e">
        <f t="shared" si="34"/>
        <v>#N/A</v>
      </c>
      <c r="AZ28" s="330">
        <f t="shared" si="16"/>
        <v>0</v>
      </c>
      <c r="BA28" s="332" t="e">
        <f t="shared" si="17"/>
        <v>#DIV/0!</v>
      </c>
      <c r="BB28" s="67"/>
      <c r="BC28" s="905">
        <f t="shared" si="35"/>
        <v>0</v>
      </c>
      <c r="BD28" s="906" t="e">
        <f t="shared" si="36"/>
        <v>#N/A</v>
      </c>
      <c r="BE28" s="67"/>
      <c r="BF28" s="905">
        <f t="shared" si="8"/>
        <v>0</v>
      </c>
      <c r="BG28" s="906" t="e">
        <f t="shared" si="37"/>
        <v>#N/A</v>
      </c>
      <c r="BH28" s="67"/>
      <c r="BI28" s="905">
        <f t="shared" si="9"/>
        <v>0</v>
      </c>
      <c r="BJ28" s="906" t="e">
        <f t="shared" si="38"/>
        <v>#N/A</v>
      </c>
      <c r="BK28" s="330">
        <f t="shared" si="18"/>
        <v>0</v>
      </c>
      <c r="BL28" s="332" t="e">
        <f t="shared" si="19"/>
        <v>#DIV/0!</v>
      </c>
      <c r="BM28" s="67"/>
      <c r="BN28" s="905">
        <f t="shared" si="39"/>
        <v>0</v>
      </c>
      <c r="BO28" s="906" t="e">
        <f t="shared" si="40"/>
        <v>#N/A</v>
      </c>
      <c r="BP28" s="67"/>
      <c r="BQ28" s="905">
        <f t="shared" si="41"/>
        <v>0</v>
      </c>
      <c r="BR28" s="906" t="e">
        <f t="shared" si="42"/>
        <v>#N/A</v>
      </c>
    </row>
    <row r="29" spans="1:70" hidden="1" x14ac:dyDescent="0.3">
      <c r="A29" s="1"/>
      <c r="B29" s="3"/>
      <c r="C29" s="157"/>
      <c r="D29" s="158">
        <f t="shared" si="20"/>
        <v>0</v>
      </c>
      <c r="E29" s="152"/>
      <c r="F29" s="78"/>
      <c r="G29" s="22">
        <f t="shared" si="43"/>
        <v>0</v>
      </c>
      <c r="H29" s="905">
        <f t="shared" si="44"/>
        <v>0</v>
      </c>
      <c r="I29" s="906" t="e">
        <f t="shared" si="21"/>
        <v>#N/A</v>
      </c>
      <c r="J29" s="27"/>
      <c r="K29" s="905">
        <f t="shared" si="45"/>
        <v>0</v>
      </c>
      <c r="L29" s="906" t="e">
        <f t="shared" si="46"/>
        <v>#N/A</v>
      </c>
      <c r="M29" s="67"/>
      <c r="N29" s="905">
        <f t="shared" si="0"/>
        <v>0</v>
      </c>
      <c r="O29" s="906" t="e">
        <f t="shared" si="22"/>
        <v>#N/A</v>
      </c>
      <c r="P29" s="67"/>
      <c r="Q29" s="905">
        <f t="shared" si="23"/>
        <v>0</v>
      </c>
      <c r="R29" s="906" t="e">
        <f t="shared" si="24"/>
        <v>#N/A</v>
      </c>
      <c r="S29" s="330">
        <f t="shared" si="10"/>
        <v>0</v>
      </c>
      <c r="T29" s="332" t="e">
        <f t="shared" si="11"/>
        <v>#DIV/0!</v>
      </c>
      <c r="U29" s="27"/>
      <c r="V29" s="905">
        <f t="shared" si="1"/>
        <v>0</v>
      </c>
      <c r="W29" s="906" t="e">
        <f t="shared" si="47"/>
        <v>#N/A</v>
      </c>
      <c r="X29" s="67"/>
      <c r="Y29" s="905">
        <f t="shared" si="2"/>
        <v>0</v>
      </c>
      <c r="Z29" s="906" t="e">
        <f t="shared" si="25"/>
        <v>#N/A</v>
      </c>
      <c r="AA29" s="67"/>
      <c r="AB29" s="905">
        <f t="shared" si="3"/>
        <v>0</v>
      </c>
      <c r="AC29" s="906" t="e">
        <f t="shared" si="26"/>
        <v>#N/A</v>
      </c>
      <c r="AD29" s="330">
        <f t="shared" si="12"/>
        <v>0</v>
      </c>
      <c r="AE29" s="332" t="e">
        <f t="shared" si="13"/>
        <v>#DIV/0!</v>
      </c>
      <c r="AF29" s="67"/>
      <c r="AG29" s="905">
        <f t="shared" si="27"/>
        <v>0</v>
      </c>
      <c r="AH29" s="906" t="e">
        <f t="shared" si="28"/>
        <v>#N/A</v>
      </c>
      <c r="AI29" s="67"/>
      <c r="AJ29" s="905">
        <f t="shared" si="4"/>
        <v>0</v>
      </c>
      <c r="AK29" s="906" t="e">
        <f t="shared" si="29"/>
        <v>#N/A</v>
      </c>
      <c r="AL29" s="67"/>
      <c r="AM29" s="905">
        <f t="shared" si="5"/>
        <v>0</v>
      </c>
      <c r="AN29" s="906" t="e">
        <f t="shared" si="30"/>
        <v>#N/A</v>
      </c>
      <c r="AO29" s="330">
        <f t="shared" si="14"/>
        <v>0</v>
      </c>
      <c r="AP29" s="332" t="e">
        <f t="shared" si="15"/>
        <v>#DIV/0!</v>
      </c>
      <c r="AQ29" s="67"/>
      <c r="AR29" s="905">
        <f t="shared" si="31"/>
        <v>0</v>
      </c>
      <c r="AS29" s="906" t="e">
        <f t="shared" si="32"/>
        <v>#N/A</v>
      </c>
      <c r="AT29" s="67"/>
      <c r="AU29" s="905">
        <f t="shared" si="6"/>
        <v>0</v>
      </c>
      <c r="AV29" s="906" t="e">
        <f t="shared" si="33"/>
        <v>#N/A</v>
      </c>
      <c r="AW29" s="67"/>
      <c r="AX29" s="905">
        <f t="shared" si="7"/>
        <v>0</v>
      </c>
      <c r="AY29" s="906" t="e">
        <f t="shared" si="34"/>
        <v>#N/A</v>
      </c>
      <c r="AZ29" s="330">
        <f t="shared" si="16"/>
        <v>0</v>
      </c>
      <c r="BA29" s="332" t="e">
        <f t="shared" si="17"/>
        <v>#DIV/0!</v>
      </c>
      <c r="BB29" s="67"/>
      <c r="BC29" s="905">
        <f t="shared" si="35"/>
        <v>0</v>
      </c>
      <c r="BD29" s="906" t="e">
        <f t="shared" si="36"/>
        <v>#N/A</v>
      </c>
      <c r="BE29" s="67"/>
      <c r="BF29" s="905">
        <f t="shared" si="8"/>
        <v>0</v>
      </c>
      <c r="BG29" s="906" t="e">
        <f t="shared" si="37"/>
        <v>#N/A</v>
      </c>
      <c r="BH29" s="67"/>
      <c r="BI29" s="905">
        <f t="shared" si="9"/>
        <v>0</v>
      </c>
      <c r="BJ29" s="906" t="e">
        <f t="shared" si="38"/>
        <v>#N/A</v>
      </c>
      <c r="BK29" s="330">
        <f t="shared" si="18"/>
        <v>0</v>
      </c>
      <c r="BL29" s="332" t="e">
        <f t="shared" si="19"/>
        <v>#DIV/0!</v>
      </c>
      <c r="BM29" s="67"/>
      <c r="BN29" s="905">
        <f t="shared" si="39"/>
        <v>0</v>
      </c>
      <c r="BO29" s="906" t="e">
        <f t="shared" si="40"/>
        <v>#N/A</v>
      </c>
      <c r="BP29" s="67"/>
      <c r="BQ29" s="905">
        <f t="shared" si="41"/>
        <v>0</v>
      </c>
      <c r="BR29" s="906" t="e">
        <f t="shared" si="42"/>
        <v>#N/A</v>
      </c>
    </row>
    <row r="30" spans="1:70" hidden="1" x14ac:dyDescent="0.3">
      <c r="A30" s="1"/>
      <c r="B30" s="3"/>
      <c r="C30" s="157"/>
      <c r="D30" s="158">
        <f t="shared" si="20"/>
        <v>0</v>
      </c>
      <c r="E30" s="152"/>
      <c r="F30" s="78"/>
      <c r="G30" s="22">
        <f t="shared" si="43"/>
        <v>0</v>
      </c>
      <c r="H30" s="905">
        <f t="shared" si="44"/>
        <v>0</v>
      </c>
      <c r="I30" s="906" t="e">
        <f t="shared" si="21"/>
        <v>#N/A</v>
      </c>
      <c r="J30" s="27"/>
      <c r="K30" s="905">
        <f t="shared" si="45"/>
        <v>0</v>
      </c>
      <c r="L30" s="906" t="e">
        <f t="shared" si="46"/>
        <v>#N/A</v>
      </c>
      <c r="M30" s="67"/>
      <c r="N30" s="905">
        <f t="shared" si="0"/>
        <v>0</v>
      </c>
      <c r="O30" s="906" t="e">
        <f t="shared" si="22"/>
        <v>#N/A</v>
      </c>
      <c r="P30" s="67"/>
      <c r="Q30" s="905">
        <f t="shared" si="23"/>
        <v>0</v>
      </c>
      <c r="R30" s="906" t="e">
        <f t="shared" si="24"/>
        <v>#N/A</v>
      </c>
      <c r="S30" s="330">
        <f t="shared" si="10"/>
        <v>0</v>
      </c>
      <c r="T30" s="332" t="e">
        <f t="shared" si="11"/>
        <v>#DIV/0!</v>
      </c>
      <c r="U30" s="27"/>
      <c r="V30" s="905">
        <f t="shared" si="1"/>
        <v>0</v>
      </c>
      <c r="W30" s="906" t="e">
        <f t="shared" si="47"/>
        <v>#N/A</v>
      </c>
      <c r="X30" s="67"/>
      <c r="Y30" s="905">
        <f t="shared" si="2"/>
        <v>0</v>
      </c>
      <c r="Z30" s="906" t="e">
        <f t="shared" si="25"/>
        <v>#N/A</v>
      </c>
      <c r="AA30" s="67"/>
      <c r="AB30" s="905">
        <f t="shared" si="3"/>
        <v>0</v>
      </c>
      <c r="AC30" s="906" t="e">
        <f t="shared" si="26"/>
        <v>#N/A</v>
      </c>
      <c r="AD30" s="330">
        <f t="shared" si="12"/>
        <v>0</v>
      </c>
      <c r="AE30" s="332" t="e">
        <f t="shared" si="13"/>
        <v>#DIV/0!</v>
      </c>
      <c r="AF30" s="67"/>
      <c r="AG30" s="905">
        <f t="shared" si="27"/>
        <v>0</v>
      </c>
      <c r="AH30" s="906" t="e">
        <f t="shared" si="28"/>
        <v>#N/A</v>
      </c>
      <c r="AI30" s="67"/>
      <c r="AJ30" s="905">
        <f t="shared" si="4"/>
        <v>0</v>
      </c>
      <c r="AK30" s="906" t="e">
        <f t="shared" si="29"/>
        <v>#N/A</v>
      </c>
      <c r="AL30" s="67"/>
      <c r="AM30" s="905">
        <f t="shared" si="5"/>
        <v>0</v>
      </c>
      <c r="AN30" s="906" t="e">
        <f t="shared" si="30"/>
        <v>#N/A</v>
      </c>
      <c r="AO30" s="330">
        <f t="shared" si="14"/>
        <v>0</v>
      </c>
      <c r="AP30" s="332" t="e">
        <f t="shared" si="15"/>
        <v>#DIV/0!</v>
      </c>
      <c r="AQ30" s="67"/>
      <c r="AR30" s="905">
        <f t="shared" si="31"/>
        <v>0</v>
      </c>
      <c r="AS30" s="906" t="e">
        <f t="shared" si="32"/>
        <v>#N/A</v>
      </c>
      <c r="AT30" s="67"/>
      <c r="AU30" s="905">
        <f t="shared" si="6"/>
        <v>0</v>
      </c>
      <c r="AV30" s="906" t="e">
        <f t="shared" si="33"/>
        <v>#N/A</v>
      </c>
      <c r="AW30" s="67"/>
      <c r="AX30" s="905">
        <f t="shared" si="7"/>
        <v>0</v>
      </c>
      <c r="AY30" s="906" t="e">
        <f t="shared" si="34"/>
        <v>#N/A</v>
      </c>
      <c r="AZ30" s="330">
        <f t="shared" si="16"/>
        <v>0</v>
      </c>
      <c r="BA30" s="332" t="e">
        <f t="shared" si="17"/>
        <v>#DIV/0!</v>
      </c>
      <c r="BB30" s="67"/>
      <c r="BC30" s="905">
        <f t="shared" si="35"/>
        <v>0</v>
      </c>
      <c r="BD30" s="906" t="e">
        <f t="shared" si="36"/>
        <v>#N/A</v>
      </c>
      <c r="BE30" s="67"/>
      <c r="BF30" s="905">
        <f t="shared" si="8"/>
        <v>0</v>
      </c>
      <c r="BG30" s="906" t="e">
        <f t="shared" si="37"/>
        <v>#N/A</v>
      </c>
      <c r="BH30" s="67"/>
      <c r="BI30" s="905">
        <f t="shared" si="9"/>
        <v>0</v>
      </c>
      <c r="BJ30" s="906" t="e">
        <f t="shared" si="38"/>
        <v>#N/A</v>
      </c>
      <c r="BK30" s="330">
        <f t="shared" si="18"/>
        <v>0</v>
      </c>
      <c r="BL30" s="332" t="e">
        <f t="shared" si="19"/>
        <v>#DIV/0!</v>
      </c>
      <c r="BM30" s="67"/>
      <c r="BN30" s="905">
        <f t="shared" si="39"/>
        <v>0</v>
      </c>
      <c r="BO30" s="906" t="e">
        <f t="shared" si="40"/>
        <v>#N/A</v>
      </c>
      <c r="BP30" s="67"/>
      <c r="BQ30" s="905">
        <f t="shared" si="41"/>
        <v>0</v>
      </c>
      <c r="BR30" s="906" t="e">
        <f t="shared" si="42"/>
        <v>#N/A</v>
      </c>
    </row>
    <row r="31" spans="1:70" hidden="1" x14ac:dyDescent="0.3">
      <c r="A31" s="1"/>
      <c r="B31" s="3"/>
      <c r="C31" s="157"/>
      <c r="D31" s="158">
        <f t="shared" si="20"/>
        <v>0</v>
      </c>
      <c r="E31" s="152"/>
      <c r="F31" s="78"/>
      <c r="G31" s="22">
        <f t="shared" si="43"/>
        <v>0</v>
      </c>
      <c r="H31" s="905">
        <f t="shared" si="44"/>
        <v>0</v>
      </c>
      <c r="I31" s="906" t="e">
        <f t="shared" si="21"/>
        <v>#N/A</v>
      </c>
      <c r="J31" s="27"/>
      <c r="K31" s="905">
        <f t="shared" si="45"/>
        <v>0</v>
      </c>
      <c r="L31" s="906" t="e">
        <f t="shared" si="46"/>
        <v>#N/A</v>
      </c>
      <c r="M31" s="67"/>
      <c r="N31" s="905">
        <f t="shared" si="0"/>
        <v>0</v>
      </c>
      <c r="O31" s="906" t="e">
        <f t="shared" si="22"/>
        <v>#N/A</v>
      </c>
      <c r="P31" s="67"/>
      <c r="Q31" s="905">
        <f t="shared" si="23"/>
        <v>0</v>
      </c>
      <c r="R31" s="906" t="e">
        <f t="shared" si="24"/>
        <v>#N/A</v>
      </c>
      <c r="S31" s="330">
        <f t="shared" si="10"/>
        <v>0</v>
      </c>
      <c r="T31" s="332" t="e">
        <f t="shared" si="11"/>
        <v>#DIV/0!</v>
      </c>
      <c r="U31" s="27"/>
      <c r="V31" s="905">
        <f t="shared" si="1"/>
        <v>0</v>
      </c>
      <c r="W31" s="906" t="e">
        <f t="shared" si="47"/>
        <v>#N/A</v>
      </c>
      <c r="X31" s="67"/>
      <c r="Y31" s="905">
        <f t="shared" si="2"/>
        <v>0</v>
      </c>
      <c r="Z31" s="906" t="e">
        <f t="shared" si="25"/>
        <v>#N/A</v>
      </c>
      <c r="AA31" s="67"/>
      <c r="AB31" s="905">
        <f t="shared" si="3"/>
        <v>0</v>
      </c>
      <c r="AC31" s="906" t="e">
        <f t="shared" si="26"/>
        <v>#N/A</v>
      </c>
      <c r="AD31" s="330">
        <f t="shared" si="12"/>
        <v>0</v>
      </c>
      <c r="AE31" s="332" t="e">
        <f t="shared" si="13"/>
        <v>#DIV/0!</v>
      </c>
      <c r="AF31" s="67"/>
      <c r="AG31" s="905">
        <f t="shared" si="27"/>
        <v>0</v>
      </c>
      <c r="AH31" s="906" t="e">
        <f t="shared" si="28"/>
        <v>#N/A</v>
      </c>
      <c r="AI31" s="67"/>
      <c r="AJ31" s="905">
        <f t="shared" si="4"/>
        <v>0</v>
      </c>
      <c r="AK31" s="906" t="e">
        <f t="shared" si="29"/>
        <v>#N/A</v>
      </c>
      <c r="AL31" s="67"/>
      <c r="AM31" s="905">
        <f t="shared" si="5"/>
        <v>0</v>
      </c>
      <c r="AN31" s="906" t="e">
        <f t="shared" si="30"/>
        <v>#N/A</v>
      </c>
      <c r="AO31" s="330">
        <f t="shared" si="14"/>
        <v>0</v>
      </c>
      <c r="AP31" s="332" t="e">
        <f t="shared" si="15"/>
        <v>#DIV/0!</v>
      </c>
      <c r="AQ31" s="67"/>
      <c r="AR31" s="905">
        <f t="shared" si="31"/>
        <v>0</v>
      </c>
      <c r="AS31" s="906" t="e">
        <f t="shared" si="32"/>
        <v>#N/A</v>
      </c>
      <c r="AT31" s="67"/>
      <c r="AU31" s="905">
        <f t="shared" si="6"/>
        <v>0</v>
      </c>
      <c r="AV31" s="906" t="e">
        <f t="shared" si="33"/>
        <v>#N/A</v>
      </c>
      <c r="AW31" s="67"/>
      <c r="AX31" s="905">
        <f t="shared" si="7"/>
        <v>0</v>
      </c>
      <c r="AY31" s="906" t="e">
        <f t="shared" si="34"/>
        <v>#N/A</v>
      </c>
      <c r="AZ31" s="330">
        <f t="shared" si="16"/>
        <v>0</v>
      </c>
      <c r="BA31" s="332" t="e">
        <f t="shared" si="17"/>
        <v>#DIV/0!</v>
      </c>
      <c r="BB31" s="67"/>
      <c r="BC31" s="905">
        <f t="shared" si="35"/>
        <v>0</v>
      </c>
      <c r="BD31" s="906" t="e">
        <f t="shared" si="36"/>
        <v>#N/A</v>
      </c>
      <c r="BE31" s="67"/>
      <c r="BF31" s="905">
        <f t="shared" si="8"/>
        <v>0</v>
      </c>
      <c r="BG31" s="906" t="e">
        <f t="shared" si="37"/>
        <v>#N/A</v>
      </c>
      <c r="BH31" s="67"/>
      <c r="BI31" s="905">
        <f t="shared" si="9"/>
        <v>0</v>
      </c>
      <c r="BJ31" s="906" t="e">
        <f t="shared" si="38"/>
        <v>#N/A</v>
      </c>
      <c r="BK31" s="330">
        <f t="shared" si="18"/>
        <v>0</v>
      </c>
      <c r="BL31" s="332" t="e">
        <f t="shared" si="19"/>
        <v>#DIV/0!</v>
      </c>
      <c r="BM31" s="67"/>
      <c r="BN31" s="905">
        <f t="shared" si="39"/>
        <v>0</v>
      </c>
      <c r="BO31" s="906" t="e">
        <f t="shared" si="40"/>
        <v>#N/A</v>
      </c>
      <c r="BP31" s="67"/>
      <c r="BQ31" s="905">
        <f t="shared" si="41"/>
        <v>0</v>
      </c>
      <c r="BR31" s="906" t="e">
        <f t="shared" si="42"/>
        <v>#N/A</v>
      </c>
    </row>
    <row r="32" spans="1:70" hidden="1" x14ac:dyDescent="0.3">
      <c r="A32" s="1"/>
      <c r="B32" s="3"/>
      <c r="C32" s="157"/>
      <c r="D32" s="158">
        <f t="shared" si="20"/>
        <v>0</v>
      </c>
      <c r="E32" s="152"/>
      <c r="F32" s="78"/>
      <c r="G32" s="22">
        <f t="shared" si="43"/>
        <v>0</v>
      </c>
      <c r="H32" s="905">
        <f t="shared" si="44"/>
        <v>0</v>
      </c>
      <c r="I32" s="906" t="e">
        <f t="shared" si="21"/>
        <v>#N/A</v>
      </c>
      <c r="J32" s="27"/>
      <c r="K32" s="905">
        <f t="shared" si="45"/>
        <v>0</v>
      </c>
      <c r="L32" s="906" t="e">
        <f t="shared" si="46"/>
        <v>#N/A</v>
      </c>
      <c r="M32" s="67"/>
      <c r="N32" s="905">
        <f t="shared" si="0"/>
        <v>0</v>
      </c>
      <c r="O32" s="906" t="e">
        <f t="shared" si="22"/>
        <v>#N/A</v>
      </c>
      <c r="P32" s="67"/>
      <c r="Q32" s="905">
        <f t="shared" si="23"/>
        <v>0</v>
      </c>
      <c r="R32" s="906" t="e">
        <f t="shared" si="24"/>
        <v>#N/A</v>
      </c>
      <c r="S32" s="330">
        <f t="shared" si="10"/>
        <v>0</v>
      </c>
      <c r="T32" s="332" t="e">
        <f t="shared" si="11"/>
        <v>#DIV/0!</v>
      </c>
      <c r="U32" s="27"/>
      <c r="V32" s="905">
        <f t="shared" si="1"/>
        <v>0</v>
      </c>
      <c r="W32" s="906" t="e">
        <f t="shared" si="47"/>
        <v>#N/A</v>
      </c>
      <c r="X32" s="67"/>
      <c r="Y32" s="905">
        <f t="shared" si="2"/>
        <v>0</v>
      </c>
      <c r="Z32" s="906" t="e">
        <f t="shared" si="25"/>
        <v>#N/A</v>
      </c>
      <c r="AA32" s="67"/>
      <c r="AB32" s="905">
        <f t="shared" si="3"/>
        <v>0</v>
      </c>
      <c r="AC32" s="906" t="e">
        <f t="shared" si="26"/>
        <v>#N/A</v>
      </c>
      <c r="AD32" s="330">
        <f t="shared" si="12"/>
        <v>0</v>
      </c>
      <c r="AE32" s="332" t="e">
        <f t="shared" si="13"/>
        <v>#DIV/0!</v>
      </c>
      <c r="AF32" s="67"/>
      <c r="AG32" s="905">
        <f t="shared" si="27"/>
        <v>0</v>
      </c>
      <c r="AH32" s="906" t="e">
        <f t="shared" si="28"/>
        <v>#N/A</v>
      </c>
      <c r="AI32" s="67"/>
      <c r="AJ32" s="905">
        <f t="shared" si="4"/>
        <v>0</v>
      </c>
      <c r="AK32" s="906" t="e">
        <f t="shared" si="29"/>
        <v>#N/A</v>
      </c>
      <c r="AL32" s="67"/>
      <c r="AM32" s="905">
        <f t="shared" si="5"/>
        <v>0</v>
      </c>
      <c r="AN32" s="906" t="e">
        <f t="shared" si="30"/>
        <v>#N/A</v>
      </c>
      <c r="AO32" s="330">
        <f t="shared" si="14"/>
        <v>0</v>
      </c>
      <c r="AP32" s="332" t="e">
        <f t="shared" si="15"/>
        <v>#DIV/0!</v>
      </c>
      <c r="AQ32" s="67"/>
      <c r="AR32" s="905">
        <f t="shared" si="31"/>
        <v>0</v>
      </c>
      <c r="AS32" s="906" t="e">
        <f t="shared" si="32"/>
        <v>#N/A</v>
      </c>
      <c r="AT32" s="67"/>
      <c r="AU32" s="905">
        <f t="shared" si="6"/>
        <v>0</v>
      </c>
      <c r="AV32" s="906" t="e">
        <f t="shared" si="33"/>
        <v>#N/A</v>
      </c>
      <c r="AW32" s="67"/>
      <c r="AX32" s="905">
        <f t="shared" si="7"/>
        <v>0</v>
      </c>
      <c r="AY32" s="906" t="e">
        <f t="shared" si="34"/>
        <v>#N/A</v>
      </c>
      <c r="AZ32" s="330">
        <f t="shared" si="16"/>
        <v>0</v>
      </c>
      <c r="BA32" s="332" t="e">
        <f t="shared" si="17"/>
        <v>#DIV/0!</v>
      </c>
      <c r="BB32" s="67"/>
      <c r="BC32" s="905">
        <f t="shared" si="35"/>
        <v>0</v>
      </c>
      <c r="BD32" s="906" t="e">
        <f t="shared" si="36"/>
        <v>#N/A</v>
      </c>
      <c r="BE32" s="67"/>
      <c r="BF32" s="905">
        <f t="shared" si="8"/>
        <v>0</v>
      </c>
      <c r="BG32" s="906" t="e">
        <f t="shared" si="37"/>
        <v>#N/A</v>
      </c>
      <c r="BH32" s="67"/>
      <c r="BI32" s="905">
        <f t="shared" si="9"/>
        <v>0</v>
      </c>
      <c r="BJ32" s="906" t="e">
        <f t="shared" si="38"/>
        <v>#N/A</v>
      </c>
      <c r="BK32" s="330">
        <f t="shared" si="18"/>
        <v>0</v>
      </c>
      <c r="BL32" s="332" t="e">
        <f t="shared" si="19"/>
        <v>#DIV/0!</v>
      </c>
      <c r="BM32" s="67"/>
      <c r="BN32" s="905">
        <f t="shared" si="39"/>
        <v>0</v>
      </c>
      <c r="BO32" s="906" t="e">
        <f t="shared" si="40"/>
        <v>#N/A</v>
      </c>
      <c r="BP32" s="67"/>
      <c r="BQ32" s="905">
        <f t="shared" si="41"/>
        <v>0</v>
      </c>
      <c r="BR32" s="906" t="e">
        <f t="shared" si="42"/>
        <v>#N/A</v>
      </c>
    </row>
    <row r="33" spans="1:70" hidden="1" x14ac:dyDescent="0.3">
      <c r="A33" s="1"/>
      <c r="B33" s="3"/>
      <c r="C33" s="157"/>
      <c r="D33" s="158">
        <f t="shared" si="20"/>
        <v>0</v>
      </c>
      <c r="E33" s="152"/>
      <c r="F33" s="78"/>
      <c r="G33" s="22">
        <f t="shared" si="43"/>
        <v>0</v>
      </c>
      <c r="H33" s="905">
        <f t="shared" si="44"/>
        <v>0</v>
      </c>
      <c r="I33" s="906" t="e">
        <f t="shared" si="21"/>
        <v>#N/A</v>
      </c>
      <c r="J33" s="27"/>
      <c r="K33" s="905">
        <f t="shared" si="45"/>
        <v>0</v>
      </c>
      <c r="L33" s="906" t="e">
        <f t="shared" si="46"/>
        <v>#N/A</v>
      </c>
      <c r="M33" s="67"/>
      <c r="N33" s="905">
        <f t="shared" si="0"/>
        <v>0</v>
      </c>
      <c r="O33" s="906" t="e">
        <f t="shared" si="22"/>
        <v>#N/A</v>
      </c>
      <c r="P33" s="67"/>
      <c r="Q33" s="905">
        <f t="shared" si="23"/>
        <v>0</v>
      </c>
      <c r="R33" s="906" t="e">
        <f t="shared" si="24"/>
        <v>#N/A</v>
      </c>
      <c r="S33" s="330">
        <f t="shared" si="10"/>
        <v>0</v>
      </c>
      <c r="T33" s="332" t="e">
        <f t="shared" si="11"/>
        <v>#DIV/0!</v>
      </c>
      <c r="U33" s="27"/>
      <c r="V33" s="905">
        <f t="shared" si="1"/>
        <v>0</v>
      </c>
      <c r="W33" s="906" t="e">
        <f t="shared" si="47"/>
        <v>#N/A</v>
      </c>
      <c r="X33" s="67"/>
      <c r="Y33" s="905">
        <f t="shared" si="2"/>
        <v>0</v>
      </c>
      <c r="Z33" s="906" t="e">
        <f t="shared" si="25"/>
        <v>#N/A</v>
      </c>
      <c r="AA33" s="67"/>
      <c r="AB33" s="905">
        <f t="shared" si="3"/>
        <v>0</v>
      </c>
      <c r="AC33" s="906" t="e">
        <f t="shared" si="26"/>
        <v>#N/A</v>
      </c>
      <c r="AD33" s="330">
        <f t="shared" si="12"/>
        <v>0</v>
      </c>
      <c r="AE33" s="332" t="e">
        <f t="shared" si="13"/>
        <v>#DIV/0!</v>
      </c>
      <c r="AF33" s="67"/>
      <c r="AG33" s="905">
        <f t="shared" si="27"/>
        <v>0</v>
      </c>
      <c r="AH33" s="906" t="e">
        <f t="shared" si="28"/>
        <v>#N/A</v>
      </c>
      <c r="AI33" s="67"/>
      <c r="AJ33" s="905">
        <f t="shared" si="4"/>
        <v>0</v>
      </c>
      <c r="AK33" s="906" t="e">
        <f t="shared" si="29"/>
        <v>#N/A</v>
      </c>
      <c r="AL33" s="67"/>
      <c r="AM33" s="905">
        <f t="shared" si="5"/>
        <v>0</v>
      </c>
      <c r="AN33" s="906" t="e">
        <f t="shared" si="30"/>
        <v>#N/A</v>
      </c>
      <c r="AO33" s="330">
        <f t="shared" si="14"/>
        <v>0</v>
      </c>
      <c r="AP33" s="332" t="e">
        <f t="shared" si="15"/>
        <v>#DIV/0!</v>
      </c>
      <c r="AQ33" s="67"/>
      <c r="AR33" s="905">
        <f t="shared" si="31"/>
        <v>0</v>
      </c>
      <c r="AS33" s="906" t="e">
        <f t="shared" si="32"/>
        <v>#N/A</v>
      </c>
      <c r="AT33" s="67"/>
      <c r="AU33" s="905">
        <f t="shared" si="6"/>
        <v>0</v>
      </c>
      <c r="AV33" s="906" t="e">
        <f t="shared" si="33"/>
        <v>#N/A</v>
      </c>
      <c r="AW33" s="67"/>
      <c r="AX33" s="905">
        <f t="shared" si="7"/>
        <v>0</v>
      </c>
      <c r="AY33" s="906" t="e">
        <f t="shared" si="34"/>
        <v>#N/A</v>
      </c>
      <c r="AZ33" s="330">
        <f t="shared" si="16"/>
        <v>0</v>
      </c>
      <c r="BA33" s="332" t="e">
        <f t="shared" si="17"/>
        <v>#DIV/0!</v>
      </c>
      <c r="BB33" s="67"/>
      <c r="BC33" s="905">
        <f t="shared" si="35"/>
        <v>0</v>
      </c>
      <c r="BD33" s="906" t="e">
        <f t="shared" si="36"/>
        <v>#N/A</v>
      </c>
      <c r="BE33" s="67"/>
      <c r="BF33" s="905">
        <f t="shared" si="8"/>
        <v>0</v>
      </c>
      <c r="BG33" s="906" t="e">
        <f t="shared" si="37"/>
        <v>#N/A</v>
      </c>
      <c r="BH33" s="67"/>
      <c r="BI33" s="905">
        <f t="shared" si="9"/>
        <v>0</v>
      </c>
      <c r="BJ33" s="906" t="e">
        <f t="shared" si="38"/>
        <v>#N/A</v>
      </c>
      <c r="BK33" s="330">
        <f t="shared" si="18"/>
        <v>0</v>
      </c>
      <c r="BL33" s="332" t="e">
        <f t="shared" si="19"/>
        <v>#DIV/0!</v>
      </c>
      <c r="BM33" s="67"/>
      <c r="BN33" s="905">
        <f t="shared" si="39"/>
        <v>0</v>
      </c>
      <c r="BO33" s="906" t="e">
        <f t="shared" si="40"/>
        <v>#N/A</v>
      </c>
      <c r="BP33" s="67"/>
      <c r="BQ33" s="905">
        <f t="shared" si="41"/>
        <v>0</v>
      </c>
      <c r="BR33" s="906" t="e">
        <f t="shared" si="42"/>
        <v>#N/A</v>
      </c>
    </row>
    <row r="34" spans="1:70" hidden="1" x14ac:dyDescent="0.3">
      <c r="A34" s="1"/>
      <c r="B34" s="3"/>
      <c r="C34" s="157"/>
      <c r="D34" s="158">
        <f t="shared" si="20"/>
        <v>0</v>
      </c>
      <c r="E34" s="152"/>
      <c r="F34" s="78"/>
      <c r="G34" s="22">
        <f t="shared" si="43"/>
        <v>0</v>
      </c>
      <c r="H34" s="905">
        <f t="shared" si="44"/>
        <v>0</v>
      </c>
      <c r="I34" s="906" t="e">
        <f t="shared" si="21"/>
        <v>#N/A</v>
      </c>
      <c r="J34" s="27"/>
      <c r="K34" s="905">
        <f t="shared" si="45"/>
        <v>0</v>
      </c>
      <c r="L34" s="906" t="e">
        <f t="shared" si="46"/>
        <v>#N/A</v>
      </c>
      <c r="M34" s="67"/>
      <c r="N34" s="905">
        <f t="shared" si="0"/>
        <v>0</v>
      </c>
      <c r="O34" s="906" t="e">
        <f t="shared" si="22"/>
        <v>#N/A</v>
      </c>
      <c r="P34" s="67"/>
      <c r="Q34" s="905">
        <f t="shared" si="23"/>
        <v>0</v>
      </c>
      <c r="R34" s="906" t="e">
        <f t="shared" si="24"/>
        <v>#N/A</v>
      </c>
      <c r="S34" s="330">
        <f t="shared" si="10"/>
        <v>0</v>
      </c>
      <c r="T34" s="332" t="e">
        <f t="shared" si="11"/>
        <v>#DIV/0!</v>
      </c>
      <c r="U34" s="27"/>
      <c r="V34" s="905">
        <f t="shared" si="1"/>
        <v>0</v>
      </c>
      <c r="W34" s="906" t="e">
        <f t="shared" si="47"/>
        <v>#N/A</v>
      </c>
      <c r="X34" s="67"/>
      <c r="Y34" s="905">
        <f t="shared" si="2"/>
        <v>0</v>
      </c>
      <c r="Z34" s="906" t="e">
        <f t="shared" si="25"/>
        <v>#N/A</v>
      </c>
      <c r="AA34" s="67"/>
      <c r="AB34" s="905">
        <f t="shared" si="3"/>
        <v>0</v>
      </c>
      <c r="AC34" s="906" t="e">
        <f t="shared" si="26"/>
        <v>#N/A</v>
      </c>
      <c r="AD34" s="330">
        <f t="shared" si="12"/>
        <v>0</v>
      </c>
      <c r="AE34" s="332" t="e">
        <f t="shared" si="13"/>
        <v>#DIV/0!</v>
      </c>
      <c r="AF34" s="67"/>
      <c r="AG34" s="905">
        <f t="shared" si="27"/>
        <v>0</v>
      </c>
      <c r="AH34" s="906" t="e">
        <f t="shared" si="28"/>
        <v>#N/A</v>
      </c>
      <c r="AI34" s="67"/>
      <c r="AJ34" s="905">
        <f t="shared" si="4"/>
        <v>0</v>
      </c>
      <c r="AK34" s="906" t="e">
        <f t="shared" si="29"/>
        <v>#N/A</v>
      </c>
      <c r="AL34" s="67"/>
      <c r="AM34" s="905">
        <f t="shared" si="5"/>
        <v>0</v>
      </c>
      <c r="AN34" s="906" t="e">
        <f t="shared" si="30"/>
        <v>#N/A</v>
      </c>
      <c r="AO34" s="330">
        <f t="shared" si="14"/>
        <v>0</v>
      </c>
      <c r="AP34" s="332" t="e">
        <f t="shared" si="15"/>
        <v>#DIV/0!</v>
      </c>
      <c r="AQ34" s="67"/>
      <c r="AR34" s="905">
        <f t="shared" si="31"/>
        <v>0</v>
      </c>
      <c r="AS34" s="906" t="e">
        <f t="shared" si="32"/>
        <v>#N/A</v>
      </c>
      <c r="AT34" s="67"/>
      <c r="AU34" s="905">
        <f t="shared" si="6"/>
        <v>0</v>
      </c>
      <c r="AV34" s="906" t="e">
        <f t="shared" si="33"/>
        <v>#N/A</v>
      </c>
      <c r="AW34" s="67"/>
      <c r="AX34" s="905">
        <f t="shared" si="7"/>
        <v>0</v>
      </c>
      <c r="AY34" s="906" t="e">
        <f t="shared" si="34"/>
        <v>#N/A</v>
      </c>
      <c r="AZ34" s="330">
        <f t="shared" si="16"/>
        <v>0</v>
      </c>
      <c r="BA34" s="332" t="e">
        <f t="shared" si="17"/>
        <v>#DIV/0!</v>
      </c>
      <c r="BB34" s="67"/>
      <c r="BC34" s="905">
        <f t="shared" si="35"/>
        <v>0</v>
      </c>
      <c r="BD34" s="906" t="e">
        <f t="shared" si="36"/>
        <v>#N/A</v>
      </c>
      <c r="BE34" s="67"/>
      <c r="BF34" s="905">
        <f t="shared" si="8"/>
        <v>0</v>
      </c>
      <c r="BG34" s="906" t="e">
        <f t="shared" si="37"/>
        <v>#N/A</v>
      </c>
      <c r="BH34" s="67"/>
      <c r="BI34" s="905">
        <f t="shared" si="9"/>
        <v>0</v>
      </c>
      <c r="BJ34" s="906" t="e">
        <f t="shared" si="38"/>
        <v>#N/A</v>
      </c>
      <c r="BK34" s="330">
        <f t="shared" si="18"/>
        <v>0</v>
      </c>
      <c r="BL34" s="332" t="e">
        <f t="shared" si="19"/>
        <v>#DIV/0!</v>
      </c>
      <c r="BM34" s="67"/>
      <c r="BN34" s="905">
        <f t="shared" si="39"/>
        <v>0</v>
      </c>
      <c r="BO34" s="906" t="e">
        <f t="shared" si="40"/>
        <v>#N/A</v>
      </c>
      <c r="BP34" s="67"/>
      <c r="BQ34" s="905">
        <f t="shared" si="41"/>
        <v>0</v>
      </c>
      <c r="BR34" s="906" t="e">
        <f t="shared" si="42"/>
        <v>#N/A</v>
      </c>
    </row>
    <row r="35" spans="1:70" hidden="1" x14ac:dyDescent="0.3">
      <c r="A35" s="1"/>
      <c r="B35" s="3"/>
      <c r="C35" s="157"/>
      <c r="D35" s="158">
        <f t="shared" si="20"/>
        <v>0</v>
      </c>
      <c r="E35" s="152"/>
      <c r="F35" s="78"/>
      <c r="G35" s="22">
        <f t="shared" si="43"/>
        <v>0</v>
      </c>
      <c r="H35" s="905">
        <f t="shared" si="44"/>
        <v>0</v>
      </c>
      <c r="I35" s="906" t="e">
        <f t="shared" si="21"/>
        <v>#N/A</v>
      </c>
      <c r="J35" s="27"/>
      <c r="K35" s="905">
        <f t="shared" si="45"/>
        <v>0</v>
      </c>
      <c r="L35" s="906" t="e">
        <f t="shared" si="46"/>
        <v>#N/A</v>
      </c>
      <c r="M35" s="67"/>
      <c r="N35" s="905">
        <f t="shared" si="0"/>
        <v>0</v>
      </c>
      <c r="O35" s="906" t="e">
        <f t="shared" si="22"/>
        <v>#N/A</v>
      </c>
      <c r="P35" s="67"/>
      <c r="Q35" s="905">
        <f t="shared" si="23"/>
        <v>0</v>
      </c>
      <c r="R35" s="906" t="e">
        <f t="shared" si="24"/>
        <v>#N/A</v>
      </c>
      <c r="S35" s="330">
        <f t="shared" si="10"/>
        <v>0</v>
      </c>
      <c r="T35" s="332" t="e">
        <f t="shared" si="11"/>
        <v>#DIV/0!</v>
      </c>
      <c r="U35" s="27"/>
      <c r="V35" s="905">
        <f t="shared" si="1"/>
        <v>0</v>
      </c>
      <c r="W35" s="906" t="e">
        <f t="shared" si="47"/>
        <v>#N/A</v>
      </c>
      <c r="X35" s="67"/>
      <c r="Y35" s="905">
        <f t="shared" si="2"/>
        <v>0</v>
      </c>
      <c r="Z35" s="906" t="e">
        <f t="shared" si="25"/>
        <v>#N/A</v>
      </c>
      <c r="AA35" s="67"/>
      <c r="AB35" s="905">
        <f t="shared" si="3"/>
        <v>0</v>
      </c>
      <c r="AC35" s="906" t="e">
        <f t="shared" si="26"/>
        <v>#N/A</v>
      </c>
      <c r="AD35" s="330">
        <f t="shared" si="12"/>
        <v>0</v>
      </c>
      <c r="AE35" s="332" t="e">
        <f t="shared" si="13"/>
        <v>#DIV/0!</v>
      </c>
      <c r="AF35" s="67"/>
      <c r="AG35" s="905">
        <f t="shared" si="27"/>
        <v>0</v>
      </c>
      <c r="AH35" s="906" t="e">
        <f t="shared" si="28"/>
        <v>#N/A</v>
      </c>
      <c r="AI35" s="67"/>
      <c r="AJ35" s="905">
        <f t="shared" si="4"/>
        <v>0</v>
      </c>
      <c r="AK35" s="906" t="e">
        <f t="shared" si="29"/>
        <v>#N/A</v>
      </c>
      <c r="AL35" s="67"/>
      <c r="AM35" s="905">
        <f t="shared" si="5"/>
        <v>0</v>
      </c>
      <c r="AN35" s="906" t="e">
        <f t="shared" si="30"/>
        <v>#N/A</v>
      </c>
      <c r="AO35" s="330">
        <f t="shared" si="14"/>
        <v>0</v>
      </c>
      <c r="AP35" s="332" t="e">
        <f t="shared" si="15"/>
        <v>#DIV/0!</v>
      </c>
      <c r="AQ35" s="67"/>
      <c r="AR35" s="905">
        <f t="shared" si="31"/>
        <v>0</v>
      </c>
      <c r="AS35" s="906" t="e">
        <f t="shared" si="32"/>
        <v>#N/A</v>
      </c>
      <c r="AT35" s="67"/>
      <c r="AU35" s="905">
        <f t="shared" si="6"/>
        <v>0</v>
      </c>
      <c r="AV35" s="906" t="e">
        <f t="shared" si="33"/>
        <v>#N/A</v>
      </c>
      <c r="AW35" s="67"/>
      <c r="AX35" s="905">
        <f t="shared" si="7"/>
        <v>0</v>
      </c>
      <c r="AY35" s="906" t="e">
        <f t="shared" si="34"/>
        <v>#N/A</v>
      </c>
      <c r="AZ35" s="330">
        <f t="shared" si="16"/>
        <v>0</v>
      </c>
      <c r="BA35" s="332" t="e">
        <f t="shared" si="17"/>
        <v>#DIV/0!</v>
      </c>
      <c r="BB35" s="67"/>
      <c r="BC35" s="905">
        <f t="shared" si="35"/>
        <v>0</v>
      </c>
      <c r="BD35" s="906" t="e">
        <f t="shared" si="36"/>
        <v>#N/A</v>
      </c>
      <c r="BE35" s="67"/>
      <c r="BF35" s="905">
        <f t="shared" si="8"/>
        <v>0</v>
      </c>
      <c r="BG35" s="906" t="e">
        <f t="shared" si="37"/>
        <v>#N/A</v>
      </c>
      <c r="BH35" s="67"/>
      <c r="BI35" s="905">
        <f t="shared" si="9"/>
        <v>0</v>
      </c>
      <c r="BJ35" s="906" t="e">
        <f t="shared" si="38"/>
        <v>#N/A</v>
      </c>
      <c r="BK35" s="330">
        <f t="shared" si="18"/>
        <v>0</v>
      </c>
      <c r="BL35" s="332" t="e">
        <f t="shared" si="19"/>
        <v>#DIV/0!</v>
      </c>
      <c r="BM35" s="67"/>
      <c r="BN35" s="905">
        <f t="shared" si="39"/>
        <v>0</v>
      </c>
      <c r="BO35" s="906" t="e">
        <f t="shared" si="40"/>
        <v>#N/A</v>
      </c>
      <c r="BP35" s="67"/>
      <c r="BQ35" s="905">
        <f t="shared" si="41"/>
        <v>0</v>
      </c>
      <c r="BR35" s="906" t="e">
        <f t="shared" si="42"/>
        <v>#N/A</v>
      </c>
    </row>
    <row r="36" spans="1:70" hidden="1" x14ac:dyDescent="0.3">
      <c r="A36" s="1"/>
      <c r="B36" s="3"/>
      <c r="C36" s="157"/>
      <c r="D36" s="158">
        <f t="shared" si="20"/>
        <v>0</v>
      </c>
      <c r="E36" s="152"/>
      <c r="F36" s="78"/>
      <c r="G36" s="22">
        <f t="shared" si="43"/>
        <v>0</v>
      </c>
      <c r="H36" s="905">
        <f t="shared" si="44"/>
        <v>0</v>
      </c>
      <c r="I36" s="906" t="e">
        <f t="shared" si="21"/>
        <v>#N/A</v>
      </c>
      <c r="J36" s="27"/>
      <c r="K36" s="905">
        <f t="shared" si="45"/>
        <v>0</v>
      </c>
      <c r="L36" s="906" t="e">
        <f t="shared" si="46"/>
        <v>#N/A</v>
      </c>
      <c r="M36" s="67"/>
      <c r="N36" s="905">
        <f t="shared" ref="N36:N67" si="48">IFERROR((VLOOKUP($B36,$BW$2:$CA$5,3))*M36,0)</f>
        <v>0</v>
      </c>
      <c r="O36" s="906" t="e">
        <f t="shared" si="22"/>
        <v>#N/A</v>
      </c>
      <c r="P36" s="67"/>
      <c r="Q36" s="905">
        <f t="shared" si="23"/>
        <v>0</v>
      </c>
      <c r="R36" s="906" t="e">
        <f t="shared" si="24"/>
        <v>#N/A</v>
      </c>
      <c r="S36" s="330">
        <f t="shared" si="10"/>
        <v>0</v>
      </c>
      <c r="T36" s="332" t="e">
        <f t="shared" si="11"/>
        <v>#DIV/0!</v>
      </c>
      <c r="U36" s="27"/>
      <c r="V36" s="905">
        <f t="shared" ref="V36:V67" si="49">IFERROR((VLOOKUP($B36,$BW$2:$CA$5,4))*U36,0)</f>
        <v>0</v>
      </c>
      <c r="W36" s="906" t="e">
        <f t="shared" si="47"/>
        <v>#N/A</v>
      </c>
      <c r="X36" s="67"/>
      <c r="Y36" s="905">
        <f t="shared" ref="Y36:Y67" si="50">IFERROR((VLOOKUP($B36,$BW$2:$CA$5,4))*X36,0)</f>
        <v>0</v>
      </c>
      <c r="Z36" s="906" t="e">
        <f t="shared" si="25"/>
        <v>#N/A</v>
      </c>
      <c r="AA36" s="67"/>
      <c r="AB36" s="905">
        <f t="shared" ref="AB36:AB67" si="51">IFERROR((VLOOKUP($B36,$BW$2:$CA$5,4))*AA36,0)</f>
        <v>0</v>
      </c>
      <c r="AC36" s="906" t="e">
        <f t="shared" si="26"/>
        <v>#N/A</v>
      </c>
      <c r="AD36" s="330">
        <f t="shared" si="12"/>
        <v>0</v>
      </c>
      <c r="AE36" s="332" t="e">
        <f t="shared" si="13"/>
        <v>#DIV/0!</v>
      </c>
      <c r="AF36" s="67"/>
      <c r="AG36" s="905">
        <f t="shared" si="27"/>
        <v>0</v>
      </c>
      <c r="AH36" s="906" t="e">
        <f t="shared" si="28"/>
        <v>#N/A</v>
      </c>
      <c r="AI36" s="67"/>
      <c r="AJ36" s="905">
        <f t="shared" si="4"/>
        <v>0</v>
      </c>
      <c r="AK36" s="906" t="e">
        <f t="shared" si="29"/>
        <v>#N/A</v>
      </c>
      <c r="AL36" s="67"/>
      <c r="AM36" s="905">
        <f t="shared" si="5"/>
        <v>0</v>
      </c>
      <c r="AN36" s="906" t="e">
        <f t="shared" si="30"/>
        <v>#N/A</v>
      </c>
      <c r="AO36" s="330">
        <f t="shared" si="14"/>
        <v>0</v>
      </c>
      <c r="AP36" s="332" t="e">
        <f t="shared" si="15"/>
        <v>#DIV/0!</v>
      </c>
      <c r="AQ36" s="67"/>
      <c r="AR36" s="905">
        <f t="shared" si="31"/>
        <v>0</v>
      </c>
      <c r="AS36" s="906" t="e">
        <f t="shared" si="32"/>
        <v>#N/A</v>
      </c>
      <c r="AT36" s="67"/>
      <c r="AU36" s="905">
        <f t="shared" si="6"/>
        <v>0</v>
      </c>
      <c r="AV36" s="906" t="e">
        <f t="shared" si="33"/>
        <v>#N/A</v>
      </c>
      <c r="AW36" s="67"/>
      <c r="AX36" s="905">
        <f t="shared" si="7"/>
        <v>0</v>
      </c>
      <c r="AY36" s="906" t="e">
        <f t="shared" si="34"/>
        <v>#N/A</v>
      </c>
      <c r="AZ36" s="330">
        <f t="shared" si="16"/>
        <v>0</v>
      </c>
      <c r="BA36" s="332" t="e">
        <f t="shared" si="17"/>
        <v>#DIV/0!</v>
      </c>
      <c r="BB36" s="67"/>
      <c r="BC36" s="905">
        <f t="shared" si="35"/>
        <v>0</v>
      </c>
      <c r="BD36" s="906" t="e">
        <f t="shared" si="36"/>
        <v>#N/A</v>
      </c>
      <c r="BE36" s="67"/>
      <c r="BF36" s="905">
        <f t="shared" si="8"/>
        <v>0</v>
      </c>
      <c r="BG36" s="906" t="e">
        <f t="shared" si="37"/>
        <v>#N/A</v>
      </c>
      <c r="BH36" s="67"/>
      <c r="BI36" s="905">
        <f t="shared" si="9"/>
        <v>0</v>
      </c>
      <c r="BJ36" s="906" t="e">
        <f t="shared" si="38"/>
        <v>#N/A</v>
      </c>
      <c r="BK36" s="330">
        <f t="shared" si="18"/>
        <v>0</v>
      </c>
      <c r="BL36" s="332" t="e">
        <f t="shared" si="19"/>
        <v>#DIV/0!</v>
      </c>
      <c r="BM36" s="67"/>
      <c r="BN36" s="905">
        <f t="shared" si="39"/>
        <v>0</v>
      </c>
      <c r="BO36" s="906" t="e">
        <f t="shared" si="40"/>
        <v>#N/A</v>
      </c>
      <c r="BP36" s="67"/>
      <c r="BQ36" s="905">
        <f t="shared" si="41"/>
        <v>0</v>
      </c>
      <c r="BR36" s="906" t="e">
        <f t="shared" si="42"/>
        <v>#N/A</v>
      </c>
    </row>
    <row r="37" spans="1:70" hidden="1" x14ac:dyDescent="0.3">
      <c r="A37" s="1"/>
      <c r="B37" s="3"/>
      <c r="C37" s="157"/>
      <c r="D37" s="158">
        <f t="shared" si="20"/>
        <v>0</v>
      </c>
      <c r="E37" s="152"/>
      <c r="F37" s="78"/>
      <c r="G37" s="22">
        <f t="shared" si="43"/>
        <v>0</v>
      </c>
      <c r="H37" s="905">
        <f t="shared" si="44"/>
        <v>0</v>
      </c>
      <c r="I37" s="906" t="e">
        <f t="shared" si="21"/>
        <v>#N/A</v>
      </c>
      <c r="J37" s="27"/>
      <c r="K37" s="905">
        <f t="shared" si="45"/>
        <v>0</v>
      </c>
      <c r="L37" s="906" t="e">
        <f t="shared" si="46"/>
        <v>#N/A</v>
      </c>
      <c r="M37" s="67"/>
      <c r="N37" s="905">
        <f t="shared" si="48"/>
        <v>0</v>
      </c>
      <c r="O37" s="906" t="e">
        <f t="shared" si="22"/>
        <v>#N/A</v>
      </c>
      <c r="P37" s="67"/>
      <c r="Q37" s="905">
        <f t="shared" si="23"/>
        <v>0</v>
      </c>
      <c r="R37" s="906" t="e">
        <f t="shared" si="24"/>
        <v>#N/A</v>
      </c>
      <c r="S37" s="330">
        <f t="shared" si="10"/>
        <v>0</v>
      </c>
      <c r="T37" s="332" t="e">
        <f t="shared" si="11"/>
        <v>#DIV/0!</v>
      </c>
      <c r="U37" s="27"/>
      <c r="V37" s="905">
        <f t="shared" si="49"/>
        <v>0</v>
      </c>
      <c r="W37" s="906" t="e">
        <f t="shared" si="47"/>
        <v>#N/A</v>
      </c>
      <c r="X37" s="67"/>
      <c r="Y37" s="905">
        <f t="shared" si="50"/>
        <v>0</v>
      </c>
      <c r="Z37" s="906" t="e">
        <f t="shared" si="25"/>
        <v>#N/A</v>
      </c>
      <c r="AA37" s="67"/>
      <c r="AB37" s="905">
        <f t="shared" si="51"/>
        <v>0</v>
      </c>
      <c r="AC37" s="906" t="e">
        <f t="shared" si="26"/>
        <v>#N/A</v>
      </c>
      <c r="AD37" s="330">
        <f t="shared" si="12"/>
        <v>0</v>
      </c>
      <c r="AE37" s="332" t="e">
        <f t="shared" si="13"/>
        <v>#DIV/0!</v>
      </c>
      <c r="AF37" s="67"/>
      <c r="AG37" s="905">
        <f t="shared" si="27"/>
        <v>0</v>
      </c>
      <c r="AH37" s="906" t="e">
        <f t="shared" si="28"/>
        <v>#N/A</v>
      </c>
      <c r="AI37" s="67"/>
      <c r="AJ37" s="905">
        <f t="shared" si="4"/>
        <v>0</v>
      </c>
      <c r="AK37" s="906" t="e">
        <f t="shared" si="29"/>
        <v>#N/A</v>
      </c>
      <c r="AL37" s="67"/>
      <c r="AM37" s="905">
        <f t="shared" si="5"/>
        <v>0</v>
      </c>
      <c r="AN37" s="906" t="e">
        <f t="shared" si="30"/>
        <v>#N/A</v>
      </c>
      <c r="AO37" s="330">
        <f t="shared" si="14"/>
        <v>0</v>
      </c>
      <c r="AP37" s="332" t="e">
        <f t="shared" si="15"/>
        <v>#DIV/0!</v>
      </c>
      <c r="AQ37" s="67"/>
      <c r="AR37" s="905">
        <f t="shared" si="31"/>
        <v>0</v>
      </c>
      <c r="AS37" s="906" t="e">
        <f t="shared" si="32"/>
        <v>#N/A</v>
      </c>
      <c r="AT37" s="67"/>
      <c r="AU37" s="905">
        <f t="shared" si="6"/>
        <v>0</v>
      </c>
      <c r="AV37" s="906" t="e">
        <f t="shared" si="33"/>
        <v>#N/A</v>
      </c>
      <c r="AW37" s="67"/>
      <c r="AX37" s="905">
        <f t="shared" si="7"/>
        <v>0</v>
      </c>
      <c r="AY37" s="906" t="e">
        <f t="shared" si="34"/>
        <v>#N/A</v>
      </c>
      <c r="AZ37" s="330">
        <f t="shared" si="16"/>
        <v>0</v>
      </c>
      <c r="BA37" s="332" t="e">
        <f t="shared" si="17"/>
        <v>#DIV/0!</v>
      </c>
      <c r="BB37" s="67"/>
      <c r="BC37" s="905">
        <f t="shared" si="35"/>
        <v>0</v>
      </c>
      <c r="BD37" s="906" t="e">
        <f t="shared" si="36"/>
        <v>#N/A</v>
      </c>
      <c r="BE37" s="67"/>
      <c r="BF37" s="905">
        <f t="shared" si="8"/>
        <v>0</v>
      </c>
      <c r="BG37" s="906" t="e">
        <f t="shared" si="37"/>
        <v>#N/A</v>
      </c>
      <c r="BH37" s="67"/>
      <c r="BI37" s="905">
        <f t="shared" si="9"/>
        <v>0</v>
      </c>
      <c r="BJ37" s="906" t="e">
        <f t="shared" si="38"/>
        <v>#N/A</v>
      </c>
      <c r="BK37" s="330">
        <f t="shared" si="18"/>
        <v>0</v>
      </c>
      <c r="BL37" s="332" t="e">
        <f t="shared" si="19"/>
        <v>#DIV/0!</v>
      </c>
      <c r="BM37" s="67"/>
      <c r="BN37" s="905">
        <f t="shared" si="39"/>
        <v>0</v>
      </c>
      <c r="BO37" s="906" t="e">
        <f t="shared" si="40"/>
        <v>#N/A</v>
      </c>
      <c r="BP37" s="67"/>
      <c r="BQ37" s="905">
        <f t="shared" si="41"/>
        <v>0</v>
      </c>
      <c r="BR37" s="906" t="e">
        <f t="shared" si="42"/>
        <v>#N/A</v>
      </c>
    </row>
    <row r="38" spans="1:70" hidden="1" x14ac:dyDescent="0.3">
      <c r="A38" s="1"/>
      <c r="B38" s="3"/>
      <c r="C38" s="157"/>
      <c r="D38" s="158">
        <f t="shared" si="20"/>
        <v>0</v>
      </c>
      <c r="E38" s="152"/>
      <c r="F38" s="78"/>
      <c r="G38" s="22">
        <f t="shared" si="43"/>
        <v>0</v>
      </c>
      <c r="H38" s="905">
        <f t="shared" si="44"/>
        <v>0</v>
      </c>
      <c r="I38" s="906" t="e">
        <f t="shared" si="21"/>
        <v>#N/A</v>
      </c>
      <c r="J38" s="27"/>
      <c r="K38" s="905">
        <f t="shared" si="45"/>
        <v>0</v>
      </c>
      <c r="L38" s="906" t="e">
        <f t="shared" si="46"/>
        <v>#N/A</v>
      </c>
      <c r="M38" s="67"/>
      <c r="N38" s="905">
        <f t="shared" si="48"/>
        <v>0</v>
      </c>
      <c r="O38" s="906" t="e">
        <f t="shared" si="22"/>
        <v>#N/A</v>
      </c>
      <c r="P38" s="67"/>
      <c r="Q38" s="905">
        <f t="shared" si="23"/>
        <v>0</v>
      </c>
      <c r="R38" s="906" t="e">
        <f t="shared" si="24"/>
        <v>#N/A</v>
      </c>
      <c r="S38" s="330">
        <f t="shared" si="10"/>
        <v>0</v>
      </c>
      <c r="T38" s="332" t="e">
        <f t="shared" si="11"/>
        <v>#DIV/0!</v>
      </c>
      <c r="U38" s="27"/>
      <c r="V38" s="905">
        <f t="shared" si="49"/>
        <v>0</v>
      </c>
      <c r="W38" s="906" t="e">
        <f t="shared" si="47"/>
        <v>#N/A</v>
      </c>
      <c r="X38" s="67"/>
      <c r="Y38" s="905">
        <f t="shared" si="50"/>
        <v>0</v>
      </c>
      <c r="Z38" s="906" t="e">
        <f t="shared" si="25"/>
        <v>#N/A</v>
      </c>
      <c r="AA38" s="67"/>
      <c r="AB38" s="905">
        <f t="shared" si="51"/>
        <v>0</v>
      </c>
      <c r="AC38" s="906" t="e">
        <f t="shared" si="26"/>
        <v>#N/A</v>
      </c>
      <c r="AD38" s="330">
        <f t="shared" si="12"/>
        <v>0</v>
      </c>
      <c r="AE38" s="332" t="e">
        <f t="shared" si="13"/>
        <v>#DIV/0!</v>
      </c>
      <c r="AF38" s="67"/>
      <c r="AG38" s="905">
        <f t="shared" si="27"/>
        <v>0</v>
      </c>
      <c r="AH38" s="906" t="e">
        <f t="shared" si="28"/>
        <v>#N/A</v>
      </c>
      <c r="AI38" s="67"/>
      <c r="AJ38" s="905">
        <f t="shared" si="4"/>
        <v>0</v>
      </c>
      <c r="AK38" s="906" t="e">
        <f t="shared" si="29"/>
        <v>#N/A</v>
      </c>
      <c r="AL38" s="67"/>
      <c r="AM38" s="905">
        <f t="shared" si="5"/>
        <v>0</v>
      </c>
      <c r="AN38" s="906" t="e">
        <f t="shared" si="30"/>
        <v>#N/A</v>
      </c>
      <c r="AO38" s="330">
        <f t="shared" si="14"/>
        <v>0</v>
      </c>
      <c r="AP38" s="332" t="e">
        <f t="shared" si="15"/>
        <v>#DIV/0!</v>
      </c>
      <c r="AQ38" s="67"/>
      <c r="AR38" s="905">
        <f t="shared" si="31"/>
        <v>0</v>
      </c>
      <c r="AS38" s="906" t="e">
        <f t="shared" si="32"/>
        <v>#N/A</v>
      </c>
      <c r="AT38" s="67"/>
      <c r="AU38" s="905">
        <f t="shared" si="6"/>
        <v>0</v>
      </c>
      <c r="AV38" s="906" t="e">
        <f t="shared" si="33"/>
        <v>#N/A</v>
      </c>
      <c r="AW38" s="67"/>
      <c r="AX38" s="905">
        <f t="shared" si="7"/>
        <v>0</v>
      </c>
      <c r="AY38" s="906" t="e">
        <f t="shared" si="34"/>
        <v>#N/A</v>
      </c>
      <c r="AZ38" s="330">
        <f t="shared" si="16"/>
        <v>0</v>
      </c>
      <c r="BA38" s="332" t="e">
        <f t="shared" si="17"/>
        <v>#DIV/0!</v>
      </c>
      <c r="BB38" s="67"/>
      <c r="BC38" s="905">
        <f t="shared" si="35"/>
        <v>0</v>
      </c>
      <c r="BD38" s="906" t="e">
        <f t="shared" si="36"/>
        <v>#N/A</v>
      </c>
      <c r="BE38" s="67"/>
      <c r="BF38" s="905">
        <f t="shared" si="8"/>
        <v>0</v>
      </c>
      <c r="BG38" s="906" t="e">
        <f t="shared" si="37"/>
        <v>#N/A</v>
      </c>
      <c r="BH38" s="67"/>
      <c r="BI38" s="905">
        <f t="shared" si="9"/>
        <v>0</v>
      </c>
      <c r="BJ38" s="906" t="e">
        <f t="shared" si="38"/>
        <v>#N/A</v>
      </c>
      <c r="BK38" s="330">
        <f t="shared" si="18"/>
        <v>0</v>
      </c>
      <c r="BL38" s="332" t="e">
        <f t="shared" si="19"/>
        <v>#DIV/0!</v>
      </c>
      <c r="BM38" s="67"/>
      <c r="BN38" s="905">
        <f t="shared" si="39"/>
        <v>0</v>
      </c>
      <c r="BO38" s="906" t="e">
        <f t="shared" si="40"/>
        <v>#N/A</v>
      </c>
      <c r="BP38" s="67"/>
      <c r="BQ38" s="905">
        <f t="shared" si="41"/>
        <v>0</v>
      </c>
      <c r="BR38" s="906" t="e">
        <f t="shared" si="42"/>
        <v>#N/A</v>
      </c>
    </row>
    <row r="39" spans="1:70" hidden="1" x14ac:dyDescent="0.3">
      <c r="A39" s="1"/>
      <c r="B39" s="3"/>
      <c r="C39" s="157"/>
      <c r="D39" s="158">
        <f t="shared" si="20"/>
        <v>0</v>
      </c>
      <c r="E39" s="152"/>
      <c r="F39" s="78"/>
      <c r="G39" s="22">
        <f t="shared" si="43"/>
        <v>0</v>
      </c>
      <c r="H39" s="905">
        <f t="shared" si="44"/>
        <v>0</v>
      </c>
      <c r="I39" s="906" t="e">
        <f t="shared" si="21"/>
        <v>#N/A</v>
      </c>
      <c r="J39" s="27"/>
      <c r="K39" s="905">
        <f t="shared" si="45"/>
        <v>0</v>
      </c>
      <c r="L39" s="906" t="e">
        <f t="shared" si="46"/>
        <v>#N/A</v>
      </c>
      <c r="M39" s="67"/>
      <c r="N39" s="905">
        <f t="shared" si="48"/>
        <v>0</v>
      </c>
      <c r="O39" s="906" t="e">
        <f t="shared" si="22"/>
        <v>#N/A</v>
      </c>
      <c r="P39" s="67"/>
      <c r="Q39" s="905">
        <f t="shared" si="23"/>
        <v>0</v>
      </c>
      <c r="R39" s="906" t="e">
        <f t="shared" si="24"/>
        <v>#N/A</v>
      </c>
      <c r="S39" s="330">
        <f t="shared" si="10"/>
        <v>0</v>
      </c>
      <c r="T39" s="332" t="e">
        <f t="shared" si="11"/>
        <v>#DIV/0!</v>
      </c>
      <c r="U39" s="27"/>
      <c r="V39" s="905">
        <f t="shared" si="49"/>
        <v>0</v>
      </c>
      <c r="W39" s="906" t="e">
        <f t="shared" si="47"/>
        <v>#N/A</v>
      </c>
      <c r="X39" s="67"/>
      <c r="Y39" s="905">
        <f t="shared" si="50"/>
        <v>0</v>
      </c>
      <c r="Z39" s="906" t="e">
        <f t="shared" si="25"/>
        <v>#N/A</v>
      </c>
      <c r="AA39" s="67"/>
      <c r="AB39" s="905">
        <f t="shared" si="51"/>
        <v>0</v>
      </c>
      <c r="AC39" s="906" t="e">
        <f t="shared" si="26"/>
        <v>#N/A</v>
      </c>
      <c r="AD39" s="330">
        <f t="shared" si="12"/>
        <v>0</v>
      </c>
      <c r="AE39" s="332" t="e">
        <f t="shared" si="13"/>
        <v>#DIV/0!</v>
      </c>
      <c r="AF39" s="67"/>
      <c r="AG39" s="905">
        <f t="shared" si="27"/>
        <v>0</v>
      </c>
      <c r="AH39" s="906" t="e">
        <f t="shared" si="28"/>
        <v>#N/A</v>
      </c>
      <c r="AI39" s="67"/>
      <c r="AJ39" s="905">
        <f t="shared" si="4"/>
        <v>0</v>
      </c>
      <c r="AK39" s="906" t="e">
        <f t="shared" si="29"/>
        <v>#N/A</v>
      </c>
      <c r="AL39" s="67"/>
      <c r="AM39" s="905">
        <f t="shared" si="5"/>
        <v>0</v>
      </c>
      <c r="AN39" s="906" t="e">
        <f t="shared" si="30"/>
        <v>#N/A</v>
      </c>
      <c r="AO39" s="330">
        <f t="shared" si="14"/>
        <v>0</v>
      </c>
      <c r="AP39" s="332" t="e">
        <f t="shared" si="15"/>
        <v>#DIV/0!</v>
      </c>
      <c r="AQ39" s="67"/>
      <c r="AR39" s="905">
        <f t="shared" si="31"/>
        <v>0</v>
      </c>
      <c r="AS39" s="906" t="e">
        <f t="shared" si="32"/>
        <v>#N/A</v>
      </c>
      <c r="AT39" s="67"/>
      <c r="AU39" s="905">
        <f t="shared" si="6"/>
        <v>0</v>
      </c>
      <c r="AV39" s="906" t="e">
        <f t="shared" si="33"/>
        <v>#N/A</v>
      </c>
      <c r="AW39" s="67"/>
      <c r="AX39" s="905">
        <f t="shared" si="7"/>
        <v>0</v>
      </c>
      <c r="AY39" s="906" t="e">
        <f t="shared" si="34"/>
        <v>#N/A</v>
      </c>
      <c r="AZ39" s="330">
        <f t="shared" si="16"/>
        <v>0</v>
      </c>
      <c r="BA39" s="332" t="e">
        <f t="shared" si="17"/>
        <v>#DIV/0!</v>
      </c>
      <c r="BB39" s="67"/>
      <c r="BC39" s="905">
        <f t="shared" si="35"/>
        <v>0</v>
      </c>
      <c r="BD39" s="906" t="e">
        <f t="shared" si="36"/>
        <v>#N/A</v>
      </c>
      <c r="BE39" s="67"/>
      <c r="BF39" s="905">
        <f t="shared" si="8"/>
        <v>0</v>
      </c>
      <c r="BG39" s="906" t="e">
        <f t="shared" si="37"/>
        <v>#N/A</v>
      </c>
      <c r="BH39" s="67"/>
      <c r="BI39" s="905">
        <f t="shared" si="9"/>
        <v>0</v>
      </c>
      <c r="BJ39" s="906" t="e">
        <f t="shared" si="38"/>
        <v>#N/A</v>
      </c>
      <c r="BK39" s="330">
        <f t="shared" si="18"/>
        <v>0</v>
      </c>
      <c r="BL39" s="332" t="e">
        <f t="shared" si="19"/>
        <v>#DIV/0!</v>
      </c>
      <c r="BM39" s="67"/>
      <c r="BN39" s="905">
        <f t="shared" si="39"/>
        <v>0</v>
      </c>
      <c r="BO39" s="906" t="e">
        <f t="shared" si="40"/>
        <v>#N/A</v>
      </c>
      <c r="BP39" s="67"/>
      <c r="BQ39" s="905">
        <f t="shared" si="41"/>
        <v>0</v>
      </c>
      <c r="BR39" s="906" t="e">
        <f t="shared" si="42"/>
        <v>#N/A</v>
      </c>
    </row>
    <row r="40" spans="1:70" hidden="1" x14ac:dyDescent="0.3">
      <c r="A40" s="1"/>
      <c r="B40" s="3"/>
      <c r="C40" s="157"/>
      <c r="D40" s="158">
        <f t="shared" si="20"/>
        <v>0</v>
      </c>
      <c r="E40" s="152"/>
      <c r="F40" s="78"/>
      <c r="G40" s="22">
        <f t="shared" si="43"/>
        <v>0</v>
      </c>
      <c r="H40" s="905">
        <f t="shared" si="44"/>
        <v>0</v>
      </c>
      <c r="I40" s="906" t="e">
        <f t="shared" si="21"/>
        <v>#N/A</v>
      </c>
      <c r="J40" s="27"/>
      <c r="K40" s="905">
        <f t="shared" si="45"/>
        <v>0</v>
      </c>
      <c r="L40" s="906" t="e">
        <f t="shared" si="46"/>
        <v>#N/A</v>
      </c>
      <c r="M40" s="67"/>
      <c r="N40" s="905">
        <f t="shared" si="48"/>
        <v>0</v>
      </c>
      <c r="O40" s="906" t="e">
        <f t="shared" si="22"/>
        <v>#N/A</v>
      </c>
      <c r="P40" s="67"/>
      <c r="Q40" s="905">
        <f t="shared" si="23"/>
        <v>0</v>
      </c>
      <c r="R40" s="906" t="e">
        <f t="shared" si="24"/>
        <v>#N/A</v>
      </c>
      <c r="S40" s="330">
        <f t="shared" si="10"/>
        <v>0</v>
      </c>
      <c r="T40" s="332" t="e">
        <f t="shared" si="11"/>
        <v>#DIV/0!</v>
      </c>
      <c r="U40" s="27"/>
      <c r="V40" s="905">
        <f t="shared" si="49"/>
        <v>0</v>
      </c>
      <c r="W40" s="906" t="e">
        <f t="shared" si="47"/>
        <v>#N/A</v>
      </c>
      <c r="X40" s="67"/>
      <c r="Y40" s="905">
        <f t="shared" si="50"/>
        <v>0</v>
      </c>
      <c r="Z40" s="906" t="e">
        <f t="shared" si="25"/>
        <v>#N/A</v>
      </c>
      <c r="AA40" s="67"/>
      <c r="AB40" s="905">
        <f t="shared" si="51"/>
        <v>0</v>
      </c>
      <c r="AC40" s="906" t="e">
        <f t="shared" si="26"/>
        <v>#N/A</v>
      </c>
      <c r="AD40" s="330">
        <f t="shared" si="12"/>
        <v>0</v>
      </c>
      <c r="AE40" s="332" t="e">
        <f t="shared" si="13"/>
        <v>#DIV/0!</v>
      </c>
      <c r="AF40" s="67"/>
      <c r="AG40" s="905">
        <f t="shared" si="27"/>
        <v>0</v>
      </c>
      <c r="AH40" s="906" t="e">
        <f t="shared" si="28"/>
        <v>#N/A</v>
      </c>
      <c r="AI40" s="67"/>
      <c r="AJ40" s="905">
        <f t="shared" si="4"/>
        <v>0</v>
      </c>
      <c r="AK40" s="906" t="e">
        <f t="shared" si="29"/>
        <v>#N/A</v>
      </c>
      <c r="AL40" s="67"/>
      <c r="AM40" s="905">
        <f t="shared" si="5"/>
        <v>0</v>
      </c>
      <c r="AN40" s="906" t="e">
        <f t="shared" si="30"/>
        <v>#N/A</v>
      </c>
      <c r="AO40" s="330">
        <f t="shared" si="14"/>
        <v>0</v>
      </c>
      <c r="AP40" s="332" t="e">
        <f t="shared" si="15"/>
        <v>#DIV/0!</v>
      </c>
      <c r="AQ40" s="67"/>
      <c r="AR40" s="905">
        <f t="shared" si="31"/>
        <v>0</v>
      </c>
      <c r="AS40" s="906" t="e">
        <f t="shared" si="32"/>
        <v>#N/A</v>
      </c>
      <c r="AT40" s="67"/>
      <c r="AU40" s="905">
        <f t="shared" si="6"/>
        <v>0</v>
      </c>
      <c r="AV40" s="906" t="e">
        <f t="shared" si="33"/>
        <v>#N/A</v>
      </c>
      <c r="AW40" s="67"/>
      <c r="AX40" s="905">
        <f t="shared" si="7"/>
        <v>0</v>
      </c>
      <c r="AY40" s="906" t="e">
        <f t="shared" si="34"/>
        <v>#N/A</v>
      </c>
      <c r="AZ40" s="330">
        <f t="shared" si="16"/>
        <v>0</v>
      </c>
      <c r="BA40" s="332" t="e">
        <f t="shared" si="17"/>
        <v>#DIV/0!</v>
      </c>
      <c r="BB40" s="67"/>
      <c r="BC40" s="905">
        <f t="shared" si="35"/>
        <v>0</v>
      </c>
      <c r="BD40" s="906" t="e">
        <f t="shared" si="36"/>
        <v>#N/A</v>
      </c>
      <c r="BE40" s="67"/>
      <c r="BF40" s="905">
        <f t="shared" si="8"/>
        <v>0</v>
      </c>
      <c r="BG40" s="906" t="e">
        <f t="shared" si="37"/>
        <v>#N/A</v>
      </c>
      <c r="BH40" s="67"/>
      <c r="BI40" s="905">
        <f t="shared" si="9"/>
        <v>0</v>
      </c>
      <c r="BJ40" s="906" t="e">
        <f t="shared" si="38"/>
        <v>#N/A</v>
      </c>
      <c r="BK40" s="330">
        <f t="shared" si="18"/>
        <v>0</v>
      </c>
      <c r="BL40" s="332" t="e">
        <f t="shared" si="19"/>
        <v>#DIV/0!</v>
      </c>
      <c r="BM40" s="67"/>
      <c r="BN40" s="905">
        <f t="shared" si="39"/>
        <v>0</v>
      </c>
      <c r="BO40" s="906" t="e">
        <f t="shared" si="40"/>
        <v>#N/A</v>
      </c>
      <c r="BP40" s="67"/>
      <c r="BQ40" s="905">
        <f t="shared" si="41"/>
        <v>0</v>
      </c>
      <c r="BR40" s="906" t="e">
        <f t="shared" si="42"/>
        <v>#N/A</v>
      </c>
    </row>
    <row r="41" spans="1:70" hidden="1" x14ac:dyDescent="0.3">
      <c r="A41" s="1"/>
      <c r="B41" s="3"/>
      <c r="C41" s="157"/>
      <c r="D41" s="158">
        <f t="shared" si="20"/>
        <v>0</v>
      </c>
      <c r="E41" s="152"/>
      <c r="F41" s="78"/>
      <c r="G41" s="22">
        <f t="shared" si="43"/>
        <v>0</v>
      </c>
      <c r="H41" s="905">
        <f t="shared" si="44"/>
        <v>0</v>
      </c>
      <c r="I41" s="906" t="e">
        <f t="shared" si="21"/>
        <v>#N/A</v>
      </c>
      <c r="J41" s="27"/>
      <c r="K41" s="905">
        <f t="shared" si="45"/>
        <v>0</v>
      </c>
      <c r="L41" s="906" t="e">
        <f t="shared" si="46"/>
        <v>#N/A</v>
      </c>
      <c r="M41" s="67"/>
      <c r="N41" s="905">
        <f t="shared" si="48"/>
        <v>0</v>
      </c>
      <c r="O41" s="906" t="e">
        <f t="shared" si="22"/>
        <v>#N/A</v>
      </c>
      <c r="P41" s="67"/>
      <c r="Q41" s="905">
        <f t="shared" si="23"/>
        <v>0</v>
      </c>
      <c r="R41" s="906" t="e">
        <f t="shared" si="24"/>
        <v>#N/A</v>
      </c>
      <c r="S41" s="330">
        <f t="shared" si="10"/>
        <v>0</v>
      </c>
      <c r="T41" s="332" t="e">
        <f t="shared" si="11"/>
        <v>#DIV/0!</v>
      </c>
      <c r="U41" s="27"/>
      <c r="V41" s="905">
        <f t="shared" si="49"/>
        <v>0</v>
      </c>
      <c r="W41" s="906" t="e">
        <f t="shared" si="47"/>
        <v>#N/A</v>
      </c>
      <c r="X41" s="67"/>
      <c r="Y41" s="905">
        <f t="shared" si="50"/>
        <v>0</v>
      </c>
      <c r="Z41" s="906" t="e">
        <f t="shared" si="25"/>
        <v>#N/A</v>
      </c>
      <c r="AA41" s="67"/>
      <c r="AB41" s="905">
        <f t="shared" si="51"/>
        <v>0</v>
      </c>
      <c r="AC41" s="906" t="e">
        <f t="shared" si="26"/>
        <v>#N/A</v>
      </c>
      <c r="AD41" s="330">
        <f t="shared" si="12"/>
        <v>0</v>
      </c>
      <c r="AE41" s="332" t="e">
        <f t="shared" si="13"/>
        <v>#DIV/0!</v>
      </c>
      <c r="AF41" s="67"/>
      <c r="AG41" s="905">
        <f t="shared" si="27"/>
        <v>0</v>
      </c>
      <c r="AH41" s="906" t="e">
        <f t="shared" si="28"/>
        <v>#N/A</v>
      </c>
      <c r="AI41" s="67"/>
      <c r="AJ41" s="905">
        <f t="shared" si="4"/>
        <v>0</v>
      </c>
      <c r="AK41" s="906" t="e">
        <f t="shared" si="29"/>
        <v>#N/A</v>
      </c>
      <c r="AL41" s="67"/>
      <c r="AM41" s="905">
        <f t="shared" si="5"/>
        <v>0</v>
      </c>
      <c r="AN41" s="906" t="e">
        <f t="shared" si="30"/>
        <v>#N/A</v>
      </c>
      <c r="AO41" s="330">
        <f t="shared" si="14"/>
        <v>0</v>
      </c>
      <c r="AP41" s="332" t="e">
        <f t="shared" si="15"/>
        <v>#DIV/0!</v>
      </c>
      <c r="AQ41" s="67"/>
      <c r="AR41" s="905">
        <f t="shared" si="31"/>
        <v>0</v>
      </c>
      <c r="AS41" s="906" t="e">
        <f t="shared" si="32"/>
        <v>#N/A</v>
      </c>
      <c r="AT41" s="67"/>
      <c r="AU41" s="905">
        <f t="shared" si="6"/>
        <v>0</v>
      </c>
      <c r="AV41" s="906" t="e">
        <f t="shared" si="33"/>
        <v>#N/A</v>
      </c>
      <c r="AW41" s="67"/>
      <c r="AX41" s="905">
        <f t="shared" si="7"/>
        <v>0</v>
      </c>
      <c r="AY41" s="906" t="e">
        <f t="shared" si="34"/>
        <v>#N/A</v>
      </c>
      <c r="AZ41" s="330">
        <f t="shared" si="16"/>
        <v>0</v>
      </c>
      <c r="BA41" s="332" t="e">
        <f t="shared" si="17"/>
        <v>#DIV/0!</v>
      </c>
      <c r="BB41" s="67"/>
      <c r="BC41" s="905">
        <f t="shared" si="35"/>
        <v>0</v>
      </c>
      <c r="BD41" s="906" t="e">
        <f t="shared" si="36"/>
        <v>#N/A</v>
      </c>
      <c r="BE41" s="67"/>
      <c r="BF41" s="905">
        <f t="shared" si="8"/>
        <v>0</v>
      </c>
      <c r="BG41" s="906" t="e">
        <f t="shared" si="37"/>
        <v>#N/A</v>
      </c>
      <c r="BH41" s="67"/>
      <c r="BI41" s="905">
        <f t="shared" si="9"/>
        <v>0</v>
      </c>
      <c r="BJ41" s="906" t="e">
        <f t="shared" si="38"/>
        <v>#N/A</v>
      </c>
      <c r="BK41" s="330">
        <f t="shared" si="18"/>
        <v>0</v>
      </c>
      <c r="BL41" s="332" t="e">
        <f t="shared" si="19"/>
        <v>#DIV/0!</v>
      </c>
      <c r="BM41" s="67"/>
      <c r="BN41" s="905">
        <f t="shared" si="39"/>
        <v>0</v>
      </c>
      <c r="BO41" s="906" t="e">
        <f t="shared" si="40"/>
        <v>#N/A</v>
      </c>
      <c r="BP41" s="67"/>
      <c r="BQ41" s="905">
        <f t="shared" si="41"/>
        <v>0</v>
      </c>
      <c r="BR41" s="906" t="e">
        <f t="shared" si="42"/>
        <v>#N/A</v>
      </c>
    </row>
    <row r="42" spans="1:70" hidden="1" x14ac:dyDescent="0.3">
      <c r="A42" s="1"/>
      <c r="B42" s="3"/>
      <c r="C42" s="157"/>
      <c r="D42" s="158">
        <f t="shared" si="20"/>
        <v>0</v>
      </c>
      <c r="E42" s="152"/>
      <c r="F42" s="78"/>
      <c r="G42" s="22">
        <f t="shared" si="43"/>
        <v>0</v>
      </c>
      <c r="H42" s="905">
        <f t="shared" si="44"/>
        <v>0</v>
      </c>
      <c r="I42" s="906" t="e">
        <f t="shared" si="21"/>
        <v>#N/A</v>
      </c>
      <c r="J42" s="27"/>
      <c r="K42" s="905">
        <f t="shared" si="45"/>
        <v>0</v>
      </c>
      <c r="L42" s="906" t="e">
        <f t="shared" si="46"/>
        <v>#N/A</v>
      </c>
      <c r="M42" s="67"/>
      <c r="N42" s="905">
        <f t="shared" si="48"/>
        <v>0</v>
      </c>
      <c r="O42" s="906" t="e">
        <f t="shared" si="22"/>
        <v>#N/A</v>
      </c>
      <c r="P42" s="67"/>
      <c r="Q42" s="905">
        <f t="shared" si="23"/>
        <v>0</v>
      </c>
      <c r="R42" s="906" t="e">
        <f t="shared" si="24"/>
        <v>#N/A</v>
      </c>
      <c r="S42" s="330">
        <f t="shared" si="10"/>
        <v>0</v>
      </c>
      <c r="T42" s="332" t="e">
        <f t="shared" si="11"/>
        <v>#DIV/0!</v>
      </c>
      <c r="U42" s="27"/>
      <c r="V42" s="905">
        <f t="shared" si="49"/>
        <v>0</v>
      </c>
      <c r="W42" s="906" t="e">
        <f t="shared" si="47"/>
        <v>#N/A</v>
      </c>
      <c r="X42" s="67"/>
      <c r="Y42" s="905">
        <f t="shared" si="50"/>
        <v>0</v>
      </c>
      <c r="Z42" s="906" t="e">
        <f t="shared" si="25"/>
        <v>#N/A</v>
      </c>
      <c r="AA42" s="67"/>
      <c r="AB42" s="905">
        <f t="shared" si="51"/>
        <v>0</v>
      </c>
      <c r="AC42" s="906" t="e">
        <f t="shared" si="26"/>
        <v>#N/A</v>
      </c>
      <c r="AD42" s="330">
        <f t="shared" si="12"/>
        <v>0</v>
      </c>
      <c r="AE42" s="332" t="e">
        <f t="shared" si="13"/>
        <v>#DIV/0!</v>
      </c>
      <c r="AF42" s="67"/>
      <c r="AG42" s="905">
        <f t="shared" si="27"/>
        <v>0</v>
      </c>
      <c r="AH42" s="906" t="e">
        <f t="shared" si="28"/>
        <v>#N/A</v>
      </c>
      <c r="AI42" s="67"/>
      <c r="AJ42" s="905">
        <f t="shared" si="4"/>
        <v>0</v>
      </c>
      <c r="AK42" s="906" t="e">
        <f t="shared" si="29"/>
        <v>#N/A</v>
      </c>
      <c r="AL42" s="67"/>
      <c r="AM42" s="905">
        <f t="shared" si="5"/>
        <v>0</v>
      </c>
      <c r="AN42" s="906" t="e">
        <f t="shared" si="30"/>
        <v>#N/A</v>
      </c>
      <c r="AO42" s="330">
        <f t="shared" si="14"/>
        <v>0</v>
      </c>
      <c r="AP42" s="332" t="e">
        <f t="shared" si="15"/>
        <v>#DIV/0!</v>
      </c>
      <c r="AQ42" s="67"/>
      <c r="AR42" s="905">
        <f t="shared" si="31"/>
        <v>0</v>
      </c>
      <c r="AS42" s="906" t="e">
        <f t="shared" si="32"/>
        <v>#N/A</v>
      </c>
      <c r="AT42" s="67"/>
      <c r="AU42" s="905">
        <f t="shared" si="6"/>
        <v>0</v>
      </c>
      <c r="AV42" s="906" t="e">
        <f t="shared" si="33"/>
        <v>#N/A</v>
      </c>
      <c r="AW42" s="67"/>
      <c r="AX42" s="905">
        <f t="shared" si="7"/>
        <v>0</v>
      </c>
      <c r="AY42" s="906" t="e">
        <f t="shared" si="34"/>
        <v>#N/A</v>
      </c>
      <c r="AZ42" s="330">
        <f t="shared" si="16"/>
        <v>0</v>
      </c>
      <c r="BA42" s="332" t="e">
        <f t="shared" si="17"/>
        <v>#DIV/0!</v>
      </c>
      <c r="BB42" s="67"/>
      <c r="BC42" s="905">
        <f t="shared" si="35"/>
        <v>0</v>
      </c>
      <c r="BD42" s="906" t="e">
        <f t="shared" si="36"/>
        <v>#N/A</v>
      </c>
      <c r="BE42" s="67"/>
      <c r="BF42" s="905">
        <f t="shared" si="8"/>
        <v>0</v>
      </c>
      <c r="BG42" s="906" t="e">
        <f t="shared" si="37"/>
        <v>#N/A</v>
      </c>
      <c r="BH42" s="67"/>
      <c r="BI42" s="905">
        <f t="shared" si="9"/>
        <v>0</v>
      </c>
      <c r="BJ42" s="906" t="e">
        <f t="shared" si="38"/>
        <v>#N/A</v>
      </c>
      <c r="BK42" s="330">
        <f t="shared" si="18"/>
        <v>0</v>
      </c>
      <c r="BL42" s="332" t="e">
        <f t="shared" si="19"/>
        <v>#DIV/0!</v>
      </c>
      <c r="BM42" s="67"/>
      <c r="BN42" s="905">
        <f t="shared" si="39"/>
        <v>0</v>
      </c>
      <c r="BO42" s="906" t="e">
        <f t="shared" si="40"/>
        <v>#N/A</v>
      </c>
      <c r="BP42" s="67"/>
      <c r="BQ42" s="905">
        <f t="shared" si="41"/>
        <v>0</v>
      </c>
      <c r="BR42" s="906" t="e">
        <f t="shared" si="42"/>
        <v>#N/A</v>
      </c>
    </row>
    <row r="43" spans="1:70" hidden="1" x14ac:dyDescent="0.3">
      <c r="A43" s="1"/>
      <c r="B43" s="3"/>
      <c r="C43" s="157"/>
      <c r="D43" s="158">
        <f t="shared" si="20"/>
        <v>0</v>
      </c>
      <c r="E43" s="152"/>
      <c r="F43" s="78"/>
      <c r="G43" s="22">
        <f t="shared" si="43"/>
        <v>0</v>
      </c>
      <c r="H43" s="905">
        <f t="shared" si="44"/>
        <v>0</v>
      </c>
      <c r="I43" s="906" t="e">
        <f t="shared" si="21"/>
        <v>#N/A</v>
      </c>
      <c r="J43" s="27"/>
      <c r="K43" s="905">
        <f t="shared" si="45"/>
        <v>0</v>
      </c>
      <c r="L43" s="906" t="e">
        <f t="shared" si="46"/>
        <v>#N/A</v>
      </c>
      <c r="M43" s="67"/>
      <c r="N43" s="905">
        <f t="shared" si="48"/>
        <v>0</v>
      </c>
      <c r="O43" s="906" t="e">
        <f t="shared" si="22"/>
        <v>#N/A</v>
      </c>
      <c r="P43" s="67"/>
      <c r="Q43" s="905">
        <f t="shared" si="23"/>
        <v>0</v>
      </c>
      <c r="R43" s="906" t="e">
        <f t="shared" si="24"/>
        <v>#N/A</v>
      </c>
      <c r="S43" s="330">
        <f t="shared" si="10"/>
        <v>0</v>
      </c>
      <c r="T43" s="332" t="e">
        <f t="shared" si="11"/>
        <v>#DIV/0!</v>
      </c>
      <c r="U43" s="27"/>
      <c r="V43" s="905">
        <f t="shared" si="49"/>
        <v>0</v>
      </c>
      <c r="W43" s="906" t="e">
        <f t="shared" si="47"/>
        <v>#N/A</v>
      </c>
      <c r="X43" s="67"/>
      <c r="Y43" s="905">
        <f t="shared" si="50"/>
        <v>0</v>
      </c>
      <c r="Z43" s="906" t="e">
        <f t="shared" si="25"/>
        <v>#N/A</v>
      </c>
      <c r="AA43" s="67"/>
      <c r="AB43" s="905">
        <f t="shared" si="51"/>
        <v>0</v>
      </c>
      <c r="AC43" s="906" t="e">
        <f t="shared" si="26"/>
        <v>#N/A</v>
      </c>
      <c r="AD43" s="330">
        <f t="shared" si="12"/>
        <v>0</v>
      </c>
      <c r="AE43" s="332" t="e">
        <f t="shared" si="13"/>
        <v>#DIV/0!</v>
      </c>
      <c r="AF43" s="67"/>
      <c r="AG43" s="905">
        <f t="shared" si="27"/>
        <v>0</v>
      </c>
      <c r="AH43" s="906" t="e">
        <f t="shared" si="28"/>
        <v>#N/A</v>
      </c>
      <c r="AI43" s="67"/>
      <c r="AJ43" s="905">
        <f t="shared" si="4"/>
        <v>0</v>
      </c>
      <c r="AK43" s="906" t="e">
        <f t="shared" si="29"/>
        <v>#N/A</v>
      </c>
      <c r="AL43" s="67"/>
      <c r="AM43" s="905">
        <f t="shared" si="5"/>
        <v>0</v>
      </c>
      <c r="AN43" s="906" t="e">
        <f t="shared" si="30"/>
        <v>#N/A</v>
      </c>
      <c r="AO43" s="330">
        <f t="shared" si="14"/>
        <v>0</v>
      </c>
      <c r="AP43" s="332" t="e">
        <f t="shared" si="15"/>
        <v>#DIV/0!</v>
      </c>
      <c r="AQ43" s="67"/>
      <c r="AR43" s="905">
        <f t="shared" si="31"/>
        <v>0</v>
      </c>
      <c r="AS43" s="906" t="e">
        <f t="shared" si="32"/>
        <v>#N/A</v>
      </c>
      <c r="AT43" s="67"/>
      <c r="AU43" s="905">
        <f t="shared" si="6"/>
        <v>0</v>
      </c>
      <c r="AV43" s="906" t="e">
        <f t="shared" si="33"/>
        <v>#N/A</v>
      </c>
      <c r="AW43" s="67"/>
      <c r="AX43" s="905">
        <f t="shared" si="7"/>
        <v>0</v>
      </c>
      <c r="AY43" s="906" t="e">
        <f t="shared" si="34"/>
        <v>#N/A</v>
      </c>
      <c r="AZ43" s="330">
        <f t="shared" si="16"/>
        <v>0</v>
      </c>
      <c r="BA43" s="332" t="e">
        <f t="shared" si="17"/>
        <v>#DIV/0!</v>
      </c>
      <c r="BB43" s="67"/>
      <c r="BC43" s="905">
        <f t="shared" si="35"/>
        <v>0</v>
      </c>
      <c r="BD43" s="906" t="e">
        <f t="shared" si="36"/>
        <v>#N/A</v>
      </c>
      <c r="BE43" s="67"/>
      <c r="BF43" s="905">
        <f t="shared" si="8"/>
        <v>0</v>
      </c>
      <c r="BG43" s="906" t="e">
        <f t="shared" si="37"/>
        <v>#N/A</v>
      </c>
      <c r="BH43" s="67"/>
      <c r="BI43" s="905">
        <f t="shared" si="9"/>
        <v>0</v>
      </c>
      <c r="BJ43" s="906" t="e">
        <f t="shared" si="38"/>
        <v>#N/A</v>
      </c>
      <c r="BK43" s="330">
        <f t="shared" si="18"/>
        <v>0</v>
      </c>
      <c r="BL43" s="332" t="e">
        <f t="shared" si="19"/>
        <v>#DIV/0!</v>
      </c>
      <c r="BM43" s="67"/>
      <c r="BN43" s="905">
        <f t="shared" si="39"/>
        <v>0</v>
      </c>
      <c r="BO43" s="906" t="e">
        <f t="shared" si="40"/>
        <v>#N/A</v>
      </c>
      <c r="BP43" s="67"/>
      <c r="BQ43" s="905">
        <f t="shared" si="41"/>
        <v>0</v>
      </c>
      <c r="BR43" s="906" t="e">
        <f t="shared" si="42"/>
        <v>#N/A</v>
      </c>
    </row>
    <row r="44" spans="1:70" hidden="1" x14ac:dyDescent="0.3">
      <c r="A44" s="1"/>
      <c r="B44" s="3"/>
      <c r="C44" s="157"/>
      <c r="D44" s="158">
        <f t="shared" si="20"/>
        <v>0</v>
      </c>
      <c r="E44" s="152"/>
      <c r="F44" s="78"/>
      <c r="G44" s="22">
        <f t="shared" si="43"/>
        <v>0</v>
      </c>
      <c r="H44" s="905">
        <f t="shared" si="44"/>
        <v>0</v>
      </c>
      <c r="I44" s="906" t="e">
        <f t="shared" si="21"/>
        <v>#N/A</v>
      </c>
      <c r="J44" s="27"/>
      <c r="K44" s="905">
        <f t="shared" si="45"/>
        <v>0</v>
      </c>
      <c r="L44" s="906" t="e">
        <f t="shared" si="46"/>
        <v>#N/A</v>
      </c>
      <c r="M44" s="67"/>
      <c r="N44" s="905">
        <f t="shared" si="48"/>
        <v>0</v>
      </c>
      <c r="O44" s="906" t="e">
        <f t="shared" si="22"/>
        <v>#N/A</v>
      </c>
      <c r="P44" s="67"/>
      <c r="Q44" s="905">
        <f t="shared" si="23"/>
        <v>0</v>
      </c>
      <c r="R44" s="906" t="e">
        <f t="shared" si="24"/>
        <v>#N/A</v>
      </c>
      <c r="S44" s="330">
        <f t="shared" si="10"/>
        <v>0</v>
      </c>
      <c r="T44" s="332" t="e">
        <f t="shared" si="11"/>
        <v>#DIV/0!</v>
      </c>
      <c r="U44" s="27"/>
      <c r="V44" s="905">
        <f t="shared" si="49"/>
        <v>0</v>
      </c>
      <c r="W44" s="906" t="e">
        <f t="shared" si="47"/>
        <v>#N/A</v>
      </c>
      <c r="X44" s="67"/>
      <c r="Y44" s="905">
        <f t="shared" si="50"/>
        <v>0</v>
      </c>
      <c r="Z44" s="906" t="e">
        <f t="shared" si="25"/>
        <v>#N/A</v>
      </c>
      <c r="AA44" s="67"/>
      <c r="AB44" s="905">
        <f t="shared" si="51"/>
        <v>0</v>
      </c>
      <c r="AC44" s="906" t="e">
        <f t="shared" si="26"/>
        <v>#N/A</v>
      </c>
      <c r="AD44" s="330">
        <f t="shared" si="12"/>
        <v>0</v>
      </c>
      <c r="AE44" s="332" t="e">
        <f t="shared" si="13"/>
        <v>#DIV/0!</v>
      </c>
      <c r="AF44" s="67"/>
      <c r="AG44" s="905">
        <f t="shared" si="27"/>
        <v>0</v>
      </c>
      <c r="AH44" s="906" t="e">
        <f t="shared" si="28"/>
        <v>#N/A</v>
      </c>
      <c r="AI44" s="67"/>
      <c r="AJ44" s="905">
        <f t="shared" si="4"/>
        <v>0</v>
      </c>
      <c r="AK44" s="906" t="e">
        <f t="shared" si="29"/>
        <v>#N/A</v>
      </c>
      <c r="AL44" s="67"/>
      <c r="AM44" s="905">
        <f t="shared" si="5"/>
        <v>0</v>
      </c>
      <c r="AN44" s="906" t="e">
        <f t="shared" si="30"/>
        <v>#N/A</v>
      </c>
      <c r="AO44" s="330">
        <f t="shared" si="14"/>
        <v>0</v>
      </c>
      <c r="AP44" s="332" t="e">
        <f t="shared" si="15"/>
        <v>#DIV/0!</v>
      </c>
      <c r="AQ44" s="67"/>
      <c r="AR44" s="905">
        <f t="shared" si="31"/>
        <v>0</v>
      </c>
      <c r="AS44" s="906" t="e">
        <f t="shared" si="32"/>
        <v>#N/A</v>
      </c>
      <c r="AT44" s="67"/>
      <c r="AU44" s="905">
        <f t="shared" si="6"/>
        <v>0</v>
      </c>
      <c r="AV44" s="906" t="e">
        <f t="shared" si="33"/>
        <v>#N/A</v>
      </c>
      <c r="AW44" s="67"/>
      <c r="AX44" s="905">
        <f t="shared" si="7"/>
        <v>0</v>
      </c>
      <c r="AY44" s="906" t="e">
        <f t="shared" si="34"/>
        <v>#N/A</v>
      </c>
      <c r="AZ44" s="330">
        <f t="shared" si="16"/>
        <v>0</v>
      </c>
      <c r="BA44" s="332" t="e">
        <f t="shared" si="17"/>
        <v>#DIV/0!</v>
      </c>
      <c r="BB44" s="67"/>
      <c r="BC44" s="905">
        <f t="shared" si="35"/>
        <v>0</v>
      </c>
      <c r="BD44" s="906" t="e">
        <f t="shared" si="36"/>
        <v>#N/A</v>
      </c>
      <c r="BE44" s="67"/>
      <c r="BF44" s="905">
        <f t="shared" si="8"/>
        <v>0</v>
      </c>
      <c r="BG44" s="906" t="e">
        <f t="shared" si="37"/>
        <v>#N/A</v>
      </c>
      <c r="BH44" s="67"/>
      <c r="BI44" s="905">
        <f t="shared" si="9"/>
        <v>0</v>
      </c>
      <c r="BJ44" s="906" t="e">
        <f t="shared" si="38"/>
        <v>#N/A</v>
      </c>
      <c r="BK44" s="330">
        <f t="shared" si="18"/>
        <v>0</v>
      </c>
      <c r="BL44" s="332" t="e">
        <f t="shared" si="19"/>
        <v>#DIV/0!</v>
      </c>
      <c r="BM44" s="67"/>
      <c r="BN44" s="905">
        <f t="shared" si="39"/>
        <v>0</v>
      </c>
      <c r="BO44" s="906" t="e">
        <f t="shared" si="40"/>
        <v>#N/A</v>
      </c>
      <c r="BP44" s="67"/>
      <c r="BQ44" s="905">
        <f t="shared" si="41"/>
        <v>0</v>
      </c>
      <c r="BR44" s="906" t="e">
        <f t="shared" si="42"/>
        <v>#N/A</v>
      </c>
    </row>
    <row r="45" spans="1:70" hidden="1" x14ac:dyDescent="0.3">
      <c r="A45" s="1"/>
      <c r="B45" s="3"/>
      <c r="C45" s="157"/>
      <c r="D45" s="158">
        <f t="shared" si="20"/>
        <v>0</v>
      </c>
      <c r="E45" s="152"/>
      <c r="F45" s="78"/>
      <c r="G45" s="22">
        <f t="shared" si="43"/>
        <v>0</v>
      </c>
      <c r="H45" s="905">
        <f t="shared" si="44"/>
        <v>0</v>
      </c>
      <c r="I45" s="906" t="e">
        <f t="shared" si="21"/>
        <v>#N/A</v>
      </c>
      <c r="J45" s="27"/>
      <c r="K45" s="905">
        <f t="shared" si="45"/>
        <v>0</v>
      </c>
      <c r="L45" s="906" t="e">
        <f t="shared" si="46"/>
        <v>#N/A</v>
      </c>
      <c r="M45" s="67"/>
      <c r="N45" s="905">
        <f t="shared" si="48"/>
        <v>0</v>
      </c>
      <c r="O45" s="906" t="e">
        <f t="shared" si="22"/>
        <v>#N/A</v>
      </c>
      <c r="P45" s="67"/>
      <c r="Q45" s="905">
        <f t="shared" si="23"/>
        <v>0</v>
      </c>
      <c r="R45" s="906" t="e">
        <f t="shared" si="24"/>
        <v>#N/A</v>
      </c>
      <c r="S45" s="330">
        <f t="shared" si="10"/>
        <v>0</v>
      </c>
      <c r="T45" s="332" t="e">
        <f t="shared" si="11"/>
        <v>#DIV/0!</v>
      </c>
      <c r="U45" s="27"/>
      <c r="V45" s="905">
        <f t="shared" si="49"/>
        <v>0</v>
      </c>
      <c r="W45" s="906" t="e">
        <f t="shared" si="47"/>
        <v>#N/A</v>
      </c>
      <c r="X45" s="67"/>
      <c r="Y45" s="905">
        <f t="shared" si="50"/>
        <v>0</v>
      </c>
      <c r="Z45" s="906" t="e">
        <f t="shared" si="25"/>
        <v>#N/A</v>
      </c>
      <c r="AA45" s="67"/>
      <c r="AB45" s="905">
        <f t="shared" si="51"/>
        <v>0</v>
      </c>
      <c r="AC45" s="906" t="e">
        <f t="shared" si="26"/>
        <v>#N/A</v>
      </c>
      <c r="AD45" s="330">
        <f t="shared" si="12"/>
        <v>0</v>
      </c>
      <c r="AE45" s="332" t="e">
        <f t="shared" si="13"/>
        <v>#DIV/0!</v>
      </c>
      <c r="AF45" s="67"/>
      <c r="AG45" s="905">
        <f t="shared" si="27"/>
        <v>0</v>
      </c>
      <c r="AH45" s="906" t="e">
        <f t="shared" si="28"/>
        <v>#N/A</v>
      </c>
      <c r="AI45" s="67"/>
      <c r="AJ45" s="905">
        <f t="shared" si="4"/>
        <v>0</v>
      </c>
      <c r="AK45" s="906" t="e">
        <f t="shared" si="29"/>
        <v>#N/A</v>
      </c>
      <c r="AL45" s="67"/>
      <c r="AM45" s="905">
        <f t="shared" si="5"/>
        <v>0</v>
      </c>
      <c r="AN45" s="906" t="e">
        <f t="shared" si="30"/>
        <v>#N/A</v>
      </c>
      <c r="AO45" s="330">
        <f t="shared" si="14"/>
        <v>0</v>
      </c>
      <c r="AP45" s="332" t="e">
        <f t="shared" si="15"/>
        <v>#DIV/0!</v>
      </c>
      <c r="AQ45" s="67"/>
      <c r="AR45" s="905">
        <f t="shared" si="31"/>
        <v>0</v>
      </c>
      <c r="AS45" s="906" t="e">
        <f t="shared" si="32"/>
        <v>#N/A</v>
      </c>
      <c r="AT45" s="67"/>
      <c r="AU45" s="905">
        <f t="shared" si="6"/>
        <v>0</v>
      </c>
      <c r="AV45" s="906" t="e">
        <f t="shared" si="33"/>
        <v>#N/A</v>
      </c>
      <c r="AW45" s="67"/>
      <c r="AX45" s="905">
        <f t="shared" si="7"/>
        <v>0</v>
      </c>
      <c r="AY45" s="906" t="e">
        <f t="shared" si="34"/>
        <v>#N/A</v>
      </c>
      <c r="AZ45" s="330">
        <f t="shared" si="16"/>
        <v>0</v>
      </c>
      <c r="BA45" s="332" t="e">
        <f t="shared" si="17"/>
        <v>#DIV/0!</v>
      </c>
      <c r="BB45" s="67"/>
      <c r="BC45" s="905">
        <f t="shared" si="35"/>
        <v>0</v>
      </c>
      <c r="BD45" s="906" t="e">
        <f t="shared" si="36"/>
        <v>#N/A</v>
      </c>
      <c r="BE45" s="67"/>
      <c r="BF45" s="905">
        <f t="shared" si="8"/>
        <v>0</v>
      </c>
      <c r="BG45" s="906" t="e">
        <f t="shared" si="37"/>
        <v>#N/A</v>
      </c>
      <c r="BH45" s="67"/>
      <c r="BI45" s="905">
        <f t="shared" si="9"/>
        <v>0</v>
      </c>
      <c r="BJ45" s="906" t="e">
        <f t="shared" si="38"/>
        <v>#N/A</v>
      </c>
      <c r="BK45" s="330">
        <f t="shared" si="18"/>
        <v>0</v>
      </c>
      <c r="BL45" s="332" t="e">
        <f t="shared" si="19"/>
        <v>#DIV/0!</v>
      </c>
      <c r="BM45" s="67"/>
      <c r="BN45" s="905">
        <f t="shared" si="39"/>
        <v>0</v>
      </c>
      <c r="BO45" s="906" t="e">
        <f t="shared" si="40"/>
        <v>#N/A</v>
      </c>
      <c r="BP45" s="67"/>
      <c r="BQ45" s="905">
        <f t="shared" si="41"/>
        <v>0</v>
      </c>
      <c r="BR45" s="906" t="e">
        <f t="shared" si="42"/>
        <v>#N/A</v>
      </c>
    </row>
    <row r="46" spans="1:70" hidden="1" x14ac:dyDescent="0.3">
      <c r="A46" s="1"/>
      <c r="B46" s="3"/>
      <c r="C46" s="157"/>
      <c r="D46" s="158">
        <f t="shared" si="20"/>
        <v>0</v>
      </c>
      <c r="E46" s="152"/>
      <c r="F46" s="78"/>
      <c r="G46" s="22">
        <f t="shared" si="43"/>
        <v>0</v>
      </c>
      <c r="H46" s="905">
        <f t="shared" si="44"/>
        <v>0</v>
      </c>
      <c r="I46" s="906" t="e">
        <f t="shared" si="21"/>
        <v>#N/A</v>
      </c>
      <c r="J46" s="27"/>
      <c r="K46" s="905">
        <f t="shared" si="45"/>
        <v>0</v>
      </c>
      <c r="L46" s="906" t="e">
        <f t="shared" si="46"/>
        <v>#N/A</v>
      </c>
      <c r="M46" s="67"/>
      <c r="N46" s="905">
        <f t="shared" si="48"/>
        <v>0</v>
      </c>
      <c r="O46" s="906" t="e">
        <f t="shared" si="22"/>
        <v>#N/A</v>
      </c>
      <c r="P46" s="67"/>
      <c r="Q46" s="905">
        <f t="shared" si="23"/>
        <v>0</v>
      </c>
      <c r="R46" s="906" t="e">
        <f t="shared" si="24"/>
        <v>#N/A</v>
      </c>
      <c r="S46" s="330">
        <f t="shared" si="10"/>
        <v>0</v>
      </c>
      <c r="T46" s="332" t="e">
        <f t="shared" si="11"/>
        <v>#DIV/0!</v>
      </c>
      <c r="U46" s="27"/>
      <c r="V46" s="905">
        <f t="shared" si="49"/>
        <v>0</v>
      </c>
      <c r="W46" s="906" t="e">
        <f t="shared" si="47"/>
        <v>#N/A</v>
      </c>
      <c r="X46" s="67"/>
      <c r="Y46" s="905">
        <f t="shared" si="50"/>
        <v>0</v>
      </c>
      <c r="Z46" s="906" t="e">
        <f t="shared" si="25"/>
        <v>#N/A</v>
      </c>
      <c r="AA46" s="67"/>
      <c r="AB46" s="905">
        <f t="shared" si="51"/>
        <v>0</v>
      </c>
      <c r="AC46" s="906" t="e">
        <f t="shared" si="26"/>
        <v>#N/A</v>
      </c>
      <c r="AD46" s="330">
        <f t="shared" si="12"/>
        <v>0</v>
      </c>
      <c r="AE46" s="332" t="e">
        <f t="shared" si="13"/>
        <v>#DIV/0!</v>
      </c>
      <c r="AF46" s="67"/>
      <c r="AG46" s="905">
        <f t="shared" si="27"/>
        <v>0</v>
      </c>
      <c r="AH46" s="906" t="e">
        <f t="shared" si="28"/>
        <v>#N/A</v>
      </c>
      <c r="AI46" s="67"/>
      <c r="AJ46" s="905">
        <f t="shared" si="4"/>
        <v>0</v>
      </c>
      <c r="AK46" s="906" t="e">
        <f t="shared" si="29"/>
        <v>#N/A</v>
      </c>
      <c r="AL46" s="67"/>
      <c r="AM46" s="905">
        <f t="shared" si="5"/>
        <v>0</v>
      </c>
      <c r="AN46" s="906" t="e">
        <f t="shared" si="30"/>
        <v>#N/A</v>
      </c>
      <c r="AO46" s="330">
        <f t="shared" si="14"/>
        <v>0</v>
      </c>
      <c r="AP46" s="332" t="e">
        <f t="shared" si="15"/>
        <v>#DIV/0!</v>
      </c>
      <c r="AQ46" s="67"/>
      <c r="AR46" s="905">
        <f t="shared" si="31"/>
        <v>0</v>
      </c>
      <c r="AS46" s="906" t="e">
        <f t="shared" si="32"/>
        <v>#N/A</v>
      </c>
      <c r="AT46" s="67"/>
      <c r="AU46" s="905">
        <f t="shared" si="6"/>
        <v>0</v>
      </c>
      <c r="AV46" s="906" t="e">
        <f t="shared" si="33"/>
        <v>#N/A</v>
      </c>
      <c r="AW46" s="67"/>
      <c r="AX46" s="905">
        <f t="shared" si="7"/>
        <v>0</v>
      </c>
      <c r="AY46" s="906" t="e">
        <f t="shared" si="34"/>
        <v>#N/A</v>
      </c>
      <c r="AZ46" s="330">
        <f t="shared" si="16"/>
        <v>0</v>
      </c>
      <c r="BA46" s="332" t="e">
        <f t="shared" si="17"/>
        <v>#DIV/0!</v>
      </c>
      <c r="BB46" s="67"/>
      <c r="BC46" s="905">
        <f t="shared" si="35"/>
        <v>0</v>
      </c>
      <c r="BD46" s="906" t="e">
        <f t="shared" si="36"/>
        <v>#N/A</v>
      </c>
      <c r="BE46" s="67"/>
      <c r="BF46" s="905">
        <f t="shared" si="8"/>
        <v>0</v>
      </c>
      <c r="BG46" s="906" t="e">
        <f t="shared" si="37"/>
        <v>#N/A</v>
      </c>
      <c r="BH46" s="67"/>
      <c r="BI46" s="905">
        <f t="shared" si="9"/>
        <v>0</v>
      </c>
      <c r="BJ46" s="906" t="e">
        <f t="shared" si="38"/>
        <v>#N/A</v>
      </c>
      <c r="BK46" s="330">
        <f t="shared" si="18"/>
        <v>0</v>
      </c>
      <c r="BL46" s="332" t="e">
        <f t="shared" si="19"/>
        <v>#DIV/0!</v>
      </c>
      <c r="BM46" s="67"/>
      <c r="BN46" s="905">
        <f t="shared" si="39"/>
        <v>0</v>
      </c>
      <c r="BO46" s="906" t="e">
        <f t="shared" si="40"/>
        <v>#N/A</v>
      </c>
      <c r="BP46" s="67"/>
      <c r="BQ46" s="905">
        <f t="shared" si="41"/>
        <v>0</v>
      </c>
      <c r="BR46" s="906" t="e">
        <f t="shared" si="42"/>
        <v>#N/A</v>
      </c>
    </row>
    <row r="47" spans="1:70" hidden="1" x14ac:dyDescent="0.3">
      <c r="A47" s="1"/>
      <c r="B47" s="3"/>
      <c r="C47" s="157"/>
      <c r="D47" s="158">
        <f t="shared" si="20"/>
        <v>0</v>
      </c>
      <c r="E47" s="152"/>
      <c r="F47" s="78"/>
      <c r="G47" s="22">
        <f t="shared" si="43"/>
        <v>0</v>
      </c>
      <c r="H47" s="905">
        <f t="shared" si="44"/>
        <v>0</v>
      </c>
      <c r="I47" s="906" t="e">
        <f t="shared" si="21"/>
        <v>#N/A</v>
      </c>
      <c r="J47" s="27"/>
      <c r="K47" s="905">
        <f t="shared" si="45"/>
        <v>0</v>
      </c>
      <c r="L47" s="906" t="e">
        <f t="shared" si="46"/>
        <v>#N/A</v>
      </c>
      <c r="M47" s="67"/>
      <c r="N47" s="905">
        <f t="shared" si="48"/>
        <v>0</v>
      </c>
      <c r="O47" s="906" t="e">
        <f t="shared" si="22"/>
        <v>#N/A</v>
      </c>
      <c r="P47" s="67"/>
      <c r="Q47" s="905">
        <f t="shared" si="23"/>
        <v>0</v>
      </c>
      <c r="R47" s="906" t="e">
        <f t="shared" si="24"/>
        <v>#N/A</v>
      </c>
      <c r="S47" s="330">
        <f t="shared" si="10"/>
        <v>0</v>
      </c>
      <c r="T47" s="332" t="e">
        <f t="shared" si="11"/>
        <v>#DIV/0!</v>
      </c>
      <c r="U47" s="27"/>
      <c r="V47" s="905">
        <f t="shared" si="49"/>
        <v>0</v>
      </c>
      <c r="W47" s="906" t="e">
        <f t="shared" si="47"/>
        <v>#N/A</v>
      </c>
      <c r="X47" s="67"/>
      <c r="Y47" s="905">
        <f t="shared" si="50"/>
        <v>0</v>
      </c>
      <c r="Z47" s="906" t="e">
        <f t="shared" si="25"/>
        <v>#N/A</v>
      </c>
      <c r="AA47" s="67"/>
      <c r="AB47" s="905">
        <f t="shared" si="51"/>
        <v>0</v>
      </c>
      <c r="AC47" s="906" t="e">
        <f t="shared" si="26"/>
        <v>#N/A</v>
      </c>
      <c r="AD47" s="330">
        <f t="shared" si="12"/>
        <v>0</v>
      </c>
      <c r="AE47" s="332" t="e">
        <f t="shared" si="13"/>
        <v>#DIV/0!</v>
      </c>
      <c r="AF47" s="67"/>
      <c r="AG47" s="905">
        <f t="shared" si="27"/>
        <v>0</v>
      </c>
      <c r="AH47" s="906" t="e">
        <f t="shared" si="28"/>
        <v>#N/A</v>
      </c>
      <c r="AI47" s="67"/>
      <c r="AJ47" s="905">
        <f t="shared" si="4"/>
        <v>0</v>
      </c>
      <c r="AK47" s="906" t="e">
        <f t="shared" si="29"/>
        <v>#N/A</v>
      </c>
      <c r="AL47" s="67"/>
      <c r="AM47" s="905">
        <f t="shared" si="5"/>
        <v>0</v>
      </c>
      <c r="AN47" s="906" t="e">
        <f t="shared" si="30"/>
        <v>#N/A</v>
      </c>
      <c r="AO47" s="330">
        <f t="shared" si="14"/>
        <v>0</v>
      </c>
      <c r="AP47" s="332" t="e">
        <f t="shared" si="15"/>
        <v>#DIV/0!</v>
      </c>
      <c r="AQ47" s="67"/>
      <c r="AR47" s="905">
        <f t="shared" si="31"/>
        <v>0</v>
      </c>
      <c r="AS47" s="906" t="e">
        <f t="shared" si="32"/>
        <v>#N/A</v>
      </c>
      <c r="AT47" s="67"/>
      <c r="AU47" s="905">
        <f t="shared" si="6"/>
        <v>0</v>
      </c>
      <c r="AV47" s="906" t="e">
        <f t="shared" si="33"/>
        <v>#N/A</v>
      </c>
      <c r="AW47" s="67"/>
      <c r="AX47" s="905">
        <f t="shared" si="7"/>
        <v>0</v>
      </c>
      <c r="AY47" s="906" t="e">
        <f t="shared" si="34"/>
        <v>#N/A</v>
      </c>
      <c r="AZ47" s="330">
        <f t="shared" si="16"/>
        <v>0</v>
      </c>
      <c r="BA47" s="332" t="e">
        <f t="shared" si="17"/>
        <v>#DIV/0!</v>
      </c>
      <c r="BB47" s="67"/>
      <c r="BC47" s="905">
        <f t="shared" si="35"/>
        <v>0</v>
      </c>
      <c r="BD47" s="906" t="e">
        <f t="shared" si="36"/>
        <v>#N/A</v>
      </c>
      <c r="BE47" s="67"/>
      <c r="BF47" s="905">
        <f t="shared" si="8"/>
        <v>0</v>
      </c>
      <c r="BG47" s="906" t="e">
        <f t="shared" si="37"/>
        <v>#N/A</v>
      </c>
      <c r="BH47" s="67"/>
      <c r="BI47" s="905">
        <f t="shared" si="9"/>
        <v>0</v>
      </c>
      <c r="BJ47" s="906" t="e">
        <f t="shared" si="38"/>
        <v>#N/A</v>
      </c>
      <c r="BK47" s="330">
        <f t="shared" si="18"/>
        <v>0</v>
      </c>
      <c r="BL47" s="332" t="e">
        <f t="shared" si="19"/>
        <v>#DIV/0!</v>
      </c>
      <c r="BM47" s="67"/>
      <c r="BN47" s="905">
        <f t="shared" si="39"/>
        <v>0</v>
      </c>
      <c r="BO47" s="906" t="e">
        <f t="shared" si="40"/>
        <v>#N/A</v>
      </c>
      <c r="BP47" s="67"/>
      <c r="BQ47" s="905">
        <f t="shared" si="41"/>
        <v>0</v>
      </c>
      <c r="BR47" s="906" t="e">
        <f t="shared" si="42"/>
        <v>#N/A</v>
      </c>
    </row>
    <row r="48" spans="1:70" hidden="1" x14ac:dyDescent="0.3">
      <c r="A48" s="1"/>
      <c r="B48" s="3"/>
      <c r="C48" s="157"/>
      <c r="D48" s="158">
        <f t="shared" si="20"/>
        <v>0</v>
      </c>
      <c r="E48" s="152"/>
      <c r="F48" s="78"/>
      <c r="G48" s="22">
        <f t="shared" si="43"/>
        <v>0</v>
      </c>
      <c r="H48" s="905">
        <f t="shared" si="44"/>
        <v>0</v>
      </c>
      <c r="I48" s="906" t="e">
        <f t="shared" si="21"/>
        <v>#N/A</v>
      </c>
      <c r="J48" s="27"/>
      <c r="K48" s="905">
        <f t="shared" si="45"/>
        <v>0</v>
      </c>
      <c r="L48" s="906" t="e">
        <f t="shared" si="46"/>
        <v>#N/A</v>
      </c>
      <c r="M48" s="67"/>
      <c r="N48" s="905">
        <f t="shared" si="48"/>
        <v>0</v>
      </c>
      <c r="O48" s="906" t="e">
        <f t="shared" si="22"/>
        <v>#N/A</v>
      </c>
      <c r="P48" s="67"/>
      <c r="Q48" s="905">
        <f t="shared" si="23"/>
        <v>0</v>
      </c>
      <c r="R48" s="906" t="e">
        <f t="shared" si="24"/>
        <v>#N/A</v>
      </c>
      <c r="S48" s="330">
        <f t="shared" si="10"/>
        <v>0</v>
      </c>
      <c r="T48" s="332" t="e">
        <f t="shared" si="11"/>
        <v>#DIV/0!</v>
      </c>
      <c r="U48" s="27"/>
      <c r="V48" s="905">
        <f t="shared" si="49"/>
        <v>0</v>
      </c>
      <c r="W48" s="906" t="e">
        <f t="shared" si="47"/>
        <v>#N/A</v>
      </c>
      <c r="X48" s="67"/>
      <c r="Y48" s="905">
        <f t="shared" si="50"/>
        <v>0</v>
      </c>
      <c r="Z48" s="906" t="e">
        <f t="shared" si="25"/>
        <v>#N/A</v>
      </c>
      <c r="AA48" s="67"/>
      <c r="AB48" s="905">
        <f t="shared" si="51"/>
        <v>0</v>
      </c>
      <c r="AC48" s="906" t="e">
        <f t="shared" si="26"/>
        <v>#N/A</v>
      </c>
      <c r="AD48" s="330">
        <f t="shared" si="12"/>
        <v>0</v>
      </c>
      <c r="AE48" s="332" t="e">
        <f t="shared" si="13"/>
        <v>#DIV/0!</v>
      </c>
      <c r="AF48" s="67"/>
      <c r="AG48" s="905">
        <f t="shared" si="27"/>
        <v>0</v>
      </c>
      <c r="AH48" s="906" t="e">
        <f t="shared" si="28"/>
        <v>#N/A</v>
      </c>
      <c r="AI48" s="67"/>
      <c r="AJ48" s="905">
        <f t="shared" si="4"/>
        <v>0</v>
      </c>
      <c r="AK48" s="906" t="e">
        <f t="shared" si="29"/>
        <v>#N/A</v>
      </c>
      <c r="AL48" s="67"/>
      <c r="AM48" s="905">
        <f t="shared" si="5"/>
        <v>0</v>
      </c>
      <c r="AN48" s="906" t="e">
        <f t="shared" si="30"/>
        <v>#N/A</v>
      </c>
      <c r="AO48" s="330">
        <f t="shared" si="14"/>
        <v>0</v>
      </c>
      <c r="AP48" s="332" t="e">
        <f t="shared" si="15"/>
        <v>#DIV/0!</v>
      </c>
      <c r="AQ48" s="67"/>
      <c r="AR48" s="905">
        <f t="shared" si="31"/>
        <v>0</v>
      </c>
      <c r="AS48" s="906" t="e">
        <f t="shared" si="32"/>
        <v>#N/A</v>
      </c>
      <c r="AT48" s="67"/>
      <c r="AU48" s="905">
        <f t="shared" si="6"/>
        <v>0</v>
      </c>
      <c r="AV48" s="906" t="e">
        <f t="shared" si="33"/>
        <v>#N/A</v>
      </c>
      <c r="AW48" s="67"/>
      <c r="AX48" s="905">
        <f t="shared" si="7"/>
        <v>0</v>
      </c>
      <c r="AY48" s="906" t="e">
        <f t="shared" si="34"/>
        <v>#N/A</v>
      </c>
      <c r="AZ48" s="330">
        <f t="shared" si="16"/>
        <v>0</v>
      </c>
      <c r="BA48" s="332" t="e">
        <f t="shared" si="17"/>
        <v>#DIV/0!</v>
      </c>
      <c r="BB48" s="67"/>
      <c r="BC48" s="905">
        <f t="shared" si="35"/>
        <v>0</v>
      </c>
      <c r="BD48" s="906" t="e">
        <f t="shared" si="36"/>
        <v>#N/A</v>
      </c>
      <c r="BE48" s="67"/>
      <c r="BF48" s="905">
        <f t="shared" si="8"/>
        <v>0</v>
      </c>
      <c r="BG48" s="906" t="e">
        <f t="shared" si="37"/>
        <v>#N/A</v>
      </c>
      <c r="BH48" s="67"/>
      <c r="BI48" s="905">
        <f t="shared" si="9"/>
        <v>0</v>
      </c>
      <c r="BJ48" s="906" t="e">
        <f t="shared" si="38"/>
        <v>#N/A</v>
      </c>
      <c r="BK48" s="330">
        <f t="shared" si="18"/>
        <v>0</v>
      </c>
      <c r="BL48" s="332" t="e">
        <f t="shared" si="19"/>
        <v>#DIV/0!</v>
      </c>
      <c r="BM48" s="67"/>
      <c r="BN48" s="905">
        <f t="shared" si="39"/>
        <v>0</v>
      </c>
      <c r="BO48" s="906" t="e">
        <f t="shared" si="40"/>
        <v>#N/A</v>
      </c>
      <c r="BP48" s="67"/>
      <c r="BQ48" s="905">
        <f t="shared" si="41"/>
        <v>0</v>
      </c>
      <c r="BR48" s="906" t="e">
        <f t="shared" si="42"/>
        <v>#N/A</v>
      </c>
    </row>
    <row r="49" spans="1:70" hidden="1" x14ac:dyDescent="0.3">
      <c r="A49" s="1"/>
      <c r="B49" s="3"/>
      <c r="C49" s="157"/>
      <c r="D49" s="158">
        <f t="shared" si="20"/>
        <v>0</v>
      </c>
      <c r="E49" s="152"/>
      <c r="F49" s="78"/>
      <c r="G49" s="22">
        <f t="shared" si="43"/>
        <v>0</v>
      </c>
      <c r="H49" s="905">
        <f t="shared" si="44"/>
        <v>0</v>
      </c>
      <c r="I49" s="906" t="e">
        <f t="shared" si="21"/>
        <v>#N/A</v>
      </c>
      <c r="J49" s="27"/>
      <c r="K49" s="905">
        <f t="shared" si="45"/>
        <v>0</v>
      </c>
      <c r="L49" s="906" t="e">
        <f t="shared" si="46"/>
        <v>#N/A</v>
      </c>
      <c r="M49" s="67"/>
      <c r="N49" s="905">
        <f t="shared" si="48"/>
        <v>0</v>
      </c>
      <c r="O49" s="906" t="e">
        <f t="shared" si="22"/>
        <v>#N/A</v>
      </c>
      <c r="P49" s="67"/>
      <c r="Q49" s="905">
        <f t="shared" si="23"/>
        <v>0</v>
      </c>
      <c r="R49" s="906" t="e">
        <f t="shared" si="24"/>
        <v>#N/A</v>
      </c>
      <c r="S49" s="330">
        <f t="shared" si="10"/>
        <v>0</v>
      </c>
      <c r="T49" s="332" t="e">
        <f t="shared" si="11"/>
        <v>#DIV/0!</v>
      </c>
      <c r="U49" s="27"/>
      <c r="V49" s="905">
        <f t="shared" si="49"/>
        <v>0</v>
      </c>
      <c r="W49" s="906" t="e">
        <f t="shared" si="47"/>
        <v>#N/A</v>
      </c>
      <c r="X49" s="67"/>
      <c r="Y49" s="905">
        <f t="shared" si="50"/>
        <v>0</v>
      </c>
      <c r="Z49" s="906" t="e">
        <f t="shared" si="25"/>
        <v>#N/A</v>
      </c>
      <c r="AA49" s="67"/>
      <c r="AB49" s="905">
        <f t="shared" si="51"/>
        <v>0</v>
      </c>
      <c r="AC49" s="906" t="e">
        <f t="shared" si="26"/>
        <v>#N/A</v>
      </c>
      <c r="AD49" s="330">
        <f t="shared" si="12"/>
        <v>0</v>
      </c>
      <c r="AE49" s="332" t="e">
        <f t="shared" si="13"/>
        <v>#DIV/0!</v>
      </c>
      <c r="AF49" s="67"/>
      <c r="AG49" s="905">
        <f t="shared" si="27"/>
        <v>0</v>
      </c>
      <c r="AH49" s="906" t="e">
        <f t="shared" si="28"/>
        <v>#N/A</v>
      </c>
      <c r="AI49" s="67"/>
      <c r="AJ49" s="905">
        <f t="shared" si="4"/>
        <v>0</v>
      </c>
      <c r="AK49" s="906" t="e">
        <f t="shared" si="29"/>
        <v>#N/A</v>
      </c>
      <c r="AL49" s="67"/>
      <c r="AM49" s="905">
        <f t="shared" si="5"/>
        <v>0</v>
      </c>
      <c r="AN49" s="906" t="e">
        <f t="shared" si="30"/>
        <v>#N/A</v>
      </c>
      <c r="AO49" s="330">
        <f t="shared" si="14"/>
        <v>0</v>
      </c>
      <c r="AP49" s="332" t="e">
        <f t="shared" si="15"/>
        <v>#DIV/0!</v>
      </c>
      <c r="AQ49" s="67"/>
      <c r="AR49" s="905">
        <f t="shared" si="31"/>
        <v>0</v>
      </c>
      <c r="AS49" s="906" t="e">
        <f t="shared" si="32"/>
        <v>#N/A</v>
      </c>
      <c r="AT49" s="67"/>
      <c r="AU49" s="905">
        <f t="shared" si="6"/>
        <v>0</v>
      </c>
      <c r="AV49" s="906" t="e">
        <f t="shared" si="33"/>
        <v>#N/A</v>
      </c>
      <c r="AW49" s="67"/>
      <c r="AX49" s="905">
        <f t="shared" si="7"/>
        <v>0</v>
      </c>
      <c r="AY49" s="906" t="e">
        <f t="shared" si="34"/>
        <v>#N/A</v>
      </c>
      <c r="AZ49" s="330">
        <f t="shared" si="16"/>
        <v>0</v>
      </c>
      <c r="BA49" s="332" t="e">
        <f t="shared" si="17"/>
        <v>#DIV/0!</v>
      </c>
      <c r="BB49" s="67"/>
      <c r="BC49" s="905">
        <f t="shared" si="35"/>
        <v>0</v>
      </c>
      <c r="BD49" s="906" t="e">
        <f t="shared" si="36"/>
        <v>#N/A</v>
      </c>
      <c r="BE49" s="67"/>
      <c r="BF49" s="905">
        <f t="shared" si="8"/>
        <v>0</v>
      </c>
      <c r="BG49" s="906" t="e">
        <f t="shared" si="37"/>
        <v>#N/A</v>
      </c>
      <c r="BH49" s="67"/>
      <c r="BI49" s="905">
        <f t="shared" si="9"/>
        <v>0</v>
      </c>
      <c r="BJ49" s="906" t="e">
        <f t="shared" si="38"/>
        <v>#N/A</v>
      </c>
      <c r="BK49" s="330">
        <f t="shared" si="18"/>
        <v>0</v>
      </c>
      <c r="BL49" s="332" t="e">
        <f t="shared" si="19"/>
        <v>#DIV/0!</v>
      </c>
      <c r="BM49" s="67"/>
      <c r="BN49" s="905">
        <f t="shared" si="39"/>
        <v>0</v>
      </c>
      <c r="BO49" s="906" t="e">
        <f t="shared" si="40"/>
        <v>#N/A</v>
      </c>
      <c r="BP49" s="67"/>
      <c r="BQ49" s="905">
        <f t="shared" si="41"/>
        <v>0</v>
      </c>
      <c r="BR49" s="906" t="e">
        <f t="shared" si="42"/>
        <v>#N/A</v>
      </c>
    </row>
    <row r="50" spans="1:70" hidden="1" x14ac:dyDescent="0.3">
      <c r="A50" s="1"/>
      <c r="B50" s="3"/>
      <c r="C50" s="157"/>
      <c r="D50" s="158">
        <f t="shared" si="20"/>
        <v>0</v>
      </c>
      <c r="E50" s="152"/>
      <c r="F50" s="78"/>
      <c r="G50" s="22">
        <f t="shared" si="43"/>
        <v>0</v>
      </c>
      <c r="H50" s="905">
        <f t="shared" si="44"/>
        <v>0</v>
      </c>
      <c r="I50" s="906" t="e">
        <f t="shared" si="21"/>
        <v>#N/A</v>
      </c>
      <c r="J50" s="27"/>
      <c r="K50" s="905">
        <f t="shared" si="45"/>
        <v>0</v>
      </c>
      <c r="L50" s="906" t="e">
        <f t="shared" si="46"/>
        <v>#N/A</v>
      </c>
      <c r="M50" s="67"/>
      <c r="N50" s="905">
        <f t="shared" si="48"/>
        <v>0</v>
      </c>
      <c r="O50" s="906" t="e">
        <f t="shared" si="22"/>
        <v>#N/A</v>
      </c>
      <c r="P50" s="67"/>
      <c r="Q50" s="905">
        <f t="shared" si="23"/>
        <v>0</v>
      </c>
      <c r="R50" s="906" t="e">
        <f t="shared" si="24"/>
        <v>#N/A</v>
      </c>
      <c r="S50" s="330">
        <f t="shared" si="10"/>
        <v>0</v>
      </c>
      <c r="T50" s="332" t="e">
        <f t="shared" si="11"/>
        <v>#DIV/0!</v>
      </c>
      <c r="U50" s="27"/>
      <c r="V50" s="905">
        <f t="shared" si="49"/>
        <v>0</v>
      </c>
      <c r="W50" s="906" t="e">
        <f t="shared" si="47"/>
        <v>#N/A</v>
      </c>
      <c r="X50" s="67"/>
      <c r="Y50" s="905">
        <f t="shared" si="50"/>
        <v>0</v>
      </c>
      <c r="Z50" s="906" t="e">
        <f t="shared" si="25"/>
        <v>#N/A</v>
      </c>
      <c r="AA50" s="67"/>
      <c r="AB50" s="905">
        <f t="shared" si="51"/>
        <v>0</v>
      </c>
      <c r="AC50" s="906" t="e">
        <f t="shared" si="26"/>
        <v>#N/A</v>
      </c>
      <c r="AD50" s="330">
        <f t="shared" si="12"/>
        <v>0</v>
      </c>
      <c r="AE50" s="332" t="e">
        <f t="shared" si="13"/>
        <v>#DIV/0!</v>
      </c>
      <c r="AF50" s="67"/>
      <c r="AG50" s="905">
        <f t="shared" si="27"/>
        <v>0</v>
      </c>
      <c r="AH50" s="906" t="e">
        <f t="shared" si="28"/>
        <v>#N/A</v>
      </c>
      <c r="AI50" s="67"/>
      <c r="AJ50" s="905">
        <f t="shared" si="4"/>
        <v>0</v>
      </c>
      <c r="AK50" s="906" t="e">
        <f t="shared" si="29"/>
        <v>#N/A</v>
      </c>
      <c r="AL50" s="67"/>
      <c r="AM50" s="905">
        <f t="shared" si="5"/>
        <v>0</v>
      </c>
      <c r="AN50" s="906" t="e">
        <f t="shared" si="30"/>
        <v>#N/A</v>
      </c>
      <c r="AO50" s="330">
        <f t="shared" si="14"/>
        <v>0</v>
      </c>
      <c r="AP50" s="332" t="e">
        <f t="shared" si="15"/>
        <v>#DIV/0!</v>
      </c>
      <c r="AQ50" s="67"/>
      <c r="AR50" s="905">
        <f t="shared" si="31"/>
        <v>0</v>
      </c>
      <c r="AS50" s="906" t="e">
        <f t="shared" si="32"/>
        <v>#N/A</v>
      </c>
      <c r="AT50" s="67"/>
      <c r="AU50" s="905">
        <f t="shared" si="6"/>
        <v>0</v>
      </c>
      <c r="AV50" s="906" t="e">
        <f t="shared" si="33"/>
        <v>#N/A</v>
      </c>
      <c r="AW50" s="67"/>
      <c r="AX50" s="905">
        <f t="shared" si="7"/>
        <v>0</v>
      </c>
      <c r="AY50" s="906" t="e">
        <f t="shared" si="34"/>
        <v>#N/A</v>
      </c>
      <c r="AZ50" s="330">
        <f t="shared" si="16"/>
        <v>0</v>
      </c>
      <c r="BA50" s="332" t="e">
        <f t="shared" si="17"/>
        <v>#DIV/0!</v>
      </c>
      <c r="BB50" s="67"/>
      <c r="BC50" s="905">
        <f t="shared" si="35"/>
        <v>0</v>
      </c>
      <c r="BD50" s="906" t="e">
        <f t="shared" si="36"/>
        <v>#N/A</v>
      </c>
      <c r="BE50" s="67"/>
      <c r="BF50" s="905">
        <f t="shared" si="8"/>
        <v>0</v>
      </c>
      <c r="BG50" s="906" t="e">
        <f t="shared" si="37"/>
        <v>#N/A</v>
      </c>
      <c r="BH50" s="67"/>
      <c r="BI50" s="905">
        <f t="shared" si="9"/>
        <v>0</v>
      </c>
      <c r="BJ50" s="906" t="e">
        <f t="shared" si="38"/>
        <v>#N/A</v>
      </c>
      <c r="BK50" s="330">
        <f t="shared" si="18"/>
        <v>0</v>
      </c>
      <c r="BL50" s="332" t="e">
        <f t="shared" si="19"/>
        <v>#DIV/0!</v>
      </c>
      <c r="BM50" s="67"/>
      <c r="BN50" s="905">
        <f t="shared" si="39"/>
        <v>0</v>
      </c>
      <c r="BO50" s="906" t="e">
        <f t="shared" si="40"/>
        <v>#N/A</v>
      </c>
      <c r="BP50" s="67"/>
      <c r="BQ50" s="905">
        <f t="shared" si="41"/>
        <v>0</v>
      </c>
      <c r="BR50" s="906" t="e">
        <f t="shared" si="42"/>
        <v>#N/A</v>
      </c>
    </row>
    <row r="51" spans="1:70" hidden="1" x14ac:dyDescent="0.3">
      <c r="A51" s="1"/>
      <c r="B51" s="3"/>
      <c r="C51" s="157"/>
      <c r="D51" s="158">
        <f t="shared" si="20"/>
        <v>0</v>
      </c>
      <c r="E51" s="152"/>
      <c r="F51" s="78"/>
      <c r="G51" s="22">
        <f t="shared" si="43"/>
        <v>0</v>
      </c>
      <c r="H51" s="905">
        <f t="shared" si="44"/>
        <v>0</v>
      </c>
      <c r="I51" s="906" t="e">
        <f t="shared" si="21"/>
        <v>#N/A</v>
      </c>
      <c r="J51" s="27"/>
      <c r="K51" s="905">
        <f t="shared" si="45"/>
        <v>0</v>
      </c>
      <c r="L51" s="906" t="e">
        <f t="shared" si="46"/>
        <v>#N/A</v>
      </c>
      <c r="M51" s="67"/>
      <c r="N51" s="905">
        <f t="shared" si="48"/>
        <v>0</v>
      </c>
      <c r="O51" s="906" t="e">
        <f t="shared" si="22"/>
        <v>#N/A</v>
      </c>
      <c r="P51" s="67"/>
      <c r="Q51" s="905">
        <f t="shared" si="23"/>
        <v>0</v>
      </c>
      <c r="R51" s="906" t="e">
        <f t="shared" si="24"/>
        <v>#N/A</v>
      </c>
      <c r="S51" s="330">
        <f t="shared" si="10"/>
        <v>0</v>
      </c>
      <c r="T51" s="332" t="e">
        <f t="shared" si="11"/>
        <v>#DIV/0!</v>
      </c>
      <c r="U51" s="27"/>
      <c r="V51" s="905">
        <f t="shared" si="49"/>
        <v>0</v>
      </c>
      <c r="W51" s="906" t="e">
        <f t="shared" si="47"/>
        <v>#N/A</v>
      </c>
      <c r="X51" s="67"/>
      <c r="Y51" s="905">
        <f t="shared" si="50"/>
        <v>0</v>
      </c>
      <c r="Z51" s="906" t="e">
        <f t="shared" si="25"/>
        <v>#N/A</v>
      </c>
      <c r="AA51" s="67"/>
      <c r="AB51" s="905">
        <f t="shared" si="51"/>
        <v>0</v>
      </c>
      <c r="AC51" s="906" t="e">
        <f t="shared" si="26"/>
        <v>#N/A</v>
      </c>
      <c r="AD51" s="330">
        <f t="shared" si="12"/>
        <v>0</v>
      </c>
      <c r="AE51" s="332" t="e">
        <f t="shared" si="13"/>
        <v>#DIV/0!</v>
      </c>
      <c r="AF51" s="67"/>
      <c r="AG51" s="905">
        <f t="shared" si="27"/>
        <v>0</v>
      </c>
      <c r="AH51" s="906" t="e">
        <f t="shared" si="28"/>
        <v>#N/A</v>
      </c>
      <c r="AI51" s="67"/>
      <c r="AJ51" s="905">
        <f t="shared" si="4"/>
        <v>0</v>
      </c>
      <c r="AK51" s="906" t="e">
        <f t="shared" si="29"/>
        <v>#N/A</v>
      </c>
      <c r="AL51" s="67"/>
      <c r="AM51" s="905">
        <f t="shared" si="5"/>
        <v>0</v>
      </c>
      <c r="AN51" s="906" t="e">
        <f t="shared" si="30"/>
        <v>#N/A</v>
      </c>
      <c r="AO51" s="330">
        <f t="shared" si="14"/>
        <v>0</v>
      </c>
      <c r="AP51" s="332" t="e">
        <f t="shared" si="15"/>
        <v>#DIV/0!</v>
      </c>
      <c r="AQ51" s="67"/>
      <c r="AR51" s="905">
        <f t="shared" si="31"/>
        <v>0</v>
      </c>
      <c r="AS51" s="906" t="e">
        <f t="shared" si="32"/>
        <v>#N/A</v>
      </c>
      <c r="AT51" s="67"/>
      <c r="AU51" s="905">
        <f t="shared" si="6"/>
        <v>0</v>
      </c>
      <c r="AV51" s="906" t="e">
        <f t="shared" si="33"/>
        <v>#N/A</v>
      </c>
      <c r="AW51" s="67"/>
      <c r="AX51" s="905">
        <f t="shared" si="7"/>
        <v>0</v>
      </c>
      <c r="AY51" s="906" t="e">
        <f t="shared" si="34"/>
        <v>#N/A</v>
      </c>
      <c r="AZ51" s="330">
        <f t="shared" si="16"/>
        <v>0</v>
      </c>
      <c r="BA51" s="332" t="e">
        <f t="shared" si="17"/>
        <v>#DIV/0!</v>
      </c>
      <c r="BB51" s="67"/>
      <c r="BC51" s="905">
        <f t="shared" si="35"/>
        <v>0</v>
      </c>
      <c r="BD51" s="906" t="e">
        <f t="shared" si="36"/>
        <v>#N/A</v>
      </c>
      <c r="BE51" s="67"/>
      <c r="BF51" s="905">
        <f t="shared" si="8"/>
        <v>0</v>
      </c>
      <c r="BG51" s="906" t="e">
        <f t="shared" si="37"/>
        <v>#N/A</v>
      </c>
      <c r="BH51" s="67"/>
      <c r="BI51" s="905">
        <f t="shared" si="9"/>
        <v>0</v>
      </c>
      <c r="BJ51" s="906" t="e">
        <f t="shared" si="38"/>
        <v>#N/A</v>
      </c>
      <c r="BK51" s="330">
        <f t="shared" si="18"/>
        <v>0</v>
      </c>
      <c r="BL51" s="332" t="e">
        <f t="shared" si="19"/>
        <v>#DIV/0!</v>
      </c>
      <c r="BM51" s="67"/>
      <c r="BN51" s="905">
        <f t="shared" si="39"/>
        <v>0</v>
      </c>
      <c r="BO51" s="906" t="e">
        <f t="shared" si="40"/>
        <v>#N/A</v>
      </c>
      <c r="BP51" s="67"/>
      <c r="BQ51" s="905">
        <f t="shared" si="41"/>
        <v>0</v>
      </c>
      <c r="BR51" s="906" t="e">
        <f t="shared" si="42"/>
        <v>#N/A</v>
      </c>
    </row>
    <row r="52" spans="1:70" hidden="1" x14ac:dyDescent="0.3">
      <c r="A52" s="1"/>
      <c r="B52" s="3"/>
      <c r="C52" s="157"/>
      <c r="D52" s="158">
        <f t="shared" si="20"/>
        <v>0</v>
      </c>
      <c r="E52" s="152"/>
      <c r="F52" s="78"/>
      <c r="G52" s="22">
        <f t="shared" si="43"/>
        <v>0</v>
      </c>
      <c r="H52" s="905">
        <f t="shared" si="44"/>
        <v>0</v>
      </c>
      <c r="I52" s="906" t="e">
        <f t="shared" si="21"/>
        <v>#N/A</v>
      </c>
      <c r="J52" s="27"/>
      <c r="K52" s="905">
        <f t="shared" si="45"/>
        <v>0</v>
      </c>
      <c r="L52" s="906" t="e">
        <f t="shared" si="46"/>
        <v>#N/A</v>
      </c>
      <c r="M52" s="67"/>
      <c r="N52" s="905">
        <f t="shared" si="48"/>
        <v>0</v>
      </c>
      <c r="O52" s="906" t="e">
        <f t="shared" si="22"/>
        <v>#N/A</v>
      </c>
      <c r="P52" s="67"/>
      <c r="Q52" s="905">
        <f t="shared" si="23"/>
        <v>0</v>
      </c>
      <c r="R52" s="906" t="e">
        <f t="shared" si="24"/>
        <v>#N/A</v>
      </c>
      <c r="S52" s="330">
        <f t="shared" si="10"/>
        <v>0</v>
      </c>
      <c r="T52" s="332" t="e">
        <f t="shared" si="11"/>
        <v>#DIV/0!</v>
      </c>
      <c r="U52" s="27"/>
      <c r="V52" s="905">
        <f t="shared" si="49"/>
        <v>0</v>
      </c>
      <c r="W52" s="906" t="e">
        <f t="shared" si="47"/>
        <v>#N/A</v>
      </c>
      <c r="X52" s="67"/>
      <c r="Y52" s="905">
        <f t="shared" si="50"/>
        <v>0</v>
      </c>
      <c r="Z52" s="906" t="e">
        <f t="shared" si="25"/>
        <v>#N/A</v>
      </c>
      <c r="AA52" s="67"/>
      <c r="AB52" s="905">
        <f t="shared" si="51"/>
        <v>0</v>
      </c>
      <c r="AC52" s="906" t="e">
        <f t="shared" si="26"/>
        <v>#N/A</v>
      </c>
      <c r="AD52" s="330">
        <f t="shared" si="12"/>
        <v>0</v>
      </c>
      <c r="AE52" s="332" t="e">
        <f t="shared" si="13"/>
        <v>#DIV/0!</v>
      </c>
      <c r="AF52" s="67"/>
      <c r="AG52" s="905">
        <f t="shared" si="27"/>
        <v>0</v>
      </c>
      <c r="AH52" s="906" t="e">
        <f t="shared" si="28"/>
        <v>#N/A</v>
      </c>
      <c r="AI52" s="67"/>
      <c r="AJ52" s="905">
        <f t="shared" si="4"/>
        <v>0</v>
      </c>
      <c r="AK52" s="906" t="e">
        <f t="shared" si="29"/>
        <v>#N/A</v>
      </c>
      <c r="AL52" s="67"/>
      <c r="AM52" s="905">
        <f t="shared" si="5"/>
        <v>0</v>
      </c>
      <c r="AN52" s="906" t="e">
        <f t="shared" si="30"/>
        <v>#N/A</v>
      </c>
      <c r="AO52" s="330">
        <f t="shared" si="14"/>
        <v>0</v>
      </c>
      <c r="AP52" s="332" t="e">
        <f t="shared" si="15"/>
        <v>#DIV/0!</v>
      </c>
      <c r="AQ52" s="67"/>
      <c r="AR52" s="905">
        <f t="shared" si="31"/>
        <v>0</v>
      </c>
      <c r="AS52" s="906" t="e">
        <f t="shared" si="32"/>
        <v>#N/A</v>
      </c>
      <c r="AT52" s="67"/>
      <c r="AU52" s="905">
        <f t="shared" si="6"/>
        <v>0</v>
      </c>
      <c r="AV52" s="906" t="e">
        <f t="shared" si="33"/>
        <v>#N/A</v>
      </c>
      <c r="AW52" s="67"/>
      <c r="AX52" s="905">
        <f t="shared" si="7"/>
        <v>0</v>
      </c>
      <c r="AY52" s="906" t="e">
        <f t="shared" si="34"/>
        <v>#N/A</v>
      </c>
      <c r="AZ52" s="330">
        <f t="shared" si="16"/>
        <v>0</v>
      </c>
      <c r="BA52" s="332" t="e">
        <f t="shared" si="17"/>
        <v>#DIV/0!</v>
      </c>
      <c r="BB52" s="67"/>
      <c r="BC52" s="905">
        <f t="shared" si="35"/>
        <v>0</v>
      </c>
      <c r="BD52" s="906" t="e">
        <f t="shared" si="36"/>
        <v>#N/A</v>
      </c>
      <c r="BE52" s="67"/>
      <c r="BF52" s="905">
        <f t="shared" si="8"/>
        <v>0</v>
      </c>
      <c r="BG52" s="906" t="e">
        <f t="shared" si="37"/>
        <v>#N/A</v>
      </c>
      <c r="BH52" s="67"/>
      <c r="BI52" s="905">
        <f t="shared" si="9"/>
        <v>0</v>
      </c>
      <c r="BJ52" s="906" t="e">
        <f t="shared" si="38"/>
        <v>#N/A</v>
      </c>
      <c r="BK52" s="330">
        <f t="shared" si="18"/>
        <v>0</v>
      </c>
      <c r="BL52" s="332" t="e">
        <f t="shared" si="19"/>
        <v>#DIV/0!</v>
      </c>
      <c r="BM52" s="67"/>
      <c r="BN52" s="905">
        <f t="shared" si="39"/>
        <v>0</v>
      </c>
      <c r="BO52" s="906" t="e">
        <f t="shared" si="40"/>
        <v>#N/A</v>
      </c>
      <c r="BP52" s="67"/>
      <c r="BQ52" s="905">
        <f t="shared" si="41"/>
        <v>0</v>
      </c>
      <c r="BR52" s="906" t="e">
        <f t="shared" si="42"/>
        <v>#N/A</v>
      </c>
    </row>
    <row r="53" spans="1:70" hidden="1" x14ac:dyDescent="0.3">
      <c r="A53" s="1"/>
      <c r="B53" s="3"/>
      <c r="C53" s="157"/>
      <c r="D53" s="158">
        <f t="shared" si="20"/>
        <v>0</v>
      </c>
      <c r="E53" s="152"/>
      <c r="F53" s="78"/>
      <c r="G53" s="22">
        <f t="shared" si="43"/>
        <v>0</v>
      </c>
      <c r="H53" s="905">
        <f t="shared" si="44"/>
        <v>0</v>
      </c>
      <c r="I53" s="906" t="e">
        <f t="shared" si="21"/>
        <v>#N/A</v>
      </c>
      <c r="J53" s="27"/>
      <c r="K53" s="905">
        <f t="shared" si="45"/>
        <v>0</v>
      </c>
      <c r="L53" s="906" t="e">
        <f t="shared" si="46"/>
        <v>#N/A</v>
      </c>
      <c r="M53" s="67"/>
      <c r="N53" s="905">
        <f t="shared" si="48"/>
        <v>0</v>
      </c>
      <c r="O53" s="906" t="e">
        <f t="shared" si="22"/>
        <v>#N/A</v>
      </c>
      <c r="P53" s="67"/>
      <c r="Q53" s="905">
        <f t="shared" si="23"/>
        <v>0</v>
      </c>
      <c r="R53" s="906" t="e">
        <f t="shared" si="24"/>
        <v>#N/A</v>
      </c>
      <c r="S53" s="330">
        <f t="shared" si="10"/>
        <v>0</v>
      </c>
      <c r="T53" s="332" t="e">
        <f t="shared" si="11"/>
        <v>#DIV/0!</v>
      </c>
      <c r="U53" s="27"/>
      <c r="V53" s="905">
        <f t="shared" si="49"/>
        <v>0</v>
      </c>
      <c r="W53" s="906" t="e">
        <f t="shared" si="47"/>
        <v>#N/A</v>
      </c>
      <c r="X53" s="67"/>
      <c r="Y53" s="905">
        <f t="shared" si="50"/>
        <v>0</v>
      </c>
      <c r="Z53" s="906" t="e">
        <f t="shared" si="25"/>
        <v>#N/A</v>
      </c>
      <c r="AA53" s="67"/>
      <c r="AB53" s="905">
        <f t="shared" si="51"/>
        <v>0</v>
      </c>
      <c r="AC53" s="906" t="e">
        <f t="shared" si="26"/>
        <v>#N/A</v>
      </c>
      <c r="AD53" s="330">
        <f t="shared" si="12"/>
        <v>0</v>
      </c>
      <c r="AE53" s="332" t="e">
        <f t="shared" si="13"/>
        <v>#DIV/0!</v>
      </c>
      <c r="AF53" s="67"/>
      <c r="AG53" s="905">
        <f t="shared" si="27"/>
        <v>0</v>
      </c>
      <c r="AH53" s="906" t="e">
        <f t="shared" si="28"/>
        <v>#N/A</v>
      </c>
      <c r="AI53" s="67"/>
      <c r="AJ53" s="905">
        <f t="shared" si="4"/>
        <v>0</v>
      </c>
      <c r="AK53" s="906" t="e">
        <f t="shared" si="29"/>
        <v>#N/A</v>
      </c>
      <c r="AL53" s="67"/>
      <c r="AM53" s="905">
        <f t="shared" si="5"/>
        <v>0</v>
      </c>
      <c r="AN53" s="906" t="e">
        <f t="shared" si="30"/>
        <v>#N/A</v>
      </c>
      <c r="AO53" s="330">
        <f t="shared" si="14"/>
        <v>0</v>
      </c>
      <c r="AP53" s="332" t="e">
        <f t="shared" si="15"/>
        <v>#DIV/0!</v>
      </c>
      <c r="AQ53" s="67"/>
      <c r="AR53" s="905">
        <f t="shared" si="31"/>
        <v>0</v>
      </c>
      <c r="AS53" s="906" t="e">
        <f t="shared" si="32"/>
        <v>#N/A</v>
      </c>
      <c r="AT53" s="67"/>
      <c r="AU53" s="905">
        <f t="shared" si="6"/>
        <v>0</v>
      </c>
      <c r="AV53" s="906" t="e">
        <f t="shared" si="33"/>
        <v>#N/A</v>
      </c>
      <c r="AW53" s="67"/>
      <c r="AX53" s="905">
        <f t="shared" si="7"/>
        <v>0</v>
      </c>
      <c r="AY53" s="906" t="e">
        <f t="shared" si="34"/>
        <v>#N/A</v>
      </c>
      <c r="AZ53" s="330">
        <f t="shared" si="16"/>
        <v>0</v>
      </c>
      <c r="BA53" s="332" t="e">
        <f t="shared" si="17"/>
        <v>#DIV/0!</v>
      </c>
      <c r="BB53" s="67"/>
      <c r="BC53" s="905">
        <f t="shared" si="35"/>
        <v>0</v>
      </c>
      <c r="BD53" s="906" t="e">
        <f t="shared" si="36"/>
        <v>#N/A</v>
      </c>
      <c r="BE53" s="67"/>
      <c r="BF53" s="905">
        <f t="shared" si="8"/>
        <v>0</v>
      </c>
      <c r="BG53" s="906" t="e">
        <f t="shared" si="37"/>
        <v>#N/A</v>
      </c>
      <c r="BH53" s="67"/>
      <c r="BI53" s="905">
        <f t="shared" si="9"/>
        <v>0</v>
      </c>
      <c r="BJ53" s="906" t="e">
        <f t="shared" si="38"/>
        <v>#N/A</v>
      </c>
      <c r="BK53" s="330">
        <f t="shared" si="18"/>
        <v>0</v>
      </c>
      <c r="BL53" s="332" t="e">
        <f t="shared" si="19"/>
        <v>#DIV/0!</v>
      </c>
      <c r="BM53" s="67"/>
      <c r="BN53" s="905">
        <f t="shared" si="39"/>
        <v>0</v>
      </c>
      <c r="BO53" s="906" t="e">
        <f t="shared" si="40"/>
        <v>#N/A</v>
      </c>
      <c r="BP53" s="67"/>
      <c r="BQ53" s="905">
        <f t="shared" si="41"/>
        <v>0</v>
      </c>
      <c r="BR53" s="906" t="e">
        <f t="shared" si="42"/>
        <v>#N/A</v>
      </c>
    </row>
    <row r="54" spans="1:70" hidden="1" x14ac:dyDescent="0.3">
      <c r="A54" s="1"/>
      <c r="B54" s="3"/>
      <c r="C54" s="157"/>
      <c r="D54" s="158">
        <f t="shared" si="20"/>
        <v>0</v>
      </c>
      <c r="E54" s="152"/>
      <c r="F54" s="78"/>
      <c r="G54" s="22">
        <f t="shared" si="43"/>
        <v>0</v>
      </c>
      <c r="H54" s="905">
        <f t="shared" si="44"/>
        <v>0</v>
      </c>
      <c r="I54" s="906" t="e">
        <f t="shared" si="21"/>
        <v>#N/A</v>
      </c>
      <c r="J54" s="27"/>
      <c r="K54" s="905">
        <f t="shared" si="45"/>
        <v>0</v>
      </c>
      <c r="L54" s="906" t="e">
        <f t="shared" si="46"/>
        <v>#N/A</v>
      </c>
      <c r="M54" s="67"/>
      <c r="N54" s="905">
        <f t="shared" si="48"/>
        <v>0</v>
      </c>
      <c r="O54" s="906" t="e">
        <f t="shared" si="22"/>
        <v>#N/A</v>
      </c>
      <c r="P54" s="67"/>
      <c r="Q54" s="905">
        <f t="shared" si="23"/>
        <v>0</v>
      </c>
      <c r="R54" s="906" t="e">
        <f t="shared" si="24"/>
        <v>#N/A</v>
      </c>
      <c r="S54" s="330">
        <f t="shared" si="10"/>
        <v>0</v>
      </c>
      <c r="T54" s="332" t="e">
        <f t="shared" si="11"/>
        <v>#DIV/0!</v>
      </c>
      <c r="U54" s="27"/>
      <c r="V54" s="905">
        <f t="shared" si="49"/>
        <v>0</v>
      </c>
      <c r="W54" s="906" t="e">
        <f t="shared" si="47"/>
        <v>#N/A</v>
      </c>
      <c r="X54" s="67"/>
      <c r="Y54" s="905">
        <f t="shared" si="50"/>
        <v>0</v>
      </c>
      <c r="Z54" s="906" t="e">
        <f t="shared" si="25"/>
        <v>#N/A</v>
      </c>
      <c r="AA54" s="67"/>
      <c r="AB54" s="905">
        <f t="shared" si="51"/>
        <v>0</v>
      </c>
      <c r="AC54" s="906" t="e">
        <f t="shared" si="26"/>
        <v>#N/A</v>
      </c>
      <c r="AD54" s="330">
        <f t="shared" si="12"/>
        <v>0</v>
      </c>
      <c r="AE54" s="332" t="e">
        <f t="shared" si="13"/>
        <v>#DIV/0!</v>
      </c>
      <c r="AF54" s="67"/>
      <c r="AG54" s="905">
        <f t="shared" si="27"/>
        <v>0</v>
      </c>
      <c r="AH54" s="906" t="e">
        <f t="shared" si="28"/>
        <v>#N/A</v>
      </c>
      <c r="AI54" s="67"/>
      <c r="AJ54" s="905">
        <f t="shared" si="4"/>
        <v>0</v>
      </c>
      <c r="AK54" s="906" t="e">
        <f t="shared" si="29"/>
        <v>#N/A</v>
      </c>
      <c r="AL54" s="67"/>
      <c r="AM54" s="905">
        <f t="shared" si="5"/>
        <v>0</v>
      </c>
      <c r="AN54" s="906" t="e">
        <f t="shared" si="30"/>
        <v>#N/A</v>
      </c>
      <c r="AO54" s="330">
        <f t="shared" si="14"/>
        <v>0</v>
      </c>
      <c r="AP54" s="332" t="e">
        <f t="shared" si="15"/>
        <v>#DIV/0!</v>
      </c>
      <c r="AQ54" s="67"/>
      <c r="AR54" s="905">
        <f t="shared" si="31"/>
        <v>0</v>
      </c>
      <c r="AS54" s="906" t="e">
        <f t="shared" si="32"/>
        <v>#N/A</v>
      </c>
      <c r="AT54" s="67"/>
      <c r="AU54" s="905">
        <f t="shared" si="6"/>
        <v>0</v>
      </c>
      <c r="AV54" s="906" t="e">
        <f t="shared" si="33"/>
        <v>#N/A</v>
      </c>
      <c r="AW54" s="67"/>
      <c r="AX54" s="905">
        <f t="shared" si="7"/>
        <v>0</v>
      </c>
      <c r="AY54" s="906" t="e">
        <f t="shared" si="34"/>
        <v>#N/A</v>
      </c>
      <c r="AZ54" s="330">
        <f t="shared" si="16"/>
        <v>0</v>
      </c>
      <c r="BA54" s="332" t="e">
        <f t="shared" si="17"/>
        <v>#DIV/0!</v>
      </c>
      <c r="BB54" s="67"/>
      <c r="BC54" s="905">
        <f t="shared" si="35"/>
        <v>0</v>
      </c>
      <c r="BD54" s="906" t="e">
        <f t="shared" si="36"/>
        <v>#N/A</v>
      </c>
      <c r="BE54" s="67"/>
      <c r="BF54" s="905">
        <f t="shared" si="8"/>
        <v>0</v>
      </c>
      <c r="BG54" s="906" t="e">
        <f t="shared" si="37"/>
        <v>#N/A</v>
      </c>
      <c r="BH54" s="67"/>
      <c r="BI54" s="905">
        <f t="shared" si="9"/>
        <v>0</v>
      </c>
      <c r="BJ54" s="906" t="e">
        <f t="shared" si="38"/>
        <v>#N/A</v>
      </c>
      <c r="BK54" s="330">
        <f t="shared" si="18"/>
        <v>0</v>
      </c>
      <c r="BL54" s="332" t="e">
        <f t="shared" si="19"/>
        <v>#DIV/0!</v>
      </c>
      <c r="BM54" s="67"/>
      <c r="BN54" s="905">
        <f t="shared" si="39"/>
        <v>0</v>
      </c>
      <c r="BO54" s="906" t="e">
        <f t="shared" si="40"/>
        <v>#N/A</v>
      </c>
      <c r="BP54" s="67"/>
      <c r="BQ54" s="905">
        <f t="shared" si="41"/>
        <v>0</v>
      </c>
      <c r="BR54" s="906" t="e">
        <f t="shared" si="42"/>
        <v>#N/A</v>
      </c>
    </row>
    <row r="55" spans="1:70" hidden="1" x14ac:dyDescent="0.3">
      <c r="A55" s="1"/>
      <c r="B55" s="3"/>
      <c r="C55" s="157"/>
      <c r="D55" s="158">
        <f t="shared" si="20"/>
        <v>0</v>
      </c>
      <c r="E55" s="152"/>
      <c r="F55" s="78"/>
      <c r="G55" s="22">
        <f t="shared" si="43"/>
        <v>0</v>
      </c>
      <c r="H55" s="905">
        <f t="shared" si="44"/>
        <v>0</v>
      </c>
      <c r="I55" s="906" t="e">
        <f t="shared" si="21"/>
        <v>#N/A</v>
      </c>
      <c r="J55" s="27"/>
      <c r="K55" s="905">
        <f t="shared" si="45"/>
        <v>0</v>
      </c>
      <c r="L55" s="906" t="e">
        <f t="shared" si="46"/>
        <v>#N/A</v>
      </c>
      <c r="M55" s="67"/>
      <c r="N55" s="905">
        <f t="shared" si="48"/>
        <v>0</v>
      </c>
      <c r="O55" s="906" t="e">
        <f t="shared" si="22"/>
        <v>#N/A</v>
      </c>
      <c r="P55" s="67"/>
      <c r="Q55" s="905">
        <f t="shared" si="23"/>
        <v>0</v>
      </c>
      <c r="R55" s="906" t="e">
        <f t="shared" si="24"/>
        <v>#N/A</v>
      </c>
      <c r="S55" s="330">
        <f t="shared" si="10"/>
        <v>0</v>
      </c>
      <c r="T55" s="332" t="e">
        <f t="shared" si="11"/>
        <v>#DIV/0!</v>
      </c>
      <c r="U55" s="27"/>
      <c r="V55" s="905">
        <f t="shared" si="49"/>
        <v>0</v>
      </c>
      <c r="W55" s="906" t="e">
        <f t="shared" si="47"/>
        <v>#N/A</v>
      </c>
      <c r="X55" s="67"/>
      <c r="Y55" s="905">
        <f t="shared" si="50"/>
        <v>0</v>
      </c>
      <c r="Z55" s="906" t="e">
        <f t="shared" si="25"/>
        <v>#N/A</v>
      </c>
      <c r="AA55" s="67"/>
      <c r="AB55" s="905">
        <f t="shared" si="51"/>
        <v>0</v>
      </c>
      <c r="AC55" s="906" t="e">
        <f t="shared" si="26"/>
        <v>#N/A</v>
      </c>
      <c r="AD55" s="330">
        <f t="shared" si="12"/>
        <v>0</v>
      </c>
      <c r="AE55" s="332" t="e">
        <f t="shared" si="13"/>
        <v>#DIV/0!</v>
      </c>
      <c r="AF55" s="67"/>
      <c r="AG55" s="905">
        <f t="shared" si="27"/>
        <v>0</v>
      </c>
      <c r="AH55" s="906" t="e">
        <f t="shared" si="28"/>
        <v>#N/A</v>
      </c>
      <c r="AI55" s="67"/>
      <c r="AJ55" s="905">
        <f t="shared" si="4"/>
        <v>0</v>
      </c>
      <c r="AK55" s="906" t="e">
        <f t="shared" si="29"/>
        <v>#N/A</v>
      </c>
      <c r="AL55" s="67"/>
      <c r="AM55" s="905">
        <f t="shared" si="5"/>
        <v>0</v>
      </c>
      <c r="AN55" s="906" t="e">
        <f t="shared" si="30"/>
        <v>#N/A</v>
      </c>
      <c r="AO55" s="330">
        <f t="shared" si="14"/>
        <v>0</v>
      </c>
      <c r="AP55" s="332" t="e">
        <f t="shared" si="15"/>
        <v>#DIV/0!</v>
      </c>
      <c r="AQ55" s="67"/>
      <c r="AR55" s="905">
        <f t="shared" si="31"/>
        <v>0</v>
      </c>
      <c r="AS55" s="906" t="e">
        <f t="shared" si="32"/>
        <v>#N/A</v>
      </c>
      <c r="AT55" s="67"/>
      <c r="AU55" s="905">
        <f t="shared" si="6"/>
        <v>0</v>
      </c>
      <c r="AV55" s="906" t="e">
        <f t="shared" si="33"/>
        <v>#N/A</v>
      </c>
      <c r="AW55" s="67"/>
      <c r="AX55" s="905">
        <f t="shared" si="7"/>
        <v>0</v>
      </c>
      <c r="AY55" s="906" t="e">
        <f t="shared" si="34"/>
        <v>#N/A</v>
      </c>
      <c r="AZ55" s="330">
        <f t="shared" si="16"/>
        <v>0</v>
      </c>
      <c r="BA55" s="332" t="e">
        <f t="shared" si="17"/>
        <v>#DIV/0!</v>
      </c>
      <c r="BB55" s="67"/>
      <c r="BC55" s="905">
        <f t="shared" si="35"/>
        <v>0</v>
      </c>
      <c r="BD55" s="906" t="e">
        <f t="shared" si="36"/>
        <v>#N/A</v>
      </c>
      <c r="BE55" s="67"/>
      <c r="BF55" s="905">
        <f t="shared" si="8"/>
        <v>0</v>
      </c>
      <c r="BG55" s="906" t="e">
        <f t="shared" si="37"/>
        <v>#N/A</v>
      </c>
      <c r="BH55" s="67"/>
      <c r="BI55" s="905">
        <f t="shared" si="9"/>
        <v>0</v>
      </c>
      <c r="BJ55" s="906" t="e">
        <f t="shared" si="38"/>
        <v>#N/A</v>
      </c>
      <c r="BK55" s="330">
        <f t="shared" si="18"/>
        <v>0</v>
      </c>
      <c r="BL55" s="332" t="e">
        <f t="shared" si="19"/>
        <v>#DIV/0!</v>
      </c>
      <c r="BM55" s="67"/>
      <c r="BN55" s="905">
        <f t="shared" si="39"/>
        <v>0</v>
      </c>
      <c r="BO55" s="906" t="e">
        <f t="shared" si="40"/>
        <v>#N/A</v>
      </c>
      <c r="BP55" s="67"/>
      <c r="BQ55" s="905">
        <f t="shared" si="41"/>
        <v>0</v>
      </c>
      <c r="BR55" s="906" t="e">
        <f t="shared" si="42"/>
        <v>#N/A</v>
      </c>
    </row>
    <row r="56" spans="1:70" hidden="1" x14ac:dyDescent="0.3">
      <c r="A56" s="1"/>
      <c r="B56" s="3"/>
      <c r="C56" s="157"/>
      <c r="D56" s="158">
        <f t="shared" si="20"/>
        <v>0</v>
      </c>
      <c r="E56" s="152"/>
      <c r="F56" s="78"/>
      <c r="G56" s="22">
        <f t="shared" si="43"/>
        <v>0</v>
      </c>
      <c r="H56" s="905">
        <f t="shared" si="44"/>
        <v>0</v>
      </c>
      <c r="I56" s="906" t="e">
        <f t="shared" si="21"/>
        <v>#N/A</v>
      </c>
      <c r="J56" s="27"/>
      <c r="K56" s="905">
        <f t="shared" si="45"/>
        <v>0</v>
      </c>
      <c r="L56" s="906" t="e">
        <f t="shared" si="46"/>
        <v>#N/A</v>
      </c>
      <c r="M56" s="67"/>
      <c r="N56" s="905">
        <f t="shared" si="48"/>
        <v>0</v>
      </c>
      <c r="O56" s="906" t="e">
        <f t="shared" si="22"/>
        <v>#N/A</v>
      </c>
      <c r="P56" s="67"/>
      <c r="Q56" s="905">
        <f t="shared" si="23"/>
        <v>0</v>
      </c>
      <c r="R56" s="906" t="e">
        <f t="shared" si="24"/>
        <v>#N/A</v>
      </c>
      <c r="S56" s="330">
        <f t="shared" si="10"/>
        <v>0</v>
      </c>
      <c r="T56" s="332" t="e">
        <f t="shared" si="11"/>
        <v>#DIV/0!</v>
      </c>
      <c r="U56" s="27"/>
      <c r="V56" s="905">
        <f t="shared" si="49"/>
        <v>0</v>
      </c>
      <c r="W56" s="906" t="e">
        <f t="shared" si="47"/>
        <v>#N/A</v>
      </c>
      <c r="X56" s="67"/>
      <c r="Y56" s="905">
        <f t="shared" si="50"/>
        <v>0</v>
      </c>
      <c r="Z56" s="906" t="e">
        <f t="shared" si="25"/>
        <v>#N/A</v>
      </c>
      <c r="AA56" s="67"/>
      <c r="AB56" s="905">
        <f t="shared" si="51"/>
        <v>0</v>
      </c>
      <c r="AC56" s="906" t="e">
        <f t="shared" si="26"/>
        <v>#N/A</v>
      </c>
      <c r="AD56" s="330">
        <f t="shared" si="12"/>
        <v>0</v>
      </c>
      <c r="AE56" s="332" t="e">
        <f t="shared" si="13"/>
        <v>#DIV/0!</v>
      </c>
      <c r="AF56" s="67"/>
      <c r="AG56" s="905">
        <f t="shared" si="27"/>
        <v>0</v>
      </c>
      <c r="AH56" s="906" t="e">
        <f t="shared" si="28"/>
        <v>#N/A</v>
      </c>
      <c r="AI56" s="67"/>
      <c r="AJ56" s="905">
        <f t="shared" si="4"/>
        <v>0</v>
      </c>
      <c r="AK56" s="906" t="e">
        <f t="shared" si="29"/>
        <v>#N/A</v>
      </c>
      <c r="AL56" s="67"/>
      <c r="AM56" s="905">
        <f t="shared" si="5"/>
        <v>0</v>
      </c>
      <c r="AN56" s="906" t="e">
        <f t="shared" si="30"/>
        <v>#N/A</v>
      </c>
      <c r="AO56" s="330">
        <f t="shared" si="14"/>
        <v>0</v>
      </c>
      <c r="AP56" s="332" t="e">
        <f t="shared" si="15"/>
        <v>#DIV/0!</v>
      </c>
      <c r="AQ56" s="67"/>
      <c r="AR56" s="905">
        <f t="shared" si="31"/>
        <v>0</v>
      </c>
      <c r="AS56" s="906" t="e">
        <f t="shared" si="32"/>
        <v>#N/A</v>
      </c>
      <c r="AT56" s="67"/>
      <c r="AU56" s="905">
        <f t="shared" si="6"/>
        <v>0</v>
      </c>
      <c r="AV56" s="906" t="e">
        <f t="shared" si="33"/>
        <v>#N/A</v>
      </c>
      <c r="AW56" s="67"/>
      <c r="AX56" s="905">
        <f t="shared" si="7"/>
        <v>0</v>
      </c>
      <c r="AY56" s="906" t="e">
        <f t="shared" si="34"/>
        <v>#N/A</v>
      </c>
      <c r="AZ56" s="330">
        <f t="shared" si="16"/>
        <v>0</v>
      </c>
      <c r="BA56" s="332" t="e">
        <f t="shared" si="17"/>
        <v>#DIV/0!</v>
      </c>
      <c r="BB56" s="67"/>
      <c r="BC56" s="905">
        <f t="shared" si="35"/>
        <v>0</v>
      </c>
      <c r="BD56" s="906" t="e">
        <f t="shared" si="36"/>
        <v>#N/A</v>
      </c>
      <c r="BE56" s="67"/>
      <c r="BF56" s="905">
        <f t="shared" si="8"/>
        <v>0</v>
      </c>
      <c r="BG56" s="906" t="e">
        <f t="shared" si="37"/>
        <v>#N/A</v>
      </c>
      <c r="BH56" s="67"/>
      <c r="BI56" s="905">
        <f t="shared" si="9"/>
        <v>0</v>
      </c>
      <c r="BJ56" s="906" t="e">
        <f t="shared" si="38"/>
        <v>#N/A</v>
      </c>
      <c r="BK56" s="330">
        <f t="shared" si="18"/>
        <v>0</v>
      </c>
      <c r="BL56" s="332" t="e">
        <f t="shared" si="19"/>
        <v>#DIV/0!</v>
      </c>
      <c r="BM56" s="67"/>
      <c r="BN56" s="905">
        <f t="shared" si="39"/>
        <v>0</v>
      </c>
      <c r="BO56" s="906" t="e">
        <f t="shared" si="40"/>
        <v>#N/A</v>
      </c>
      <c r="BP56" s="67"/>
      <c r="BQ56" s="905">
        <f t="shared" si="41"/>
        <v>0</v>
      </c>
      <c r="BR56" s="906" t="e">
        <f t="shared" si="42"/>
        <v>#N/A</v>
      </c>
    </row>
    <row r="57" spans="1:70" hidden="1" x14ac:dyDescent="0.3">
      <c r="A57" s="1"/>
      <c r="B57" s="3"/>
      <c r="C57" s="157"/>
      <c r="D57" s="158">
        <f t="shared" si="20"/>
        <v>0</v>
      </c>
      <c r="E57" s="152"/>
      <c r="F57" s="78"/>
      <c r="G57" s="22">
        <f t="shared" si="43"/>
        <v>0</v>
      </c>
      <c r="H57" s="905">
        <f t="shared" si="44"/>
        <v>0</v>
      </c>
      <c r="I57" s="906" t="e">
        <f t="shared" si="21"/>
        <v>#N/A</v>
      </c>
      <c r="J57" s="27"/>
      <c r="K57" s="905">
        <f t="shared" si="45"/>
        <v>0</v>
      </c>
      <c r="L57" s="906" t="e">
        <f t="shared" si="46"/>
        <v>#N/A</v>
      </c>
      <c r="M57" s="67"/>
      <c r="N57" s="905">
        <f t="shared" si="48"/>
        <v>0</v>
      </c>
      <c r="O57" s="906" t="e">
        <f t="shared" si="22"/>
        <v>#N/A</v>
      </c>
      <c r="P57" s="67"/>
      <c r="Q57" s="905">
        <f t="shared" si="23"/>
        <v>0</v>
      </c>
      <c r="R57" s="906" t="e">
        <f t="shared" si="24"/>
        <v>#N/A</v>
      </c>
      <c r="S57" s="330">
        <f t="shared" si="10"/>
        <v>0</v>
      </c>
      <c r="T57" s="332" t="e">
        <f t="shared" si="11"/>
        <v>#DIV/0!</v>
      </c>
      <c r="U57" s="27"/>
      <c r="V57" s="905">
        <f t="shared" si="49"/>
        <v>0</v>
      </c>
      <c r="W57" s="906" t="e">
        <f t="shared" si="47"/>
        <v>#N/A</v>
      </c>
      <c r="X57" s="67"/>
      <c r="Y57" s="905">
        <f t="shared" si="50"/>
        <v>0</v>
      </c>
      <c r="Z57" s="906" t="e">
        <f t="shared" si="25"/>
        <v>#N/A</v>
      </c>
      <c r="AA57" s="67"/>
      <c r="AB57" s="905">
        <f t="shared" si="51"/>
        <v>0</v>
      </c>
      <c r="AC57" s="906" t="e">
        <f t="shared" si="26"/>
        <v>#N/A</v>
      </c>
      <c r="AD57" s="330">
        <f t="shared" si="12"/>
        <v>0</v>
      </c>
      <c r="AE57" s="332" t="e">
        <f t="shared" si="13"/>
        <v>#DIV/0!</v>
      </c>
      <c r="AF57" s="67"/>
      <c r="AG57" s="905">
        <f t="shared" si="27"/>
        <v>0</v>
      </c>
      <c r="AH57" s="906" t="e">
        <f t="shared" si="28"/>
        <v>#N/A</v>
      </c>
      <c r="AI57" s="67"/>
      <c r="AJ57" s="905">
        <f t="shared" si="4"/>
        <v>0</v>
      </c>
      <c r="AK57" s="906" t="e">
        <f t="shared" si="29"/>
        <v>#N/A</v>
      </c>
      <c r="AL57" s="67"/>
      <c r="AM57" s="905">
        <f t="shared" si="5"/>
        <v>0</v>
      </c>
      <c r="AN57" s="906" t="e">
        <f t="shared" si="30"/>
        <v>#N/A</v>
      </c>
      <c r="AO57" s="330">
        <f t="shared" si="14"/>
        <v>0</v>
      </c>
      <c r="AP57" s="332" t="e">
        <f t="shared" si="15"/>
        <v>#DIV/0!</v>
      </c>
      <c r="AQ57" s="67"/>
      <c r="AR57" s="905">
        <f t="shared" si="31"/>
        <v>0</v>
      </c>
      <c r="AS57" s="906" t="e">
        <f t="shared" si="32"/>
        <v>#N/A</v>
      </c>
      <c r="AT57" s="67"/>
      <c r="AU57" s="905">
        <f t="shared" si="6"/>
        <v>0</v>
      </c>
      <c r="AV57" s="906" t="e">
        <f t="shared" si="33"/>
        <v>#N/A</v>
      </c>
      <c r="AW57" s="67"/>
      <c r="AX57" s="905">
        <f t="shared" si="7"/>
        <v>0</v>
      </c>
      <c r="AY57" s="906" t="e">
        <f t="shared" si="34"/>
        <v>#N/A</v>
      </c>
      <c r="AZ57" s="330">
        <f t="shared" si="16"/>
        <v>0</v>
      </c>
      <c r="BA57" s="332" t="e">
        <f t="shared" si="17"/>
        <v>#DIV/0!</v>
      </c>
      <c r="BB57" s="67"/>
      <c r="BC57" s="905">
        <f t="shared" si="35"/>
        <v>0</v>
      </c>
      <c r="BD57" s="906" t="e">
        <f t="shared" si="36"/>
        <v>#N/A</v>
      </c>
      <c r="BE57" s="67"/>
      <c r="BF57" s="905">
        <f t="shared" si="8"/>
        <v>0</v>
      </c>
      <c r="BG57" s="906" t="e">
        <f t="shared" si="37"/>
        <v>#N/A</v>
      </c>
      <c r="BH57" s="67"/>
      <c r="BI57" s="905">
        <f t="shared" si="9"/>
        <v>0</v>
      </c>
      <c r="BJ57" s="906" t="e">
        <f t="shared" si="38"/>
        <v>#N/A</v>
      </c>
      <c r="BK57" s="330">
        <f t="shared" si="18"/>
        <v>0</v>
      </c>
      <c r="BL57" s="332" t="e">
        <f t="shared" si="19"/>
        <v>#DIV/0!</v>
      </c>
      <c r="BM57" s="67"/>
      <c r="BN57" s="905">
        <f t="shared" si="39"/>
        <v>0</v>
      </c>
      <c r="BO57" s="906" t="e">
        <f t="shared" si="40"/>
        <v>#N/A</v>
      </c>
      <c r="BP57" s="67"/>
      <c r="BQ57" s="905">
        <f t="shared" si="41"/>
        <v>0</v>
      </c>
      <c r="BR57" s="906" t="e">
        <f t="shared" si="42"/>
        <v>#N/A</v>
      </c>
    </row>
    <row r="58" spans="1:70" hidden="1" x14ac:dyDescent="0.3">
      <c r="A58" s="1"/>
      <c r="B58" s="3"/>
      <c r="C58" s="157"/>
      <c r="D58" s="158">
        <f t="shared" si="20"/>
        <v>0</v>
      </c>
      <c r="E58" s="152"/>
      <c r="F58" s="78"/>
      <c r="G58" s="22">
        <f t="shared" si="43"/>
        <v>0</v>
      </c>
      <c r="H58" s="905">
        <f t="shared" si="44"/>
        <v>0</v>
      </c>
      <c r="I58" s="906" t="e">
        <f t="shared" si="21"/>
        <v>#N/A</v>
      </c>
      <c r="J58" s="27"/>
      <c r="K58" s="905">
        <f t="shared" si="45"/>
        <v>0</v>
      </c>
      <c r="L58" s="906" t="e">
        <f t="shared" si="46"/>
        <v>#N/A</v>
      </c>
      <c r="M58" s="67"/>
      <c r="N58" s="905">
        <f t="shared" si="48"/>
        <v>0</v>
      </c>
      <c r="O58" s="906" t="e">
        <f t="shared" si="22"/>
        <v>#N/A</v>
      </c>
      <c r="P58" s="67"/>
      <c r="Q58" s="905">
        <f t="shared" si="23"/>
        <v>0</v>
      </c>
      <c r="R58" s="906" t="e">
        <f t="shared" si="24"/>
        <v>#N/A</v>
      </c>
      <c r="S58" s="330">
        <f t="shared" si="10"/>
        <v>0</v>
      </c>
      <c r="T58" s="332" t="e">
        <f t="shared" si="11"/>
        <v>#DIV/0!</v>
      </c>
      <c r="U58" s="27"/>
      <c r="V58" s="905">
        <f t="shared" si="49"/>
        <v>0</v>
      </c>
      <c r="W58" s="906" t="e">
        <f t="shared" si="47"/>
        <v>#N/A</v>
      </c>
      <c r="X58" s="67"/>
      <c r="Y58" s="905">
        <f t="shared" si="50"/>
        <v>0</v>
      </c>
      <c r="Z58" s="906" t="e">
        <f t="shared" si="25"/>
        <v>#N/A</v>
      </c>
      <c r="AA58" s="67"/>
      <c r="AB58" s="905">
        <f t="shared" si="51"/>
        <v>0</v>
      </c>
      <c r="AC58" s="906" t="e">
        <f t="shared" si="26"/>
        <v>#N/A</v>
      </c>
      <c r="AD58" s="330">
        <f t="shared" si="12"/>
        <v>0</v>
      </c>
      <c r="AE58" s="332" t="e">
        <f t="shared" si="13"/>
        <v>#DIV/0!</v>
      </c>
      <c r="AF58" s="67"/>
      <c r="AG58" s="905">
        <f t="shared" si="27"/>
        <v>0</v>
      </c>
      <c r="AH58" s="906" t="e">
        <f t="shared" si="28"/>
        <v>#N/A</v>
      </c>
      <c r="AI58" s="67"/>
      <c r="AJ58" s="905">
        <f t="shared" si="4"/>
        <v>0</v>
      </c>
      <c r="AK58" s="906" t="e">
        <f t="shared" si="29"/>
        <v>#N/A</v>
      </c>
      <c r="AL58" s="67"/>
      <c r="AM58" s="905">
        <f t="shared" si="5"/>
        <v>0</v>
      </c>
      <c r="AN58" s="906" t="e">
        <f t="shared" si="30"/>
        <v>#N/A</v>
      </c>
      <c r="AO58" s="330">
        <f t="shared" si="14"/>
        <v>0</v>
      </c>
      <c r="AP58" s="332" t="e">
        <f t="shared" si="15"/>
        <v>#DIV/0!</v>
      </c>
      <c r="AQ58" s="67"/>
      <c r="AR58" s="905">
        <f t="shared" si="31"/>
        <v>0</v>
      </c>
      <c r="AS58" s="906" t="e">
        <f t="shared" si="32"/>
        <v>#N/A</v>
      </c>
      <c r="AT58" s="67"/>
      <c r="AU58" s="905">
        <f t="shared" si="6"/>
        <v>0</v>
      </c>
      <c r="AV58" s="906" t="e">
        <f t="shared" si="33"/>
        <v>#N/A</v>
      </c>
      <c r="AW58" s="67"/>
      <c r="AX58" s="905">
        <f t="shared" si="7"/>
        <v>0</v>
      </c>
      <c r="AY58" s="906" t="e">
        <f t="shared" si="34"/>
        <v>#N/A</v>
      </c>
      <c r="AZ58" s="330">
        <f t="shared" si="16"/>
        <v>0</v>
      </c>
      <c r="BA58" s="332" t="e">
        <f t="shared" si="17"/>
        <v>#DIV/0!</v>
      </c>
      <c r="BB58" s="67"/>
      <c r="BC58" s="905">
        <f t="shared" si="35"/>
        <v>0</v>
      </c>
      <c r="BD58" s="906" t="e">
        <f t="shared" si="36"/>
        <v>#N/A</v>
      </c>
      <c r="BE58" s="67"/>
      <c r="BF58" s="905">
        <f t="shared" si="8"/>
        <v>0</v>
      </c>
      <c r="BG58" s="906" t="e">
        <f t="shared" si="37"/>
        <v>#N/A</v>
      </c>
      <c r="BH58" s="67"/>
      <c r="BI58" s="905">
        <f t="shared" si="9"/>
        <v>0</v>
      </c>
      <c r="BJ58" s="906" t="e">
        <f t="shared" si="38"/>
        <v>#N/A</v>
      </c>
      <c r="BK58" s="330">
        <f t="shared" si="18"/>
        <v>0</v>
      </c>
      <c r="BL58" s="332" t="e">
        <f t="shared" si="19"/>
        <v>#DIV/0!</v>
      </c>
      <c r="BM58" s="67"/>
      <c r="BN58" s="905">
        <f t="shared" si="39"/>
        <v>0</v>
      </c>
      <c r="BO58" s="906" t="e">
        <f t="shared" si="40"/>
        <v>#N/A</v>
      </c>
      <c r="BP58" s="67"/>
      <c r="BQ58" s="905">
        <f t="shared" si="41"/>
        <v>0</v>
      </c>
      <c r="BR58" s="906" t="e">
        <f t="shared" si="42"/>
        <v>#N/A</v>
      </c>
    </row>
    <row r="59" spans="1:70" hidden="1" x14ac:dyDescent="0.3">
      <c r="A59" s="1"/>
      <c r="B59" s="3"/>
      <c r="C59" s="157"/>
      <c r="D59" s="158">
        <f t="shared" si="20"/>
        <v>0</v>
      </c>
      <c r="E59" s="152"/>
      <c r="F59" s="78"/>
      <c r="G59" s="22">
        <f t="shared" si="43"/>
        <v>0</v>
      </c>
      <c r="H59" s="905">
        <f t="shared" si="44"/>
        <v>0</v>
      </c>
      <c r="I59" s="906" t="e">
        <f t="shared" si="21"/>
        <v>#N/A</v>
      </c>
      <c r="J59" s="27"/>
      <c r="K59" s="905">
        <f t="shared" si="45"/>
        <v>0</v>
      </c>
      <c r="L59" s="906" t="e">
        <f t="shared" si="46"/>
        <v>#N/A</v>
      </c>
      <c r="M59" s="67"/>
      <c r="N59" s="905">
        <f t="shared" si="48"/>
        <v>0</v>
      </c>
      <c r="O59" s="906" t="e">
        <f t="shared" si="22"/>
        <v>#N/A</v>
      </c>
      <c r="P59" s="67"/>
      <c r="Q59" s="905">
        <f t="shared" si="23"/>
        <v>0</v>
      </c>
      <c r="R59" s="906" t="e">
        <f t="shared" si="24"/>
        <v>#N/A</v>
      </c>
      <c r="S59" s="330">
        <f t="shared" si="10"/>
        <v>0</v>
      </c>
      <c r="T59" s="332" t="e">
        <f t="shared" si="11"/>
        <v>#DIV/0!</v>
      </c>
      <c r="U59" s="27"/>
      <c r="V59" s="905">
        <f t="shared" si="49"/>
        <v>0</v>
      </c>
      <c r="W59" s="906" t="e">
        <f t="shared" si="47"/>
        <v>#N/A</v>
      </c>
      <c r="X59" s="67"/>
      <c r="Y59" s="905">
        <f t="shared" si="50"/>
        <v>0</v>
      </c>
      <c r="Z59" s="906" t="e">
        <f t="shared" si="25"/>
        <v>#N/A</v>
      </c>
      <c r="AA59" s="67"/>
      <c r="AB59" s="905">
        <f t="shared" si="51"/>
        <v>0</v>
      </c>
      <c r="AC59" s="906" t="e">
        <f t="shared" si="26"/>
        <v>#N/A</v>
      </c>
      <c r="AD59" s="330">
        <f t="shared" si="12"/>
        <v>0</v>
      </c>
      <c r="AE59" s="332" t="e">
        <f t="shared" si="13"/>
        <v>#DIV/0!</v>
      </c>
      <c r="AF59" s="67"/>
      <c r="AG59" s="905">
        <f t="shared" si="27"/>
        <v>0</v>
      </c>
      <c r="AH59" s="906" t="e">
        <f t="shared" si="28"/>
        <v>#N/A</v>
      </c>
      <c r="AI59" s="67"/>
      <c r="AJ59" s="905">
        <f t="shared" si="4"/>
        <v>0</v>
      </c>
      <c r="AK59" s="906" t="e">
        <f t="shared" si="29"/>
        <v>#N/A</v>
      </c>
      <c r="AL59" s="67"/>
      <c r="AM59" s="905">
        <f t="shared" si="5"/>
        <v>0</v>
      </c>
      <c r="AN59" s="906" t="e">
        <f t="shared" si="30"/>
        <v>#N/A</v>
      </c>
      <c r="AO59" s="330">
        <f t="shared" si="14"/>
        <v>0</v>
      </c>
      <c r="AP59" s="332" t="e">
        <f t="shared" si="15"/>
        <v>#DIV/0!</v>
      </c>
      <c r="AQ59" s="67"/>
      <c r="AR59" s="905">
        <f t="shared" si="31"/>
        <v>0</v>
      </c>
      <c r="AS59" s="906" t="e">
        <f t="shared" si="32"/>
        <v>#N/A</v>
      </c>
      <c r="AT59" s="67"/>
      <c r="AU59" s="905">
        <f t="shared" si="6"/>
        <v>0</v>
      </c>
      <c r="AV59" s="906" t="e">
        <f t="shared" si="33"/>
        <v>#N/A</v>
      </c>
      <c r="AW59" s="67"/>
      <c r="AX59" s="905">
        <f t="shared" si="7"/>
        <v>0</v>
      </c>
      <c r="AY59" s="906" t="e">
        <f t="shared" si="34"/>
        <v>#N/A</v>
      </c>
      <c r="AZ59" s="330">
        <f t="shared" si="16"/>
        <v>0</v>
      </c>
      <c r="BA59" s="332" t="e">
        <f t="shared" si="17"/>
        <v>#DIV/0!</v>
      </c>
      <c r="BB59" s="67"/>
      <c r="BC59" s="905">
        <f t="shared" si="35"/>
        <v>0</v>
      </c>
      <c r="BD59" s="906" t="e">
        <f t="shared" si="36"/>
        <v>#N/A</v>
      </c>
      <c r="BE59" s="67"/>
      <c r="BF59" s="905">
        <f t="shared" si="8"/>
        <v>0</v>
      </c>
      <c r="BG59" s="906" t="e">
        <f t="shared" si="37"/>
        <v>#N/A</v>
      </c>
      <c r="BH59" s="67"/>
      <c r="BI59" s="905">
        <f t="shared" si="9"/>
        <v>0</v>
      </c>
      <c r="BJ59" s="906" t="e">
        <f t="shared" si="38"/>
        <v>#N/A</v>
      </c>
      <c r="BK59" s="330">
        <f t="shared" si="18"/>
        <v>0</v>
      </c>
      <c r="BL59" s="332" t="e">
        <f t="shared" si="19"/>
        <v>#DIV/0!</v>
      </c>
      <c r="BM59" s="67"/>
      <c r="BN59" s="905">
        <f t="shared" si="39"/>
        <v>0</v>
      </c>
      <c r="BO59" s="906" t="e">
        <f t="shared" si="40"/>
        <v>#N/A</v>
      </c>
      <c r="BP59" s="67"/>
      <c r="BQ59" s="905">
        <f t="shared" si="41"/>
        <v>0</v>
      </c>
      <c r="BR59" s="906" t="e">
        <f t="shared" si="42"/>
        <v>#N/A</v>
      </c>
    </row>
    <row r="60" spans="1:70" hidden="1" x14ac:dyDescent="0.3">
      <c r="A60" s="1"/>
      <c r="B60" s="3"/>
      <c r="C60" s="157"/>
      <c r="D60" s="158">
        <f t="shared" si="20"/>
        <v>0</v>
      </c>
      <c r="E60" s="152"/>
      <c r="F60" s="78"/>
      <c r="G60" s="22">
        <f t="shared" si="43"/>
        <v>0</v>
      </c>
      <c r="H60" s="905">
        <f t="shared" si="44"/>
        <v>0</v>
      </c>
      <c r="I60" s="906" t="e">
        <f t="shared" si="21"/>
        <v>#N/A</v>
      </c>
      <c r="J60" s="27"/>
      <c r="K60" s="905">
        <f t="shared" si="45"/>
        <v>0</v>
      </c>
      <c r="L60" s="906" t="e">
        <f t="shared" si="46"/>
        <v>#N/A</v>
      </c>
      <c r="M60" s="67"/>
      <c r="N60" s="905">
        <f t="shared" si="48"/>
        <v>0</v>
      </c>
      <c r="O60" s="906" t="e">
        <f t="shared" si="22"/>
        <v>#N/A</v>
      </c>
      <c r="P60" s="67"/>
      <c r="Q60" s="905">
        <f t="shared" si="23"/>
        <v>0</v>
      </c>
      <c r="R60" s="906" t="e">
        <f t="shared" si="24"/>
        <v>#N/A</v>
      </c>
      <c r="S60" s="330">
        <f t="shared" si="10"/>
        <v>0</v>
      </c>
      <c r="T60" s="332" t="e">
        <f t="shared" si="11"/>
        <v>#DIV/0!</v>
      </c>
      <c r="U60" s="27"/>
      <c r="V60" s="905">
        <f t="shared" si="49"/>
        <v>0</v>
      </c>
      <c r="W60" s="906" t="e">
        <f t="shared" si="47"/>
        <v>#N/A</v>
      </c>
      <c r="X60" s="67"/>
      <c r="Y60" s="905">
        <f t="shared" si="50"/>
        <v>0</v>
      </c>
      <c r="Z60" s="906" t="e">
        <f t="shared" si="25"/>
        <v>#N/A</v>
      </c>
      <c r="AA60" s="67"/>
      <c r="AB60" s="905">
        <f t="shared" si="51"/>
        <v>0</v>
      </c>
      <c r="AC60" s="906" t="e">
        <f t="shared" si="26"/>
        <v>#N/A</v>
      </c>
      <c r="AD60" s="330">
        <f t="shared" si="12"/>
        <v>0</v>
      </c>
      <c r="AE60" s="332" t="e">
        <f t="shared" si="13"/>
        <v>#DIV/0!</v>
      </c>
      <c r="AF60" s="67"/>
      <c r="AG60" s="905">
        <f t="shared" si="27"/>
        <v>0</v>
      </c>
      <c r="AH60" s="906" t="e">
        <f t="shared" si="28"/>
        <v>#N/A</v>
      </c>
      <c r="AI60" s="67"/>
      <c r="AJ60" s="905">
        <f t="shared" si="4"/>
        <v>0</v>
      </c>
      <c r="AK60" s="906" t="e">
        <f t="shared" si="29"/>
        <v>#N/A</v>
      </c>
      <c r="AL60" s="67"/>
      <c r="AM60" s="905">
        <f t="shared" si="5"/>
        <v>0</v>
      </c>
      <c r="AN60" s="906" t="e">
        <f t="shared" si="30"/>
        <v>#N/A</v>
      </c>
      <c r="AO60" s="330">
        <f t="shared" si="14"/>
        <v>0</v>
      </c>
      <c r="AP60" s="332" t="e">
        <f t="shared" si="15"/>
        <v>#DIV/0!</v>
      </c>
      <c r="AQ60" s="67"/>
      <c r="AR60" s="905">
        <f t="shared" si="31"/>
        <v>0</v>
      </c>
      <c r="AS60" s="906" t="e">
        <f t="shared" si="32"/>
        <v>#N/A</v>
      </c>
      <c r="AT60" s="67"/>
      <c r="AU60" s="905">
        <f t="shared" si="6"/>
        <v>0</v>
      </c>
      <c r="AV60" s="906" t="e">
        <f t="shared" si="33"/>
        <v>#N/A</v>
      </c>
      <c r="AW60" s="67"/>
      <c r="AX60" s="905">
        <f t="shared" si="7"/>
        <v>0</v>
      </c>
      <c r="AY60" s="906" t="e">
        <f t="shared" si="34"/>
        <v>#N/A</v>
      </c>
      <c r="AZ60" s="330">
        <f t="shared" si="16"/>
        <v>0</v>
      </c>
      <c r="BA60" s="332" t="e">
        <f t="shared" si="17"/>
        <v>#DIV/0!</v>
      </c>
      <c r="BB60" s="67"/>
      <c r="BC60" s="905">
        <f t="shared" si="35"/>
        <v>0</v>
      </c>
      <c r="BD60" s="906" t="e">
        <f t="shared" si="36"/>
        <v>#N/A</v>
      </c>
      <c r="BE60" s="67"/>
      <c r="BF60" s="905">
        <f t="shared" si="8"/>
        <v>0</v>
      </c>
      <c r="BG60" s="906" t="e">
        <f t="shared" si="37"/>
        <v>#N/A</v>
      </c>
      <c r="BH60" s="67"/>
      <c r="BI60" s="905">
        <f t="shared" si="9"/>
        <v>0</v>
      </c>
      <c r="BJ60" s="906" t="e">
        <f t="shared" si="38"/>
        <v>#N/A</v>
      </c>
      <c r="BK60" s="330">
        <f t="shared" si="18"/>
        <v>0</v>
      </c>
      <c r="BL60" s="332" t="e">
        <f t="shared" si="19"/>
        <v>#DIV/0!</v>
      </c>
      <c r="BM60" s="67"/>
      <c r="BN60" s="905">
        <f t="shared" si="39"/>
        <v>0</v>
      </c>
      <c r="BO60" s="906" t="e">
        <f t="shared" si="40"/>
        <v>#N/A</v>
      </c>
      <c r="BP60" s="67"/>
      <c r="BQ60" s="905">
        <f t="shared" si="41"/>
        <v>0</v>
      </c>
      <c r="BR60" s="906" t="e">
        <f t="shared" si="42"/>
        <v>#N/A</v>
      </c>
    </row>
    <row r="61" spans="1:70" hidden="1" x14ac:dyDescent="0.3">
      <c r="A61" s="1"/>
      <c r="B61" s="3"/>
      <c r="C61" s="157"/>
      <c r="D61" s="158">
        <f t="shared" si="20"/>
        <v>0</v>
      </c>
      <c r="E61" s="152"/>
      <c r="F61" s="78"/>
      <c r="G61" s="22">
        <f t="shared" si="43"/>
        <v>0</v>
      </c>
      <c r="H61" s="905">
        <f t="shared" si="44"/>
        <v>0</v>
      </c>
      <c r="I61" s="906" t="e">
        <f t="shared" si="21"/>
        <v>#N/A</v>
      </c>
      <c r="J61" s="27"/>
      <c r="K61" s="905">
        <f t="shared" si="45"/>
        <v>0</v>
      </c>
      <c r="L61" s="906" t="e">
        <f t="shared" si="46"/>
        <v>#N/A</v>
      </c>
      <c r="M61" s="67"/>
      <c r="N61" s="905">
        <f t="shared" si="48"/>
        <v>0</v>
      </c>
      <c r="O61" s="906" t="e">
        <f t="shared" si="22"/>
        <v>#N/A</v>
      </c>
      <c r="P61" s="67"/>
      <c r="Q61" s="905">
        <f t="shared" si="23"/>
        <v>0</v>
      </c>
      <c r="R61" s="906" t="e">
        <f t="shared" si="24"/>
        <v>#N/A</v>
      </c>
      <c r="S61" s="330">
        <f t="shared" si="10"/>
        <v>0</v>
      </c>
      <c r="T61" s="332" t="e">
        <f t="shared" si="11"/>
        <v>#DIV/0!</v>
      </c>
      <c r="U61" s="27"/>
      <c r="V61" s="905">
        <f t="shared" si="49"/>
        <v>0</v>
      </c>
      <c r="W61" s="906" t="e">
        <f t="shared" si="47"/>
        <v>#N/A</v>
      </c>
      <c r="X61" s="67"/>
      <c r="Y61" s="905">
        <f t="shared" si="50"/>
        <v>0</v>
      </c>
      <c r="Z61" s="906" t="e">
        <f t="shared" si="25"/>
        <v>#N/A</v>
      </c>
      <c r="AA61" s="67"/>
      <c r="AB61" s="905">
        <f t="shared" si="51"/>
        <v>0</v>
      </c>
      <c r="AC61" s="906" t="e">
        <f t="shared" si="26"/>
        <v>#N/A</v>
      </c>
      <c r="AD61" s="330">
        <f t="shared" si="12"/>
        <v>0</v>
      </c>
      <c r="AE61" s="332" t="e">
        <f t="shared" si="13"/>
        <v>#DIV/0!</v>
      </c>
      <c r="AF61" s="67"/>
      <c r="AG61" s="905">
        <f t="shared" si="27"/>
        <v>0</v>
      </c>
      <c r="AH61" s="906" t="e">
        <f t="shared" si="28"/>
        <v>#N/A</v>
      </c>
      <c r="AI61" s="67"/>
      <c r="AJ61" s="905">
        <f t="shared" si="4"/>
        <v>0</v>
      </c>
      <c r="AK61" s="906" t="e">
        <f t="shared" si="29"/>
        <v>#N/A</v>
      </c>
      <c r="AL61" s="67"/>
      <c r="AM61" s="905">
        <f t="shared" si="5"/>
        <v>0</v>
      </c>
      <c r="AN61" s="906" t="e">
        <f t="shared" si="30"/>
        <v>#N/A</v>
      </c>
      <c r="AO61" s="330">
        <f t="shared" si="14"/>
        <v>0</v>
      </c>
      <c r="AP61" s="332" t="e">
        <f t="shared" si="15"/>
        <v>#DIV/0!</v>
      </c>
      <c r="AQ61" s="67"/>
      <c r="AR61" s="905">
        <f t="shared" si="31"/>
        <v>0</v>
      </c>
      <c r="AS61" s="906" t="e">
        <f t="shared" si="32"/>
        <v>#N/A</v>
      </c>
      <c r="AT61" s="67"/>
      <c r="AU61" s="905">
        <f t="shared" si="6"/>
        <v>0</v>
      </c>
      <c r="AV61" s="906" t="e">
        <f t="shared" si="33"/>
        <v>#N/A</v>
      </c>
      <c r="AW61" s="67"/>
      <c r="AX61" s="905">
        <f t="shared" si="7"/>
        <v>0</v>
      </c>
      <c r="AY61" s="906" t="e">
        <f t="shared" si="34"/>
        <v>#N/A</v>
      </c>
      <c r="AZ61" s="330">
        <f t="shared" si="16"/>
        <v>0</v>
      </c>
      <c r="BA61" s="332" t="e">
        <f t="shared" si="17"/>
        <v>#DIV/0!</v>
      </c>
      <c r="BB61" s="67"/>
      <c r="BC61" s="905">
        <f t="shared" si="35"/>
        <v>0</v>
      </c>
      <c r="BD61" s="906" t="e">
        <f t="shared" si="36"/>
        <v>#N/A</v>
      </c>
      <c r="BE61" s="67"/>
      <c r="BF61" s="905">
        <f t="shared" si="8"/>
        <v>0</v>
      </c>
      <c r="BG61" s="906" t="e">
        <f t="shared" si="37"/>
        <v>#N/A</v>
      </c>
      <c r="BH61" s="67"/>
      <c r="BI61" s="905">
        <f t="shared" si="9"/>
        <v>0</v>
      </c>
      <c r="BJ61" s="906" t="e">
        <f t="shared" si="38"/>
        <v>#N/A</v>
      </c>
      <c r="BK61" s="330">
        <f t="shared" si="18"/>
        <v>0</v>
      </c>
      <c r="BL61" s="332" t="e">
        <f t="shared" si="19"/>
        <v>#DIV/0!</v>
      </c>
      <c r="BM61" s="67"/>
      <c r="BN61" s="905">
        <f t="shared" si="39"/>
        <v>0</v>
      </c>
      <c r="BO61" s="906" t="e">
        <f t="shared" si="40"/>
        <v>#N/A</v>
      </c>
      <c r="BP61" s="67"/>
      <c r="BQ61" s="905">
        <f t="shared" si="41"/>
        <v>0</v>
      </c>
      <c r="BR61" s="906" t="e">
        <f t="shared" si="42"/>
        <v>#N/A</v>
      </c>
    </row>
    <row r="62" spans="1:70" hidden="1" x14ac:dyDescent="0.3">
      <c r="A62" s="1"/>
      <c r="B62" s="3"/>
      <c r="C62" s="157"/>
      <c r="D62" s="158">
        <f t="shared" si="20"/>
        <v>0</v>
      </c>
      <c r="E62" s="152"/>
      <c r="F62" s="78"/>
      <c r="G62" s="22">
        <f t="shared" si="43"/>
        <v>0</v>
      </c>
      <c r="H62" s="905">
        <f t="shared" si="44"/>
        <v>0</v>
      </c>
      <c r="I62" s="906" t="e">
        <f t="shared" si="21"/>
        <v>#N/A</v>
      </c>
      <c r="J62" s="27"/>
      <c r="K62" s="905">
        <f t="shared" si="45"/>
        <v>0</v>
      </c>
      <c r="L62" s="906" t="e">
        <f t="shared" si="46"/>
        <v>#N/A</v>
      </c>
      <c r="M62" s="67"/>
      <c r="N62" s="905">
        <f t="shared" si="48"/>
        <v>0</v>
      </c>
      <c r="O62" s="906" t="e">
        <f t="shared" si="22"/>
        <v>#N/A</v>
      </c>
      <c r="P62" s="67"/>
      <c r="Q62" s="905">
        <f t="shared" si="23"/>
        <v>0</v>
      </c>
      <c r="R62" s="906" t="e">
        <f t="shared" si="24"/>
        <v>#N/A</v>
      </c>
      <c r="S62" s="330">
        <f t="shared" si="10"/>
        <v>0</v>
      </c>
      <c r="T62" s="332" t="e">
        <f t="shared" si="11"/>
        <v>#DIV/0!</v>
      </c>
      <c r="U62" s="27"/>
      <c r="V62" s="905">
        <f t="shared" si="49"/>
        <v>0</v>
      </c>
      <c r="W62" s="906" t="e">
        <f t="shared" si="47"/>
        <v>#N/A</v>
      </c>
      <c r="X62" s="67"/>
      <c r="Y62" s="905">
        <f t="shared" si="50"/>
        <v>0</v>
      </c>
      <c r="Z62" s="906" t="e">
        <f t="shared" si="25"/>
        <v>#N/A</v>
      </c>
      <c r="AA62" s="67"/>
      <c r="AB62" s="905">
        <f t="shared" si="51"/>
        <v>0</v>
      </c>
      <c r="AC62" s="906" t="e">
        <f t="shared" si="26"/>
        <v>#N/A</v>
      </c>
      <c r="AD62" s="330">
        <f t="shared" si="12"/>
        <v>0</v>
      </c>
      <c r="AE62" s="332" t="e">
        <f t="shared" si="13"/>
        <v>#DIV/0!</v>
      </c>
      <c r="AF62" s="67"/>
      <c r="AG62" s="905">
        <f t="shared" si="27"/>
        <v>0</v>
      </c>
      <c r="AH62" s="906" t="e">
        <f t="shared" si="28"/>
        <v>#N/A</v>
      </c>
      <c r="AI62" s="67"/>
      <c r="AJ62" s="905">
        <f t="shared" si="4"/>
        <v>0</v>
      </c>
      <c r="AK62" s="906" t="e">
        <f t="shared" si="29"/>
        <v>#N/A</v>
      </c>
      <c r="AL62" s="67"/>
      <c r="AM62" s="905">
        <f t="shared" si="5"/>
        <v>0</v>
      </c>
      <c r="AN62" s="906" t="e">
        <f t="shared" si="30"/>
        <v>#N/A</v>
      </c>
      <c r="AO62" s="330">
        <f t="shared" si="14"/>
        <v>0</v>
      </c>
      <c r="AP62" s="332" t="e">
        <f t="shared" si="15"/>
        <v>#DIV/0!</v>
      </c>
      <c r="AQ62" s="67"/>
      <c r="AR62" s="905">
        <f t="shared" si="31"/>
        <v>0</v>
      </c>
      <c r="AS62" s="906" t="e">
        <f t="shared" si="32"/>
        <v>#N/A</v>
      </c>
      <c r="AT62" s="67"/>
      <c r="AU62" s="905">
        <f t="shared" si="6"/>
        <v>0</v>
      </c>
      <c r="AV62" s="906" t="e">
        <f t="shared" si="33"/>
        <v>#N/A</v>
      </c>
      <c r="AW62" s="67"/>
      <c r="AX62" s="905">
        <f t="shared" si="7"/>
        <v>0</v>
      </c>
      <c r="AY62" s="906" t="e">
        <f t="shared" si="34"/>
        <v>#N/A</v>
      </c>
      <c r="AZ62" s="330">
        <f t="shared" si="16"/>
        <v>0</v>
      </c>
      <c r="BA62" s="332" t="e">
        <f t="shared" si="17"/>
        <v>#DIV/0!</v>
      </c>
      <c r="BB62" s="67"/>
      <c r="BC62" s="905">
        <f t="shared" si="35"/>
        <v>0</v>
      </c>
      <c r="BD62" s="906" t="e">
        <f t="shared" si="36"/>
        <v>#N/A</v>
      </c>
      <c r="BE62" s="67"/>
      <c r="BF62" s="905">
        <f t="shared" si="8"/>
        <v>0</v>
      </c>
      <c r="BG62" s="906" t="e">
        <f t="shared" si="37"/>
        <v>#N/A</v>
      </c>
      <c r="BH62" s="67"/>
      <c r="BI62" s="905">
        <f t="shared" si="9"/>
        <v>0</v>
      </c>
      <c r="BJ62" s="906" t="e">
        <f t="shared" si="38"/>
        <v>#N/A</v>
      </c>
      <c r="BK62" s="330">
        <f t="shared" si="18"/>
        <v>0</v>
      </c>
      <c r="BL62" s="332" t="e">
        <f t="shared" si="19"/>
        <v>#DIV/0!</v>
      </c>
      <c r="BM62" s="67"/>
      <c r="BN62" s="905">
        <f t="shared" si="39"/>
        <v>0</v>
      </c>
      <c r="BO62" s="906" t="e">
        <f t="shared" si="40"/>
        <v>#N/A</v>
      </c>
      <c r="BP62" s="67"/>
      <c r="BQ62" s="905">
        <f t="shared" si="41"/>
        <v>0</v>
      </c>
      <c r="BR62" s="906" t="e">
        <f t="shared" si="42"/>
        <v>#N/A</v>
      </c>
    </row>
    <row r="63" spans="1:70" hidden="1" x14ac:dyDescent="0.3">
      <c r="A63" s="1"/>
      <c r="B63" s="3"/>
      <c r="C63" s="157"/>
      <c r="D63" s="158">
        <f t="shared" si="20"/>
        <v>0</v>
      </c>
      <c r="E63" s="152"/>
      <c r="F63" s="78"/>
      <c r="G63" s="22">
        <f t="shared" si="43"/>
        <v>0</v>
      </c>
      <c r="H63" s="905">
        <f t="shared" si="44"/>
        <v>0</v>
      </c>
      <c r="I63" s="906" t="e">
        <f t="shared" si="21"/>
        <v>#N/A</v>
      </c>
      <c r="J63" s="27"/>
      <c r="K63" s="905">
        <f t="shared" si="45"/>
        <v>0</v>
      </c>
      <c r="L63" s="906" t="e">
        <f t="shared" si="46"/>
        <v>#N/A</v>
      </c>
      <c r="M63" s="67"/>
      <c r="N63" s="905">
        <f t="shared" si="48"/>
        <v>0</v>
      </c>
      <c r="O63" s="906" t="e">
        <f t="shared" si="22"/>
        <v>#N/A</v>
      </c>
      <c r="P63" s="67"/>
      <c r="Q63" s="905">
        <f t="shared" si="23"/>
        <v>0</v>
      </c>
      <c r="R63" s="906" t="e">
        <f t="shared" si="24"/>
        <v>#N/A</v>
      </c>
      <c r="S63" s="330">
        <f t="shared" si="10"/>
        <v>0</v>
      </c>
      <c r="T63" s="332" t="e">
        <f t="shared" si="11"/>
        <v>#DIV/0!</v>
      </c>
      <c r="U63" s="27"/>
      <c r="V63" s="905">
        <f t="shared" si="49"/>
        <v>0</v>
      </c>
      <c r="W63" s="906" t="e">
        <f t="shared" si="47"/>
        <v>#N/A</v>
      </c>
      <c r="X63" s="67"/>
      <c r="Y63" s="905">
        <f t="shared" si="50"/>
        <v>0</v>
      </c>
      <c r="Z63" s="906" t="e">
        <f t="shared" si="25"/>
        <v>#N/A</v>
      </c>
      <c r="AA63" s="67"/>
      <c r="AB63" s="905">
        <f t="shared" si="51"/>
        <v>0</v>
      </c>
      <c r="AC63" s="906" t="e">
        <f t="shared" si="26"/>
        <v>#N/A</v>
      </c>
      <c r="AD63" s="330">
        <f t="shared" si="12"/>
        <v>0</v>
      </c>
      <c r="AE63" s="332" t="e">
        <f t="shared" si="13"/>
        <v>#DIV/0!</v>
      </c>
      <c r="AF63" s="67"/>
      <c r="AG63" s="905">
        <f t="shared" si="27"/>
        <v>0</v>
      </c>
      <c r="AH63" s="906" t="e">
        <f t="shared" si="28"/>
        <v>#N/A</v>
      </c>
      <c r="AI63" s="67"/>
      <c r="AJ63" s="905">
        <f t="shared" si="4"/>
        <v>0</v>
      </c>
      <c r="AK63" s="906" t="e">
        <f t="shared" si="29"/>
        <v>#N/A</v>
      </c>
      <c r="AL63" s="67"/>
      <c r="AM63" s="905">
        <f t="shared" si="5"/>
        <v>0</v>
      </c>
      <c r="AN63" s="906" t="e">
        <f t="shared" si="30"/>
        <v>#N/A</v>
      </c>
      <c r="AO63" s="330">
        <f t="shared" si="14"/>
        <v>0</v>
      </c>
      <c r="AP63" s="332" t="e">
        <f t="shared" si="15"/>
        <v>#DIV/0!</v>
      </c>
      <c r="AQ63" s="67"/>
      <c r="AR63" s="905">
        <f t="shared" si="31"/>
        <v>0</v>
      </c>
      <c r="AS63" s="906" t="e">
        <f t="shared" si="32"/>
        <v>#N/A</v>
      </c>
      <c r="AT63" s="67"/>
      <c r="AU63" s="905">
        <f t="shared" si="6"/>
        <v>0</v>
      </c>
      <c r="AV63" s="906" t="e">
        <f t="shared" si="33"/>
        <v>#N/A</v>
      </c>
      <c r="AW63" s="67"/>
      <c r="AX63" s="905">
        <f t="shared" si="7"/>
        <v>0</v>
      </c>
      <c r="AY63" s="906" t="e">
        <f t="shared" si="34"/>
        <v>#N/A</v>
      </c>
      <c r="AZ63" s="330">
        <f t="shared" si="16"/>
        <v>0</v>
      </c>
      <c r="BA63" s="332" t="e">
        <f t="shared" si="17"/>
        <v>#DIV/0!</v>
      </c>
      <c r="BB63" s="67"/>
      <c r="BC63" s="905">
        <f t="shared" si="35"/>
        <v>0</v>
      </c>
      <c r="BD63" s="906" t="e">
        <f t="shared" si="36"/>
        <v>#N/A</v>
      </c>
      <c r="BE63" s="67"/>
      <c r="BF63" s="905">
        <f t="shared" si="8"/>
        <v>0</v>
      </c>
      <c r="BG63" s="906" t="e">
        <f t="shared" si="37"/>
        <v>#N/A</v>
      </c>
      <c r="BH63" s="67"/>
      <c r="BI63" s="905">
        <f t="shared" si="9"/>
        <v>0</v>
      </c>
      <c r="BJ63" s="906" t="e">
        <f t="shared" si="38"/>
        <v>#N/A</v>
      </c>
      <c r="BK63" s="330">
        <f t="shared" si="18"/>
        <v>0</v>
      </c>
      <c r="BL63" s="332" t="e">
        <f t="shared" si="19"/>
        <v>#DIV/0!</v>
      </c>
      <c r="BM63" s="67"/>
      <c r="BN63" s="905">
        <f t="shared" si="39"/>
        <v>0</v>
      </c>
      <c r="BO63" s="906" t="e">
        <f t="shared" si="40"/>
        <v>#N/A</v>
      </c>
      <c r="BP63" s="67"/>
      <c r="BQ63" s="905">
        <f t="shared" si="41"/>
        <v>0</v>
      </c>
      <c r="BR63" s="906" t="e">
        <f t="shared" si="42"/>
        <v>#N/A</v>
      </c>
    </row>
    <row r="64" spans="1:70" hidden="1" x14ac:dyDescent="0.3">
      <c r="A64" s="1"/>
      <c r="B64" s="3"/>
      <c r="C64" s="157"/>
      <c r="D64" s="158">
        <f t="shared" si="20"/>
        <v>0</v>
      </c>
      <c r="E64" s="152"/>
      <c r="F64" s="78"/>
      <c r="G64" s="22">
        <f t="shared" si="43"/>
        <v>0</v>
      </c>
      <c r="H64" s="905">
        <f t="shared" si="44"/>
        <v>0</v>
      </c>
      <c r="I64" s="906" t="e">
        <f t="shared" si="21"/>
        <v>#N/A</v>
      </c>
      <c r="J64" s="27"/>
      <c r="K64" s="905">
        <f t="shared" si="45"/>
        <v>0</v>
      </c>
      <c r="L64" s="906" t="e">
        <f t="shared" si="46"/>
        <v>#N/A</v>
      </c>
      <c r="M64" s="67"/>
      <c r="N64" s="905">
        <f t="shared" si="48"/>
        <v>0</v>
      </c>
      <c r="O64" s="906" t="e">
        <f t="shared" si="22"/>
        <v>#N/A</v>
      </c>
      <c r="P64" s="67"/>
      <c r="Q64" s="905">
        <f t="shared" si="23"/>
        <v>0</v>
      </c>
      <c r="R64" s="906" t="e">
        <f t="shared" si="24"/>
        <v>#N/A</v>
      </c>
      <c r="S64" s="330">
        <f t="shared" si="10"/>
        <v>0</v>
      </c>
      <c r="T64" s="332" t="e">
        <f t="shared" si="11"/>
        <v>#DIV/0!</v>
      </c>
      <c r="U64" s="27"/>
      <c r="V64" s="905">
        <f t="shared" si="49"/>
        <v>0</v>
      </c>
      <c r="W64" s="906" t="e">
        <f t="shared" si="47"/>
        <v>#N/A</v>
      </c>
      <c r="X64" s="67"/>
      <c r="Y64" s="905">
        <f t="shared" si="50"/>
        <v>0</v>
      </c>
      <c r="Z64" s="906" t="e">
        <f t="shared" si="25"/>
        <v>#N/A</v>
      </c>
      <c r="AA64" s="67"/>
      <c r="AB64" s="905">
        <f t="shared" si="51"/>
        <v>0</v>
      </c>
      <c r="AC64" s="906" t="e">
        <f t="shared" si="26"/>
        <v>#N/A</v>
      </c>
      <c r="AD64" s="330">
        <f t="shared" si="12"/>
        <v>0</v>
      </c>
      <c r="AE64" s="332" t="e">
        <f t="shared" si="13"/>
        <v>#DIV/0!</v>
      </c>
      <c r="AF64" s="67"/>
      <c r="AG64" s="905">
        <f t="shared" si="27"/>
        <v>0</v>
      </c>
      <c r="AH64" s="906" t="e">
        <f t="shared" si="28"/>
        <v>#N/A</v>
      </c>
      <c r="AI64" s="67"/>
      <c r="AJ64" s="905">
        <f t="shared" si="4"/>
        <v>0</v>
      </c>
      <c r="AK64" s="906" t="e">
        <f t="shared" si="29"/>
        <v>#N/A</v>
      </c>
      <c r="AL64" s="67"/>
      <c r="AM64" s="905">
        <f t="shared" si="5"/>
        <v>0</v>
      </c>
      <c r="AN64" s="906" t="e">
        <f t="shared" si="30"/>
        <v>#N/A</v>
      </c>
      <c r="AO64" s="330">
        <f t="shared" si="14"/>
        <v>0</v>
      </c>
      <c r="AP64" s="332" t="e">
        <f t="shared" si="15"/>
        <v>#DIV/0!</v>
      </c>
      <c r="AQ64" s="67"/>
      <c r="AR64" s="905">
        <f t="shared" si="31"/>
        <v>0</v>
      </c>
      <c r="AS64" s="906" t="e">
        <f t="shared" si="32"/>
        <v>#N/A</v>
      </c>
      <c r="AT64" s="67"/>
      <c r="AU64" s="905">
        <f t="shared" si="6"/>
        <v>0</v>
      </c>
      <c r="AV64" s="906" t="e">
        <f t="shared" si="33"/>
        <v>#N/A</v>
      </c>
      <c r="AW64" s="67"/>
      <c r="AX64" s="905">
        <f t="shared" si="7"/>
        <v>0</v>
      </c>
      <c r="AY64" s="906" t="e">
        <f t="shared" si="34"/>
        <v>#N/A</v>
      </c>
      <c r="AZ64" s="330">
        <f t="shared" si="16"/>
        <v>0</v>
      </c>
      <c r="BA64" s="332" t="e">
        <f t="shared" si="17"/>
        <v>#DIV/0!</v>
      </c>
      <c r="BB64" s="67"/>
      <c r="BC64" s="905">
        <f t="shared" si="35"/>
        <v>0</v>
      </c>
      <c r="BD64" s="906" t="e">
        <f t="shared" si="36"/>
        <v>#N/A</v>
      </c>
      <c r="BE64" s="67"/>
      <c r="BF64" s="905">
        <f t="shared" si="8"/>
        <v>0</v>
      </c>
      <c r="BG64" s="906" t="e">
        <f t="shared" si="37"/>
        <v>#N/A</v>
      </c>
      <c r="BH64" s="67"/>
      <c r="BI64" s="905">
        <f t="shared" si="9"/>
        <v>0</v>
      </c>
      <c r="BJ64" s="906" t="e">
        <f t="shared" si="38"/>
        <v>#N/A</v>
      </c>
      <c r="BK64" s="330">
        <f t="shared" si="18"/>
        <v>0</v>
      </c>
      <c r="BL64" s="332" t="e">
        <f t="shared" si="19"/>
        <v>#DIV/0!</v>
      </c>
      <c r="BM64" s="67"/>
      <c r="BN64" s="905">
        <f t="shared" si="39"/>
        <v>0</v>
      </c>
      <c r="BO64" s="906" t="e">
        <f t="shared" si="40"/>
        <v>#N/A</v>
      </c>
      <c r="BP64" s="67"/>
      <c r="BQ64" s="905">
        <f t="shared" si="41"/>
        <v>0</v>
      </c>
      <c r="BR64" s="906" t="e">
        <f t="shared" si="42"/>
        <v>#N/A</v>
      </c>
    </row>
    <row r="65" spans="1:70" hidden="1" x14ac:dyDescent="0.3">
      <c r="A65" s="1"/>
      <c r="B65" s="3"/>
      <c r="C65" s="157"/>
      <c r="D65" s="158">
        <f t="shared" si="20"/>
        <v>0</v>
      </c>
      <c r="E65" s="152"/>
      <c r="F65" s="78"/>
      <c r="G65" s="22">
        <f t="shared" si="43"/>
        <v>0</v>
      </c>
      <c r="H65" s="905">
        <f t="shared" si="44"/>
        <v>0</v>
      </c>
      <c r="I65" s="906" t="e">
        <f t="shared" si="21"/>
        <v>#N/A</v>
      </c>
      <c r="J65" s="27"/>
      <c r="K65" s="905">
        <f t="shared" si="45"/>
        <v>0</v>
      </c>
      <c r="L65" s="906" t="e">
        <f t="shared" si="46"/>
        <v>#N/A</v>
      </c>
      <c r="M65" s="67"/>
      <c r="N65" s="905">
        <f t="shared" si="48"/>
        <v>0</v>
      </c>
      <c r="O65" s="906" t="e">
        <f t="shared" si="22"/>
        <v>#N/A</v>
      </c>
      <c r="P65" s="67"/>
      <c r="Q65" s="905">
        <f t="shared" si="23"/>
        <v>0</v>
      </c>
      <c r="R65" s="906" t="e">
        <f t="shared" si="24"/>
        <v>#N/A</v>
      </c>
      <c r="S65" s="330">
        <f t="shared" si="10"/>
        <v>0</v>
      </c>
      <c r="T65" s="332" t="e">
        <f t="shared" si="11"/>
        <v>#DIV/0!</v>
      </c>
      <c r="U65" s="27"/>
      <c r="V65" s="905">
        <f t="shared" si="49"/>
        <v>0</v>
      </c>
      <c r="W65" s="906" t="e">
        <f t="shared" si="47"/>
        <v>#N/A</v>
      </c>
      <c r="X65" s="67"/>
      <c r="Y65" s="905">
        <f t="shared" si="50"/>
        <v>0</v>
      </c>
      <c r="Z65" s="906" t="e">
        <f t="shared" si="25"/>
        <v>#N/A</v>
      </c>
      <c r="AA65" s="67"/>
      <c r="AB65" s="905">
        <f t="shared" si="51"/>
        <v>0</v>
      </c>
      <c r="AC65" s="906" t="e">
        <f t="shared" si="26"/>
        <v>#N/A</v>
      </c>
      <c r="AD65" s="330">
        <f t="shared" si="12"/>
        <v>0</v>
      </c>
      <c r="AE65" s="332" t="e">
        <f t="shared" si="13"/>
        <v>#DIV/0!</v>
      </c>
      <c r="AF65" s="67"/>
      <c r="AG65" s="905">
        <f t="shared" si="27"/>
        <v>0</v>
      </c>
      <c r="AH65" s="906" t="e">
        <f t="shared" si="28"/>
        <v>#N/A</v>
      </c>
      <c r="AI65" s="67"/>
      <c r="AJ65" s="905">
        <f t="shared" si="4"/>
        <v>0</v>
      </c>
      <c r="AK65" s="906" t="e">
        <f t="shared" si="29"/>
        <v>#N/A</v>
      </c>
      <c r="AL65" s="67"/>
      <c r="AM65" s="905">
        <f t="shared" si="5"/>
        <v>0</v>
      </c>
      <c r="AN65" s="906" t="e">
        <f t="shared" si="30"/>
        <v>#N/A</v>
      </c>
      <c r="AO65" s="330">
        <f t="shared" si="14"/>
        <v>0</v>
      </c>
      <c r="AP65" s="332" t="e">
        <f t="shared" si="15"/>
        <v>#DIV/0!</v>
      </c>
      <c r="AQ65" s="67"/>
      <c r="AR65" s="905">
        <f t="shared" si="31"/>
        <v>0</v>
      </c>
      <c r="AS65" s="906" t="e">
        <f t="shared" si="32"/>
        <v>#N/A</v>
      </c>
      <c r="AT65" s="67"/>
      <c r="AU65" s="905">
        <f t="shared" si="6"/>
        <v>0</v>
      </c>
      <c r="AV65" s="906" t="e">
        <f t="shared" si="33"/>
        <v>#N/A</v>
      </c>
      <c r="AW65" s="67"/>
      <c r="AX65" s="905">
        <f t="shared" si="7"/>
        <v>0</v>
      </c>
      <c r="AY65" s="906" t="e">
        <f t="shared" si="34"/>
        <v>#N/A</v>
      </c>
      <c r="AZ65" s="330">
        <f t="shared" si="16"/>
        <v>0</v>
      </c>
      <c r="BA65" s="332" t="e">
        <f t="shared" si="17"/>
        <v>#DIV/0!</v>
      </c>
      <c r="BB65" s="67"/>
      <c r="BC65" s="905">
        <f t="shared" si="35"/>
        <v>0</v>
      </c>
      <c r="BD65" s="906" t="e">
        <f t="shared" si="36"/>
        <v>#N/A</v>
      </c>
      <c r="BE65" s="67"/>
      <c r="BF65" s="905">
        <f t="shared" si="8"/>
        <v>0</v>
      </c>
      <c r="BG65" s="906" t="e">
        <f t="shared" si="37"/>
        <v>#N/A</v>
      </c>
      <c r="BH65" s="67"/>
      <c r="BI65" s="905">
        <f t="shared" si="9"/>
        <v>0</v>
      </c>
      <c r="BJ65" s="906" t="e">
        <f t="shared" si="38"/>
        <v>#N/A</v>
      </c>
      <c r="BK65" s="330">
        <f t="shared" si="18"/>
        <v>0</v>
      </c>
      <c r="BL65" s="332" t="e">
        <f t="shared" si="19"/>
        <v>#DIV/0!</v>
      </c>
      <c r="BM65" s="67"/>
      <c r="BN65" s="905">
        <f t="shared" si="39"/>
        <v>0</v>
      </c>
      <c r="BO65" s="906" t="e">
        <f t="shared" si="40"/>
        <v>#N/A</v>
      </c>
      <c r="BP65" s="67"/>
      <c r="BQ65" s="905">
        <f t="shared" si="41"/>
        <v>0</v>
      </c>
      <c r="BR65" s="906" t="e">
        <f t="shared" si="42"/>
        <v>#N/A</v>
      </c>
    </row>
    <row r="66" spans="1:70" hidden="1" x14ac:dyDescent="0.3">
      <c r="A66" s="1"/>
      <c r="B66" s="3"/>
      <c r="C66" s="157"/>
      <c r="D66" s="158">
        <f t="shared" si="20"/>
        <v>0</v>
      </c>
      <c r="E66" s="152"/>
      <c r="F66" s="78"/>
      <c r="G66" s="22">
        <f t="shared" si="43"/>
        <v>0</v>
      </c>
      <c r="H66" s="905">
        <f t="shared" si="44"/>
        <v>0</v>
      </c>
      <c r="I66" s="906" t="e">
        <f t="shared" si="21"/>
        <v>#N/A</v>
      </c>
      <c r="J66" s="27"/>
      <c r="K66" s="905">
        <f t="shared" si="45"/>
        <v>0</v>
      </c>
      <c r="L66" s="906" t="e">
        <f t="shared" si="46"/>
        <v>#N/A</v>
      </c>
      <c r="M66" s="67"/>
      <c r="N66" s="905">
        <f t="shared" si="48"/>
        <v>0</v>
      </c>
      <c r="O66" s="906" t="e">
        <f t="shared" si="22"/>
        <v>#N/A</v>
      </c>
      <c r="P66" s="67"/>
      <c r="Q66" s="905">
        <f t="shared" si="23"/>
        <v>0</v>
      </c>
      <c r="R66" s="906" t="e">
        <f t="shared" si="24"/>
        <v>#N/A</v>
      </c>
      <c r="S66" s="330">
        <f t="shared" si="10"/>
        <v>0</v>
      </c>
      <c r="T66" s="332" t="e">
        <f t="shared" si="11"/>
        <v>#DIV/0!</v>
      </c>
      <c r="U66" s="27"/>
      <c r="V66" s="905">
        <f t="shared" si="49"/>
        <v>0</v>
      </c>
      <c r="W66" s="906" t="e">
        <f t="shared" si="47"/>
        <v>#N/A</v>
      </c>
      <c r="X66" s="67"/>
      <c r="Y66" s="905">
        <f t="shared" si="50"/>
        <v>0</v>
      </c>
      <c r="Z66" s="906" t="e">
        <f t="shared" si="25"/>
        <v>#N/A</v>
      </c>
      <c r="AA66" s="67"/>
      <c r="AB66" s="905">
        <f t="shared" si="51"/>
        <v>0</v>
      </c>
      <c r="AC66" s="906" t="e">
        <f t="shared" si="26"/>
        <v>#N/A</v>
      </c>
      <c r="AD66" s="330">
        <f t="shared" si="12"/>
        <v>0</v>
      </c>
      <c r="AE66" s="332" t="e">
        <f t="shared" si="13"/>
        <v>#DIV/0!</v>
      </c>
      <c r="AF66" s="67"/>
      <c r="AG66" s="905">
        <f t="shared" si="27"/>
        <v>0</v>
      </c>
      <c r="AH66" s="906" t="e">
        <f t="shared" si="28"/>
        <v>#N/A</v>
      </c>
      <c r="AI66" s="67"/>
      <c r="AJ66" s="905">
        <f t="shared" si="4"/>
        <v>0</v>
      </c>
      <c r="AK66" s="906" t="e">
        <f t="shared" si="29"/>
        <v>#N/A</v>
      </c>
      <c r="AL66" s="67"/>
      <c r="AM66" s="905">
        <f t="shared" si="5"/>
        <v>0</v>
      </c>
      <c r="AN66" s="906" t="e">
        <f t="shared" si="30"/>
        <v>#N/A</v>
      </c>
      <c r="AO66" s="330">
        <f t="shared" si="14"/>
        <v>0</v>
      </c>
      <c r="AP66" s="332" t="e">
        <f t="shared" si="15"/>
        <v>#DIV/0!</v>
      </c>
      <c r="AQ66" s="67"/>
      <c r="AR66" s="905">
        <f t="shared" si="31"/>
        <v>0</v>
      </c>
      <c r="AS66" s="906" t="e">
        <f t="shared" si="32"/>
        <v>#N/A</v>
      </c>
      <c r="AT66" s="67"/>
      <c r="AU66" s="905">
        <f t="shared" si="6"/>
        <v>0</v>
      </c>
      <c r="AV66" s="906" t="e">
        <f t="shared" si="33"/>
        <v>#N/A</v>
      </c>
      <c r="AW66" s="67"/>
      <c r="AX66" s="905">
        <f t="shared" si="7"/>
        <v>0</v>
      </c>
      <c r="AY66" s="906" t="e">
        <f t="shared" si="34"/>
        <v>#N/A</v>
      </c>
      <c r="AZ66" s="330">
        <f t="shared" si="16"/>
        <v>0</v>
      </c>
      <c r="BA66" s="332" t="e">
        <f t="shared" si="17"/>
        <v>#DIV/0!</v>
      </c>
      <c r="BB66" s="67"/>
      <c r="BC66" s="905">
        <f t="shared" si="35"/>
        <v>0</v>
      </c>
      <c r="BD66" s="906" t="e">
        <f t="shared" si="36"/>
        <v>#N/A</v>
      </c>
      <c r="BE66" s="67"/>
      <c r="BF66" s="905">
        <f t="shared" si="8"/>
        <v>0</v>
      </c>
      <c r="BG66" s="906" t="e">
        <f t="shared" si="37"/>
        <v>#N/A</v>
      </c>
      <c r="BH66" s="67"/>
      <c r="BI66" s="905">
        <f t="shared" si="9"/>
        <v>0</v>
      </c>
      <c r="BJ66" s="906" t="e">
        <f t="shared" si="38"/>
        <v>#N/A</v>
      </c>
      <c r="BK66" s="330">
        <f t="shared" si="18"/>
        <v>0</v>
      </c>
      <c r="BL66" s="332" t="e">
        <f t="shared" si="19"/>
        <v>#DIV/0!</v>
      </c>
      <c r="BM66" s="67"/>
      <c r="BN66" s="905">
        <f t="shared" si="39"/>
        <v>0</v>
      </c>
      <c r="BO66" s="906" t="e">
        <f t="shared" si="40"/>
        <v>#N/A</v>
      </c>
      <c r="BP66" s="67"/>
      <c r="BQ66" s="905">
        <f t="shared" si="41"/>
        <v>0</v>
      </c>
      <c r="BR66" s="906" t="e">
        <f t="shared" si="42"/>
        <v>#N/A</v>
      </c>
    </row>
    <row r="67" spans="1:70" hidden="1" x14ac:dyDescent="0.3">
      <c r="A67" s="1"/>
      <c r="B67" s="3"/>
      <c r="C67" s="157"/>
      <c r="D67" s="158">
        <f t="shared" si="20"/>
        <v>0</v>
      </c>
      <c r="E67" s="152"/>
      <c r="F67" s="78"/>
      <c r="G67" s="22">
        <f t="shared" si="43"/>
        <v>0</v>
      </c>
      <c r="H67" s="905">
        <f t="shared" si="44"/>
        <v>0</v>
      </c>
      <c r="I67" s="906" t="e">
        <f t="shared" si="21"/>
        <v>#N/A</v>
      </c>
      <c r="J67" s="27"/>
      <c r="K67" s="905">
        <f t="shared" si="45"/>
        <v>0</v>
      </c>
      <c r="L67" s="906" t="e">
        <f t="shared" si="46"/>
        <v>#N/A</v>
      </c>
      <c r="M67" s="67"/>
      <c r="N67" s="905">
        <f t="shared" si="48"/>
        <v>0</v>
      </c>
      <c r="O67" s="906" t="e">
        <f t="shared" si="22"/>
        <v>#N/A</v>
      </c>
      <c r="P67" s="67"/>
      <c r="Q67" s="905">
        <f t="shared" si="23"/>
        <v>0</v>
      </c>
      <c r="R67" s="906" t="e">
        <f t="shared" si="24"/>
        <v>#N/A</v>
      </c>
      <c r="S67" s="330">
        <f t="shared" si="10"/>
        <v>0</v>
      </c>
      <c r="T67" s="332" t="e">
        <f t="shared" si="11"/>
        <v>#DIV/0!</v>
      </c>
      <c r="U67" s="27"/>
      <c r="V67" s="905">
        <f t="shared" si="49"/>
        <v>0</v>
      </c>
      <c r="W67" s="906" t="e">
        <f t="shared" si="47"/>
        <v>#N/A</v>
      </c>
      <c r="X67" s="67"/>
      <c r="Y67" s="905">
        <f t="shared" si="50"/>
        <v>0</v>
      </c>
      <c r="Z67" s="906" t="e">
        <f t="shared" si="25"/>
        <v>#N/A</v>
      </c>
      <c r="AA67" s="67"/>
      <c r="AB67" s="905">
        <f t="shared" si="51"/>
        <v>0</v>
      </c>
      <c r="AC67" s="906" t="e">
        <f t="shared" si="26"/>
        <v>#N/A</v>
      </c>
      <c r="AD67" s="330">
        <f t="shared" si="12"/>
        <v>0</v>
      </c>
      <c r="AE67" s="332" t="e">
        <f t="shared" si="13"/>
        <v>#DIV/0!</v>
      </c>
      <c r="AF67" s="67"/>
      <c r="AG67" s="905">
        <f t="shared" si="27"/>
        <v>0</v>
      </c>
      <c r="AH67" s="906" t="e">
        <f t="shared" si="28"/>
        <v>#N/A</v>
      </c>
      <c r="AI67" s="67"/>
      <c r="AJ67" s="905">
        <f t="shared" si="4"/>
        <v>0</v>
      </c>
      <c r="AK67" s="906" t="e">
        <f t="shared" si="29"/>
        <v>#N/A</v>
      </c>
      <c r="AL67" s="67"/>
      <c r="AM67" s="905">
        <f t="shared" si="5"/>
        <v>0</v>
      </c>
      <c r="AN67" s="906" t="e">
        <f t="shared" si="30"/>
        <v>#N/A</v>
      </c>
      <c r="AO67" s="330">
        <f t="shared" si="14"/>
        <v>0</v>
      </c>
      <c r="AP67" s="332" t="e">
        <f t="shared" si="15"/>
        <v>#DIV/0!</v>
      </c>
      <c r="AQ67" s="67"/>
      <c r="AR67" s="905">
        <f t="shared" si="31"/>
        <v>0</v>
      </c>
      <c r="AS67" s="906" t="e">
        <f t="shared" si="32"/>
        <v>#N/A</v>
      </c>
      <c r="AT67" s="67"/>
      <c r="AU67" s="905">
        <f t="shared" si="6"/>
        <v>0</v>
      </c>
      <c r="AV67" s="906" t="e">
        <f t="shared" si="33"/>
        <v>#N/A</v>
      </c>
      <c r="AW67" s="67"/>
      <c r="AX67" s="905">
        <f t="shared" si="7"/>
        <v>0</v>
      </c>
      <c r="AY67" s="906" t="e">
        <f t="shared" si="34"/>
        <v>#N/A</v>
      </c>
      <c r="AZ67" s="330">
        <f t="shared" si="16"/>
        <v>0</v>
      </c>
      <c r="BA67" s="332" t="e">
        <f t="shared" si="17"/>
        <v>#DIV/0!</v>
      </c>
      <c r="BB67" s="67"/>
      <c r="BC67" s="905">
        <f t="shared" si="35"/>
        <v>0</v>
      </c>
      <c r="BD67" s="906" t="e">
        <f t="shared" si="36"/>
        <v>#N/A</v>
      </c>
      <c r="BE67" s="67"/>
      <c r="BF67" s="905">
        <f t="shared" si="8"/>
        <v>0</v>
      </c>
      <c r="BG67" s="906" t="e">
        <f t="shared" si="37"/>
        <v>#N/A</v>
      </c>
      <c r="BH67" s="67"/>
      <c r="BI67" s="905">
        <f t="shared" si="9"/>
        <v>0</v>
      </c>
      <c r="BJ67" s="906" t="e">
        <f t="shared" si="38"/>
        <v>#N/A</v>
      </c>
      <c r="BK67" s="330">
        <f t="shared" si="18"/>
        <v>0</v>
      </c>
      <c r="BL67" s="332" t="e">
        <f t="shared" si="19"/>
        <v>#DIV/0!</v>
      </c>
      <c r="BM67" s="67"/>
      <c r="BN67" s="905">
        <f t="shared" si="39"/>
        <v>0</v>
      </c>
      <c r="BO67" s="906" t="e">
        <f t="shared" si="40"/>
        <v>#N/A</v>
      </c>
      <c r="BP67" s="67"/>
      <c r="BQ67" s="905">
        <f t="shared" si="41"/>
        <v>0</v>
      </c>
      <c r="BR67" s="906" t="e">
        <f t="shared" si="42"/>
        <v>#N/A</v>
      </c>
    </row>
    <row r="68" spans="1:70" hidden="1" x14ac:dyDescent="0.3">
      <c r="A68" s="1"/>
      <c r="B68" s="3"/>
      <c r="C68" s="157"/>
      <c r="D68" s="158">
        <f t="shared" si="20"/>
        <v>0</v>
      </c>
      <c r="E68" s="152"/>
      <c r="F68" s="78"/>
      <c r="G68" s="22">
        <f t="shared" si="43"/>
        <v>0</v>
      </c>
      <c r="H68" s="905">
        <f t="shared" si="44"/>
        <v>0</v>
      </c>
      <c r="I68" s="906" t="e">
        <f t="shared" si="21"/>
        <v>#N/A</v>
      </c>
      <c r="J68" s="27"/>
      <c r="K68" s="905">
        <f t="shared" si="45"/>
        <v>0</v>
      </c>
      <c r="L68" s="906" t="e">
        <f t="shared" si="46"/>
        <v>#N/A</v>
      </c>
      <c r="M68" s="67"/>
      <c r="N68" s="905">
        <f t="shared" ref="N68:N99" si="52">IFERROR((VLOOKUP($B68,$BW$2:$CA$5,3))*M68,0)</f>
        <v>0</v>
      </c>
      <c r="O68" s="906" t="e">
        <f t="shared" si="22"/>
        <v>#N/A</v>
      </c>
      <c r="P68" s="67"/>
      <c r="Q68" s="905">
        <f t="shared" si="23"/>
        <v>0</v>
      </c>
      <c r="R68" s="906" t="e">
        <f t="shared" si="24"/>
        <v>#N/A</v>
      </c>
      <c r="S68" s="330">
        <f t="shared" si="10"/>
        <v>0</v>
      </c>
      <c r="T68" s="332" t="e">
        <f t="shared" si="11"/>
        <v>#DIV/0!</v>
      </c>
      <c r="U68" s="27"/>
      <c r="V68" s="905">
        <f t="shared" ref="V68:V99" si="53">IFERROR((VLOOKUP($B68,$BW$2:$CA$5,4))*U68,0)</f>
        <v>0</v>
      </c>
      <c r="W68" s="906" t="e">
        <f t="shared" si="47"/>
        <v>#N/A</v>
      </c>
      <c r="X68" s="67"/>
      <c r="Y68" s="905">
        <f t="shared" ref="Y68:Y99" si="54">IFERROR((VLOOKUP($B68,$BW$2:$CA$5,4))*X68,0)</f>
        <v>0</v>
      </c>
      <c r="Z68" s="906" t="e">
        <f t="shared" si="25"/>
        <v>#N/A</v>
      </c>
      <c r="AA68" s="67"/>
      <c r="AB68" s="905">
        <f t="shared" ref="AB68:AB99" si="55">IFERROR((VLOOKUP($B68,$BW$2:$CA$5,4))*AA68,0)</f>
        <v>0</v>
      </c>
      <c r="AC68" s="906" t="e">
        <f t="shared" si="26"/>
        <v>#N/A</v>
      </c>
      <c r="AD68" s="330">
        <f t="shared" si="12"/>
        <v>0</v>
      </c>
      <c r="AE68" s="332" t="e">
        <f t="shared" si="13"/>
        <v>#DIV/0!</v>
      </c>
      <c r="AF68" s="67"/>
      <c r="AG68" s="905">
        <f t="shared" si="27"/>
        <v>0</v>
      </c>
      <c r="AH68" s="906" t="e">
        <f t="shared" si="28"/>
        <v>#N/A</v>
      </c>
      <c r="AI68" s="67"/>
      <c r="AJ68" s="905">
        <f t="shared" ref="AJ68:AJ110" si="56">IFERROR((VLOOKUP($B68,$BW$2:$CA$5,4))*AI68,0)</f>
        <v>0</v>
      </c>
      <c r="AK68" s="906" t="e">
        <f t="shared" si="29"/>
        <v>#N/A</v>
      </c>
      <c r="AL68" s="67"/>
      <c r="AM68" s="905">
        <f t="shared" ref="AM68:AM110" si="57">IFERROR((VLOOKUP($B68,$BW$2:$CA$5,4))*AL68,0)</f>
        <v>0</v>
      </c>
      <c r="AN68" s="906" t="e">
        <f t="shared" si="30"/>
        <v>#N/A</v>
      </c>
      <c r="AO68" s="330">
        <f t="shared" si="14"/>
        <v>0</v>
      </c>
      <c r="AP68" s="332" t="e">
        <f t="shared" si="15"/>
        <v>#DIV/0!</v>
      </c>
      <c r="AQ68" s="67"/>
      <c r="AR68" s="905">
        <f t="shared" si="31"/>
        <v>0</v>
      </c>
      <c r="AS68" s="906" t="e">
        <f t="shared" si="32"/>
        <v>#N/A</v>
      </c>
      <c r="AT68" s="67"/>
      <c r="AU68" s="905">
        <f t="shared" ref="AU68:AU110" si="58">IFERROR((VLOOKUP($B68,$BW$2:$CA$5,4))*AT68,0)</f>
        <v>0</v>
      </c>
      <c r="AV68" s="906" t="e">
        <f t="shared" si="33"/>
        <v>#N/A</v>
      </c>
      <c r="AW68" s="67"/>
      <c r="AX68" s="905">
        <f t="shared" ref="AX68:AX110" si="59">IFERROR((VLOOKUP($B68,$BW$2:$CA$5,4))*AW68,0)</f>
        <v>0</v>
      </c>
      <c r="AY68" s="906" t="e">
        <f t="shared" si="34"/>
        <v>#N/A</v>
      </c>
      <c r="AZ68" s="330">
        <f t="shared" si="16"/>
        <v>0</v>
      </c>
      <c r="BA68" s="332" t="e">
        <f t="shared" si="17"/>
        <v>#DIV/0!</v>
      </c>
      <c r="BB68" s="67"/>
      <c r="BC68" s="905">
        <f t="shared" si="35"/>
        <v>0</v>
      </c>
      <c r="BD68" s="906" t="e">
        <f t="shared" si="36"/>
        <v>#N/A</v>
      </c>
      <c r="BE68" s="67"/>
      <c r="BF68" s="905">
        <f t="shared" ref="BF68:BF110" si="60">IFERROR((VLOOKUP($B68,$BW$2:$CA$5,4))*BE68,0)</f>
        <v>0</v>
      </c>
      <c r="BG68" s="906" t="e">
        <f t="shared" si="37"/>
        <v>#N/A</v>
      </c>
      <c r="BH68" s="67"/>
      <c r="BI68" s="905">
        <f t="shared" ref="BI68:BI110" si="61">IFERROR((VLOOKUP($B68,$BW$2:$CA$5,4))*BH68,0)</f>
        <v>0</v>
      </c>
      <c r="BJ68" s="906" t="e">
        <f t="shared" si="38"/>
        <v>#N/A</v>
      </c>
      <c r="BK68" s="330">
        <f t="shared" si="18"/>
        <v>0</v>
      </c>
      <c r="BL68" s="332" t="e">
        <f t="shared" si="19"/>
        <v>#DIV/0!</v>
      </c>
      <c r="BM68" s="67"/>
      <c r="BN68" s="905">
        <f t="shared" si="39"/>
        <v>0</v>
      </c>
      <c r="BO68" s="906" t="e">
        <f t="shared" si="40"/>
        <v>#N/A</v>
      </c>
      <c r="BP68" s="67"/>
      <c r="BQ68" s="905">
        <f t="shared" si="41"/>
        <v>0</v>
      </c>
      <c r="BR68" s="906" t="e">
        <f t="shared" si="42"/>
        <v>#N/A</v>
      </c>
    </row>
    <row r="69" spans="1:70" hidden="1" x14ac:dyDescent="0.3">
      <c r="A69" s="1"/>
      <c r="B69" s="3"/>
      <c r="C69" s="157"/>
      <c r="D69" s="158">
        <f t="shared" si="20"/>
        <v>0</v>
      </c>
      <c r="E69" s="152"/>
      <c r="F69" s="78"/>
      <c r="G69" s="22">
        <f t="shared" si="43"/>
        <v>0</v>
      </c>
      <c r="H69" s="905">
        <f t="shared" si="44"/>
        <v>0</v>
      </c>
      <c r="I69" s="906" t="e">
        <f t="shared" si="21"/>
        <v>#N/A</v>
      </c>
      <c r="J69" s="27"/>
      <c r="K69" s="905">
        <f t="shared" si="45"/>
        <v>0</v>
      </c>
      <c r="L69" s="906" t="e">
        <f t="shared" si="46"/>
        <v>#N/A</v>
      </c>
      <c r="M69" s="67"/>
      <c r="N69" s="905">
        <f t="shared" si="52"/>
        <v>0</v>
      </c>
      <c r="O69" s="906" t="e">
        <f t="shared" si="22"/>
        <v>#N/A</v>
      </c>
      <c r="P69" s="67"/>
      <c r="Q69" s="905">
        <f t="shared" si="23"/>
        <v>0</v>
      </c>
      <c r="R69" s="906" t="e">
        <f t="shared" si="24"/>
        <v>#N/A</v>
      </c>
      <c r="S69" s="330">
        <f t="shared" ref="S69:S110" si="62">M69-P69</f>
        <v>0</v>
      </c>
      <c r="T69" s="332" t="e">
        <f t="shared" ref="T69:T111" si="63">Q69/N69</f>
        <v>#DIV/0!</v>
      </c>
      <c r="U69" s="27"/>
      <c r="V69" s="905">
        <f t="shared" si="53"/>
        <v>0</v>
      </c>
      <c r="W69" s="906" t="e">
        <f t="shared" si="47"/>
        <v>#N/A</v>
      </c>
      <c r="X69" s="67"/>
      <c r="Y69" s="905">
        <f t="shared" si="54"/>
        <v>0</v>
      </c>
      <c r="Z69" s="906" t="e">
        <f t="shared" si="25"/>
        <v>#N/A</v>
      </c>
      <c r="AA69" s="67"/>
      <c r="AB69" s="905">
        <f t="shared" si="55"/>
        <v>0</v>
      </c>
      <c r="AC69" s="906" t="e">
        <f t="shared" si="26"/>
        <v>#N/A</v>
      </c>
      <c r="AD69" s="330">
        <f t="shared" ref="AD69:AD110" si="64">X69-AA69</f>
        <v>0</v>
      </c>
      <c r="AE69" s="332" t="e">
        <f t="shared" ref="AE69:AE111" si="65">AB69/Y69</f>
        <v>#DIV/0!</v>
      </c>
      <c r="AF69" s="67"/>
      <c r="AG69" s="905">
        <f t="shared" si="27"/>
        <v>0</v>
      </c>
      <c r="AH69" s="906" t="e">
        <f t="shared" si="28"/>
        <v>#N/A</v>
      </c>
      <c r="AI69" s="67"/>
      <c r="AJ69" s="905">
        <f t="shared" si="56"/>
        <v>0</v>
      </c>
      <c r="AK69" s="906" t="e">
        <f t="shared" si="29"/>
        <v>#N/A</v>
      </c>
      <c r="AL69" s="67"/>
      <c r="AM69" s="905">
        <f t="shared" si="57"/>
        <v>0</v>
      </c>
      <c r="AN69" s="906" t="e">
        <f t="shared" si="30"/>
        <v>#N/A</v>
      </c>
      <c r="AO69" s="330">
        <f t="shared" ref="AO69:AO110" si="66">AI69-AL69</f>
        <v>0</v>
      </c>
      <c r="AP69" s="332" t="e">
        <f t="shared" ref="AP69:AP111" si="67">AM69/AJ69</f>
        <v>#DIV/0!</v>
      </c>
      <c r="AQ69" s="67"/>
      <c r="AR69" s="905">
        <f t="shared" si="31"/>
        <v>0</v>
      </c>
      <c r="AS69" s="906" t="e">
        <f t="shared" si="32"/>
        <v>#N/A</v>
      </c>
      <c r="AT69" s="67"/>
      <c r="AU69" s="905">
        <f t="shared" si="58"/>
        <v>0</v>
      </c>
      <c r="AV69" s="906" t="e">
        <f t="shared" si="33"/>
        <v>#N/A</v>
      </c>
      <c r="AW69" s="67"/>
      <c r="AX69" s="905">
        <f t="shared" si="59"/>
        <v>0</v>
      </c>
      <c r="AY69" s="906" t="e">
        <f t="shared" si="34"/>
        <v>#N/A</v>
      </c>
      <c r="AZ69" s="330">
        <f t="shared" ref="AZ69:AZ110" si="68">AT69-AW69</f>
        <v>0</v>
      </c>
      <c r="BA69" s="332" t="e">
        <f t="shared" ref="BA69:BA111" si="69">AX69/AU69</f>
        <v>#DIV/0!</v>
      </c>
      <c r="BB69" s="67"/>
      <c r="BC69" s="905">
        <f t="shared" si="35"/>
        <v>0</v>
      </c>
      <c r="BD69" s="906" t="e">
        <f t="shared" si="36"/>
        <v>#N/A</v>
      </c>
      <c r="BE69" s="67"/>
      <c r="BF69" s="905">
        <f t="shared" si="60"/>
        <v>0</v>
      </c>
      <c r="BG69" s="906" t="e">
        <f t="shared" si="37"/>
        <v>#N/A</v>
      </c>
      <c r="BH69" s="67"/>
      <c r="BI69" s="905">
        <f t="shared" si="61"/>
        <v>0</v>
      </c>
      <c r="BJ69" s="906" t="e">
        <f t="shared" si="38"/>
        <v>#N/A</v>
      </c>
      <c r="BK69" s="330">
        <f t="shared" ref="BK69:BK110" si="70">BE69-BH69</f>
        <v>0</v>
      </c>
      <c r="BL69" s="332" t="e">
        <f t="shared" ref="BL69:BL111" si="71">BI69/BF69</f>
        <v>#DIV/0!</v>
      </c>
      <c r="BM69" s="67"/>
      <c r="BN69" s="905">
        <f t="shared" si="39"/>
        <v>0</v>
      </c>
      <c r="BO69" s="906" t="e">
        <f t="shared" si="40"/>
        <v>#N/A</v>
      </c>
      <c r="BP69" s="67"/>
      <c r="BQ69" s="905">
        <f t="shared" si="41"/>
        <v>0</v>
      </c>
      <c r="BR69" s="906" t="e">
        <f t="shared" si="42"/>
        <v>#N/A</v>
      </c>
    </row>
    <row r="70" spans="1:70" hidden="1" x14ac:dyDescent="0.3">
      <c r="A70" s="1"/>
      <c r="B70" s="3"/>
      <c r="C70" s="157"/>
      <c r="D70" s="158">
        <f t="shared" si="20"/>
        <v>0</v>
      </c>
      <c r="E70" s="152"/>
      <c r="F70" s="78"/>
      <c r="G70" s="22">
        <f t="shared" si="43"/>
        <v>0</v>
      </c>
      <c r="H70" s="905">
        <f t="shared" si="44"/>
        <v>0</v>
      </c>
      <c r="I70" s="906" t="e">
        <f t="shared" si="21"/>
        <v>#N/A</v>
      </c>
      <c r="J70" s="27"/>
      <c r="K70" s="905">
        <f t="shared" si="45"/>
        <v>0</v>
      </c>
      <c r="L70" s="906" t="e">
        <f t="shared" si="46"/>
        <v>#N/A</v>
      </c>
      <c r="M70" s="67"/>
      <c r="N70" s="905">
        <f t="shared" si="52"/>
        <v>0</v>
      </c>
      <c r="O70" s="906" t="e">
        <f t="shared" si="22"/>
        <v>#N/A</v>
      </c>
      <c r="P70" s="67"/>
      <c r="Q70" s="905">
        <f t="shared" si="23"/>
        <v>0</v>
      </c>
      <c r="R70" s="906" t="e">
        <f t="shared" si="24"/>
        <v>#N/A</v>
      </c>
      <c r="S70" s="330">
        <f t="shared" si="62"/>
        <v>0</v>
      </c>
      <c r="T70" s="332" t="e">
        <f t="shared" si="63"/>
        <v>#DIV/0!</v>
      </c>
      <c r="U70" s="27"/>
      <c r="V70" s="905">
        <f t="shared" si="53"/>
        <v>0</v>
      </c>
      <c r="W70" s="906" t="e">
        <f t="shared" si="47"/>
        <v>#N/A</v>
      </c>
      <c r="X70" s="67"/>
      <c r="Y70" s="905">
        <f t="shared" si="54"/>
        <v>0</v>
      </c>
      <c r="Z70" s="906" t="e">
        <f t="shared" si="25"/>
        <v>#N/A</v>
      </c>
      <c r="AA70" s="67"/>
      <c r="AB70" s="905">
        <f t="shared" si="55"/>
        <v>0</v>
      </c>
      <c r="AC70" s="906" t="e">
        <f t="shared" si="26"/>
        <v>#N/A</v>
      </c>
      <c r="AD70" s="330">
        <f t="shared" si="64"/>
        <v>0</v>
      </c>
      <c r="AE70" s="332" t="e">
        <f t="shared" si="65"/>
        <v>#DIV/0!</v>
      </c>
      <c r="AF70" s="67"/>
      <c r="AG70" s="905">
        <f t="shared" si="27"/>
        <v>0</v>
      </c>
      <c r="AH70" s="906" t="e">
        <f t="shared" si="28"/>
        <v>#N/A</v>
      </c>
      <c r="AI70" s="67"/>
      <c r="AJ70" s="905">
        <f t="shared" si="56"/>
        <v>0</v>
      </c>
      <c r="AK70" s="906" t="e">
        <f t="shared" si="29"/>
        <v>#N/A</v>
      </c>
      <c r="AL70" s="67"/>
      <c r="AM70" s="905">
        <f t="shared" si="57"/>
        <v>0</v>
      </c>
      <c r="AN70" s="906" t="e">
        <f t="shared" si="30"/>
        <v>#N/A</v>
      </c>
      <c r="AO70" s="330">
        <f t="shared" si="66"/>
        <v>0</v>
      </c>
      <c r="AP70" s="332" t="e">
        <f t="shared" si="67"/>
        <v>#DIV/0!</v>
      </c>
      <c r="AQ70" s="67"/>
      <c r="AR70" s="905">
        <f t="shared" si="31"/>
        <v>0</v>
      </c>
      <c r="AS70" s="906" t="e">
        <f t="shared" si="32"/>
        <v>#N/A</v>
      </c>
      <c r="AT70" s="67"/>
      <c r="AU70" s="905">
        <f t="shared" si="58"/>
        <v>0</v>
      </c>
      <c r="AV70" s="906" t="e">
        <f t="shared" si="33"/>
        <v>#N/A</v>
      </c>
      <c r="AW70" s="67"/>
      <c r="AX70" s="905">
        <f t="shared" si="59"/>
        <v>0</v>
      </c>
      <c r="AY70" s="906" t="e">
        <f t="shared" si="34"/>
        <v>#N/A</v>
      </c>
      <c r="AZ70" s="330">
        <f t="shared" si="68"/>
        <v>0</v>
      </c>
      <c r="BA70" s="332" t="e">
        <f t="shared" si="69"/>
        <v>#DIV/0!</v>
      </c>
      <c r="BB70" s="67"/>
      <c r="BC70" s="905">
        <f t="shared" si="35"/>
        <v>0</v>
      </c>
      <c r="BD70" s="906" t="e">
        <f t="shared" si="36"/>
        <v>#N/A</v>
      </c>
      <c r="BE70" s="67"/>
      <c r="BF70" s="905">
        <f t="shared" si="60"/>
        <v>0</v>
      </c>
      <c r="BG70" s="906" t="e">
        <f t="shared" si="37"/>
        <v>#N/A</v>
      </c>
      <c r="BH70" s="67"/>
      <c r="BI70" s="905">
        <f t="shared" si="61"/>
        <v>0</v>
      </c>
      <c r="BJ70" s="906" t="e">
        <f t="shared" si="38"/>
        <v>#N/A</v>
      </c>
      <c r="BK70" s="330">
        <f t="shared" si="70"/>
        <v>0</v>
      </c>
      <c r="BL70" s="332" t="e">
        <f t="shared" si="71"/>
        <v>#DIV/0!</v>
      </c>
      <c r="BM70" s="67"/>
      <c r="BN70" s="905">
        <f t="shared" si="39"/>
        <v>0</v>
      </c>
      <c r="BO70" s="906" t="e">
        <f t="shared" si="40"/>
        <v>#N/A</v>
      </c>
      <c r="BP70" s="67"/>
      <c r="BQ70" s="905">
        <f t="shared" si="41"/>
        <v>0</v>
      </c>
      <c r="BR70" s="906" t="e">
        <f t="shared" si="42"/>
        <v>#N/A</v>
      </c>
    </row>
    <row r="71" spans="1:70" hidden="1" x14ac:dyDescent="0.3">
      <c r="A71" s="1"/>
      <c r="B71" s="3"/>
      <c r="C71" s="157"/>
      <c r="D71" s="158">
        <f t="shared" si="20"/>
        <v>0</v>
      </c>
      <c r="E71" s="152"/>
      <c r="F71" s="78"/>
      <c r="G71" s="22">
        <f t="shared" si="43"/>
        <v>0</v>
      </c>
      <c r="H71" s="905">
        <f t="shared" si="44"/>
        <v>0</v>
      </c>
      <c r="I71" s="906" t="e">
        <f t="shared" si="21"/>
        <v>#N/A</v>
      </c>
      <c r="J71" s="27"/>
      <c r="K71" s="905">
        <f t="shared" si="45"/>
        <v>0</v>
      </c>
      <c r="L71" s="906" t="e">
        <f t="shared" si="46"/>
        <v>#N/A</v>
      </c>
      <c r="M71" s="67"/>
      <c r="N71" s="905">
        <f t="shared" si="52"/>
        <v>0</v>
      </c>
      <c r="O71" s="906" t="e">
        <f t="shared" si="22"/>
        <v>#N/A</v>
      </c>
      <c r="P71" s="67"/>
      <c r="Q71" s="905">
        <f t="shared" si="23"/>
        <v>0</v>
      </c>
      <c r="R71" s="906" t="e">
        <f t="shared" si="24"/>
        <v>#N/A</v>
      </c>
      <c r="S71" s="330">
        <f t="shared" si="62"/>
        <v>0</v>
      </c>
      <c r="T71" s="332" t="e">
        <f t="shared" si="63"/>
        <v>#DIV/0!</v>
      </c>
      <c r="U71" s="27"/>
      <c r="V71" s="905">
        <f t="shared" si="53"/>
        <v>0</v>
      </c>
      <c r="W71" s="906" t="e">
        <f t="shared" si="47"/>
        <v>#N/A</v>
      </c>
      <c r="X71" s="67"/>
      <c r="Y71" s="905">
        <f t="shared" si="54"/>
        <v>0</v>
      </c>
      <c r="Z71" s="906" t="e">
        <f t="shared" si="25"/>
        <v>#N/A</v>
      </c>
      <c r="AA71" s="67"/>
      <c r="AB71" s="905">
        <f t="shared" si="55"/>
        <v>0</v>
      </c>
      <c r="AC71" s="906" t="e">
        <f t="shared" si="26"/>
        <v>#N/A</v>
      </c>
      <c r="AD71" s="330">
        <f t="shared" si="64"/>
        <v>0</v>
      </c>
      <c r="AE71" s="332" t="e">
        <f t="shared" si="65"/>
        <v>#DIV/0!</v>
      </c>
      <c r="AF71" s="67"/>
      <c r="AG71" s="905">
        <f t="shared" si="27"/>
        <v>0</v>
      </c>
      <c r="AH71" s="906" t="e">
        <f t="shared" si="28"/>
        <v>#N/A</v>
      </c>
      <c r="AI71" s="67"/>
      <c r="AJ71" s="905">
        <f t="shared" si="56"/>
        <v>0</v>
      </c>
      <c r="AK71" s="906" t="e">
        <f t="shared" si="29"/>
        <v>#N/A</v>
      </c>
      <c r="AL71" s="67"/>
      <c r="AM71" s="905">
        <f t="shared" si="57"/>
        <v>0</v>
      </c>
      <c r="AN71" s="906" t="e">
        <f t="shared" si="30"/>
        <v>#N/A</v>
      </c>
      <c r="AO71" s="330">
        <f t="shared" si="66"/>
        <v>0</v>
      </c>
      <c r="AP71" s="332" t="e">
        <f t="shared" si="67"/>
        <v>#DIV/0!</v>
      </c>
      <c r="AQ71" s="67"/>
      <c r="AR71" s="905">
        <f t="shared" si="31"/>
        <v>0</v>
      </c>
      <c r="AS71" s="906" t="e">
        <f t="shared" si="32"/>
        <v>#N/A</v>
      </c>
      <c r="AT71" s="67"/>
      <c r="AU71" s="905">
        <f t="shared" si="58"/>
        <v>0</v>
      </c>
      <c r="AV71" s="906" t="e">
        <f t="shared" si="33"/>
        <v>#N/A</v>
      </c>
      <c r="AW71" s="67"/>
      <c r="AX71" s="905">
        <f t="shared" si="59"/>
        <v>0</v>
      </c>
      <c r="AY71" s="906" t="e">
        <f t="shared" si="34"/>
        <v>#N/A</v>
      </c>
      <c r="AZ71" s="330">
        <f t="shared" si="68"/>
        <v>0</v>
      </c>
      <c r="BA71" s="332" t="e">
        <f t="shared" si="69"/>
        <v>#DIV/0!</v>
      </c>
      <c r="BB71" s="67"/>
      <c r="BC71" s="905">
        <f t="shared" si="35"/>
        <v>0</v>
      </c>
      <c r="BD71" s="906" t="e">
        <f t="shared" si="36"/>
        <v>#N/A</v>
      </c>
      <c r="BE71" s="67"/>
      <c r="BF71" s="905">
        <f t="shared" si="60"/>
        <v>0</v>
      </c>
      <c r="BG71" s="906" t="e">
        <f t="shared" si="37"/>
        <v>#N/A</v>
      </c>
      <c r="BH71" s="67"/>
      <c r="BI71" s="905">
        <f t="shared" si="61"/>
        <v>0</v>
      </c>
      <c r="BJ71" s="906" t="e">
        <f t="shared" si="38"/>
        <v>#N/A</v>
      </c>
      <c r="BK71" s="330">
        <f t="shared" si="70"/>
        <v>0</v>
      </c>
      <c r="BL71" s="332" t="e">
        <f t="shared" si="71"/>
        <v>#DIV/0!</v>
      </c>
      <c r="BM71" s="67"/>
      <c r="BN71" s="905">
        <f t="shared" si="39"/>
        <v>0</v>
      </c>
      <c r="BO71" s="906" t="e">
        <f t="shared" si="40"/>
        <v>#N/A</v>
      </c>
      <c r="BP71" s="67"/>
      <c r="BQ71" s="905">
        <f t="shared" si="41"/>
        <v>0</v>
      </c>
      <c r="BR71" s="906" t="e">
        <f t="shared" si="42"/>
        <v>#N/A</v>
      </c>
    </row>
    <row r="72" spans="1:70" hidden="1" x14ac:dyDescent="0.3">
      <c r="A72" s="1"/>
      <c r="B72" s="3"/>
      <c r="C72" s="157"/>
      <c r="D72" s="158">
        <f t="shared" si="20"/>
        <v>0</v>
      </c>
      <c r="E72" s="152"/>
      <c r="F72" s="78"/>
      <c r="G72" s="22">
        <f t="shared" ref="G72:G110" si="72">P72+AA72+AL72+AW72+BH72</f>
        <v>0</v>
      </c>
      <c r="H72" s="905">
        <f t="shared" si="44"/>
        <v>0</v>
      </c>
      <c r="I72" s="906" t="e">
        <f t="shared" si="21"/>
        <v>#N/A</v>
      </c>
      <c r="J72" s="27"/>
      <c r="K72" s="905">
        <f t="shared" si="45"/>
        <v>0</v>
      </c>
      <c r="L72" s="906" t="e">
        <f t="shared" si="46"/>
        <v>#N/A</v>
      </c>
      <c r="M72" s="67"/>
      <c r="N72" s="905">
        <f t="shared" si="52"/>
        <v>0</v>
      </c>
      <c r="O72" s="906" t="e">
        <f t="shared" si="22"/>
        <v>#N/A</v>
      </c>
      <c r="P72" s="67"/>
      <c r="Q72" s="905">
        <f t="shared" si="23"/>
        <v>0</v>
      </c>
      <c r="R72" s="906" t="e">
        <f t="shared" si="24"/>
        <v>#N/A</v>
      </c>
      <c r="S72" s="330">
        <f t="shared" si="62"/>
        <v>0</v>
      </c>
      <c r="T72" s="332" t="e">
        <f t="shared" si="63"/>
        <v>#DIV/0!</v>
      </c>
      <c r="U72" s="27"/>
      <c r="V72" s="905">
        <f t="shared" si="53"/>
        <v>0</v>
      </c>
      <c r="W72" s="906" t="e">
        <f t="shared" si="47"/>
        <v>#N/A</v>
      </c>
      <c r="X72" s="67"/>
      <c r="Y72" s="905">
        <f t="shared" si="54"/>
        <v>0</v>
      </c>
      <c r="Z72" s="906" t="e">
        <f t="shared" si="25"/>
        <v>#N/A</v>
      </c>
      <c r="AA72" s="67"/>
      <c r="AB72" s="905">
        <f t="shared" si="55"/>
        <v>0</v>
      </c>
      <c r="AC72" s="906" t="e">
        <f t="shared" si="26"/>
        <v>#N/A</v>
      </c>
      <c r="AD72" s="330">
        <f t="shared" si="64"/>
        <v>0</v>
      </c>
      <c r="AE72" s="332" t="e">
        <f t="shared" si="65"/>
        <v>#DIV/0!</v>
      </c>
      <c r="AF72" s="67"/>
      <c r="AG72" s="905">
        <f t="shared" si="27"/>
        <v>0</v>
      </c>
      <c r="AH72" s="906" t="e">
        <f t="shared" si="28"/>
        <v>#N/A</v>
      </c>
      <c r="AI72" s="67"/>
      <c r="AJ72" s="905">
        <f t="shared" si="56"/>
        <v>0</v>
      </c>
      <c r="AK72" s="906" t="e">
        <f t="shared" si="29"/>
        <v>#N/A</v>
      </c>
      <c r="AL72" s="67"/>
      <c r="AM72" s="905">
        <f t="shared" si="57"/>
        <v>0</v>
      </c>
      <c r="AN72" s="906" t="e">
        <f t="shared" si="30"/>
        <v>#N/A</v>
      </c>
      <c r="AO72" s="330">
        <f t="shared" si="66"/>
        <v>0</v>
      </c>
      <c r="AP72" s="332" t="e">
        <f t="shared" si="67"/>
        <v>#DIV/0!</v>
      </c>
      <c r="AQ72" s="67"/>
      <c r="AR72" s="905">
        <f t="shared" si="31"/>
        <v>0</v>
      </c>
      <c r="AS72" s="906" t="e">
        <f t="shared" si="32"/>
        <v>#N/A</v>
      </c>
      <c r="AT72" s="67"/>
      <c r="AU72" s="905">
        <f t="shared" si="58"/>
        <v>0</v>
      </c>
      <c r="AV72" s="906" t="e">
        <f t="shared" si="33"/>
        <v>#N/A</v>
      </c>
      <c r="AW72" s="67"/>
      <c r="AX72" s="905">
        <f t="shared" si="59"/>
        <v>0</v>
      </c>
      <c r="AY72" s="906" t="e">
        <f t="shared" si="34"/>
        <v>#N/A</v>
      </c>
      <c r="AZ72" s="330">
        <f t="shared" si="68"/>
        <v>0</v>
      </c>
      <c r="BA72" s="332" t="e">
        <f t="shared" si="69"/>
        <v>#DIV/0!</v>
      </c>
      <c r="BB72" s="67"/>
      <c r="BC72" s="905">
        <f t="shared" si="35"/>
        <v>0</v>
      </c>
      <c r="BD72" s="906" t="e">
        <f t="shared" si="36"/>
        <v>#N/A</v>
      </c>
      <c r="BE72" s="67"/>
      <c r="BF72" s="905">
        <f t="shared" si="60"/>
        <v>0</v>
      </c>
      <c r="BG72" s="906" t="e">
        <f t="shared" si="37"/>
        <v>#N/A</v>
      </c>
      <c r="BH72" s="67"/>
      <c r="BI72" s="905">
        <f t="shared" si="61"/>
        <v>0</v>
      </c>
      <c r="BJ72" s="906" t="e">
        <f t="shared" si="38"/>
        <v>#N/A</v>
      </c>
      <c r="BK72" s="330">
        <f t="shared" si="70"/>
        <v>0</v>
      </c>
      <c r="BL72" s="332" t="e">
        <f t="shared" si="71"/>
        <v>#DIV/0!</v>
      </c>
      <c r="BM72" s="67"/>
      <c r="BN72" s="905">
        <f t="shared" si="39"/>
        <v>0</v>
      </c>
      <c r="BO72" s="906" t="e">
        <f t="shared" si="40"/>
        <v>#N/A</v>
      </c>
      <c r="BP72" s="67"/>
      <c r="BQ72" s="905">
        <f t="shared" si="41"/>
        <v>0</v>
      </c>
      <c r="BR72" s="906" t="e">
        <f t="shared" si="42"/>
        <v>#N/A</v>
      </c>
    </row>
    <row r="73" spans="1:70" hidden="1" x14ac:dyDescent="0.3">
      <c r="A73" s="1"/>
      <c r="B73" s="3"/>
      <c r="C73" s="157"/>
      <c r="D73" s="158">
        <f t="shared" si="20"/>
        <v>0</v>
      </c>
      <c r="E73" s="152"/>
      <c r="F73" s="78"/>
      <c r="G73" s="22">
        <f t="shared" si="72"/>
        <v>0</v>
      </c>
      <c r="H73" s="905">
        <f t="shared" si="44"/>
        <v>0</v>
      </c>
      <c r="I73" s="906" t="e">
        <f t="shared" si="21"/>
        <v>#N/A</v>
      </c>
      <c r="J73" s="27"/>
      <c r="K73" s="905">
        <f t="shared" si="45"/>
        <v>0</v>
      </c>
      <c r="L73" s="906" t="e">
        <f t="shared" si="46"/>
        <v>#N/A</v>
      </c>
      <c r="M73" s="67"/>
      <c r="N73" s="905">
        <f t="shared" si="52"/>
        <v>0</v>
      </c>
      <c r="O73" s="906" t="e">
        <f t="shared" si="22"/>
        <v>#N/A</v>
      </c>
      <c r="P73" s="67"/>
      <c r="Q73" s="905">
        <f t="shared" si="23"/>
        <v>0</v>
      </c>
      <c r="R73" s="906" t="e">
        <f t="shared" si="24"/>
        <v>#N/A</v>
      </c>
      <c r="S73" s="330">
        <f t="shared" si="62"/>
        <v>0</v>
      </c>
      <c r="T73" s="332" t="e">
        <f t="shared" si="63"/>
        <v>#DIV/0!</v>
      </c>
      <c r="U73" s="27"/>
      <c r="V73" s="905">
        <f t="shared" si="53"/>
        <v>0</v>
      </c>
      <c r="W73" s="906" t="e">
        <f t="shared" si="47"/>
        <v>#N/A</v>
      </c>
      <c r="X73" s="67"/>
      <c r="Y73" s="905">
        <f t="shared" si="54"/>
        <v>0</v>
      </c>
      <c r="Z73" s="906" t="e">
        <f t="shared" si="25"/>
        <v>#N/A</v>
      </c>
      <c r="AA73" s="67"/>
      <c r="AB73" s="905">
        <f t="shared" si="55"/>
        <v>0</v>
      </c>
      <c r="AC73" s="906" t="e">
        <f t="shared" si="26"/>
        <v>#N/A</v>
      </c>
      <c r="AD73" s="330">
        <f t="shared" si="64"/>
        <v>0</v>
      </c>
      <c r="AE73" s="332" t="e">
        <f t="shared" si="65"/>
        <v>#DIV/0!</v>
      </c>
      <c r="AF73" s="67"/>
      <c r="AG73" s="905">
        <f t="shared" si="27"/>
        <v>0</v>
      </c>
      <c r="AH73" s="906" t="e">
        <f t="shared" si="28"/>
        <v>#N/A</v>
      </c>
      <c r="AI73" s="67"/>
      <c r="AJ73" s="905">
        <f t="shared" si="56"/>
        <v>0</v>
      </c>
      <c r="AK73" s="906" t="e">
        <f t="shared" si="29"/>
        <v>#N/A</v>
      </c>
      <c r="AL73" s="67"/>
      <c r="AM73" s="905">
        <f t="shared" si="57"/>
        <v>0</v>
      </c>
      <c r="AN73" s="906" t="e">
        <f t="shared" si="30"/>
        <v>#N/A</v>
      </c>
      <c r="AO73" s="330">
        <f t="shared" si="66"/>
        <v>0</v>
      </c>
      <c r="AP73" s="332" t="e">
        <f t="shared" si="67"/>
        <v>#DIV/0!</v>
      </c>
      <c r="AQ73" s="67"/>
      <c r="AR73" s="905">
        <f t="shared" si="31"/>
        <v>0</v>
      </c>
      <c r="AS73" s="906" t="e">
        <f t="shared" si="32"/>
        <v>#N/A</v>
      </c>
      <c r="AT73" s="67"/>
      <c r="AU73" s="905">
        <f t="shared" si="58"/>
        <v>0</v>
      </c>
      <c r="AV73" s="906" t="e">
        <f t="shared" si="33"/>
        <v>#N/A</v>
      </c>
      <c r="AW73" s="67"/>
      <c r="AX73" s="905">
        <f t="shared" si="59"/>
        <v>0</v>
      </c>
      <c r="AY73" s="906" t="e">
        <f t="shared" si="34"/>
        <v>#N/A</v>
      </c>
      <c r="AZ73" s="330">
        <f t="shared" si="68"/>
        <v>0</v>
      </c>
      <c r="BA73" s="332" t="e">
        <f t="shared" si="69"/>
        <v>#DIV/0!</v>
      </c>
      <c r="BB73" s="67"/>
      <c r="BC73" s="905">
        <f t="shared" si="35"/>
        <v>0</v>
      </c>
      <c r="BD73" s="906" t="e">
        <f t="shared" si="36"/>
        <v>#N/A</v>
      </c>
      <c r="BE73" s="67"/>
      <c r="BF73" s="905">
        <f t="shared" si="60"/>
        <v>0</v>
      </c>
      <c r="BG73" s="906" t="e">
        <f t="shared" si="37"/>
        <v>#N/A</v>
      </c>
      <c r="BH73" s="67"/>
      <c r="BI73" s="905">
        <f t="shared" si="61"/>
        <v>0</v>
      </c>
      <c r="BJ73" s="906" t="e">
        <f t="shared" si="38"/>
        <v>#N/A</v>
      </c>
      <c r="BK73" s="330">
        <f t="shared" si="70"/>
        <v>0</v>
      </c>
      <c r="BL73" s="332" t="e">
        <f t="shared" si="71"/>
        <v>#DIV/0!</v>
      </c>
      <c r="BM73" s="67"/>
      <c r="BN73" s="905">
        <f t="shared" si="39"/>
        <v>0</v>
      </c>
      <c r="BO73" s="906" t="e">
        <f t="shared" si="40"/>
        <v>#N/A</v>
      </c>
      <c r="BP73" s="67"/>
      <c r="BQ73" s="905">
        <f t="shared" si="41"/>
        <v>0</v>
      </c>
      <c r="BR73" s="906" t="e">
        <f t="shared" si="42"/>
        <v>#N/A</v>
      </c>
    </row>
    <row r="74" spans="1:70" hidden="1" x14ac:dyDescent="0.3">
      <c r="A74" s="1"/>
      <c r="B74" s="3"/>
      <c r="C74" s="157"/>
      <c r="D74" s="158">
        <f t="shared" si="20"/>
        <v>0</v>
      </c>
      <c r="E74" s="152"/>
      <c r="F74" s="78"/>
      <c r="G74" s="22">
        <f t="shared" si="72"/>
        <v>0</v>
      </c>
      <c r="H74" s="905">
        <f t="shared" si="44"/>
        <v>0</v>
      </c>
      <c r="I74" s="906" t="e">
        <f t="shared" si="21"/>
        <v>#N/A</v>
      </c>
      <c r="J74" s="27"/>
      <c r="K74" s="905">
        <f t="shared" si="45"/>
        <v>0</v>
      </c>
      <c r="L74" s="906" t="e">
        <f t="shared" si="46"/>
        <v>#N/A</v>
      </c>
      <c r="M74" s="67"/>
      <c r="N74" s="905">
        <f t="shared" si="52"/>
        <v>0</v>
      </c>
      <c r="O74" s="906" t="e">
        <f t="shared" si="22"/>
        <v>#N/A</v>
      </c>
      <c r="P74" s="67"/>
      <c r="Q74" s="905">
        <f t="shared" si="23"/>
        <v>0</v>
      </c>
      <c r="R74" s="906" t="e">
        <f t="shared" si="24"/>
        <v>#N/A</v>
      </c>
      <c r="S74" s="330">
        <f t="shared" si="62"/>
        <v>0</v>
      </c>
      <c r="T74" s="332" t="e">
        <f t="shared" si="63"/>
        <v>#DIV/0!</v>
      </c>
      <c r="U74" s="27"/>
      <c r="V74" s="905">
        <f t="shared" si="53"/>
        <v>0</v>
      </c>
      <c r="W74" s="906" t="e">
        <f t="shared" si="47"/>
        <v>#N/A</v>
      </c>
      <c r="X74" s="67"/>
      <c r="Y74" s="905">
        <f t="shared" si="54"/>
        <v>0</v>
      </c>
      <c r="Z74" s="906" t="e">
        <f t="shared" si="25"/>
        <v>#N/A</v>
      </c>
      <c r="AA74" s="67"/>
      <c r="AB74" s="905">
        <f t="shared" si="55"/>
        <v>0</v>
      </c>
      <c r="AC74" s="906" t="e">
        <f t="shared" si="26"/>
        <v>#N/A</v>
      </c>
      <c r="AD74" s="330">
        <f t="shared" si="64"/>
        <v>0</v>
      </c>
      <c r="AE74" s="332" t="e">
        <f t="shared" si="65"/>
        <v>#DIV/0!</v>
      </c>
      <c r="AF74" s="67"/>
      <c r="AG74" s="905">
        <f t="shared" si="27"/>
        <v>0</v>
      </c>
      <c r="AH74" s="906" t="e">
        <f t="shared" si="28"/>
        <v>#N/A</v>
      </c>
      <c r="AI74" s="67"/>
      <c r="AJ74" s="905">
        <f t="shared" si="56"/>
        <v>0</v>
      </c>
      <c r="AK74" s="906" t="e">
        <f t="shared" si="29"/>
        <v>#N/A</v>
      </c>
      <c r="AL74" s="67"/>
      <c r="AM74" s="905">
        <f t="shared" si="57"/>
        <v>0</v>
      </c>
      <c r="AN74" s="906" t="e">
        <f t="shared" si="30"/>
        <v>#N/A</v>
      </c>
      <c r="AO74" s="330">
        <f t="shared" si="66"/>
        <v>0</v>
      </c>
      <c r="AP74" s="332" t="e">
        <f t="shared" si="67"/>
        <v>#DIV/0!</v>
      </c>
      <c r="AQ74" s="67"/>
      <c r="AR74" s="905">
        <f t="shared" si="31"/>
        <v>0</v>
      </c>
      <c r="AS74" s="906" t="e">
        <f t="shared" si="32"/>
        <v>#N/A</v>
      </c>
      <c r="AT74" s="67"/>
      <c r="AU74" s="905">
        <f t="shared" si="58"/>
        <v>0</v>
      </c>
      <c r="AV74" s="906" t="e">
        <f t="shared" si="33"/>
        <v>#N/A</v>
      </c>
      <c r="AW74" s="67"/>
      <c r="AX74" s="905">
        <f t="shared" si="59"/>
        <v>0</v>
      </c>
      <c r="AY74" s="906" t="e">
        <f t="shared" si="34"/>
        <v>#N/A</v>
      </c>
      <c r="AZ74" s="330">
        <f t="shared" si="68"/>
        <v>0</v>
      </c>
      <c r="BA74" s="332" t="e">
        <f t="shared" si="69"/>
        <v>#DIV/0!</v>
      </c>
      <c r="BB74" s="67"/>
      <c r="BC74" s="905">
        <f t="shared" si="35"/>
        <v>0</v>
      </c>
      <c r="BD74" s="906" t="e">
        <f t="shared" si="36"/>
        <v>#N/A</v>
      </c>
      <c r="BE74" s="67"/>
      <c r="BF74" s="905">
        <f t="shared" si="60"/>
        <v>0</v>
      </c>
      <c r="BG74" s="906" t="e">
        <f t="shared" si="37"/>
        <v>#N/A</v>
      </c>
      <c r="BH74" s="67"/>
      <c r="BI74" s="905">
        <f t="shared" si="61"/>
        <v>0</v>
      </c>
      <c r="BJ74" s="906" t="e">
        <f t="shared" si="38"/>
        <v>#N/A</v>
      </c>
      <c r="BK74" s="330">
        <f t="shared" si="70"/>
        <v>0</v>
      </c>
      <c r="BL74" s="332" t="e">
        <f t="shared" si="71"/>
        <v>#DIV/0!</v>
      </c>
      <c r="BM74" s="67"/>
      <c r="BN74" s="905">
        <f t="shared" si="39"/>
        <v>0</v>
      </c>
      <c r="BO74" s="906" t="e">
        <f t="shared" si="40"/>
        <v>#N/A</v>
      </c>
      <c r="BP74" s="67"/>
      <c r="BQ74" s="905">
        <f t="shared" si="41"/>
        <v>0</v>
      </c>
      <c r="BR74" s="906" t="e">
        <f t="shared" si="42"/>
        <v>#N/A</v>
      </c>
    </row>
    <row r="75" spans="1:70" hidden="1" x14ac:dyDescent="0.3">
      <c r="A75" s="1"/>
      <c r="B75" s="3"/>
      <c r="C75" s="157"/>
      <c r="D75" s="158">
        <f t="shared" si="20"/>
        <v>0</v>
      </c>
      <c r="E75" s="152"/>
      <c r="F75" s="78"/>
      <c r="G75" s="22">
        <f t="shared" si="72"/>
        <v>0</v>
      </c>
      <c r="H75" s="905">
        <f t="shared" si="44"/>
        <v>0</v>
      </c>
      <c r="I75" s="906" t="e">
        <f t="shared" si="21"/>
        <v>#N/A</v>
      </c>
      <c r="J75" s="27"/>
      <c r="K75" s="905">
        <f t="shared" si="45"/>
        <v>0</v>
      </c>
      <c r="L75" s="906" t="e">
        <f t="shared" si="46"/>
        <v>#N/A</v>
      </c>
      <c r="M75" s="67"/>
      <c r="N75" s="905">
        <f t="shared" si="52"/>
        <v>0</v>
      </c>
      <c r="O75" s="906" t="e">
        <f t="shared" si="22"/>
        <v>#N/A</v>
      </c>
      <c r="P75" s="67"/>
      <c r="Q75" s="905">
        <f t="shared" si="23"/>
        <v>0</v>
      </c>
      <c r="R75" s="906" t="e">
        <f t="shared" si="24"/>
        <v>#N/A</v>
      </c>
      <c r="S75" s="330">
        <f t="shared" si="62"/>
        <v>0</v>
      </c>
      <c r="T75" s="332" t="e">
        <f t="shared" si="63"/>
        <v>#DIV/0!</v>
      </c>
      <c r="U75" s="27"/>
      <c r="V75" s="905">
        <f t="shared" si="53"/>
        <v>0</v>
      </c>
      <c r="W75" s="906" t="e">
        <f t="shared" si="47"/>
        <v>#N/A</v>
      </c>
      <c r="X75" s="67"/>
      <c r="Y75" s="905">
        <f t="shared" si="54"/>
        <v>0</v>
      </c>
      <c r="Z75" s="906" t="e">
        <f t="shared" si="25"/>
        <v>#N/A</v>
      </c>
      <c r="AA75" s="67"/>
      <c r="AB75" s="905">
        <f t="shared" si="55"/>
        <v>0</v>
      </c>
      <c r="AC75" s="906" t="e">
        <f t="shared" si="26"/>
        <v>#N/A</v>
      </c>
      <c r="AD75" s="330">
        <f t="shared" si="64"/>
        <v>0</v>
      </c>
      <c r="AE75" s="332" t="e">
        <f t="shared" si="65"/>
        <v>#DIV/0!</v>
      </c>
      <c r="AF75" s="67"/>
      <c r="AG75" s="905">
        <f t="shared" si="27"/>
        <v>0</v>
      </c>
      <c r="AH75" s="906" t="e">
        <f t="shared" si="28"/>
        <v>#N/A</v>
      </c>
      <c r="AI75" s="67"/>
      <c r="AJ75" s="905">
        <f t="shared" si="56"/>
        <v>0</v>
      </c>
      <c r="AK75" s="906" t="e">
        <f t="shared" si="29"/>
        <v>#N/A</v>
      </c>
      <c r="AL75" s="67"/>
      <c r="AM75" s="905">
        <f t="shared" si="57"/>
        <v>0</v>
      </c>
      <c r="AN75" s="906" t="e">
        <f t="shared" si="30"/>
        <v>#N/A</v>
      </c>
      <c r="AO75" s="330">
        <f t="shared" si="66"/>
        <v>0</v>
      </c>
      <c r="AP75" s="332" t="e">
        <f t="shared" si="67"/>
        <v>#DIV/0!</v>
      </c>
      <c r="AQ75" s="67"/>
      <c r="AR75" s="905">
        <f t="shared" si="31"/>
        <v>0</v>
      </c>
      <c r="AS75" s="906" t="e">
        <f t="shared" si="32"/>
        <v>#N/A</v>
      </c>
      <c r="AT75" s="67"/>
      <c r="AU75" s="905">
        <f t="shared" si="58"/>
        <v>0</v>
      </c>
      <c r="AV75" s="906" t="e">
        <f t="shared" si="33"/>
        <v>#N/A</v>
      </c>
      <c r="AW75" s="67"/>
      <c r="AX75" s="905">
        <f t="shared" si="59"/>
        <v>0</v>
      </c>
      <c r="AY75" s="906" t="e">
        <f t="shared" si="34"/>
        <v>#N/A</v>
      </c>
      <c r="AZ75" s="330">
        <f t="shared" si="68"/>
        <v>0</v>
      </c>
      <c r="BA75" s="332" t="e">
        <f t="shared" si="69"/>
        <v>#DIV/0!</v>
      </c>
      <c r="BB75" s="67"/>
      <c r="BC75" s="905">
        <f t="shared" si="35"/>
        <v>0</v>
      </c>
      <c r="BD75" s="906" t="e">
        <f t="shared" si="36"/>
        <v>#N/A</v>
      </c>
      <c r="BE75" s="67"/>
      <c r="BF75" s="905">
        <f t="shared" si="60"/>
        <v>0</v>
      </c>
      <c r="BG75" s="906" t="e">
        <f t="shared" si="37"/>
        <v>#N/A</v>
      </c>
      <c r="BH75" s="67"/>
      <c r="BI75" s="905">
        <f t="shared" si="61"/>
        <v>0</v>
      </c>
      <c r="BJ75" s="906" t="e">
        <f t="shared" si="38"/>
        <v>#N/A</v>
      </c>
      <c r="BK75" s="330">
        <f t="shared" si="70"/>
        <v>0</v>
      </c>
      <c r="BL75" s="332" t="e">
        <f t="shared" si="71"/>
        <v>#DIV/0!</v>
      </c>
      <c r="BM75" s="67"/>
      <c r="BN75" s="905">
        <f t="shared" si="39"/>
        <v>0</v>
      </c>
      <c r="BO75" s="906" t="e">
        <f t="shared" si="40"/>
        <v>#N/A</v>
      </c>
      <c r="BP75" s="67"/>
      <c r="BQ75" s="905">
        <f t="shared" si="41"/>
        <v>0</v>
      </c>
      <c r="BR75" s="906" t="e">
        <f t="shared" si="42"/>
        <v>#N/A</v>
      </c>
    </row>
    <row r="76" spans="1:70" hidden="1" x14ac:dyDescent="0.3">
      <c r="A76" s="1"/>
      <c r="B76" s="3"/>
      <c r="C76" s="157"/>
      <c r="D76" s="158">
        <f t="shared" si="20"/>
        <v>0</v>
      </c>
      <c r="E76" s="152"/>
      <c r="F76" s="78"/>
      <c r="G76" s="22">
        <f t="shared" si="72"/>
        <v>0</v>
      </c>
      <c r="H76" s="905">
        <f t="shared" si="44"/>
        <v>0</v>
      </c>
      <c r="I76" s="906" t="e">
        <f t="shared" si="21"/>
        <v>#N/A</v>
      </c>
      <c r="J76" s="27"/>
      <c r="K76" s="905">
        <f t="shared" si="45"/>
        <v>0</v>
      </c>
      <c r="L76" s="906" t="e">
        <f t="shared" si="46"/>
        <v>#N/A</v>
      </c>
      <c r="M76" s="67"/>
      <c r="N76" s="905">
        <f t="shared" si="52"/>
        <v>0</v>
      </c>
      <c r="O76" s="906" t="e">
        <f t="shared" si="22"/>
        <v>#N/A</v>
      </c>
      <c r="P76" s="67"/>
      <c r="Q76" s="905">
        <f t="shared" si="23"/>
        <v>0</v>
      </c>
      <c r="R76" s="906" t="e">
        <f t="shared" si="24"/>
        <v>#N/A</v>
      </c>
      <c r="S76" s="330">
        <f t="shared" si="62"/>
        <v>0</v>
      </c>
      <c r="T76" s="332" t="e">
        <f t="shared" si="63"/>
        <v>#DIV/0!</v>
      </c>
      <c r="U76" s="27"/>
      <c r="V76" s="905">
        <f t="shared" si="53"/>
        <v>0</v>
      </c>
      <c r="W76" s="906" t="e">
        <f t="shared" si="47"/>
        <v>#N/A</v>
      </c>
      <c r="X76" s="67"/>
      <c r="Y76" s="905">
        <f t="shared" si="54"/>
        <v>0</v>
      </c>
      <c r="Z76" s="906" t="e">
        <f t="shared" si="25"/>
        <v>#N/A</v>
      </c>
      <c r="AA76" s="67"/>
      <c r="AB76" s="905">
        <f t="shared" si="55"/>
        <v>0</v>
      </c>
      <c r="AC76" s="906" t="e">
        <f t="shared" si="26"/>
        <v>#N/A</v>
      </c>
      <c r="AD76" s="330">
        <f t="shared" si="64"/>
        <v>0</v>
      </c>
      <c r="AE76" s="332" t="e">
        <f t="shared" si="65"/>
        <v>#DIV/0!</v>
      </c>
      <c r="AF76" s="67"/>
      <c r="AG76" s="905">
        <f t="shared" si="27"/>
        <v>0</v>
      </c>
      <c r="AH76" s="906" t="e">
        <f t="shared" si="28"/>
        <v>#N/A</v>
      </c>
      <c r="AI76" s="67"/>
      <c r="AJ76" s="905">
        <f t="shared" si="56"/>
        <v>0</v>
      </c>
      <c r="AK76" s="906" t="e">
        <f t="shared" si="29"/>
        <v>#N/A</v>
      </c>
      <c r="AL76" s="67"/>
      <c r="AM76" s="905">
        <f t="shared" si="57"/>
        <v>0</v>
      </c>
      <c r="AN76" s="906" t="e">
        <f t="shared" si="30"/>
        <v>#N/A</v>
      </c>
      <c r="AO76" s="330">
        <f t="shared" si="66"/>
        <v>0</v>
      </c>
      <c r="AP76" s="332" t="e">
        <f t="shared" si="67"/>
        <v>#DIV/0!</v>
      </c>
      <c r="AQ76" s="67"/>
      <c r="AR76" s="905">
        <f t="shared" si="31"/>
        <v>0</v>
      </c>
      <c r="AS76" s="906" t="e">
        <f t="shared" si="32"/>
        <v>#N/A</v>
      </c>
      <c r="AT76" s="67"/>
      <c r="AU76" s="905">
        <f t="shared" si="58"/>
        <v>0</v>
      </c>
      <c r="AV76" s="906" t="e">
        <f t="shared" si="33"/>
        <v>#N/A</v>
      </c>
      <c r="AW76" s="67"/>
      <c r="AX76" s="905">
        <f t="shared" si="59"/>
        <v>0</v>
      </c>
      <c r="AY76" s="906" t="e">
        <f t="shared" si="34"/>
        <v>#N/A</v>
      </c>
      <c r="AZ76" s="330">
        <f t="shared" si="68"/>
        <v>0</v>
      </c>
      <c r="BA76" s="332" t="e">
        <f t="shared" si="69"/>
        <v>#DIV/0!</v>
      </c>
      <c r="BB76" s="67"/>
      <c r="BC76" s="905">
        <f t="shared" si="35"/>
        <v>0</v>
      </c>
      <c r="BD76" s="906" t="e">
        <f t="shared" si="36"/>
        <v>#N/A</v>
      </c>
      <c r="BE76" s="67"/>
      <c r="BF76" s="905">
        <f t="shared" si="60"/>
        <v>0</v>
      </c>
      <c r="BG76" s="906" t="e">
        <f t="shared" si="37"/>
        <v>#N/A</v>
      </c>
      <c r="BH76" s="67"/>
      <c r="BI76" s="905">
        <f t="shared" si="61"/>
        <v>0</v>
      </c>
      <c r="BJ76" s="906" t="e">
        <f t="shared" si="38"/>
        <v>#N/A</v>
      </c>
      <c r="BK76" s="330">
        <f t="shared" si="70"/>
        <v>0</v>
      </c>
      <c r="BL76" s="332" t="e">
        <f t="shared" si="71"/>
        <v>#DIV/0!</v>
      </c>
      <c r="BM76" s="67"/>
      <c r="BN76" s="905">
        <f t="shared" si="39"/>
        <v>0</v>
      </c>
      <c r="BO76" s="906" t="e">
        <f t="shared" si="40"/>
        <v>#N/A</v>
      </c>
      <c r="BP76" s="67"/>
      <c r="BQ76" s="905">
        <f t="shared" si="41"/>
        <v>0</v>
      </c>
      <c r="BR76" s="906" t="e">
        <f t="shared" si="42"/>
        <v>#N/A</v>
      </c>
    </row>
    <row r="77" spans="1:70" hidden="1" x14ac:dyDescent="0.3">
      <c r="A77" s="1"/>
      <c r="B77" s="3"/>
      <c r="C77" s="157"/>
      <c r="D77" s="158">
        <f t="shared" si="20"/>
        <v>0</v>
      </c>
      <c r="E77" s="152"/>
      <c r="F77" s="78"/>
      <c r="G77" s="22">
        <f t="shared" si="72"/>
        <v>0</v>
      </c>
      <c r="H77" s="905">
        <f t="shared" si="44"/>
        <v>0</v>
      </c>
      <c r="I77" s="906" t="e">
        <f t="shared" si="21"/>
        <v>#N/A</v>
      </c>
      <c r="J77" s="27"/>
      <c r="K77" s="905">
        <f t="shared" si="45"/>
        <v>0</v>
      </c>
      <c r="L77" s="906" t="e">
        <f t="shared" si="46"/>
        <v>#N/A</v>
      </c>
      <c r="M77" s="67"/>
      <c r="N77" s="905">
        <f t="shared" si="52"/>
        <v>0</v>
      </c>
      <c r="O77" s="906" t="e">
        <f t="shared" si="22"/>
        <v>#N/A</v>
      </c>
      <c r="P77" s="67"/>
      <c r="Q77" s="905">
        <f t="shared" si="23"/>
        <v>0</v>
      </c>
      <c r="R77" s="906" t="e">
        <f t="shared" si="24"/>
        <v>#N/A</v>
      </c>
      <c r="S77" s="330">
        <f t="shared" si="62"/>
        <v>0</v>
      </c>
      <c r="T77" s="332" t="e">
        <f t="shared" si="63"/>
        <v>#DIV/0!</v>
      </c>
      <c r="U77" s="27"/>
      <c r="V77" s="905">
        <f t="shared" si="53"/>
        <v>0</v>
      </c>
      <c r="W77" s="906" t="e">
        <f t="shared" si="47"/>
        <v>#N/A</v>
      </c>
      <c r="X77" s="67"/>
      <c r="Y77" s="905">
        <f t="shared" si="54"/>
        <v>0</v>
      </c>
      <c r="Z77" s="906" t="e">
        <f t="shared" si="25"/>
        <v>#N/A</v>
      </c>
      <c r="AA77" s="67"/>
      <c r="AB77" s="905">
        <f t="shared" si="55"/>
        <v>0</v>
      </c>
      <c r="AC77" s="906" t="e">
        <f t="shared" si="26"/>
        <v>#N/A</v>
      </c>
      <c r="AD77" s="330">
        <f t="shared" si="64"/>
        <v>0</v>
      </c>
      <c r="AE77" s="332" t="e">
        <f t="shared" si="65"/>
        <v>#DIV/0!</v>
      </c>
      <c r="AF77" s="67"/>
      <c r="AG77" s="905">
        <f t="shared" si="27"/>
        <v>0</v>
      </c>
      <c r="AH77" s="906" t="e">
        <f t="shared" si="28"/>
        <v>#N/A</v>
      </c>
      <c r="AI77" s="67"/>
      <c r="AJ77" s="905">
        <f t="shared" si="56"/>
        <v>0</v>
      </c>
      <c r="AK77" s="906" t="e">
        <f t="shared" si="29"/>
        <v>#N/A</v>
      </c>
      <c r="AL77" s="67"/>
      <c r="AM77" s="905">
        <f t="shared" si="57"/>
        <v>0</v>
      </c>
      <c r="AN77" s="906" t="e">
        <f t="shared" si="30"/>
        <v>#N/A</v>
      </c>
      <c r="AO77" s="330">
        <f t="shared" si="66"/>
        <v>0</v>
      </c>
      <c r="AP77" s="332" t="e">
        <f t="shared" si="67"/>
        <v>#DIV/0!</v>
      </c>
      <c r="AQ77" s="67"/>
      <c r="AR77" s="905">
        <f t="shared" si="31"/>
        <v>0</v>
      </c>
      <c r="AS77" s="906" t="e">
        <f t="shared" si="32"/>
        <v>#N/A</v>
      </c>
      <c r="AT77" s="67"/>
      <c r="AU77" s="905">
        <f t="shared" si="58"/>
        <v>0</v>
      </c>
      <c r="AV77" s="906" t="e">
        <f t="shared" si="33"/>
        <v>#N/A</v>
      </c>
      <c r="AW77" s="67"/>
      <c r="AX77" s="905">
        <f t="shared" si="59"/>
        <v>0</v>
      </c>
      <c r="AY77" s="906" t="e">
        <f t="shared" si="34"/>
        <v>#N/A</v>
      </c>
      <c r="AZ77" s="330">
        <f t="shared" si="68"/>
        <v>0</v>
      </c>
      <c r="BA77" s="332" t="e">
        <f t="shared" si="69"/>
        <v>#DIV/0!</v>
      </c>
      <c r="BB77" s="67"/>
      <c r="BC77" s="905">
        <f t="shared" si="35"/>
        <v>0</v>
      </c>
      <c r="BD77" s="906" t="e">
        <f t="shared" si="36"/>
        <v>#N/A</v>
      </c>
      <c r="BE77" s="67"/>
      <c r="BF77" s="905">
        <f t="shared" si="60"/>
        <v>0</v>
      </c>
      <c r="BG77" s="906" t="e">
        <f t="shared" si="37"/>
        <v>#N/A</v>
      </c>
      <c r="BH77" s="67"/>
      <c r="BI77" s="905">
        <f t="shared" si="61"/>
        <v>0</v>
      </c>
      <c r="BJ77" s="906" t="e">
        <f t="shared" si="38"/>
        <v>#N/A</v>
      </c>
      <c r="BK77" s="330">
        <f t="shared" si="70"/>
        <v>0</v>
      </c>
      <c r="BL77" s="332" t="e">
        <f t="shared" si="71"/>
        <v>#DIV/0!</v>
      </c>
      <c r="BM77" s="67"/>
      <c r="BN77" s="905">
        <f t="shared" si="39"/>
        <v>0</v>
      </c>
      <c r="BO77" s="906" t="e">
        <f t="shared" si="40"/>
        <v>#N/A</v>
      </c>
      <c r="BP77" s="67"/>
      <c r="BQ77" s="905">
        <f t="shared" si="41"/>
        <v>0</v>
      </c>
      <c r="BR77" s="906" t="e">
        <f t="shared" si="42"/>
        <v>#N/A</v>
      </c>
    </row>
    <row r="78" spans="1:70" hidden="1" x14ac:dyDescent="0.3">
      <c r="A78" s="1"/>
      <c r="B78" s="3"/>
      <c r="C78" s="157"/>
      <c r="D78" s="158">
        <f t="shared" si="20"/>
        <v>0</v>
      </c>
      <c r="E78" s="152"/>
      <c r="F78" s="78"/>
      <c r="G78" s="22">
        <f t="shared" si="72"/>
        <v>0</v>
      </c>
      <c r="H78" s="905">
        <f t="shared" si="44"/>
        <v>0</v>
      </c>
      <c r="I78" s="906" t="e">
        <f t="shared" si="21"/>
        <v>#N/A</v>
      </c>
      <c r="J78" s="27"/>
      <c r="K78" s="905">
        <f t="shared" si="45"/>
        <v>0</v>
      </c>
      <c r="L78" s="906" t="e">
        <f t="shared" si="46"/>
        <v>#N/A</v>
      </c>
      <c r="M78" s="67"/>
      <c r="N78" s="905">
        <f t="shared" si="52"/>
        <v>0</v>
      </c>
      <c r="O78" s="906" t="e">
        <f t="shared" si="22"/>
        <v>#N/A</v>
      </c>
      <c r="P78" s="67"/>
      <c r="Q78" s="905">
        <f t="shared" si="23"/>
        <v>0</v>
      </c>
      <c r="R78" s="906" t="e">
        <f t="shared" si="24"/>
        <v>#N/A</v>
      </c>
      <c r="S78" s="330">
        <f t="shared" si="62"/>
        <v>0</v>
      </c>
      <c r="T78" s="332" t="e">
        <f t="shared" si="63"/>
        <v>#DIV/0!</v>
      </c>
      <c r="U78" s="27"/>
      <c r="V78" s="905">
        <f t="shared" si="53"/>
        <v>0</v>
      </c>
      <c r="W78" s="906" t="e">
        <f t="shared" si="47"/>
        <v>#N/A</v>
      </c>
      <c r="X78" s="67"/>
      <c r="Y78" s="905">
        <f t="shared" si="54"/>
        <v>0</v>
      </c>
      <c r="Z78" s="906" t="e">
        <f t="shared" si="25"/>
        <v>#N/A</v>
      </c>
      <c r="AA78" s="67"/>
      <c r="AB78" s="905">
        <f t="shared" si="55"/>
        <v>0</v>
      </c>
      <c r="AC78" s="906" t="e">
        <f t="shared" si="26"/>
        <v>#N/A</v>
      </c>
      <c r="AD78" s="330">
        <f t="shared" si="64"/>
        <v>0</v>
      </c>
      <c r="AE78" s="332" t="e">
        <f t="shared" si="65"/>
        <v>#DIV/0!</v>
      </c>
      <c r="AF78" s="67"/>
      <c r="AG78" s="905">
        <f t="shared" si="27"/>
        <v>0</v>
      </c>
      <c r="AH78" s="906" t="e">
        <f t="shared" si="28"/>
        <v>#N/A</v>
      </c>
      <c r="AI78" s="67"/>
      <c r="AJ78" s="905">
        <f t="shared" si="56"/>
        <v>0</v>
      </c>
      <c r="AK78" s="906" t="e">
        <f t="shared" si="29"/>
        <v>#N/A</v>
      </c>
      <c r="AL78" s="67"/>
      <c r="AM78" s="905">
        <f t="shared" si="57"/>
        <v>0</v>
      </c>
      <c r="AN78" s="906" t="e">
        <f t="shared" si="30"/>
        <v>#N/A</v>
      </c>
      <c r="AO78" s="330">
        <f t="shared" si="66"/>
        <v>0</v>
      </c>
      <c r="AP78" s="332" t="e">
        <f t="shared" si="67"/>
        <v>#DIV/0!</v>
      </c>
      <c r="AQ78" s="67"/>
      <c r="AR78" s="905">
        <f t="shared" si="31"/>
        <v>0</v>
      </c>
      <c r="AS78" s="906" t="e">
        <f t="shared" si="32"/>
        <v>#N/A</v>
      </c>
      <c r="AT78" s="67"/>
      <c r="AU78" s="905">
        <f t="shared" si="58"/>
        <v>0</v>
      </c>
      <c r="AV78" s="906" t="e">
        <f t="shared" si="33"/>
        <v>#N/A</v>
      </c>
      <c r="AW78" s="67"/>
      <c r="AX78" s="905">
        <f t="shared" si="59"/>
        <v>0</v>
      </c>
      <c r="AY78" s="906" t="e">
        <f t="shared" si="34"/>
        <v>#N/A</v>
      </c>
      <c r="AZ78" s="330">
        <f t="shared" si="68"/>
        <v>0</v>
      </c>
      <c r="BA78" s="332" t="e">
        <f t="shared" si="69"/>
        <v>#DIV/0!</v>
      </c>
      <c r="BB78" s="67"/>
      <c r="BC78" s="905">
        <f t="shared" si="35"/>
        <v>0</v>
      </c>
      <c r="BD78" s="906" t="e">
        <f t="shared" si="36"/>
        <v>#N/A</v>
      </c>
      <c r="BE78" s="67"/>
      <c r="BF78" s="905">
        <f t="shared" si="60"/>
        <v>0</v>
      </c>
      <c r="BG78" s="906" t="e">
        <f t="shared" si="37"/>
        <v>#N/A</v>
      </c>
      <c r="BH78" s="67"/>
      <c r="BI78" s="905">
        <f t="shared" si="61"/>
        <v>0</v>
      </c>
      <c r="BJ78" s="906" t="e">
        <f t="shared" si="38"/>
        <v>#N/A</v>
      </c>
      <c r="BK78" s="330">
        <f t="shared" si="70"/>
        <v>0</v>
      </c>
      <c r="BL78" s="332" t="e">
        <f t="shared" si="71"/>
        <v>#DIV/0!</v>
      </c>
      <c r="BM78" s="67"/>
      <c r="BN78" s="905">
        <f t="shared" si="39"/>
        <v>0</v>
      </c>
      <c r="BO78" s="906" t="e">
        <f t="shared" si="40"/>
        <v>#N/A</v>
      </c>
      <c r="BP78" s="67"/>
      <c r="BQ78" s="905">
        <f t="shared" si="41"/>
        <v>0</v>
      </c>
      <c r="BR78" s="906" t="e">
        <f t="shared" si="42"/>
        <v>#N/A</v>
      </c>
    </row>
    <row r="79" spans="1:70" hidden="1" x14ac:dyDescent="0.3">
      <c r="A79" s="1"/>
      <c r="B79" s="3"/>
      <c r="C79" s="157"/>
      <c r="D79" s="158">
        <f t="shared" si="20"/>
        <v>0</v>
      </c>
      <c r="E79" s="152"/>
      <c r="F79" s="78"/>
      <c r="G79" s="22">
        <f t="shared" si="72"/>
        <v>0</v>
      </c>
      <c r="H79" s="905">
        <f t="shared" si="44"/>
        <v>0</v>
      </c>
      <c r="I79" s="906" t="e">
        <f t="shared" si="21"/>
        <v>#N/A</v>
      </c>
      <c r="J79" s="27"/>
      <c r="K79" s="905">
        <f t="shared" si="45"/>
        <v>0</v>
      </c>
      <c r="L79" s="906" t="e">
        <f t="shared" si="46"/>
        <v>#N/A</v>
      </c>
      <c r="M79" s="67"/>
      <c r="N79" s="905">
        <f t="shared" si="52"/>
        <v>0</v>
      </c>
      <c r="O79" s="906" t="e">
        <f t="shared" si="22"/>
        <v>#N/A</v>
      </c>
      <c r="P79" s="67"/>
      <c r="Q79" s="905">
        <f t="shared" si="23"/>
        <v>0</v>
      </c>
      <c r="R79" s="906" t="e">
        <f t="shared" si="24"/>
        <v>#N/A</v>
      </c>
      <c r="S79" s="330">
        <f t="shared" si="62"/>
        <v>0</v>
      </c>
      <c r="T79" s="332" t="e">
        <f t="shared" si="63"/>
        <v>#DIV/0!</v>
      </c>
      <c r="U79" s="27"/>
      <c r="V79" s="905">
        <f t="shared" si="53"/>
        <v>0</v>
      </c>
      <c r="W79" s="906" t="e">
        <f t="shared" si="47"/>
        <v>#N/A</v>
      </c>
      <c r="X79" s="67"/>
      <c r="Y79" s="905">
        <f t="shared" si="54"/>
        <v>0</v>
      </c>
      <c r="Z79" s="906" t="e">
        <f t="shared" si="25"/>
        <v>#N/A</v>
      </c>
      <c r="AA79" s="67"/>
      <c r="AB79" s="905">
        <f t="shared" si="55"/>
        <v>0</v>
      </c>
      <c r="AC79" s="906" t="e">
        <f t="shared" si="26"/>
        <v>#N/A</v>
      </c>
      <c r="AD79" s="330">
        <f t="shared" si="64"/>
        <v>0</v>
      </c>
      <c r="AE79" s="332" t="e">
        <f t="shared" si="65"/>
        <v>#DIV/0!</v>
      </c>
      <c r="AF79" s="67"/>
      <c r="AG79" s="905">
        <f t="shared" si="27"/>
        <v>0</v>
      </c>
      <c r="AH79" s="906" t="e">
        <f t="shared" si="28"/>
        <v>#N/A</v>
      </c>
      <c r="AI79" s="67"/>
      <c r="AJ79" s="905">
        <f t="shared" si="56"/>
        <v>0</v>
      </c>
      <c r="AK79" s="906" t="e">
        <f t="shared" si="29"/>
        <v>#N/A</v>
      </c>
      <c r="AL79" s="67"/>
      <c r="AM79" s="905">
        <f t="shared" si="57"/>
        <v>0</v>
      </c>
      <c r="AN79" s="906" t="e">
        <f t="shared" si="30"/>
        <v>#N/A</v>
      </c>
      <c r="AO79" s="330">
        <f t="shared" si="66"/>
        <v>0</v>
      </c>
      <c r="AP79" s="332" t="e">
        <f t="shared" si="67"/>
        <v>#DIV/0!</v>
      </c>
      <c r="AQ79" s="67"/>
      <c r="AR79" s="905">
        <f t="shared" si="31"/>
        <v>0</v>
      </c>
      <c r="AS79" s="906" t="e">
        <f t="shared" si="32"/>
        <v>#N/A</v>
      </c>
      <c r="AT79" s="67"/>
      <c r="AU79" s="905">
        <f t="shared" si="58"/>
        <v>0</v>
      </c>
      <c r="AV79" s="906" t="e">
        <f t="shared" si="33"/>
        <v>#N/A</v>
      </c>
      <c r="AW79" s="67"/>
      <c r="AX79" s="905">
        <f t="shared" si="59"/>
        <v>0</v>
      </c>
      <c r="AY79" s="906" t="e">
        <f t="shared" si="34"/>
        <v>#N/A</v>
      </c>
      <c r="AZ79" s="330">
        <f t="shared" si="68"/>
        <v>0</v>
      </c>
      <c r="BA79" s="332" t="e">
        <f t="shared" si="69"/>
        <v>#DIV/0!</v>
      </c>
      <c r="BB79" s="67"/>
      <c r="BC79" s="905">
        <f t="shared" si="35"/>
        <v>0</v>
      </c>
      <c r="BD79" s="906" t="e">
        <f t="shared" si="36"/>
        <v>#N/A</v>
      </c>
      <c r="BE79" s="67"/>
      <c r="BF79" s="905">
        <f t="shared" si="60"/>
        <v>0</v>
      </c>
      <c r="BG79" s="906" t="e">
        <f t="shared" si="37"/>
        <v>#N/A</v>
      </c>
      <c r="BH79" s="67"/>
      <c r="BI79" s="905">
        <f t="shared" si="61"/>
        <v>0</v>
      </c>
      <c r="BJ79" s="906" t="e">
        <f t="shared" si="38"/>
        <v>#N/A</v>
      </c>
      <c r="BK79" s="330">
        <f t="shared" si="70"/>
        <v>0</v>
      </c>
      <c r="BL79" s="332" t="e">
        <f t="shared" si="71"/>
        <v>#DIV/0!</v>
      </c>
      <c r="BM79" s="67"/>
      <c r="BN79" s="905">
        <f t="shared" si="39"/>
        <v>0</v>
      </c>
      <c r="BO79" s="906" t="e">
        <f t="shared" si="40"/>
        <v>#N/A</v>
      </c>
      <c r="BP79" s="67"/>
      <c r="BQ79" s="905">
        <f t="shared" si="41"/>
        <v>0</v>
      </c>
      <c r="BR79" s="906" t="e">
        <f t="shared" si="42"/>
        <v>#N/A</v>
      </c>
    </row>
    <row r="80" spans="1:70" hidden="1" x14ac:dyDescent="0.3">
      <c r="A80" s="1"/>
      <c r="B80" s="3"/>
      <c r="C80" s="157"/>
      <c r="D80" s="158">
        <f t="shared" si="20"/>
        <v>0</v>
      </c>
      <c r="E80" s="152"/>
      <c r="F80" s="78"/>
      <c r="G80" s="22">
        <f t="shared" si="72"/>
        <v>0</v>
      </c>
      <c r="H80" s="905">
        <f t="shared" si="44"/>
        <v>0</v>
      </c>
      <c r="I80" s="906" t="e">
        <f t="shared" si="21"/>
        <v>#N/A</v>
      </c>
      <c r="J80" s="27"/>
      <c r="K80" s="905">
        <f t="shared" si="45"/>
        <v>0</v>
      </c>
      <c r="L80" s="906" t="e">
        <f t="shared" si="46"/>
        <v>#N/A</v>
      </c>
      <c r="M80" s="67"/>
      <c r="N80" s="905">
        <f t="shared" si="52"/>
        <v>0</v>
      </c>
      <c r="O80" s="906" t="e">
        <f t="shared" si="22"/>
        <v>#N/A</v>
      </c>
      <c r="P80" s="67"/>
      <c r="Q80" s="905">
        <f t="shared" si="23"/>
        <v>0</v>
      </c>
      <c r="R80" s="906" t="e">
        <f t="shared" si="24"/>
        <v>#N/A</v>
      </c>
      <c r="S80" s="330">
        <f t="shared" si="62"/>
        <v>0</v>
      </c>
      <c r="T80" s="332" t="e">
        <f t="shared" si="63"/>
        <v>#DIV/0!</v>
      </c>
      <c r="U80" s="27"/>
      <c r="V80" s="905">
        <f t="shared" si="53"/>
        <v>0</v>
      </c>
      <c r="W80" s="906" t="e">
        <f t="shared" si="47"/>
        <v>#N/A</v>
      </c>
      <c r="X80" s="67"/>
      <c r="Y80" s="905">
        <f t="shared" si="54"/>
        <v>0</v>
      </c>
      <c r="Z80" s="906" t="e">
        <f t="shared" si="25"/>
        <v>#N/A</v>
      </c>
      <c r="AA80" s="67"/>
      <c r="AB80" s="905">
        <f t="shared" si="55"/>
        <v>0</v>
      </c>
      <c r="AC80" s="906" t="e">
        <f t="shared" si="26"/>
        <v>#N/A</v>
      </c>
      <c r="AD80" s="330">
        <f t="shared" si="64"/>
        <v>0</v>
      </c>
      <c r="AE80" s="332" t="e">
        <f t="shared" si="65"/>
        <v>#DIV/0!</v>
      </c>
      <c r="AF80" s="67"/>
      <c r="AG80" s="905">
        <f t="shared" si="27"/>
        <v>0</v>
      </c>
      <c r="AH80" s="906" t="e">
        <f t="shared" si="28"/>
        <v>#N/A</v>
      </c>
      <c r="AI80" s="67"/>
      <c r="AJ80" s="905">
        <f t="shared" si="56"/>
        <v>0</v>
      </c>
      <c r="AK80" s="906" t="e">
        <f t="shared" si="29"/>
        <v>#N/A</v>
      </c>
      <c r="AL80" s="67"/>
      <c r="AM80" s="905">
        <f t="shared" si="57"/>
        <v>0</v>
      </c>
      <c r="AN80" s="906" t="e">
        <f t="shared" si="30"/>
        <v>#N/A</v>
      </c>
      <c r="AO80" s="330">
        <f t="shared" si="66"/>
        <v>0</v>
      </c>
      <c r="AP80" s="332" t="e">
        <f t="shared" si="67"/>
        <v>#DIV/0!</v>
      </c>
      <c r="AQ80" s="67"/>
      <c r="AR80" s="905">
        <f t="shared" si="31"/>
        <v>0</v>
      </c>
      <c r="AS80" s="906" t="e">
        <f t="shared" si="32"/>
        <v>#N/A</v>
      </c>
      <c r="AT80" s="67"/>
      <c r="AU80" s="905">
        <f t="shared" si="58"/>
        <v>0</v>
      </c>
      <c r="AV80" s="906" t="e">
        <f t="shared" si="33"/>
        <v>#N/A</v>
      </c>
      <c r="AW80" s="67"/>
      <c r="AX80" s="905">
        <f t="shared" si="59"/>
        <v>0</v>
      </c>
      <c r="AY80" s="906" t="e">
        <f t="shared" si="34"/>
        <v>#N/A</v>
      </c>
      <c r="AZ80" s="330">
        <f t="shared" si="68"/>
        <v>0</v>
      </c>
      <c r="BA80" s="332" t="e">
        <f t="shared" si="69"/>
        <v>#DIV/0!</v>
      </c>
      <c r="BB80" s="67"/>
      <c r="BC80" s="905">
        <f t="shared" si="35"/>
        <v>0</v>
      </c>
      <c r="BD80" s="906" t="e">
        <f t="shared" si="36"/>
        <v>#N/A</v>
      </c>
      <c r="BE80" s="67"/>
      <c r="BF80" s="905">
        <f t="shared" si="60"/>
        <v>0</v>
      </c>
      <c r="BG80" s="906" t="e">
        <f t="shared" si="37"/>
        <v>#N/A</v>
      </c>
      <c r="BH80" s="67"/>
      <c r="BI80" s="905">
        <f t="shared" si="61"/>
        <v>0</v>
      </c>
      <c r="BJ80" s="906" t="e">
        <f t="shared" si="38"/>
        <v>#N/A</v>
      </c>
      <c r="BK80" s="330">
        <f t="shared" si="70"/>
        <v>0</v>
      </c>
      <c r="BL80" s="332" t="e">
        <f t="shared" si="71"/>
        <v>#DIV/0!</v>
      </c>
      <c r="BM80" s="67"/>
      <c r="BN80" s="905">
        <f t="shared" si="39"/>
        <v>0</v>
      </c>
      <c r="BO80" s="906" t="e">
        <f t="shared" si="40"/>
        <v>#N/A</v>
      </c>
      <c r="BP80" s="67"/>
      <c r="BQ80" s="905">
        <f t="shared" si="41"/>
        <v>0</v>
      </c>
      <c r="BR80" s="906" t="e">
        <f t="shared" si="42"/>
        <v>#N/A</v>
      </c>
    </row>
    <row r="81" spans="1:70" hidden="1" x14ac:dyDescent="0.3">
      <c r="A81" s="1"/>
      <c r="B81" s="3"/>
      <c r="C81" s="157"/>
      <c r="D81" s="158">
        <f t="shared" si="20"/>
        <v>0</v>
      </c>
      <c r="E81" s="152"/>
      <c r="F81" s="78"/>
      <c r="G81" s="22">
        <f t="shared" si="72"/>
        <v>0</v>
      </c>
      <c r="H81" s="905">
        <f t="shared" si="44"/>
        <v>0</v>
      </c>
      <c r="I81" s="906" t="e">
        <f t="shared" si="21"/>
        <v>#N/A</v>
      </c>
      <c r="J81" s="27"/>
      <c r="K81" s="905">
        <f t="shared" si="45"/>
        <v>0</v>
      </c>
      <c r="L81" s="906" t="e">
        <f t="shared" si="46"/>
        <v>#N/A</v>
      </c>
      <c r="M81" s="67"/>
      <c r="N81" s="905">
        <f t="shared" si="52"/>
        <v>0</v>
      </c>
      <c r="O81" s="906" t="e">
        <f t="shared" si="22"/>
        <v>#N/A</v>
      </c>
      <c r="P81" s="67"/>
      <c r="Q81" s="905">
        <f t="shared" si="23"/>
        <v>0</v>
      </c>
      <c r="R81" s="906" t="e">
        <f t="shared" si="24"/>
        <v>#N/A</v>
      </c>
      <c r="S81" s="330">
        <f t="shared" si="62"/>
        <v>0</v>
      </c>
      <c r="T81" s="332" t="e">
        <f t="shared" si="63"/>
        <v>#DIV/0!</v>
      </c>
      <c r="U81" s="27"/>
      <c r="V81" s="905">
        <f t="shared" si="53"/>
        <v>0</v>
      </c>
      <c r="W81" s="906" t="e">
        <f t="shared" si="47"/>
        <v>#N/A</v>
      </c>
      <c r="X81" s="67"/>
      <c r="Y81" s="905">
        <f t="shared" si="54"/>
        <v>0</v>
      </c>
      <c r="Z81" s="906" t="e">
        <f t="shared" si="25"/>
        <v>#N/A</v>
      </c>
      <c r="AA81" s="67"/>
      <c r="AB81" s="905">
        <f t="shared" si="55"/>
        <v>0</v>
      </c>
      <c r="AC81" s="906" t="e">
        <f t="shared" si="26"/>
        <v>#N/A</v>
      </c>
      <c r="AD81" s="330">
        <f t="shared" si="64"/>
        <v>0</v>
      </c>
      <c r="AE81" s="332" t="e">
        <f t="shared" si="65"/>
        <v>#DIV/0!</v>
      </c>
      <c r="AF81" s="67"/>
      <c r="AG81" s="905">
        <f t="shared" si="27"/>
        <v>0</v>
      </c>
      <c r="AH81" s="906" t="e">
        <f t="shared" si="28"/>
        <v>#N/A</v>
      </c>
      <c r="AI81" s="67"/>
      <c r="AJ81" s="905">
        <f t="shared" si="56"/>
        <v>0</v>
      </c>
      <c r="AK81" s="906" t="e">
        <f t="shared" si="29"/>
        <v>#N/A</v>
      </c>
      <c r="AL81" s="67"/>
      <c r="AM81" s="905">
        <f t="shared" si="57"/>
        <v>0</v>
      </c>
      <c r="AN81" s="906" t="e">
        <f t="shared" si="30"/>
        <v>#N/A</v>
      </c>
      <c r="AO81" s="330">
        <f t="shared" si="66"/>
        <v>0</v>
      </c>
      <c r="AP81" s="332" t="e">
        <f t="shared" si="67"/>
        <v>#DIV/0!</v>
      </c>
      <c r="AQ81" s="67"/>
      <c r="AR81" s="905">
        <f t="shared" si="31"/>
        <v>0</v>
      </c>
      <c r="AS81" s="906" t="e">
        <f t="shared" si="32"/>
        <v>#N/A</v>
      </c>
      <c r="AT81" s="67"/>
      <c r="AU81" s="905">
        <f t="shared" si="58"/>
        <v>0</v>
      </c>
      <c r="AV81" s="906" t="e">
        <f t="shared" si="33"/>
        <v>#N/A</v>
      </c>
      <c r="AW81" s="67"/>
      <c r="AX81" s="905">
        <f t="shared" si="59"/>
        <v>0</v>
      </c>
      <c r="AY81" s="906" t="e">
        <f t="shared" si="34"/>
        <v>#N/A</v>
      </c>
      <c r="AZ81" s="330">
        <f t="shared" si="68"/>
        <v>0</v>
      </c>
      <c r="BA81" s="332" t="e">
        <f t="shared" si="69"/>
        <v>#DIV/0!</v>
      </c>
      <c r="BB81" s="67"/>
      <c r="BC81" s="905">
        <f t="shared" si="35"/>
        <v>0</v>
      </c>
      <c r="BD81" s="906" t="e">
        <f t="shared" si="36"/>
        <v>#N/A</v>
      </c>
      <c r="BE81" s="67"/>
      <c r="BF81" s="905">
        <f t="shared" si="60"/>
        <v>0</v>
      </c>
      <c r="BG81" s="906" t="e">
        <f t="shared" si="37"/>
        <v>#N/A</v>
      </c>
      <c r="BH81" s="67"/>
      <c r="BI81" s="905">
        <f t="shared" si="61"/>
        <v>0</v>
      </c>
      <c r="BJ81" s="906" t="e">
        <f t="shared" si="38"/>
        <v>#N/A</v>
      </c>
      <c r="BK81" s="330">
        <f t="shared" si="70"/>
        <v>0</v>
      </c>
      <c r="BL81" s="332" t="e">
        <f t="shared" si="71"/>
        <v>#DIV/0!</v>
      </c>
      <c r="BM81" s="67"/>
      <c r="BN81" s="905">
        <f t="shared" si="39"/>
        <v>0</v>
      </c>
      <c r="BO81" s="906" t="e">
        <f t="shared" si="40"/>
        <v>#N/A</v>
      </c>
      <c r="BP81" s="67"/>
      <c r="BQ81" s="905">
        <f t="shared" si="41"/>
        <v>0</v>
      </c>
      <c r="BR81" s="906" t="e">
        <f t="shared" si="42"/>
        <v>#N/A</v>
      </c>
    </row>
    <row r="82" spans="1:70" hidden="1" x14ac:dyDescent="0.3">
      <c r="A82" s="1"/>
      <c r="B82" s="3"/>
      <c r="C82" s="157"/>
      <c r="D82" s="158">
        <f t="shared" si="20"/>
        <v>0</v>
      </c>
      <c r="E82" s="152"/>
      <c r="F82" s="78"/>
      <c r="G82" s="22">
        <f t="shared" si="72"/>
        <v>0</v>
      </c>
      <c r="H82" s="905">
        <f t="shared" si="44"/>
        <v>0</v>
      </c>
      <c r="I82" s="906" t="e">
        <f t="shared" si="21"/>
        <v>#N/A</v>
      </c>
      <c r="J82" s="27"/>
      <c r="K82" s="905">
        <f t="shared" si="45"/>
        <v>0</v>
      </c>
      <c r="L82" s="906" t="e">
        <f t="shared" si="46"/>
        <v>#N/A</v>
      </c>
      <c r="M82" s="67"/>
      <c r="N82" s="905">
        <f t="shared" si="52"/>
        <v>0</v>
      </c>
      <c r="O82" s="906" t="e">
        <f t="shared" si="22"/>
        <v>#N/A</v>
      </c>
      <c r="P82" s="67"/>
      <c r="Q82" s="905">
        <f t="shared" si="23"/>
        <v>0</v>
      </c>
      <c r="R82" s="906" t="e">
        <f t="shared" si="24"/>
        <v>#N/A</v>
      </c>
      <c r="S82" s="330">
        <f t="shared" si="62"/>
        <v>0</v>
      </c>
      <c r="T82" s="332" t="e">
        <f t="shared" si="63"/>
        <v>#DIV/0!</v>
      </c>
      <c r="U82" s="27"/>
      <c r="V82" s="905">
        <f t="shared" si="53"/>
        <v>0</v>
      </c>
      <c r="W82" s="906" t="e">
        <f t="shared" si="47"/>
        <v>#N/A</v>
      </c>
      <c r="X82" s="67"/>
      <c r="Y82" s="905">
        <f t="shared" si="54"/>
        <v>0</v>
      </c>
      <c r="Z82" s="906" t="e">
        <f t="shared" si="25"/>
        <v>#N/A</v>
      </c>
      <c r="AA82" s="67"/>
      <c r="AB82" s="905">
        <f t="shared" si="55"/>
        <v>0</v>
      </c>
      <c r="AC82" s="906" t="e">
        <f t="shared" si="26"/>
        <v>#N/A</v>
      </c>
      <c r="AD82" s="330">
        <f t="shared" si="64"/>
        <v>0</v>
      </c>
      <c r="AE82" s="332" t="e">
        <f t="shared" si="65"/>
        <v>#DIV/0!</v>
      </c>
      <c r="AF82" s="67"/>
      <c r="AG82" s="905">
        <f t="shared" si="27"/>
        <v>0</v>
      </c>
      <c r="AH82" s="906" t="e">
        <f t="shared" si="28"/>
        <v>#N/A</v>
      </c>
      <c r="AI82" s="67"/>
      <c r="AJ82" s="905">
        <f t="shared" si="56"/>
        <v>0</v>
      </c>
      <c r="AK82" s="906" t="e">
        <f t="shared" si="29"/>
        <v>#N/A</v>
      </c>
      <c r="AL82" s="67"/>
      <c r="AM82" s="905">
        <f t="shared" si="57"/>
        <v>0</v>
      </c>
      <c r="AN82" s="906" t="e">
        <f t="shared" si="30"/>
        <v>#N/A</v>
      </c>
      <c r="AO82" s="330">
        <f t="shared" si="66"/>
        <v>0</v>
      </c>
      <c r="AP82" s="332" t="e">
        <f t="shared" si="67"/>
        <v>#DIV/0!</v>
      </c>
      <c r="AQ82" s="67"/>
      <c r="AR82" s="905">
        <f t="shared" si="31"/>
        <v>0</v>
      </c>
      <c r="AS82" s="906" t="e">
        <f t="shared" si="32"/>
        <v>#N/A</v>
      </c>
      <c r="AT82" s="67"/>
      <c r="AU82" s="905">
        <f t="shared" si="58"/>
        <v>0</v>
      </c>
      <c r="AV82" s="906" t="e">
        <f t="shared" si="33"/>
        <v>#N/A</v>
      </c>
      <c r="AW82" s="67"/>
      <c r="AX82" s="905">
        <f t="shared" si="59"/>
        <v>0</v>
      </c>
      <c r="AY82" s="906" t="e">
        <f t="shared" si="34"/>
        <v>#N/A</v>
      </c>
      <c r="AZ82" s="330">
        <f t="shared" si="68"/>
        <v>0</v>
      </c>
      <c r="BA82" s="332" t="e">
        <f t="shared" si="69"/>
        <v>#DIV/0!</v>
      </c>
      <c r="BB82" s="67"/>
      <c r="BC82" s="905">
        <f t="shared" si="35"/>
        <v>0</v>
      </c>
      <c r="BD82" s="906" t="e">
        <f t="shared" si="36"/>
        <v>#N/A</v>
      </c>
      <c r="BE82" s="67"/>
      <c r="BF82" s="905">
        <f t="shared" si="60"/>
        <v>0</v>
      </c>
      <c r="BG82" s="906" t="e">
        <f t="shared" si="37"/>
        <v>#N/A</v>
      </c>
      <c r="BH82" s="67"/>
      <c r="BI82" s="905">
        <f t="shared" si="61"/>
        <v>0</v>
      </c>
      <c r="BJ82" s="906" t="e">
        <f t="shared" si="38"/>
        <v>#N/A</v>
      </c>
      <c r="BK82" s="330">
        <f t="shared" si="70"/>
        <v>0</v>
      </c>
      <c r="BL82" s="332" t="e">
        <f t="shared" si="71"/>
        <v>#DIV/0!</v>
      </c>
      <c r="BM82" s="67"/>
      <c r="BN82" s="905">
        <f t="shared" si="39"/>
        <v>0</v>
      </c>
      <c r="BO82" s="906" t="e">
        <f t="shared" si="40"/>
        <v>#N/A</v>
      </c>
      <c r="BP82" s="67"/>
      <c r="BQ82" s="905">
        <f t="shared" si="41"/>
        <v>0</v>
      </c>
      <c r="BR82" s="906" t="e">
        <f t="shared" si="42"/>
        <v>#N/A</v>
      </c>
    </row>
    <row r="83" spans="1:70" hidden="1" x14ac:dyDescent="0.3">
      <c r="A83" s="1"/>
      <c r="B83" s="3"/>
      <c r="C83" s="157"/>
      <c r="D83" s="158">
        <f t="shared" si="20"/>
        <v>0</v>
      </c>
      <c r="E83" s="152"/>
      <c r="F83" s="78"/>
      <c r="G83" s="22">
        <f t="shared" si="72"/>
        <v>0</v>
      </c>
      <c r="H83" s="905">
        <f t="shared" si="44"/>
        <v>0</v>
      </c>
      <c r="I83" s="906" t="e">
        <f t="shared" si="21"/>
        <v>#N/A</v>
      </c>
      <c r="J83" s="27"/>
      <c r="K83" s="905">
        <f t="shared" si="45"/>
        <v>0</v>
      </c>
      <c r="L83" s="906" t="e">
        <f t="shared" si="46"/>
        <v>#N/A</v>
      </c>
      <c r="M83" s="67"/>
      <c r="N83" s="905">
        <f t="shared" si="52"/>
        <v>0</v>
      </c>
      <c r="O83" s="906" t="e">
        <f t="shared" si="22"/>
        <v>#N/A</v>
      </c>
      <c r="P83" s="67"/>
      <c r="Q83" s="905">
        <f t="shared" si="23"/>
        <v>0</v>
      </c>
      <c r="R83" s="906" t="e">
        <f t="shared" si="24"/>
        <v>#N/A</v>
      </c>
      <c r="S83" s="330">
        <f t="shared" si="62"/>
        <v>0</v>
      </c>
      <c r="T83" s="332" t="e">
        <f t="shared" si="63"/>
        <v>#DIV/0!</v>
      </c>
      <c r="U83" s="27"/>
      <c r="V83" s="905">
        <f t="shared" si="53"/>
        <v>0</v>
      </c>
      <c r="W83" s="906" t="e">
        <f t="shared" si="47"/>
        <v>#N/A</v>
      </c>
      <c r="X83" s="67"/>
      <c r="Y83" s="905">
        <f t="shared" si="54"/>
        <v>0</v>
      </c>
      <c r="Z83" s="906" t="e">
        <f t="shared" si="25"/>
        <v>#N/A</v>
      </c>
      <c r="AA83" s="67"/>
      <c r="AB83" s="905">
        <f t="shared" si="55"/>
        <v>0</v>
      </c>
      <c r="AC83" s="906" t="e">
        <f t="shared" si="26"/>
        <v>#N/A</v>
      </c>
      <c r="AD83" s="330">
        <f t="shared" si="64"/>
        <v>0</v>
      </c>
      <c r="AE83" s="332" t="e">
        <f t="shared" si="65"/>
        <v>#DIV/0!</v>
      </c>
      <c r="AF83" s="67"/>
      <c r="AG83" s="905">
        <f t="shared" si="27"/>
        <v>0</v>
      </c>
      <c r="AH83" s="906" t="e">
        <f t="shared" si="28"/>
        <v>#N/A</v>
      </c>
      <c r="AI83" s="67"/>
      <c r="AJ83" s="905">
        <f t="shared" si="56"/>
        <v>0</v>
      </c>
      <c r="AK83" s="906" t="e">
        <f t="shared" si="29"/>
        <v>#N/A</v>
      </c>
      <c r="AL83" s="67"/>
      <c r="AM83" s="905">
        <f t="shared" si="57"/>
        <v>0</v>
      </c>
      <c r="AN83" s="906" t="e">
        <f t="shared" si="30"/>
        <v>#N/A</v>
      </c>
      <c r="AO83" s="330">
        <f t="shared" si="66"/>
        <v>0</v>
      </c>
      <c r="AP83" s="332" t="e">
        <f t="shared" si="67"/>
        <v>#DIV/0!</v>
      </c>
      <c r="AQ83" s="67"/>
      <c r="AR83" s="905">
        <f t="shared" si="31"/>
        <v>0</v>
      </c>
      <c r="AS83" s="906" t="e">
        <f t="shared" si="32"/>
        <v>#N/A</v>
      </c>
      <c r="AT83" s="67"/>
      <c r="AU83" s="905">
        <f t="shared" si="58"/>
        <v>0</v>
      </c>
      <c r="AV83" s="906" t="e">
        <f t="shared" si="33"/>
        <v>#N/A</v>
      </c>
      <c r="AW83" s="67"/>
      <c r="AX83" s="905">
        <f t="shared" si="59"/>
        <v>0</v>
      </c>
      <c r="AY83" s="906" t="e">
        <f t="shared" si="34"/>
        <v>#N/A</v>
      </c>
      <c r="AZ83" s="330">
        <f t="shared" si="68"/>
        <v>0</v>
      </c>
      <c r="BA83" s="332" t="e">
        <f t="shared" si="69"/>
        <v>#DIV/0!</v>
      </c>
      <c r="BB83" s="67"/>
      <c r="BC83" s="905">
        <f t="shared" si="35"/>
        <v>0</v>
      </c>
      <c r="BD83" s="906" t="e">
        <f t="shared" si="36"/>
        <v>#N/A</v>
      </c>
      <c r="BE83" s="67"/>
      <c r="BF83" s="905">
        <f t="shared" si="60"/>
        <v>0</v>
      </c>
      <c r="BG83" s="906" t="e">
        <f t="shared" si="37"/>
        <v>#N/A</v>
      </c>
      <c r="BH83" s="67"/>
      <c r="BI83" s="905">
        <f t="shared" si="61"/>
        <v>0</v>
      </c>
      <c r="BJ83" s="906" t="e">
        <f t="shared" si="38"/>
        <v>#N/A</v>
      </c>
      <c r="BK83" s="330">
        <f t="shared" si="70"/>
        <v>0</v>
      </c>
      <c r="BL83" s="332" t="e">
        <f t="shared" si="71"/>
        <v>#DIV/0!</v>
      </c>
      <c r="BM83" s="67"/>
      <c r="BN83" s="905">
        <f t="shared" si="39"/>
        <v>0</v>
      </c>
      <c r="BO83" s="906" t="e">
        <f t="shared" si="40"/>
        <v>#N/A</v>
      </c>
      <c r="BP83" s="67"/>
      <c r="BQ83" s="905">
        <f t="shared" si="41"/>
        <v>0</v>
      </c>
      <c r="BR83" s="906" t="e">
        <f t="shared" si="42"/>
        <v>#N/A</v>
      </c>
    </row>
    <row r="84" spans="1:70" hidden="1" x14ac:dyDescent="0.3">
      <c r="A84" s="1"/>
      <c r="B84" s="3"/>
      <c r="C84" s="157"/>
      <c r="D84" s="158">
        <f t="shared" si="20"/>
        <v>0</v>
      </c>
      <c r="E84" s="152"/>
      <c r="F84" s="78"/>
      <c r="G84" s="22">
        <f t="shared" si="72"/>
        <v>0</v>
      </c>
      <c r="H84" s="905">
        <f t="shared" si="44"/>
        <v>0</v>
      </c>
      <c r="I84" s="906" t="e">
        <f t="shared" si="21"/>
        <v>#N/A</v>
      </c>
      <c r="J84" s="27"/>
      <c r="K84" s="905">
        <f t="shared" si="45"/>
        <v>0</v>
      </c>
      <c r="L84" s="906" t="e">
        <f t="shared" si="46"/>
        <v>#N/A</v>
      </c>
      <c r="M84" s="67"/>
      <c r="N84" s="905">
        <f t="shared" si="52"/>
        <v>0</v>
      </c>
      <c r="O84" s="906" t="e">
        <f t="shared" si="22"/>
        <v>#N/A</v>
      </c>
      <c r="P84" s="67"/>
      <c r="Q84" s="905">
        <f t="shared" si="23"/>
        <v>0</v>
      </c>
      <c r="R84" s="906" t="e">
        <f t="shared" si="24"/>
        <v>#N/A</v>
      </c>
      <c r="S84" s="330">
        <f t="shared" si="62"/>
        <v>0</v>
      </c>
      <c r="T84" s="332" t="e">
        <f t="shared" si="63"/>
        <v>#DIV/0!</v>
      </c>
      <c r="U84" s="27"/>
      <c r="V84" s="905">
        <f t="shared" si="53"/>
        <v>0</v>
      </c>
      <c r="W84" s="906" t="e">
        <f t="shared" si="47"/>
        <v>#N/A</v>
      </c>
      <c r="X84" s="67"/>
      <c r="Y84" s="905">
        <f t="shared" si="54"/>
        <v>0</v>
      </c>
      <c r="Z84" s="906" t="e">
        <f t="shared" si="25"/>
        <v>#N/A</v>
      </c>
      <c r="AA84" s="67"/>
      <c r="AB84" s="905">
        <f t="shared" si="55"/>
        <v>0</v>
      </c>
      <c r="AC84" s="906" t="e">
        <f t="shared" si="26"/>
        <v>#N/A</v>
      </c>
      <c r="AD84" s="330">
        <f t="shared" si="64"/>
        <v>0</v>
      </c>
      <c r="AE84" s="332" t="e">
        <f t="shared" si="65"/>
        <v>#DIV/0!</v>
      </c>
      <c r="AF84" s="67"/>
      <c r="AG84" s="905">
        <f t="shared" si="27"/>
        <v>0</v>
      </c>
      <c r="AH84" s="906" t="e">
        <f t="shared" si="28"/>
        <v>#N/A</v>
      </c>
      <c r="AI84" s="67"/>
      <c r="AJ84" s="905">
        <f t="shared" si="56"/>
        <v>0</v>
      </c>
      <c r="AK84" s="906" t="e">
        <f t="shared" si="29"/>
        <v>#N/A</v>
      </c>
      <c r="AL84" s="67"/>
      <c r="AM84" s="905">
        <f t="shared" si="57"/>
        <v>0</v>
      </c>
      <c r="AN84" s="906" t="e">
        <f t="shared" si="30"/>
        <v>#N/A</v>
      </c>
      <c r="AO84" s="330">
        <f t="shared" si="66"/>
        <v>0</v>
      </c>
      <c r="AP84" s="332" t="e">
        <f t="shared" si="67"/>
        <v>#DIV/0!</v>
      </c>
      <c r="AQ84" s="67"/>
      <c r="AR84" s="905">
        <f t="shared" si="31"/>
        <v>0</v>
      </c>
      <c r="AS84" s="906" t="e">
        <f t="shared" si="32"/>
        <v>#N/A</v>
      </c>
      <c r="AT84" s="67"/>
      <c r="AU84" s="905">
        <f t="shared" si="58"/>
        <v>0</v>
      </c>
      <c r="AV84" s="906" t="e">
        <f t="shared" si="33"/>
        <v>#N/A</v>
      </c>
      <c r="AW84" s="67"/>
      <c r="AX84" s="905">
        <f t="shared" si="59"/>
        <v>0</v>
      </c>
      <c r="AY84" s="906" t="e">
        <f t="shared" si="34"/>
        <v>#N/A</v>
      </c>
      <c r="AZ84" s="330">
        <f t="shared" si="68"/>
        <v>0</v>
      </c>
      <c r="BA84" s="332" t="e">
        <f t="shared" si="69"/>
        <v>#DIV/0!</v>
      </c>
      <c r="BB84" s="67"/>
      <c r="BC84" s="905">
        <f t="shared" si="35"/>
        <v>0</v>
      </c>
      <c r="BD84" s="906" t="e">
        <f t="shared" si="36"/>
        <v>#N/A</v>
      </c>
      <c r="BE84" s="67"/>
      <c r="BF84" s="905">
        <f t="shared" si="60"/>
        <v>0</v>
      </c>
      <c r="BG84" s="906" t="e">
        <f t="shared" si="37"/>
        <v>#N/A</v>
      </c>
      <c r="BH84" s="67"/>
      <c r="BI84" s="905">
        <f t="shared" si="61"/>
        <v>0</v>
      </c>
      <c r="BJ84" s="906" t="e">
        <f t="shared" si="38"/>
        <v>#N/A</v>
      </c>
      <c r="BK84" s="330">
        <f t="shared" si="70"/>
        <v>0</v>
      </c>
      <c r="BL84" s="332" t="e">
        <f t="shared" si="71"/>
        <v>#DIV/0!</v>
      </c>
      <c r="BM84" s="67"/>
      <c r="BN84" s="905">
        <f t="shared" si="39"/>
        <v>0</v>
      </c>
      <c r="BO84" s="906" t="e">
        <f t="shared" si="40"/>
        <v>#N/A</v>
      </c>
      <c r="BP84" s="67"/>
      <c r="BQ84" s="905">
        <f t="shared" si="41"/>
        <v>0</v>
      </c>
      <c r="BR84" s="906" t="e">
        <f t="shared" si="42"/>
        <v>#N/A</v>
      </c>
    </row>
    <row r="85" spans="1:70" hidden="1" x14ac:dyDescent="0.3">
      <c r="A85" s="1"/>
      <c r="B85" s="3"/>
      <c r="C85" s="157"/>
      <c r="D85" s="158">
        <f t="shared" si="20"/>
        <v>0</v>
      </c>
      <c r="E85" s="152"/>
      <c r="F85" s="78"/>
      <c r="G85" s="22">
        <f t="shared" si="72"/>
        <v>0</v>
      </c>
      <c r="H85" s="905">
        <f t="shared" si="44"/>
        <v>0</v>
      </c>
      <c r="I85" s="906" t="e">
        <f t="shared" si="21"/>
        <v>#N/A</v>
      </c>
      <c r="J85" s="27"/>
      <c r="K85" s="905">
        <f t="shared" si="45"/>
        <v>0</v>
      </c>
      <c r="L85" s="906" t="e">
        <f t="shared" si="46"/>
        <v>#N/A</v>
      </c>
      <c r="M85" s="67"/>
      <c r="N85" s="905">
        <f t="shared" si="52"/>
        <v>0</v>
      </c>
      <c r="O85" s="906" t="e">
        <f t="shared" si="22"/>
        <v>#N/A</v>
      </c>
      <c r="P85" s="67"/>
      <c r="Q85" s="905">
        <f t="shared" si="23"/>
        <v>0</v>
      </c>
      <c r="R85" s="906" t="e">
        <f t="shared" si="24"/>
        <v>#N/A</v>
      </c>
      <c r="S85" s="330">
        <f t="shared" si="62"/>
        <v>0</v>
      </c>
      <c r="T85" s="332" t="e">
        <f t="shared" si="63"/>
        <v>#DIV/0!</v>
      </c>
      <c r="U85" s="27"/>
      <c r="V85" s="905">
        <f t="shared" si="53"/>
        <v>0</v>
      </c>
      <c r="W85" s="906" t="e">
        <f t="shared" si="47"/>
        <v>#N/A</v>
      </c>
      <c r="X85" s="67"/>
      <c r="Y85" s="905">
        <f t="shared" si="54"/>
        <v>0</v>
      </c>
      <c r="Z85" s="906" t="e">
        <f t="shared" si="25"/>
        <v>#N/A</v>
      </c>
      <c r="AA85" s="67"/>
      <c r="AB85" s="905">
        <f t="shared" si="55"/>
        <v>0</v>
      </c>
      <c r="AC85" s="906" t="e">
        <f t="shared" si="26"/>
        <v>#N/A</v>
      </c>
      <c r="AD85" s="330">
        <f t="shared" si="64"/>
        <v>0</v>
      </c>
      <c r="AE85" s="332" t="e">
        <f t="shared" si="65"/>
        <v>#DIV/0!</v>
      </c>
      <c r="AF85" s="67"/>
      <c r="AG85" s="905">
        <f t="shared" si="27"/>
        <v>0</v>
      </c>
      <c r="AH85" s="906" t="e">
        <f t="shared" si="28"/>
        <v>#N/A</v>
      </c>
      <c r="AI85" s="67"/>
      <c r="AJ85" s="905">
        <f t="shared" si="56"/>
        <v>0</v>
      </c>
      <c r="AK85" s="906" t="e">
        <f t="shared" si="29"/>
        <v>#N/A</v>
      </c>
      <c r="AL85" s="67"/>
      <c r="AM85" s="905">
        <f t="shared" si="57"/>
        <v>0</v>
      </c>
      <c r="AN85" s="906" t="e">
        <f t="shared" si="30"/>
        <v>#N/A</v>
      </c>
      <c r="AO85" s="330">
        <f t="shared" si="66"/>
        <v>0</v>
      </c>
      <c r="AP85" s="332" t="e">
        <f t="shared" si="67"/>
        <v>#DIV/0!</v>
      </c>
      <c r="AQ85" s="67"/>
      <c r="AR85" s="905">
        <f t="shared" si="31"/>
        <v>0</v>
      </c>
      <c r="AS85" s="906" t="e">
        <f t="shared" si="32"/>
        <v>#N/A</v>
      </c>
      <c r="AT85" s="67"/>
      <c r="AU85" s="905">
        <f t="shared" si="58"/>
        <v>0</v>
      </c>
      <c r="AV85" s="906" t="e">
        <f t="shared" si="33"/>
        <v>#N/A</v>
      </c>
      <c r="AW85" s="67"/>
      <c r="AX85" s="905">
        <f t="shared" si="59"/>
        <v>0</v>
      </c>
      <c r="AY85" s="906" t="e">
        <f t="shared" si="34"/>
        <v>#N/A</v>
      </c>
      <c r="AZ85" s="330">
        <f t="shared" si="68"/>
        <v>0</v>
      </c>
      <c r="BA85" s="332" t="e">
        <f t="shared" si="69"/>
        <v>#DIV/0!</v>
      </c>
      <c r="BB85" s="67"/>
      <c r="BC85" s="905">
        <f t="shared" si="35"/>
        <v>0</v>
      </c>
      <c r="BD85" s="906" t="e">
        <f t="shared" si="36"/>
        <v>#N/A</v>
      </c>
      <c r="BE85" s="67"/>
      <c r="BF85" s="905">
        <f t="shared" si="60"/>
        <v>0</v>
      </c>
      <c r="BG85" s="906" t="e">
        <f t="shared" si="37"/>
        <v>#N/A</v>
      </c>
      <c r="BH85" s="67"/>
      <c r="BI85" s="905">
        <f t="shared" si="61"/>
        <v>0</v>
      </c>
      <c r="BJ85" s="906" t="e">
        <f t="shared" si="38"/>
        <v>#N/A</v>
      </c>
      <c r="BK85" s="330">
        <f t="shared" si="70"/>
        <v>0</v>
      </c>
      <c r="BL85" s="332" t="e">
        <f t="shared" si="71"/>
        <v>#DIV/0!</v>
      </c>
      <c r="BM85" s="67"/>
      <c r="BN85" s="905">
        <f t="shared" si="39"/>
        <v>0</v>
      </c>
      <c r="BO85" s="906" t="e">
        <f t="shared" si="40"/>
        <v>#N/A</v>
      </c>
      <c r="BP85" s="67"/>
      <c r="BQ85" s="905">
        <f t="shared" si="41"/>
        <v>0</v>
      </c>
      <c r="BR85" s="906" t="e">
        <f t="shared" si="42"/>
        <v>#N/A</v>
      </c>
    </row>
    <row r="86" spans="1:70" hidden="1" x14ac:dyDescent="0.3">
      <c r="A86" s="1"/>
      <c r="B86" s="3"/>
      <c r="C86" s="157"/>
      <c r="D86" s="158">
        <f t="shared" si="20"/>
        <v>0</v>
      </c>
      <c r="E86" s="152"/>
      <c r="F86" s="78"/>
      <c r="G86" s="22">
        <f t="shared" si="72"/>
        <v>0</v>
      </c>
      <c r="H86" s="905">
        <f t="shared" si="44"/>
        <v>0</v>
      </c>
      <c r="I86" s="906" t="e">
        <f t="shared" si="21"/>
        <v>#N/A</v>
      </c>
      <c r="J86" s="27"/>
      <c r="K86" s="905">
        <f t="shared" si="45"/>
        <v>0</v>
      </c>
      <c r="L86" s="906" t="e">
        <f t="shared" si="46"/>
        <v>#N/A</v>
      </c>
      <c r="M86" s="67"/>
      <c r="N86" s="905">
        <f t="shared" si="52"/>
        <v>0</v>
      </c>
      <c r="O86" s="906" t="e">
        <f t="shared" si="22"/>
        <v>#N/A</v>
      </c>
      <c r="P86" s="67"/>
      <c r="Q86" s="905">
        <f t="shared" si="23"/>
        <v>0</v>
      </c>
      <c r="R86" s="906" t="e">
        <f t="shared" si="24"/>
        <v>#N/A</v>
      </c>
      <c r="S86" s="330">
        <f t="shared" si="62"/>
        <v>0</v>
      </c>
      <c r="T86" s="332" t="e">
        <f t="shared" si="63"/>
        <v>#DIV/0!</v>
      </c>
      <c r="U86" s="27"/>
      <c r="V86" s="905">
        <f t="shared" si="53"/>
        <v>0</v>
      </c>
      <c r="W86" s="906" t="e">
        <f t="shared" si="47"/>
        <v>#N/A</v>
      </c>
      <c r="X86" s="67"/>
      <c r="Y86" s="905">
        <f t="shared" si="54"/>
        <v>0</v>
      </c>
      <c r="Z86" s="906" t="e">
        <f t="shared" si="25"/>
        <v>#N/A</v>
      </c>
      <c r="AA86" s="67"/>
      <c r="AB86" s="905">
        <f t="shared" si="55"/>
        <v>0</v>
      </c>
      <c r="AC86" s="906" t="e">
        <f t="shared" si="26"/>
        <v>#N/A</v>
      </c>
      <c r="AD86" s="330">
        <f t="shared" si="64"/>
        <v>0</v>
      </c>
      <c r="AE86" s="332" t="e">
        <f t="shared" si="65"/>
        <v>#DIV/0!</v>
      </c>
      <c r="AF86" s="67"/>
      <c r="AG86" s="905">
        <f t="shared" si="27"/>
        <v>0</v>
      </c>
      <c r="AH86" s="906" t="e">
        <f t="shared" si="28"/>
        <v>#N/A</v>
      </c>
      <c r="AI86" s="67"/>
      <c r="AJ86" s="905">
        <f t="shared" si="56"/>
        <v>0</v>
      </c>
      <c r="AK86" s="906" t="e">
        <f t="shared" si="29"/>
        <v>#N/A</v>
      </c>
      <c r="AL86" s="67"/>
      <c r="AM86" s="905">
        <f t="shared" si="57"/>
        <v>0</v>
      </c>
      <c r="AN86" s="906" t="e">
        <f t="shared" si="30"/>
        <v>#N/A</v>
      </c>
      <c r="AO86" s="330">
        <f t="shared" si="66"/>
        <v>0</v>
      </c>
      <c r="AP86" s="332" t="e">
        <f t="shared" si="67"/>
        <v>#DIV/0!</v>
      </c>
      <c r="AQ86" s="67"/>
      <c r="AR86" s="905">
        <f t="shared" si="31"/>
        <v>0</v>
      </c>
      <c r="AS86" s="906" t="e">
        <f t="shared" si="32"/>
        <v>#N/A</v>
      </c>
      <c r="AT86" s="67"/>
      <c r="AU86" s="905">
        <f t="shared" si="58"/>
        <v>0</v>
      </c>
      <c r="AV86" s="906" t="e">
        <f t="shared" si="33"/>
        <v>#N/A</v>
      </c>
      <c r="AW86" s="67"/>
      <c r="AX86" s="905">
        <f t="shared" si="59"/>
        <v>0</v>
      </c>
      <c r="AY86" s="906" t="e">
        <f t="shared" si="34"/>
        <v>#N/A</v>
      </c>
      <c r="AZ86" s="330">
        <f t="shared" si="68"/>
        <v>0</v>
      </c>
      <c r="BA86" s="332" t="e">
        <f t="shared" si="69"/>
        <v>#DIV/0!</v>
      </c>
      <c r="BB86" s="67"/>
      <c r="BC86" s="905">
        <f t="shared" si="35"/>
        <v>0</v>
      </c>
      <c r="BD86" s="906" t="e">
        <f t="shared" si="36"/>
        <v>#N/A</v>
      </c>
      <c r="BE86" s="67"/>
      <c r="BF86" s="905">
        <f t="shared" si="60"/>
        <v>0</v>
      </c>
      <c r="BG86" s="906" t="e">
        <f t="shared" si="37"/>
        <v>#N/A</v>
      </c>
      <c r="BH86" s="67"/>
      <c r="BI86" s="905">
        <f t="shared" si="61"/>
        <v>0</v>
      </c>
      <c r="BJ86" s="906" t="e">
        <f t="shared" si="38"/>
        <v>#N/A</v>
      </c>
      <c r="BK86" s="330">
        <f t="shared" si="70"/>
        <v>0</v>
      </c>
      <c r="BL86" s="332" t="e">
        <f t="shared" si="71"/>
        <v>#DIV/0!</v>
      </c>
      <c r="BM86" s="67"/>
      <c r="BN86" s="905">
        <f t="shared" si="39"/>
        <v>0</v>
      </c>
      <c r="BO86" s="906" t="e">
        <f t="shared" si="40"/>
        <v>#N/A</v>
      </c>
      <c r="BP86" s="67"/>
      <c r="BQ86" s="905">
        <f t="shared" si="41"/>
        <v>0</v>
      </c>
      <c r="BR86" s="906" t="e">
        <f t="shared" si="42"/>
        <v>#N/A</v>
      </c>
    </row>
    <row r="87" spans="1:70" hidden="1" x14ac:dyDescent="0.3">
      <c r="A87" s="1"/>
      <c r="B87" s="3"/>
      <c r="C87" s="157"/>
      <c r="D87" s="158">
        <f t="shared" si="20"/>
        <v>0</v>
      </c>
      <c r="E87" s="152"/>
      <c r="F87" s="78"/>
      <c r="G87" s="22">
        <f t="shared" si="72"/>
        <v>0</v>
      </c>
      <c r="H87" s="905">
        <f t="shared" ref="H87:H101" si="73">IFERROR((VLOOKUP($B87,$BW$2:$CA$5,2))*G87,0)</f>
        <v>0</v>
      </c>
      <c r="I87" s="906" t="e">
        <f t="shared" ref="I87:I101" si="74">(VLOOKUP($B87,$BW$2:$CA$5,3))*H87</f>
        <v>#N/A</v>
      </c>
      <c r="J87" s="27"/>
      <c r="K87" s="905">
        <f t="shared" ref="K87:K101" si="75">IFERROR((VLOOKUP($B87,$BW$2:$CA$5,3))*J87,0)</f>
        <v>0</v>
      </c>
      <c r="L87" s="906" t="e">
        <f t="shared" ref="L87:L101" si="76">(VLOOKUP($B87,$BW$2:$CA$5,3))*K87</f>
        <v>#N/A</v>
      </c>
      <c r="M87" s="67"/>
      <c r="N87" s="905">
        <f t="shared" si="52"/>
        <v>0</v>
      </c>
      <c r="O87" s="906" t="e">
        <f t="shared" ref="O87:O101" si="77">(VLOOKUP($B87,$BW$2:$CA$5,3))*N87</f>
        <v>#N/A</v>
      </c>
      <c r="P87" s="67"/>
      <c r="Q87" s="905">
        <f t="shared" ref="Q87:Q101" si="78">IFERROR((VLOOKUP($B87,$BW$2:$CA$5,3))*P87,0)</f>
        <v>0</v>
      </c>
      <c r="R87" s="906" t="e">
        <f t="shared" ref="R87:R101" si="79">(VLOOKUP($B87,$BW$2:$CA$5,3))*Q87</f>
        <v>#N/A</v>
      </c>
      <c r="S87" s="330">
        <f t="shared" si="62"/>
        <v>0</v>
      </c>
      <c r="T87" s="332" t="e">
        <f t="shared" si="63"/>
        <v>#DIV/0!</v>
      </c>
      <c r="U87" s="27"/>
      <c r="V87" s="905">
        <f t="shared" si="53"/>
        <v>0</v>
      </c>
      <c r="W87" s="906" t="e">
        <f t="shared" ref="W87:W110" si="80">(VLOOKUP($B87,$BW$2:$CA$5,3))*V87</f>
        <v>#N/A</v>
      </c>
      <c r="X87" s="67"/>
      <c r="Y87" s="905">
        <f t="shared" si="54"/>
        <v>0</v>
      </c>
      <c r="Z87" s="906" t="e">
        <f t="shared" ref="Z87:Z110" si="81">(VLOOKUP($B87,$BW$2:$CA$5,3))*Y87</f>
        <v>#N/A</v>
      </c>
      <c r="AA87" s="67"/>
      <c r="AB87" s="905">
        <f t="shared" si="55"/>
        <v>0</v>
      </c>
      <c r="AC87" s="906" t="e">
        <f t="shared" ref="AC87:AC110" si="82">(VLOOKUP($B87,$BW$2:$CA$5,3))*AB87</f>
        <v>#N/A</v>
      </c>
      <c r="AD87" s="330">
        <f t="shared" si="64"/>
        <v>0</v>
      </c>
      <c r="AE87" s="332" t="e">
        <f t="shared" si="65"/>
        <v>#DIV/0!</v>
      </c>
      <c r="AF87" s="67"/>
      <c r="AG87" s="905">
        <f t="shared" ref="AG87:AG101" si="83">IFERROR((VLOOKUP($B87,$BW$2:$CA$5,5))*AF87,0)</f>
        <v>0</v>
      </c>
      <c r="AH87" s="906" t="e">
        <f t="shared" ref="AH87:AH101" si="84">(VLOOKUP($B87,$BW$2:$CA$5,3))*AG87</f>
        <v>#N/A</v>
      </c>
      <c r="AI87" s="67"/>
      <c r="AJ87" s="905">
        <f t="shared" si="56"/>
        <v>0</v>
      </c>
      <c r="AK87" s="906" t="e">
        <f t="shared" ref="AK87:AK110" si="85">(VLOOKUP($B87,$BW$2:$CA$5,3))*AJ87</f>
        <v>#N/A</v>
      </c>
      <c r="AL87" s="67"/>
      <c r="AM87" s="905">
        <f t="shared" si="57"/>
        <v>0</v>
      </c>
      <c r="AN87" s="906" t="e">
        <f t="shared" ref="AN87:AN110" si="86">(VLOOKUP($B87,$BW$2:$CA$5,3))*AM87</f>
        <v>#N/A</v>
      </c>
      <c r="AO87" s="330">
        <f t="shared" si="66"/>
        <v>0</v>
      </c>
      <c r="AP87" s="332" t="e">
        <f t="shared" si="67"/>
        <v>#DIV/0!</v>
      </c>
      <c r="AQ87" s="67"/>
      <c r="AR87" s="905">
        <f t="shared" ref="AR87:AR110" si="87">IFERROR((VLOOKUP($B87,$BW$2:$CA$5,5))*AQ87,0)</f>
        <v>0</v>
      </c>
      <c r="AS87" s="906" t="e">
        <f t="shared" ref="AS87:AS110" si="88">(VLOOKUP($B87,$BW$2:$CA$5,3))*AR87</f>
        <v>#N/A</v>
      </c>
      <c r="AT87" s="67"/>
      <c r="AU87" s="905">
        <f t="shared" si="58"/>
        <v>0</v>
      </c>
      <c r="AV87" s="906" t="e">
        <f t="shared" ref="AV87:AV110" si="89">(VLOOKUP($B87,$BW$2:$CA$5,3))*AU87</f>
        <v>#N/A</v>
      </c>
      <c r="AW87" s="67"/>
      <c r="AX87" s="905">
        <f t="shared" si="59"/>
        <v>0</v>
      </c>
      <c r="AY87" s="906" t="e">
        <f t="shared" ref="AY87:AY110" si="90">(VLOOKUP($B87,$BW$2:$CA$5,3))*AX87</f>
        <v>#N/A</v>
      </c>
      <c r="AZ87" s="330">
        <f t="shared" si="68"/>
        <v>0</v>
      </c>
      <c r="BA87" s="332" t="e">
        <f t="shared" si="69"/>
        <v>#DIV/0!</v>
      </c>
      <c r="BB87" s="67"/>
      <c r="BC87" s="905">
        <f t="shared" ref="BC87:BC110" si="91">IFERROR((VLOOKUP($B87,$BW$2:$CA$5,5))*BB87,0)</f>
        <v>0</v>
      </c>
      <c r="BD87" s="906" t="e">
        <f t="shared" ref="BD87:BD110" si="92">(VLOOKUP($B87,$BW$2:$CA$5,3))*BC87</f>
        <v>#N/A</v>
      </c>
      <c r="BE87" s="67"/>
      <c r="BF87" s="905">
        <f t="shared" si="60"/>
        <v>0</v>
      </c>
      <c r="BG87" s="906" t="e">
        <f t="shared" ref="BG87:BG110" si="93">(VLOOKUP($B87,$BW$2:$CA$5,3))*BF87</f>
        <v>#N/A</v>
      </c>
      <c r="BH87" s="67"/>
      <c r="BI87" s="905">
        <f t="shared" si="61"/>
        <v>0</v>
      </c>
      <c r="BJ87" s="906" t="e">
        <f t="shared" ref="BJ87:BJ110" si="94">(VLOOKUP($B87,$BW$2:$CA$5,3))*BI87</f>
        <v>#N/A</v>
      </c>
      <c r="BK87" s="330">
        <f t="shared" si="70"/>
        <v>0</v>
      </c>
      <c r="BL87" s="332" t="e">
        <f t="shared" si="71"/>
        <v>#DIV/0!</v>
      </c>
      <c r="BM87" s="67"/>
      <c r="BN87" s="905">
        <f t="shared" ref="BN87:BN101" si="95">IFERROR((VLOOKUP($B87,$BW$2:$CA$5,5))*BM87,0)</f>
        <v>0</v>
      </c>
      <c r="BO87" s="906" t="e">
        <f t="shared" ref="BO87:BO101" si="96">(VLOOKUP($B87,$BW$2:$CA$5,3))*BN87</f>
        <v>#N/A</v>
      </c>
      <c r="BP87" s="67"/>
      <c r="BQ87" s="905">
        <f t="shared" ref="BQ87:BQ110" si="97">IFERROR((VLOOKUP($B87,$BW$2:$CA$5,5))*BP87,0)</f>
        <v>0</v>
      </c>
      <c r="BR87" s="906" t="e">
        <f t="shared" ref="BR87:BR110" si="98">(VLOOKUP($B87,$BW$2:$CA$5,3))*BQ87</f>
        <v>#N/A</v>
      </c>
    </row>
    <row r="88" spans="1:70" hidden="1" x14ac:dyDescent="0.3">
      <c r="A88" s="1"/>
      <c r="B88" s="3"/>
      <c r="C88" s="157"/>
      <c r="D88" s="158">
        <f t="shared" ref="D88:D101" si="99">IFERROR((VLOOKUP($B88,$BW$2:$CA$5,2))*C88,0)</f>
        <v>0</v>
      </c>
      <c r="E88" s="152"/>
      <c r="F88" s="78"/>
      <c r="G88" s="22">
        <f t="shared" si="72"/>
        <v>0</v>
      </c>
      <c r="H88" s="905">
        <f t="shared" si="73"/>
        <v>0</v>
      </c>
      <c r="I88" s="906" t="e">
        <f t="shared" si="74"/>
        <v>#N/A</v>
      </c>
      <c r="J88" s="27"/>
      <c r="K88" s="905">
        <f t="shared" si="75"/>
        <v>0</v>
      </c>
      <c r="L88" s="906" t="e">
        <f t="shared" si="76"/>
        <v>#N/A</v>
      </c>
      <c r="M88" s="67"/>
      <c r="N88" s="905">
        <f t="shared" si="52"/>
        <v>0</v>
      </c>
      <c r="O88" s="906" t="e">
        <f t="shared" si="77"/>
        <v>#N/A</v>
      </c>
      <c r="P88" s="67"/>
      <c r="Q88" s="905">
        <f t="shared" si="78"/>
        <v>0</v>
      </c>
      <c r="R88" s="906" t="e">
        <f t="shared" si="79"/>
        <v>#N/A</v>
      </c>
      <c r="S88" s="330">
        <f t="shared" si="62"/>
        <v>0</v>
      </c>
      <c r="T88" s="332" t="e">
        <f t="shared" si="63"/>
        <v>#DIV/0!</v>
      </c>
      <c r="U88" s="27"/>
      <c r="V88" s="905">
        <f t="shared" si="53"/>
        <v>0</v>
      </c>
      <c r="W88" s="906" t="e">
        <f t="shared" si="80"/>
        <v>#N/A</v>
      </c>
      <c r="X88" s="67"/>
      <c r="Y88" s="905">
        <f t="shared" si="54"/>
        <v>0</v>
      </c>
      <c r="Z88" s="906" t="e">
        <f t="shared" si="81"/>
        <v>#N/A</v>
      </c>
      <c r="AA88" s="67"/>
      <c r="AB88" s="905">
        <f t="shared" si="55"/>
        <v>0</v>
      </c>
      <c r="AC88" s="906" t="e">
        <f t="shared" si="82"/>
        <v>#N/A</v>
      </c>
      <c r="AD88" s="330">
        <f t="shared" si="64"/>
        <v>0</v>
      </c>
      <c r="AE88" s="332" t="e">
        <f t="shared" si="65"/>
        <v>#DIV/0!</v>
      </c>
      <c r="AF88" s="67"/>
      <c r="AG88" s="905">
        <f t="shared" si="83"/>
        <v>0</v>
      </c>
      <c r="AH88" s="906" t="e">
        <f t="shared" si="84"/>
        <v>#N/A</v>
      </c>
      <c r="AI88" s="67"/>
      <c r="AJ88" s="905">
        <f t="shared" si="56"/>
        <v>0</v>
      </c>
      <c r="AK88" s="906" t="e">
        <f t="shared" si="85"/>
        <v>#N/A</v>
      </c>
      <c r="AL88" s="67"/>
      <c r="AM88" s="905">
        <f t="shared" si="57"/>
        <v>0</v>
      </c>
      <c r="AN88" s="906" t="e">
        <f t="shared" si="86"/>
        <v>#N/A</v>
      </c>
      <c r="AO88" s="330">
        <f t="shared" si="66"/>
        <v>0</v>
      </c>
      <c r="AP88" s="332" t="e">
        <f t="shared" si="67"/>
        <v>#DIV/0!</v>
      </c>
      <c r="AQ88" s="67"/>
      <c r="AR88" s="905">
        <f t="shared" si="87"/>
        <v>0</v>
      </c>
      <c r="AS88" s="906" t="e">
        <f t="shared" si="88"/>
        <v>#N/A</v>
      </c>
      <c r="AT88" s="67"/>
      <c r="AU88" s="905">
        <f t="shared" si="58"/>
        <v>0</v>
      </c>
      <c r="AV88" s="906" t="e">
        <f t="shared" si="89"/>
        <v>#N/A</v>
      </c>
      <c r="AW88" s="67"/>
      <c r="AX88" s="905">
        <f t="shared" si="59"/>
        <v>0</v>
      </c>
      <c r="AY88" s="906" t="e">
        <f t="shared" si="90"/>
        <v>#N/A</v>
      </c>
      <c r="AZ88" s="330">
        <f t="shared" si="68"/>
        <v>0</v>
      </c>
      <c r="BA88" s="332" t="e">
        <f t="shared" si="69"/>
        <v>#DIV/0!</v>
      </c>
      <c r="BB88" s="67"/>
      <c r="BC88" s="905">
        <f t="shared" si="91"/>
        <v>0</v>
      </c>
      <c r="BD88" s="906" t="e">
        <f t="shared" si="92"/>
        <v>#N/A</v>
      </c>
      <c r="BE88" s="67"/>
      <c r="BF88" s="905">
        <f t="shared" si="60"/>
        <v>0</v>
      </c>
      <c r="BG88" s="906" t="e">
        <f t="shared" si="93"/>
        <v>#N/A</v>
      </c>
      <c r="BH88" s="67"/>
      <c r="BI88" s="905">
        <f t="shared" si="61"/>
        <v>0</v>
      </c>
      <c r="BJ88" s="906" t="e">
        <f t="shared" si="94"/>
        <v>#N/A</v>
      </c>
      <c r="BK88" s="330">
        <f t="shared" si="70"/>
        <v>0</v>
      </c>
      <c r="BL88" s="332" t="e">
        <f t="shared" si="71"/>
        <v>#DIV/0!</v>
      </c>
      <c r="BM88" s="67"/>
      <c r="BN88" s="905">
        <f t="shared" si="95"/>
        <v>0</v>
      </c>
      <c r="BO88" s="906" t="e">
        <f t="shared" si="96"/>
        <v>#N/A</v>
      </c>
      <c r="BP88" s="67"/>
      <c r="BQ88" s="905">
        <f t="shared" si="97"/>
        <v>0</v>
      </c>
      <c r="BR88" s="906" t="e">
        <f t="shared" si="98"/>
        <v>#N/A</v>
      </c>
    </row>
    <row r="89" spans="1:70" hidden="1" x14ac:dyDescent="0.3">
      <c r="A89" s="1"/>
      <c r="B89" s="3"/>
      <c r="C89" s="157"/>
      <c r="D89" s="158">
        <f t="shared" si="99"/>
        <v>0</v>
      </c>
      <c r="E89" s="152"/>
      <c r="F89" s="78"/>
      <c r="G89" s="22">
        <f t="shared" si="72"/>
        <v>0</v>
      </c>
      <c r="H89" s="905">
        <f t="shared" si="73"/>
        <v>0</v>
      </c>
      <c r="I89" s="906" t="e">
        <f t="shared" si="74"/>
        <v>#N/A</v>
      </c>
      <c r="J89" s="27"/>
      <c r="K89" s="905">
        <f t="shared" si="75"/>
        <v>0</v>
      </c>
      <c r="L89" s="906" t="e">
        <f t="shared" si="76"/>
        <v>#N/A</v>
      </c>
      <c r="M89" s="67"/>
      <c r="N89" s="905">
        <f t="shared" si="52"/>
        <v>0</v>
      </c>
      <c r="O89" s="906" t="e">
        <f t="shared" si="77"/>
        <v>#N/A</v>
      </c>
      <c r="P89" s="67"/>
      <c r="Q89" s="905">
        <f t="shared" si="78"/>
        <v>0</v>
      </c>
      <c r="R89" s="906" t="e">
        <f t="shared" si="79"/>
        <v>#N/A</v>
      </c>
      <c r="S89" s="330">
        <f t="shared" si="62"/>
        <v>0</v>
      </c>
      <c r="T89" s="332" t="e">
        <f t="shared" si="63"/>
        <v>#DIV/0!</v>
      </c>
      <c r="U89" s="27"/>
      <c r="V89" s="905">
        <f t="shared" si="53"/>
        <v>0</v>
      </c>
      <c r="W89" s="906" t="e">
        <f t="shared" si="80"/>
        <v>#N/A</v>
      </c>
      <c r="X89" s="67"/>
      <c r="Y89" s="905">
        <f t="shared" si="54"/>
        <v>0</v>
      </c>
      <c r="Z89" s="906" t="e">
        <f t="shared" si="81"/>
        <v>#N/A</v>
      </c>
      <c r="AA89" s="67"/>
      <c r="AB89" s="905">
        <f t="shared" si="55"/>
        <v>0</v>
      </c>
      <c r="AC89" s="906" t="e">
        <f t="shared" si="82"/>
        <v>#N/A</v>
      </c>
      <c r="AD89" s="330">
        <f t="shared" si="64"/>
        <v>0</v>
      </c>
      <c r="AE89" s="332" t="e">
        <f t="shared" si="65"/>
        <v>#DIV/0!</v>
      </c>
      <c r="AF89" s="67"/>
      <c r="AG89" s="905">
        <f t="shared" si="83"/>
        <v>0</v>
      </c>
      <c r="AH89" s="906" t="e">
        <f t="shared" si="84"/>
        <v>#N/A</v>
      </c>
      <c r="AI89" s="67"/>
      <c r="AJ89" s="905">
        <f t="shared" si="56"/>
        <v>0</v>
      </c>
      <c r="AK89" s="906" t="e">
        <f t="shared" si="85"/>
        <v>#N/A</v>
      </c>
      <c r="AL89" s="67"/>
      <c r="AM89" s="905">
        <f t="shared" si="57"/>
        <v>0</v>
      </c>
      <c r="AN89" s="906" t="e">
        <f t="shared" si="86"/>
        <v>#N/A</v>
      </c>
      <c r="AO89" s="330">
        <f t="shared" si="66"/>
        <v>0</v>
      </c>
      <c r="AP89" s="332" t="e">
        <f t="shared" si="67"/>
        <v>#DIV/0!</v>
      </c>
      <c r="AQ89" s="67"/>
      <c r="AR89" s="905">
        <f t="shared" si="87"/>
        <v>0</v>
      </c>
      <c r="AS89" s="906" t="e">
        <f t="shared" si="88"/>
        <v>#N/A</v>
      </c>
      <c r="AT89" s="67"/>
      <c r="AU89" s="905">
        <f t="shared" si="58"/>
        <v>0</v>
      </c>
      <c r="AV89" s="906" t="e">
        <f t="shared" si="89"/>
        <v>#N/A</v>
      </c>
      <c r="AW89" s="67"/>
      <c r="AX89" s="905">
        <f t="shared" si="59"/>
        <v>0</v>
      </c>
      <c r="AY89" s="906" t="e">
        <f t="shared" si="90"/>
        <v>#N/A</v>
      </c>
      <c r="AZ89" s="330">
        <f t="shared" si="68"/>
        <v>0</v>
      </c>
      <c r="BA89" s="332" t="e">
        <f t="shared" si="69"/>
        <v>#DIV/0!</v>
      </c>
      <c r="BB89" s="67"/>
      <c r="BC89" s="905">
        <f t="shared" si="91"/>
        <v>0</v>
      </c>
      <c r="BD89" s="906" t="e">
        <f t="shared" si="92"/>
        <v>#N/A</v>
      </c>
      <c r="BE89" s="67"/>
      <c r="BF89" s="905">
        <f t="shared" si="60"/>
        <v>0</v>
      </c>
      <c r="BG89" s="906" t="e">
        <f t="shared" si="93"/>
        <v>#N/A</v>
      </c>
      <c r="BH89" s="67"/>
      <c r="BI89" s="905">
        <f t="shared" si="61"/>
        <v>0</v>
      </c>
      <c r="BJ89" s="906" t="e">
        <f t="shared" si="94"/>
        <v>#N/A</v>
      </c>
      <c r="BK89" s="330">
        <f t="shared" si="70"/>
        <v>0</v>
      </c>
      <c r="BL89" s="332" t="e">
        <f t="shared" si="71"/>
        <v>#DIV/0!</v>
      </c>
      <c r="BM89" s="67"/>
      <c r="BN89" s="905">
        <f t="shared" si="95"/>
        <v>0</v>
      </c>
      <c r="BO89" s="906" t="e">
        <f t="shared" si="96"/>
        <v>#N/A</v>
      </c>
      <c r="BP89" s="67"/>
      <c r="BQ89" s="905">
        <f t="shared" si="97"/>
        <v>0</v>
      </c>
      <c r="BR89" s="906" t="e">
        <f t="shared" si="98"/>
        <v>#N/A</v>
      </c>
    </row>
    <row r="90" spans="1:70" hidden="1" x14ac:dyDescent="0.3">
      <c r="A90" s="1"/>
      <c r="B90" s="3"/>
      <c r="C90" s="157"/>
      <c r="D90" s="158">
        <f t="shared" si="99"/>
        <v>0</v>
      </c>
      <c r="E90" s="152"/>
      <c r="F90" s="78"/>
      <c r="G90" s="22">
        <f t="shared" si="72"/>
        <v>0</v>
      </c>
      <c r="H90" s="905">
        <f t="shared" si="73"/>
        <v>0</v>
      </c>
      <c r="I90" s="906" t="e">
        <f t="shared" si="74"/>
        <v>#N/A</v>
      </c>
      <c r="J90" s="27"/>
      <c r="K90" s="905">
        <f t="shared" si="75"/>
        <v>0</v>
      </c>
      <c r="L90" s="906" t="e">
        <f t="shared" si="76"/>
        <v>#N/A</v>
      </c>
      <c r="M90" s="67"/>
      <c r="N90" s="905">
        <f t="shared" si="52"/>
        <v>0</v>
      </c>
      <c r="O90" s="906" t="e">
        <f t="shared" si="77"/>
        <v>#N/A</v>
      </c>
      <c r="P90" s="67"/>
      <c r="Q90" s="905">
        <f t="shared" si="78"/>
        <v>0</v>
      </c>
      <c r="R90" s="906" t="e">
        <f t="shared" si="79"/>
        <v>#N/A</v>
      </c>
      <c r="S90" s="330">
        <f t="shared" si="62"/>
        <v>0</v>
      </c>
      <c r="T90" s="332" t="e">
        <f t="shared" si="63"/>
        <v>#DIV/0!</v>
      </c>
      <c r="U90" s="27"/>
      <c r="V90" s="905">
        <f t="shared" si="53"/>
        <v>0</v>
      </c>
      <c r="W90" s="906" t="e">
        <f t="shared" si="80"/>
        <v>#N/A</v>
      </c>
      <c r="X90" s="67"/>
      <c r="Y90" s="905">
        <f t="shared" si="54"/>
        <v>0</v>
      </c>
      <c r="Z90" s="906" t="e">
        <f t="shared" si="81"/>
        <v>#N/A</v>
      </c>
      <c r="AA90" s="67"/>
      <c r="AB90" s="905">
        <f t="shared" si="55"/>
        <v>0</v>
      </c>
      <c r="AC90" s="906" t="e">
        <f t="shared" si="82"/>
        <v>#N/A</v>
      </c>
      <c r="AD90" s="330">
        <f t="shared" si="64"/>
        <v>0</v>
      </c>
      <c r="AE90" s="332" t="e">
        <f t="shared" si="65"/>
        <v>#DIV/0!</v>
      </c>
      <c r="AF90" s="67"/>
      <c r="AG90" s="905">
        <f t="shared" si="83"/>
        <v>0</v>
      </c>
      <c r="AH90" s="906" t="e">
        <f t="shared" si="84"/>
        <v>#N/A</v>
      </c>
      <c r="AI90" s="67"/>
      <c r="AJ90" s="905">
        <f t="shared" si="56"/>
        <v>0</v>
      </c>
      <c r="AK90" s="906" t="e">
        <f t="shared" si="85"/>
        <v>#N/A</v>
      </c>
      <c r="AL90" s="67"/>
      <c r="AM90" s="905">
        <f t="shared" si="57"/>
        <v>0</v>
      </c>
      <c r="AN90" s="906" t="e">
        <f t="shared" si="86"/>
        <v>#N/A</v>
      </c>
      <c r="AO90" s="330">
        <f t="shared" si="66"/>
        <v>0</v>
      </c>
      <c r="AP90" s="332" t="e">
        <f t="shared" si="67"/>
        <v>#DIV/0!</v>
      </c>
      <c r="AQ90" s="67"/>
      <c r="AR90" s="905">
        <f t="shared" si="87"/>
        <v>0</v>
      </c>
      <c r="AS90" s="906" t="e">
        <f t="shared" si="88"/>
        <v>#N/A</v>
      </c>
      <c r="AT90" s="67"/>
      <c r="AU90" s="905">
        <f t="shared" si="58"/>
        <v>0</v>
      </c>
      <c r="AV90" s="906" t="e">
        <f t="shared" si="89"/>
        <v>#N/A</v>
      </c>
      <c r="AW90" s="67"/>
      <c r="AX90" s="905">
        <f t="shared" si="59"/>
        <v>0</v>
      </c>
      <c r="AY90" s="906" t="e">
        <f t="shared" si="90"/>
        <v>#N/A</v>
      </c>
      <c r="AZ90" s="330">
        <f t="shared" si="68"/>
        <v>0</v>
      </c>
      <c r="BA90" s="332" t="e">
        <f t="shared" si="69"/>
        <v>#DIV/0!</v>
      </c>
      <c r="BB90" s="67"/>
      <c r="BC90" s="905">
        <f t="shared" si="91"/>
        <v>0</v>
      </c>
      <c r="BD90" s="906" t="e">
        <f t="shared" si="92"/>
        <v>#N/A</v>
      </c>
      <c r="BE90" s="67"/>
      <c r="BF90" s="905">
        <f t="shared" si="60"/>
        <v>0</v>
      </c>
      <c r="BG90" s="906" t="e">
        <f t="shared" si="93"/>
        <v>#N/A</v>
      </c>
      <c r="BH90" s="67"/>
      <c r="BI90" s="905">
        <f t="shared" si="61"/>
        <v>0</v>
      </c>
      <c r="BJ90" s="906" t="e">
        <f t="shared" si="94"/>
        <v>#N/A</v>
      </c>
      <c r="BK90" s="330">
        <f t="shared" si="70"/>
        <v>0</v>
      </c>
      <c r="BL90" s="332" t="e">
        <f t="shared" si="71"/>
        <v>#DIV/0!</v>
      </c>
      <c r="BM90" s="67"/>
      <c r="BN90" s="905">
        <f t="shared" si="95"/>
        <v>0</v>
      </c>
      <c r="BO90" s="906" t="e">
        <f t="shared" si="96"/>
        <v>#N/A</v>
      </c>
      <c r="BP90" s="67"/>
      <c r="BQ90" s="905">
        <f t="shared" si="97"/>
        <v>0</v>
      </c>
      <c r="BR90" s="906" t="e">
        <f t="shared" si="98"/>
        <v>#N/A</v>
      </c>
    </row>
    <row r="91" spans="1:70" hidden="1" x14ac:dyDescent="0.3">
      <c r="A91" s="1"/>
      <c r="B91" s="3"/>
      <c r="C91" s="157"/>
      <c r="D91" s="158">
        <f t="shared" si="99"/>
        <v>0</v>
      </c>
      <c r="E91" s="152"/>
      <c r="F91" s="78"/>
      <c r="G91" s="22">
        <f t="shared" si="72"/>
        <v>0</v>
      </c>
      <c r="H91" s="905">
        <f t="shared" si="73"/>
        <v>0</v>
      </c>
      <c r="I91" s="906" t="e">
        <f t="shared" si="74"/>
        <v>#N/A</v>
      </c>
      <c r="J91" s="27"/>
      <c r="K91" s="905">
        <f t="shared" si="75"/>
        <v>0</v>
      </c>
      <c r="L91" s="906" t="e">
        <f t="shared" si="76"/>
        <v>#N/A</v>
      </c>
      <c r="M91" s="67"/>
      <c r="N91" s="905">
        <f t="shared" si="52"/>
        <v>0</v>
      </c>
      <c r="O91" s="906" t="e">
        <f t="shared" si="77"/>
        <v>#N/A</v>
      </c>
      <c r="P91" s="67"/>
      <c r="Q91" s="905">
        <f t="shared" si="78"/>
        <v>0</v>
      </c>
      <c r="R91" s="906" t="e">
        <f t="shared" si="79"/>
        <v>#N/A</v>
      </c>
      <c r="S91" s="330">
        <f t="shared" si="62"/>
        <v>0</v>
      </c>
      <c r="T91" s="332" t="e">
        <f t="shared" si="63"/>
        <v>#DIV/0!</v>
      </c>
      <c r="U91" s="27"/>
      <c r="V91" s="905">
        <f t="shared" si="53"/>
        <v>0</v>
      </c>
      <c r="W91" s="906" t="e">
        <f t="shared" si="80"/>
        <v>#N/A</v>
      </c>
      <c r="X91" s="67"/>
      <c r="Y91" s="905">
        <f t="shared" si="54"/>
        <v>0</v>
      </c>
      <c r="Z91" s="906" t="e">
        <f t="shared" si="81"/>
        <v>#N/A</v>
      </c>
      <c r="AA91" s="67"/>
      <c r="AB91" s="905">
        <f t="shared" si="55"/>
        <v>0</v>
      </c>
      <c r="AC91" s="906" t="e">
        <f t="shared" si="82"/>
        <v>#N/A</v>
      </c>
      <c r="AD91" s="330">
        <f t="shared" si="64"/>
        <v>0</v>
      </c>
      <c r="AE91" s="332" t="e">
        <f t="shared" si="65"/>
        <v>#DIV/0!</v>
      </c>
      <c r="AF91" s="67"/>
      <c r="AG91" s="905">
        <f t="shared" si="83"/>
        <v>0</v>
      </c>
      <c r="AH91" s="906" t="e">
        <f t="shared" si="84"/>
        <v>#N/A</v>
      </c>
      <c r="AI91" s="67"/>
      <c r="AJ91" s="905">
        <f t="shared" si="56"/>
        <v>0</v>
      </c>
      <c r="AK91" s="906" t="e">
        <f t="shared" si="85"/>
        <v>#N/A</v>
      </c>
      <c r="AL91" s="67"/>
      <c r="AM91" s="905">
        <f t="shared" si="57"/>
        <v>0</v>
      </c>
      <c r="AN91" s="906" t="e">
        <f t="shared" si="86"/>
        <v>#N/A</v>
      </c>
      <c r="AO91" s="330">
        <f t="shared" si="66"/>
        <v>0</v>
      </c>
      <c r="AP91" s="332" t="e">
        <f t="shared" si="67"/>
        <v>#DIV/0!</v>
      </c>
      <c r="AQ91" s="67"/>
      <c r="AR91" s="905">
        <f t="shared" si="87"/>
        <v>0</v>
      </c>
      <c r="AS91" s="906" t="e">
        <f t="shared" si="88"/>
        <v>#N/A</v>
      </c>
      <c r="AT91" s="67"/>
      <c r="AU91" s="905">
        <f t="shared" si="58"/>
        <v>0</v>
      </c>
      <c r="AV91" s="906" t="e">
        <f t="shared" si="89"/>
        <v>#N/A</v>
      </c>
      <c r="AW91" s="67"/>
      <c r="AX91" s="905">
        <f t="shared" si="59"/>
        <v>0</v>
      </c>
      <c r="AY91" s="906" t="e">
        <f t="shared" si="90"/>
        <v>#N/A</v>
      </c>
      <c r="AZ91" s="330">
        <f t="shared" si="68"/>
        <v>0</v>
      </c>
      <c r="BA91" s="332" t="e">
        <f t="shared" si="69"/>
        <v>#DIV/0!</v>
      </c>
      <c r="BB91" s="67"/>
      <c r="BC91" s="905">
        <f t="shared" si="91"/>
        <v>0</v>
      </c>
      <c r="BD91" s="906" t="e">
        <f t="shared" si="92"/>
        <v>#N/A</v>
      </c>
      <c r="BE91" s="67"/>
      <c r="BF91" s="905">
        <f t="shared" si="60"/>
        <v>0</v>
      </c>
      <c r="BG91" s="906" t="e">
        <f t="shared" si="93"/>
        <v>#N/A</v>
      </c>
      <c r="BH91" s="67"/>
      <c r="BI91" s="905">
        <f t="shared" si="61"/>
        <v>0</v>
      </c>
      <c r="BJ91" s="906" t="e">
        <f t="shared" si="94"/>
        <v>#N/A</v>
      </c>
      <c r="BK91" s="330">
        <f t="shared" si="70"/>
        <v>0</v>
      </c>
      <c r="BL91" s="332" t="e">
        <f t="shared" si="71"/>
        <v>#DIV/0!</v>
      </c>
      <c r="BM91" s="67"/>
      <c r="BN91" s="905">
        <f t="shared" si="95"/>
        <v>0</v>
      </c>
      <c r="BO91" s="906" t="e">
        <f t="shared" si="96"/>
        <v>#N/A</v>
      </c>
      <c r="BP91" s="67"/>
      <c r="BQ91" s="905">
        <f t="shared" si="97"/>
        <v>0</v>
      </c>
      <c r="BR91" s="906" t="e">
        <f t="shared" si="98"/>
        <v>#N/A</v>
      </c>
    </row>
    <row r="92" spans="1:70" hidden="1" x14ac:dyDescent="0.3">
      <c r="A92" s="1"/>
      <c r="B92" s="3"/>
      <c r="C92" s="157"/>
      <c r="D92" s="158">
        <f t="shared" si="99"/>
        <v>0</v>
      </c>
      <c r="E92" s="152"/>
      <c r="F92" s="78"/>
      <c r="G92" s="22">
        <f t="shared" si="72"/>
        <v>0</v>
      </c>
      <c r="H92" s="905">
        <f t="shared" si="73"/>
        <v>0</v>
      </c>
      <c r="I92" s="906" t="e">
        <f t="shared" si="74"/>
        <v>#N/A</v>
      </c>
      <c r="J92" s="27"/>
      <c r="K92" s="905">
        <f t="shared" si="75"/>
        <v>0</v>
      </c>
      <c r="L92" s="906" t="e">
        <f t="shared" si="76"/>
        <v>#N/A</v>
      </c>
      <c r="M92" s="67"/>
      <c r="N92" s="905">
        <f t="shared" si="52"/>
        <v>0</v>
      </c>
      <c r="O92" s="906" t="e">
        <f t="shared" si="77"/>
        <v>#N/A</v>
      </c>
      <c r="P92" s="67"/>
      <c r="Q92" s="905">
        <f t="shared" si="78"/>
        <v>0</v>
      </c>
      <c r="R92" s="906" t="e">
        <f t="shared" si="79"/>
        <v>#N/A</v>
      </c>
      <c r="S92" s="330">
        <f t="shared" si="62"/>
        <v>0</v>
      </c>
      <c r="T92" s="332" t="e">
        <f t="shared" si="63"/>
        <v>#DIV/0!</v>
      </c>
      <c r="U92" s="27"/>
      <c r="V92" s="905">
        <f t="shared" si="53"/>
        <v>0</v>
      </c>
      <c r="W92" s="906" t="e">
        <f t="shared" si="80"/>
        <v>#N/A</v>
      </c>
      <c r="X92" s="67"/>
      <c r="Y92" s="905">
        <f t="shared" si="54"/>
        <v>0</v>
      </c>
      <c r="Z92" s="906" t="e">
        <f t="shared" si="81"/>
        <v>#N/A</v>
      </c>
      <c r="AA92" s="67"/>
      <c r="AB92" s="905">
        <f t="shared" si="55"/>
        <v>0</v>
      </c>
      <c r="AC92" s="906" t="e">
        <f t="shared" si="82"/>
        <v>#N/A</v>
      </c>
      <c r="AD92" s="330">
        <f t="shared" si="64"/>
        <v>0</v>
      </c>
      <c r="AE92" s="332" t="e">
        <f t="shared" si="65"/>
        <v>#DIV/0!</v>
      </c>
      <c r="AF92" s="67"/>
      <c r="AG92" s="905">
        <f t="shared" si="83"/>
        <v>0</v>
      </c>
      <c r="AH92" s="906" t="e">
        <f t="shared" si="84"/>
        <v>#N/A</v>
      </c>
      <c r="AI92" s="67"/>
      <c r="AJ92" s="905">
        <f t="shared" si="56"/>
        <v>0</v>
      </c>
      <c r="AK92" s="906" t="e">
        <f t="shared" si="85"/>
        <v>#N/A</v>
      </c>
      <c r="AL92" s="67"/>
      <c r="AM92" s="905">
        <f t="shared" si="57"/>
        <v>0</v>
      </c>
      <c r="AN92" s="906" t="e">
        <f t="shared" si="86"/>
        <v>#N/A</v>
      </c>
      <c r="AO92" s="330">
        <f t="shared" si="66"/>
        <v>0</v>
      </c>
      <c r="AP92" s="332" t="e">
        <f t="shared" si="67"/>
        <v>#DIV/0!</v>
      </c>
      <c r="AQ92" s="67"/>
      <c r="AR92" s="905">
        <f t="shared" si="87"/>
        <v>0</v>
      </c>
      <c r="AS92" s="906" t="e">
        <f t="shared" si="88"/>
        <v>#N/A</v>
      </c>
      <c r="AT92" s="67"/>
      <c r="AU92" s="905">
        <f t="shared" si="58"/>
        <v>0</v>
      </c>
      <c r="AV92" s="906" t="e">
        <f t="shared" si="89"/>
        <v>#N/A</v>
      </c>
      <c r="AW92" s="67"/>
      <c r="AX92" s="905">
        <f t="shared" si="59"/>
        <v>0</v>
      </c>
      <c r="AY92" s="906" t="e">
        <f t="shared" si="90"/>
        <v>#N/A</v>
      </c>
      <c r="AZ92" s="330">
        <f t="shared" si="68"/>
        <v>0</v>
      </c>
      <c r="BA92" s="332" t="e">
        <f t="shared" si="69"/>
        <v>#DIV/0!</v>
      </c>
      <c r="BB92" s="67"/>
      <c r="BC92" s="905">
        <f t="shared" si="91"/>
        <v>0</v>
      </c>
      <c r="BD92" s="906" t="e">
        <f t="shared" si="92"/>
        <v>#N/A</v>
      </c>
      <c r="BE92" s="67"/>
      <c r="BF92" s="905">
        <f t="shared" si="60"/>
        <v>0</v>
      </c>
      <c r="BG92" s="906" t="e">
        <f t="shared" si="93"/>
        <v>#N/A</v>
      </c>
      <c r="BH92" s="67"/>
      <c r="BI92" s="905">
        <f t="shared" si="61"/>
        <v>0</v>
      </c>
      <c r="BJ92" s="906" t="e">
        <f t="shared" si="94"/>
        <v>#N/A</v>
      </c>
      <c r="BK92" s="330">
        <f t="shared" si="70"/>
        <v>0</v>
      </c>
      <c r="BL92" s="332" t="e">
        <f t="shared" si="71"/>
        <v>#DIV/0!</v>
      </c>
      <c r="BM92" s="67"/>
      <c r="BN92" s="905">
        <f t="shared" si="95"/>
        <v>0</v>
      </c>
      <c r="BO92" s="906" t="e">
        <f t="shared" si="96"/>
        <v>#N/A</v>
      </c>
      <c r="BP92" s="67"/>
      <c r="BQ92" s="905">
        <f t="shared" si="97"/>
        <v>0</v>
      </c>
      <c r="BR92" s="906" t="e">
        <f t="shared" si="98"/>
        <v>#N/A</v>
      </c>
    </row>
    <row r="93" spans="1:70" hidden="1" x14ac:dyDescent="0.3">
      <c r="A93" s="1"/>
      <c r="B93" s="3"/>
      <c r="C93" s="157"/>
      <c r="D93" s="158">
        <f t="shared" si="99"/>
        <v>0</v>
      </c>
      <c r="E93" s="152"/>
      <c r="F93" s="78"/>
      <c r="G93" s="22">
        <f t="shared" si="72"/>
        <v>0</v>
      </c>
      <c r="H93" s="905">
        <f t="shared" si="73"/>
        <v>0</v>
      </c>
      <c r="I93" s="906" t="e">
        <f t="shared" si="74"/>
        <v>#N/A</v>
      </c>
      <c r="J93" s="27"/>
      <c r="K93" s="905">
        <f t="shared" si="75"/>
        <v>0</v>
      </c>
      <c r="L93" s="906" t="e">
        <f t="shared" si="76"/>
        <v>#N/A</v>
      </c>
      <c r="M93" s="67"/>
      <c r="N93" s="905">
        <f t="shared" si="52"/>
        <v>0</v>
      </c>
      <c r="O93" s="906" t="e">
        <f t="shared" si="77"/>
        <v>#N/A</v>
      </c>
      <c r="P93" s="67"/>
      <c r="Q93" s="905">
        <f t="shared" si="78"/>
        <v>0</v>
      </c>
      <c r="R93" s="906" t="e">
        <f t="shared" si="79"/>
        <v>#N/A</v>
      </c>
      <c r="S93" s="330">
        <f t="shared" si="62"/>
        <v>0</v>
      </c>
      <c r="T93" s="332" t="e">
        <f t="shared" si="63"/>
        <v>#DIV/0!</v>
      </c>
      <c r="U93" s="27"/>
      <c r="V93" s="905">
        <f t="shared" si="53"/>
        <v>0</v>
      </c>
      <c r="W93" s="906" t="e">
        <f t="shared" si="80"/>
        <v>#N/A</v>
      </c>
      <c r="X93" s="67"/>
      <c r="Y93" s="905">
        <f t="shared" si="54"/>
        <v>0</v>
      </c>
      <c r="Z93" s="906" t="e">
        <f t="shared" si="81"/>
        <v>#N/A</v>
      </c>
      <c r="AA93" s="67"/>
      <c r="AB93" s="905">
        <f t="shared" si="55"/>
        <v>0</v>
      </c>
      <c r="AC93" s="906" t="e">
        <f t="shared" si="82"/>
        <v>#N/A</v>
      </c>
      <c r="AD93" s="330">
        <f t="shared" si="64"/>
        <v>0</v>
      </c>
      <c r="AE93" s="332" t="e">
        <f t="shared" si="65"/>
        <v>#DIV/0!</v>
      </c>
      <c r="AF93" s="67"/>
      <c r="AG93" s="905">
        <f t="shared" si="83"/>
        <v>0</v>
      </c>
      <c r="AH93" s="906" t="e">
        <f t="shared" si="84"/>
        <v>#N/A</v>
      </c>
      <c r="AI93" s="67"/>
      <c r="AJ93" s="905">
        <f t="shared" si="56"/>
        <v>0</v>
      </c>
      <c r="AK93" s="906" t="e">
        <f t="shared" si="85"/>
        <v>#N/A</v>
      </c>
      <c r="AL93" s="67"/>
      <c r="AM93" s="905">
        <f t="shared" si="57"/>
        <v>0</v>
      </c>
      <c r="AN93" s="906" t="e">
        <f t="shared" si="86"/>
        <v>#N/A</v>
      </c>
      <c r="AO93" s="330">
        <f t="shared" si="66"/>
        <v>0</v>
      </c>
      <c r="AP93" s="332" t="e">
        <f t="shared" si="67"/>
        <v>#DIV/0!</v>
      </c>
      <c r="AQ93" s="67"/>
      <c r="AR93" s="905">
        <f t="shared" si="87"/>
        <v>0</v>
      </c>
      <c r="AS93" s="906" t="e">
        <f t="shared" si="88"/>
        <v>#N/A</v>
      </c>
      <c r="AT93" s="67"/>
      <c r="AU93" s="905">
        <f t="shared" si="58"/>
        <v>0</v>
      </c>
      <c r="AV93" s="906" t="e">
        <f t="shared" si="89"/>
        <v>#N/A</v>
      </c>
      <c r="AW93" s="67"/>
      <c r="AX93" s="905">
        <f t="shared" si="59"/>
        <v>0</v>
      </c>
      <c r="AY93" s="906" t="e">
        <f t="shared" si="90"/>
        <v>#N/A</v>
      </c>
      <c r="AZ93" s="330">
        <f t="shared" si="68"/>
        <v>0</v>
      </c>
      <c r="BA93" s="332" t="e">
        <f t="shared" si="69"/>
        <v>#DIV/0!</v>
      </c>
      <c r="BB93" s="67"/>
      <c r="BC93" s="905">
        <f t="shared" si="91"/>
        <v>0</v>
      </c>
      <c r="BD93" s="906" t="e">
        <f t="shared" si="92"/>
        <v>#N/A</v>
      </c>
      <c r="BE93" s="67"/>
      <c r="BF93" s="905">
        <f t="shared" si="60"/>
        <v>0</v>
      </c>
      <c r="BG93" s="906" t="e">
        <f t="shared" si="93"/>
        <v>#N/A</v>
      </c>
      <c r="BH93" s="67"/>
      <c r="BI93" s="905">
        <f t="shared" si="61"/>
        <v>0</v>
      </c>
      <c r="BJ93" s="906" t="e">
        <f t="shared" si="94"/>
        <v>#N/A</v>
      </c>
      <c r="BK93" s="330">
        <f t="shared" si="70"/>
        <v>0</v>
      </c>
      <c r="BL93" s="332" t="e">
        <f t="shared" si="71"/>
        <v>#DIV/0!</v>
      </c>
      <c r="BM93" s="67"/>
      <c r="BN93" s="905">
        <f t="shared" si="95"/>
        <v>0</v>
      </c>
      <c r="BO93" s="906" t="e">
        <f t="shared" si="96"/>
        <v>#N/A</v>
      </c>
      <c r="BP93" s="67"/>
      <c r="BQ93" s="905">
        <f t="shared" si="97"/>
        <v>0</v>
      </c>
      <c r="BR93" s="906" t="e">
        <f t="shared" si="98"/>
        <v>#N/A</v>
      </c>
    </row>
    <row r="94" spans="1:70" hidden="1" x14ac:dyDescent="0.3">
      <c r="A94" s="1"/>
      <c r="B94" s="3"/>
      <c r="C94" s="157"/>
      <c r="D94" s="158">
        <f t="shared" si="99"/>
        <v>0</v>
      </c>
      <c r="E94" s="152"/>
      <c r="F94" s="78"/>
      <c r="G94" s="22">
        <f t="shared" si="72"/>
        <v>0</v>
      </c>
      <c r="H94" s="905">
        <f t="shared" si="73"/>
        <v>0</v>
      </c>
      <c r="I94" s="906" t="e">
        <f t="shared" si="74"/>
        <v>#N/A</v>
      </c>
      <c r="J94" s="27"/>
      <c r="K94" s="905">
        <f t="shared" si="75"/>
        <v>0</v>
      </c>
      <c r="L94" s="906" t="e">
        <f t="shared" si="76"/>
        <v>#N/A</v>
      </c>
      <c r="M94" s="67"/>
      <c r="N94" s="905">
        <f t="shared" si="52"/>
        <v>0</v>
      </c>
      <c r="O94" s="906" t="e">
        <f t="shared" si="77"/>
        <v>#N/A</v>
      </c>
      <c r="P94" s="67"/>
      <c r="Q94" s="905">
        <f t="shared" si="78"/>
        <v>0</v>
      </c>
      <c r="R94" s="906" t="e">
        <f t="shared" si="79"/>
        <v>#N/A</v>
      </c>
      <c r="S94" s="330">
        <f t="shared" si="62"/>
        <v>0</v>
      </c>
      <c r="T94" s="332" t="e">
        <f t="shared" si="63"/>
        <v>#DIV/0!</v>
      </c>
      <c r="U94" s="27"/>
      <c r="V94" s="905">
        <f t="shared" si="53"/>
        <v>0</v>
      </c>
      <c r="W94" s="906" t="e">
        <f t="shared" si="80"/>
        <v>#N/A</v>
      </c>
      <c r="X94" s="67"/>
      <c r="Y94" s="905">
        <f t="shared" si="54"/>
        <v>0</v>
      </c>
      <c r="Z94" s="906" t="e">
        <f t="shared" si="81"/>
        <v>#N/A</v>
      </c>
      <c r="AA94" s="67"/>
      <c r="AB94" s="905">
        <f t="shared" si="55"/>
        <v>0</v>
      </c>
      <c r="AC94" s="906" t="e">
        <f t="shared" si="82"/>
        <v>#N/A</v>
      </c>
      <c r="AD94" s="330">
        <f t="shared" si="64"/>
        <v>0</v>
      </c>
      <c r="AE94" s="332" t="e">
        <f t="shared" si="65"/>
        <v>#DIV/0!</v>
      </c>
      <c r="AF94" s="67"/>
      <c r="AG94" s="905">
        <f t="shared" si="83"/>
        <v>0</v>
      </c>
      <c r="AH94" s="906" t="e">
        <f t="shared" si="84"/>
        <v>#N/A</v>
      </c>
      <c r="AI94" s="67"/>
      <c r="AJ94" s="905">
        <f t="shared" si="56"/>
        <v>0</v>
      </c>
      <c r="AK94" s="906" t="e">
        <f t="shared" si="85"/>
        <v>#N/A</v>
      </c>
      <c r="AL94" s="67"/>
      <c r="AM94" s="905">
        <f t="shared" si="57"/>
        <v>0</v>
      </c>
      <c r="AN94" s="906" t="e">
        <f t="shared" si="86"/>
        <v>#N/A</v>
      </c>
      <c r="AO94" s="330">
        <f t="shared" si="66"/>
        <v>0</v>
      </c>
      <c r="AP94" s="332" t="e">
        <f t="shared" si="67"/>
        <v>#DIV/0!</v>
      </c>
      <c r="AQ94" s="67"/>
      <c r="AR94" s="905">
        <f t="shared" si="87"/>
        <v>0</v>
      </c>
      <c r="AS94" s="906" t="e">
        <f t="shared" si="88"/>
        <v>#N/A</v>
      </c>
      <c r="AT94" s="67"/>
      <c r="AU94" s="905">
        <f t="shared" si="58"/>
        <v>0</v>
      </c>
      <c r="AV94" s="906" t="e">
        <f t="shared" si="89"/>
        <v>#N/A</v>
      </c>
      <c r="AW94" s="67"/>
      <c r="AX94" s="905">
        <f t="shared" si="59"/>
        <v>0</v>
      </c>
      <c r="AY94" s="906" t="e">
        <f t="shared" si="90"/>
        <v>#N/A</v>
      </c>
      <c r="AZ94" s="330">
        <f t="shared" si="68"/>
        <v>0</v>
      </c>
      <c r="BA94" s="332" t="e">
        <f t="shared" si="69"/>
        <v>#DIV/0!</v>
      </c>
      <c r="BB94" s="67"/>
      <c r="BC94" s="905">
        <f t="shared" si="91"/>
        <v>0</v>
      </c>
      <c r="BD94" s="906" t="e">
        <f t="shared" si="92"/>
        <v>#N/A</v>
      </c>
      <c r="BE94" s="67"/>
      <c r="BF94" s="905">
        <f t="shared" si="60"/>
        <v>0</v>
      </c>
      <c r="BG94" s="906" t="e">
        <f t="shared" si="93"/>
        <v>#N/A</v>
      </c>
      <c r="BH94" s="67"/>
      <c r="BI94" s="905">
        <f t="shared" si="61"/>
        <v>0</v>
      </c>
      <c r="BJ94" s="906" t="e">
        <f t="shared" si="94"/>
        <v>#N/A</v>
      </c>
      <c r="BK94" s="330">
        <f t="shared" si="70"/>
        <v>0</v>
      </c>
      <c r="BL94" s="332" t="e">
        <f t="shared" si="71"/>
        <v>#DIV/0!</v>
      </c>
      <c r="BM94" s="67"/>
      <c r="BN94" s="905">
        <f t="shared" si="95"/>
        <v>0</v>
      </c>
      <c r="BO94" s="906" t="e">
        <f t="shared" si="96"/>
        <v>#N/A</v>
      </c>
      <c r="BP94" s="67"/>
      <c r="BQ94" s="905">
        <f t="shared" si="97"/>
        <v>0</v>
      </c>
      <c r="BR94" s="906" t="e">
        <f t="shared" si="98"/>
        <v>#N/A</v>
      </c>
    </row>
    <row r="95" spans="1:70" hidden="1" x14ac:dyDescent="0.3">
      <c r="A95" s="1"/>
      <c r="B95" s="3"/>
      <c r="C95" s="157"/>
      <c r="D95" s="158">
        <f t="shared" si="99"/>
        <v>0</v>
      </c>
      <c r="E95" s="152"/>
      <c r="F95" s="78"/>
      <c r="G95" s="22">
        <f t="shared" si="72"/>
        <v>0</v>
      </c>
      <c r="H95" s="905">
        <f t="shared" si="73"/>
        <v>0</v>
      </c>
      <c r="I95" s="906" t="e">
        <f t="shared" si="74"/>
        <v>#N/A</v>
      </c>
      <c r="J95" s="27"/>
      <c r="K95" s="905">
        <f t="shared" si="75"/>
        <v>0</v>
      </c>
      <c r="L95" s="906" t="e">
        <f t="shared" si="76"/>
        <v>#N/A</v>
      </c>
      <c r="M95" s="67"/>
      <c r="N95" s="905">
        <f t="shared" si="52"/>
        <v>0</v>
      </c>
      <c r="O95" s="906" t="e">
        <f t="shared" si="77"/>
        <v>#N/A</v>
      </c>
      <c r="P95" s="67"/>
      <c r="Q95" s="905">
        <f t="shared" si="78"/>
        <v>0</v>
      </c>
      <c r="R95" s="906" t="e">
        <f t="shared" si="79"/>
        <v>#N/A</v>
      </c>
      <c r="S95" s="330">
        <f t="shared" si="62"/>
        <v>0</v>
      </c>
      <c r="T95" s="332" t="e">
        <f t="shared" si="63"/>
        <v>#DIV/0!</v>
      </c>
      <c r="U95" s="27"/>
      <c r="V95" s="905">
        <f t="shared" si="53"/>
        <v>0</v>
      </c>
      <c r="W95" s="906" t="e">
        <f t="shared" si="80"/>
        <v>#N/A</v>
      </c>
      <c r="X95" s="67"/>
      <c r="Y95" s="905">
        <f t="shared" si="54"/>
        <v>0</v>
      </c>
      <c r="Z95" s="906" t="e">
        <f t="shared" si="81"/>
        <v>#N/A</v>
      </c>
      <c r="AA95" s="67"/>
      <c r="AB95" s="905">
        <f t="shared" si="55"/>
        <v>0</v>
      </c>
      <c r="AC95" s="906" t="e">
        <f t="shared" si="82"/>
        <v>#N/A</v>
      </c>
      <c r="AD95" s="330">
        <f t="shared" si="64"/>
        <v>0</v>
      </c>
      <c r="AE95" s="332" t="e">
        <f t="shared" si="65"/>
        <v>#DIV/0!</v>
      </c>
      <c r="AF95" s="67"/>
      <c r="AG95" s="905">
        <f t="shared" si="83"/>
        <v>0</v>
      </c>
      <c r="AH95" s="906" t="e">
        <f t="shared" si="84"/>
        <v>#N/A</v>
      </c>
      <c r="AI95" s="67"/>
      <c r="AJ95" s="905">
        <f t="shared" si="56"/>
        <v>0</v>
      </c>
      <c r="AK95" s="906" t="e">
        <f t="shared" si="85"/>
        <v>#N/A</v>
      </c>
      <c r="AL95" s="67"/>
      <c r="AM95" s="905">
        <f t="shared" si="57"/>
        <v>0</v>
      </c>
      <c r="AN95" s="906" t="e">
        <f t="shared" si="86"/>
        <v>#N/A</v>
      </c>
      <c r="AO95" s="330">
        <f t="shared" si="66"/>
        <v>0</v>
      </c>
      <c r="AP95" s="332" t="e">
        <f t="shared" si="67"/>
        <v>#DIV/0!</v>
      </c>
      <c r="AQ95" s="67"/>
      <c r="AR95" s="905">
        <f t="shared" si="87"/>
        <v>0</v>
      </c>
      <c r="AS95" s="906" t="e">
        <f t="shared" si="88"/>
        <v>#N/A</v>
      </c>
      <c r="AT95" s="67"/>
      <c r="AU95" s="905">
        <f t="shared" si="58"/>
        <v>0</v>
      </c>
      <c r="AV95" s="906" t="e">
        <f t="shared" si="89"/>
        <v>#N/A</v>
      </c>
      <c r="AW95" s="67"/>
      <c r="AX95" s="905">
        <f t="shared" si="59"/>
        <v>0</v>
      </c>
      <c r="AY95" s="906" t="e">
        <f t="shared" si="90"/>
        <v>#N/A</v>
      </c>
      <c r="AZ95" s="330">
        <f t="shared" si="68"/>
        <v>0</v>
      </c>
      <c r="BA95" s="332" t="e">
        <f t="shared" si="69"/>
        <v>#DIV/0!</v>
      </c>
      <c r="BB95" s="67"/>
      <c r="BC95" s="905">
        <f t="shared" si="91"/>
        <v>0</v>
      </c>
      <c r="BD95" s="906" t="e">
        <f t="shared" si="92"/>
        <v>#N/A</v>
      </c>
      <c r="BE95" s="67"/>
      <c r="BF95" s="905">
        <f t="shared" si="60"/>
        <v>0</v>
      </c>
      <c r="BG95" s="906" t="e">
        <f t="shared" si="93"/>
        <v>#N/A</v>
      </c>
      <c r="BH95" s="67"/>
      <c r="BI95" s="905">
        <f t="shared" si="61"/>
        <v>0</v>
      </c>
      <c r="BJ95" s="906" t="e">
        <f t="shared" si="94"/>
        <v>#N/A</v>
      </c>
      <c r="BK95" s="330">
        <f t="shared" si="70"/>
        <v>0</v>
      </c>
      <c r="BL95" s="332" t="e">
        <f t="shared" si="71"/>
        <v>#DIV/0!</v>
      </c>
      <c r="BM95" s="67"/>
      <c r="BN95" s="905">
        <f t="shared" si="95"/>
        <v>0</v>
      </c>
      <c r="BO95" s="906" t="e">
        <f t="shared" si="96"/>
        <v>#N/A</v>
      </c>
      <c r="BP95" s="67"/>
      <c r="BQ95" s="905">
        <f t="shared" si="97"/>
        <v>0</v>
      </c>
      <c r="BR95" s="906" t="e">
        <f t="shared" si="98"/>
        <v>#N/A</v>
      </c>
    </row>
    <row r="96" spans="1:70" hidden="1" x14ac:dyDescent="0.3">
      <c r="A96" s="1"/>
      <c r="B96" s="3"/>
      <c r="C96" s="157"/>
      <c r="D96" s="158">
        <f t="shared" si="99"/>
        <v>0</v>
      </c>
      <c r="E96" s="152"/>
      <c r="F96" s="78"/>
      <c r="G96" s="22">
        <f t="shared" si="72"/>
        <v>0</v>
      </c>
      <c r="H96" s="905">
        <f t="shared" si="73"/>
        <v>0</v>
      </c>
      <c r="I96" s="906" t="e">
        <f t="shared" si="74"/>
        <v>#N/A</v>
      </c>
      <c r="J96" s="27"/>
      <c r="K96" s="905">
        <f t="shared" si="75"/>
        <v>0</v>
      </c>
      <c r="L96" s="906" t="e">
        <f t="shared" si="76"/>
        <v>#N/A</v>
      </c>
      <c r="M96" s="67"/>
      <c r="N96" s="905">
        <f t="shared" si="52"/>
        <v>0</v>
      </c>
      <c r="O96" s="906" t="e">
        <f t="shared" si="77"/>
        <v>#N/A</v>
      </c>
      <c r="P96" s="67"/>
      <c r="Q96" s="905">
        <f t="shared" si="78"/>
        <v>0</v>
      </c>
      <c r="R96" s="906" t="e">
        <f t="shared" si="79"/>
        <v>#N/A</v>
      </c>
      <c r="S96" s="330">
        <f t="shared" si="62"/>
        <v>0</v>
      </c>
      <c r="T96" s="332" t="e">
        <f t="shared" si="63"/>
        <v>#DIV/0!</v>
      </c>
      <c r="U96" s="27"/>
      <c r="V96" s="905">
        <f t="shared" si="53"/>
        <v>0</v>
      </c>
      <c r="W96" s="906" t="e">
        <f t="shared" si="80"/>
        <v>#N/A</v>
      </c>
      <c r="X96" s="67"/>
      <c r="Y96" s="905">
        <f t="shared" si="54"/>
        <v>0</v>
      </c>
      <c r="Z96" s="906" t="e">
        <f t="shared" si="81"/>
        <v>#N/A</v>
      </c>
      <c r="AA96" s="67"/>
      <c r="AB96" s="905">
        <f t="shared" si="55"/>
        <v>0</v>
      </c>
      <c r="AC96" s="906" t="e">
        <f t="shared" si="82"/>
        <v>#N/A</v>
      </c>
      <c r="AD96" s="330">
        <f t="shared" si="64"/>
        <v>0</v>
      </c>
      <c r="AE96" s="332" t="e">
        <f t="shared" si="65"/>
        <v>#DIV/0!</v>
      </c>
      <c r="AF96" s="67"/>
      <c r="AG96" s="905">
        <f t="shared" si="83"/>
        <v>0</v>
      </c>
      <c r="AH96" s="906" t="e">
        <f t="shared" si="84"/>
        <v>#N/A</v>
      </c>
      <c r="AI96" s="67"/>
      <c r="AJ96" s="905">
        <f t="shared" si="56"/>
        <v>0</v>
      </c>
      <c r="AK96" s="906" t="e">
        <f t="shared" si="85"/>
        <v>#N/A</v>
      </c>
      <c r="AL96" s="67"/>
      <c r="AM96" s="905">
        <f t="shared" si="57"/>
        <v>0</v>
      </c>
      <c r="AN96" s="906" t="e">
        <f t="shared" si="86"/>
        <v>#N/A</v>
      </c>
      <c r="AO96" s="330">
        <f t="shared" si="66"/>
        <v>0</v>
      </c>
      <c r="AP96" s="332" t="e">
        <f t="shared" si="67"/>
        <v>#DIV/0!</v>
      </c>
      <c r="AQ96" s="67"/>
      <c r="AR96" s="905">
        <f t="shared" si="87"/>
        <v>0</v>
      </c>
      <c r="AS96" s="906" t="e">
        <f t="shared" si="88"/>
        <v>#N/A</v>
      </c>
      <c r="AT96" s="67"/>
      <c r="AU96" s="905">
        <f t="shared" si="58"/>
        <v>0</v>
      </c>
      <c r="AV96" s="906" t="e">
        <f t="shared" si="89"/>
        <v>#N/A</v>
      </c>
      <c r="AW96" s="67"/>
      <c r="AX96" s="905">
        <f t="shared" si="59"/>
        <v>0</v>
      </c>
      <c r="AY96" s="906" t="e">
        <f t="shared" si="90"/>
        <v>#N/A</v>
      </c>
      <c r="AZ96" s="330">
        <f t="shared" si="68"/>
        <v>0</v>
      </c>
      <c r="BA96" s="332" t="e">
        <f t="shared" si="69"/>
        <v>#DIV/0!</v>
      </c>
      <c r="BB96" s="67"/>
      <c r="BC96" s="905">
        <f t="shared" si="91"/>
        <v>0</v>
      </c>
      <c r="BD96" s="906" t="e">
        <f t="shared" si="92"/>
        <v>#N/A</v>
      </c>
      <c r="BE96" s="67"/>
      <c r="BF96" s="905">
        <f t="shared" si="60"/>
        <v>0</v>
      </c>
      <c r="BG96" s="906" t="e">
        <f t="shared" si="93"/>
        <v>#N/A</v>
      </c>
      <c r="BH96" s="67"/>
      <c r="BI96" s="905">
        <f t="shared" si="61"/>
        <v>0</v>
      </c>
      <c r="BJ96" s="906" t="e">
        <f t="shared" si="94"/>
        <v>#N/A</v>
      </c>
      <c r="BK96" s="330">
        <f t="shared" si="70"/>
        <v>0</v>
      </c>
      <c r="BL96" s="332" t="e">
        <f t="shared" si="71"/>
        <v>#DIV/0!</v>
      </c>
      <c r="BM96" s="67"/>
      <c r="BN96" s="905">
        <f t="shared" si="95"/>
        <v>0</v>
      </c>
      <c r="BO96" s="906" t="e">
        <f t="shared" si="96"/>
        <v>#N/A</v>
      </c>
      <c r="BP96" s="67"/>
      <c r="BQ96" s="905">
        <f t="shared" si="97"/>
        <v>0</v>
      </c>
      <c r="BR96" s="906" t="e">
        <f t="shared" si="98"/>
        <v>#N/A</v>
      </c>
    </row>
    <row r="97" spans="1:70" hidden="1" x14ac:dyDescent="0.3">
      <c r="A97" s="1"/>
      <c r="B97" s="3"/>
      <c r="C97" s="157"/>
      <c r="D97" s="158">
        <f t="shared" si="99"/>
        <v>0</v>
      </c>
      <c r="E97" s="152"/>
      <c r="F97" s="78"/>
      <c r="G97" s="22">
        <f t="shared" si="72"/>
        <v>0</v>
      </c>
      <c r="H97" s="905">
        <f t="shared" si="73"/>
        <v>0</v>
      </c>
      <c r="I97" s="906" t="e">
        <f t="shared" si="74"/>
        <v>#N/A</v>
      </c>
      <c r="J97" s="27"/>
      <c r="K97" s="905">
        <f t="shared" si="75"/>
        <v>0</v>
      </c>
      <c r="L97" s="906" t="e">
        <f t="shared" si="76"/>
        <v>#N/A</v>
      </c>
      <c r="M97" s="67"/>
      <c r="N97" s="905">
        <f t="shared" si="52"/>
        <v>0</v>
      </c>
      <c r="O97" s="906" t="e">
        <f t="shared" si="77"/>
        <v>#N/A</v>
      </c>
      <c r="P97" s="67"/>
      <c r="Q97" s="905">
        <f t="shared" si="78"/>
        <v>0</v>
      </c>
      <c r="R97" s="906" t="e">
        <f t="shared" si="79"/>
        <v>#N/A</v>
      </c>
      <c r="S97" s="330">
        <f t="shared" si="62"/>
        <v>0</v>
      </c>
      <c r="T97" s="332" t="e">
        <f t="shared" si="63"/>
        <v>#DIV/0!</v>
      </c>
      <c r="U97" s="27"/>
      <c r="V97" s="905">
        <f t="shared" si="53"/>
        <v>0</v>
      </c>
      <c r="W97" s="906" t="e">
        <f t="shared" si="80"/>
        <v>#N/A</v>
      </c>
      <c r="X97" s="67"/>
      <c r="Y97" s="905">
        <f t="shared" si="54"/>
        <v>0</v>
      </c>
      <c r="Z97" s="906" t="e">
        <f t="shared" si="81"/>
        <v>#N/A</v>
      </c>
      <c r="AA97" s="67"/>
      <c r="AB97" s="905">
        <f t="shared" si="55"/>
        <v>0</v>
      </c>
      <c r="AC97" s="906" t="e">
        <f t="shared" si="82"/>
        <v>#N/A</v>
      </c>
      <c r="AD97" s="330">
        <f t="shared" si="64"/>
        <v>0</v>
      </c>
      <c r="AE97" s="332" t="e">
        <f t="shared" si="65"/>
        <v>#DIV/0!</v>
      </c>
      <c r="AF97" s="67"/>
      <c r="AG97" s="905">
        <f t="shared" si="83"/>
        <v>0</v>
      </c>
      <c r="AH97" s="906" t="e">
        <f t="shared" si="84"/>
        <v>#N/A</v>
      </c>
      <c r="AI97" s="67"/>
      <c r="AJ97" s="905">
        <f t="shared" si="56"/>
        <v>0</v>
      </c>
      <c r="AK97" s="906" t="e">
        <f t="shared" si="85"/>
        <v>#N/A</v>
      </c>
      <c r="AL97" s="67"/>
      <c r="AM97" s="905">
        <f t="shared" si="57"/>
        <v>0</v>
      </c>
      <c r="AN97" s="906" t="e">
        <f t="shared" si="86"/>
        <v>#N/A</v>
      </c>
      <c r="AO97" s="330">
        <f t="shared" si="66"/>
        <v>0</v>
      </c>
      <c r="AP97" s="332" t="e">
        <f t="shared" si="67"/>
        <v>#DIV/0!</v>
      </c>
      <c r="AQ97" s="67"/>
      <c r="AR97" s="905">
        <f t="shared" si="87"/>
        <v>0</v>
      </c>
      <c r="AS97" s="906" t="e">
        <f t="shared" si="88"/>
        <v>#N/A</v>
      </c>
      <c r="AT97" s="67"/>
      <c r="AU97" s="905">
        <f t="shared" si="58"/>
        <v>0</v>
      </c>
      <c r="AV97" s="906" t="e">
        <f t="shared" si="89"/>
        <v>#N/A</v>
      </c>
      <c r="AW97" s="67"/>
      <c r="AX97" s="905">
        <f t="shared" si="59"/>
        <v>0</v>
      </c>
      <c r="AY97" s="906" t="e">
        <f t="shared" si="90"/>
        <v>#N/A</v>
      </c>
      <c r="AZ97" s="330">
        <f t="shared" si="68"/>
        <v>0</v>
      </c>
      <c r="BA97" s="332" t="e">
        <f t="shared" si="69"/>
        <v>#DIV/0!</v>
      </c>
      <c r="BB97" s="67"/>
      <c r="BC97" s="905">
        <f t="shared" si="91"/>
        <v>0</v>
      </c>
      <c r="BD97" s="906" t="e">
        <f t="shared" si="92"/>
        <v>#N/A</v>
      </c>
      <c r="BE97" s="67"/>
      <c r="BF97" s="905">
        <f t="shared" si="60"/>
        <v>0</v>
      </c>
      <c r="BG97" s="906" t="e">
        <f t="shared" si="93"/>
        <v>#N/A</v>
      </c>
      <c r="BH97" s="67"/>
      <c r="BI97" s="905">
        <f t="shared" si="61"/>
        <v>0</v>
      </c>
      <c r="BJ97" s="906" t="e">
        <f t="shared" si="94"/>
        <v>#N/A</v>
      </c>
      <c r="BK97" s="330">
        <f t="shared" si="70"/>
        <v>0</v>
      </c>
      <c r="BL97" s="332" t="e">
        <f t="shared" si="71"/>
        <v>#DIV/0!</v>
      </c>
      <c r="BM97" s="67"/>
      <c r="BN97" s="905">
        <f t="shared" si="95"/>
        <v>0</v>
      </c>
      <c r="BO97" s="906" t="e">
        <f t="shared" si="96"/>
        <v>#N/A</v>
      </c>
      <c r="BP97" s="67"/>
      <c r="BQ97" s="905">
        <f t="shared" si="97"/>
        <v>0</v>
      </c>
      <c r="BR97" s="906" t="e">
        <f t="shared" si="98"/>
        <v>#N/A</v>
      </c>
    </row>
    <row r="98" spans="1:70" hidden="1" x14ac:dyDescent="0.3">
      <c r="A98" s="1"/>
      <c r="B98" s="3"/>
      <c r="C98" s="157"/>
      <c r="D98" s="158">
        <f t="shared" si="99"/>
        <v>0</v>
      </c>
      <c r="E98" s="152"/>
      <c r="F98" s="78"/>
      <c r="G98" s="22">
        <f t="shared" si="72"/>
        <v>0</v>
      </c>
      <c r="H98" s="905">
        <f t="shared" si="73"/>
        <v>0</v>
      </c>
      <c r="I98" s="906" t="e">
        <f t="shared" si="74"/>
        <v>#N/A</v>
      </c>
      <c r="J98" s="27"/>
      <c r="K98" s="905">
        <f t="shared" si="75"/>
        <v>0</v>
      </c>
      <c r="L98" s="906" t="e">
        <f t="shared" si="76"/>
        <v>#N/A</v>
      </c>
      <c r="M98" s="67"/>
      <c r="N98" s="905">
        <f t="shared" si="52"/>
        <v>0</v>
      </c>
      <c r="O98" s="906" t="e">
        <f t="shared" si="77"/>
        <v>#N/A</v>
      </c>
      <c r="P98" s="67"/>
      <c r="Q98" s="905">
        <f t="shared" si="78"/>
        <v>0</v>
      </c>
      <c r="R98" s="906" t="e">
        <f t="shared" si="79"/>
        <v>#N/A</v>
      </c>
      <c r="S98" s="330">
        <f t="shared" si="62"/>
        <v>0</v>
      </c>
      <c r="T98" s="332" t="e">
        <f t="shared" si="63"/>
        <v>#DIV/0!</v>
      </c>
      <c r="U98" s="27"/>
      <c r="V98" s="905">
        <f t="shared" si="53"/>
        <v>0</v>
      </c>
      <c r="W98" s="906" t="e">
        <f t="shared" si="80"/>
        <v>#N/A</v>
      </c>
      <c r="X98" s="67"/>
      <c r="Y98" s="905">
        <f t="shared" si="54"/>
        <v>0</v>
      </c>
      <c r="Z98" s="906" t="e">
        <f t="shared" si="81"/>
        <v>#N/A</v>
      </c>
      <c r="AA98" s="67"/>
      <c r="AB98" s="905">
        <f t="shared" si="55"/>
        <v>0</v>
      </c>
      <c r="AC98" s="906" t="e">
        <f t="shared" si="82"/>
        <v>#N/A</v>
      </c>
      <c r="AD98" s="330">
        <f t="shared" si="64"/>
        <v>0</v>
      </c>
      <c r="AE98" s="332" t="e">
        <f t="shared" si="65"/>
        <v>#DIV/0!</v>
      </c>
      <c r="AF98" s="67"/>
      <c r="AG98" s="905">
        <f t="shared" si="83"/>
        <v>0</v>
      </c>
      <c r="AH98" s="906" t="e">
        <f t="shared" si="84"/>
        <v>#N/A</v>
      </c>
      <c r="AI98" s="67"/>
      <c r="AJ98" s="905">
        <f t="shared" si="56"/>
        <v>0</v>
      </c>
      <c r="AK98" s="906" t="e">
        <f t="shared" si="85"/>
        <v>#N/A</v>
      </c>
      <c r="AL98" s="67"/>
      <c r="AM98" s="905">
        <f t="shared" si="57"/>
        <v>0</v>
      </c>
      <c r="AN98" s="906" t="e">
        <f t="shared" si="86"/>
        <v>#N/A</v>
      </c>
      <c r="AO98" s="330">
        <f t="shared" si="66"/>
        <v>0</v>
      </c>
      <c r="AP98" s="332" t="e">
        <f t="shared" si="67"/>
        <v>#DIV/0!</v>
      </c>
      <c r="AQ98" s="67"/>
      <c r="AR98" s="905">
        <f t="shared" si="87"/>
        <v>0</v>
      </c>
      <c r="AS98" s="906" t="e">
        <f t="shared" si="88"/>
        <v>#N/A</v>
      </c>
      <c r="AT98" s="67"/>
      <c r="AU98" s="905">
        <f t="shared" si="58"/>
        <v>0</v>
      </c>
      <c r="AV98" s="906" t="e">
        <f t="shared" si="89"/>
        <v>#N/A</v>
      </c>
      <c r="AW98" s="67"/>
      <c r="AX98" s="905">
        <f t="shared" si="59"/>
        <v>0</v>
      </c>
      <c r="AY98" s="906" t="e">
        <f t="shared" si="90"/>
        <v>#N/A</v>
      </c>
      <c r="AZ98" s="330">
        <f t="shared" si="68"/>
        <v>0</v>
      </c>
      <c r="BA98" s="332" t="e">
        <f t="shared" si="69"/>
        <v>#DIV/0!</v>
      </c>
      <c r="BB98" s="67"/>
      <c r="BC98" s="905">
        <f t="shared" si="91"/>
        <v>0</v>
      </c>
      <c r="BD98" s="906" t="e">
        <f t="shared" si="92"/>
        <v>#N/A</v>
      </c>
      <c r="BE98" s="67"/>
      <c r="BF98" s="905">
        <f t="shared" si="60"/>
        <v>0</v>
      </c>
      <c r="BG98" s="906" t="e">
        <f t="shared" si="93"/>
        <v>#N/A</v>
      </c>
      <c r="BH98" s="67"/>
      <c r="BI98" s="905">
        <f t="shared" si="61"/>
        <v>0</v>
      </c>
      <c r="BJ98" s="906" t="e">
        <f t="shared" si="94"/>
        <v>#N/A</v>
      </c>
      <c r="BK98" s="330">
        <f t="shared" si="70"/>
        <v>0</v>
      </c>
      <c r="BL98" s="332" t="e">
        <f t="shared" si="71"/>
        <v>#DIV/0!</v>
      </c>
      <c r="BM98" s="67"/>
      <c r="BN98" s="905">
        <f t="shared" si="95"/>
        <v>0</v>
      </c>
      <c r="BO98" s="906" t="e">
        <f t="shared" si="96"/>
        <v>#N/A</v>
      </c>
      <c r="BP98" s="67"/>
      <c r="BQ98" s="905">
        <f t="shared" si="97"/>
        <v>0</v>
      </c>
      <c r="BR98" s="906" t="e">
        <f t="shared" si="98"/>
        <v>#N/A</v>
      </c>
    </row>
    <row r="99" spans="1:70" hidden="1" x14ac:dyDescent="0.3">
      <c r="A99" s="1"/>
      <c r="B99" s="3"/>
      <c r="C99" s="157"/>
      <c r="D99" s="158">
        <f t="shared" si="99"/>
        <v>0</v>
      </c>
      <c r="E99" s="152"/>
      <c r="F99" s="78"/>
      <c r="G99" s="22">
        <f t="shared" si="72"/>
        <v>0</v>
      </c>
      <c r="H99" s="905">
        <f t="shared" si="73"/>
        <v>0</v>
      </c>
      <c r="I99" s="906" t="e">
        <f t="shared" si="74"/>
        <v>#N/A</v>
      </c>
      <c r="J99" s="27"/>
      <c r="K99" s="905">
        <f t="shared" si="75"/>
        <v>0</v>
      </c>
      <c r="L99" s="906" t="e">
        <f t="shared" si="76"/>
        <v>#N/A</v>
      </c>
      <c r="M99" s="67"/>
      <c r="N99" s="905">
        <f t="shared" si="52"/>
        <v>0</v>
      </c>
      <c r="O99" s="906" t="e">
        <f t="shared" si="77"/>
        <v>#N/A</v>
      </c>
      <c r="P99" s="67"/>
      <c r="Q99" s="905">
        <f t="shared" si="78"/>
        <v>0</v>
      </c>
      <c r="R99" s="906" t="e">
        <f t="shared" si="79"/>
        <v>#N/A</v>
      </c>
      <c r="S99" s="330">
        <f t="shared" si="62"/>
        <v>0</v>
      </c>
      <c r="T99" s="332" t="e">
        <f t="shared" si="63"/>
        <v>#DIV/0!</v>
      </c>
      <c r="U99" s="27"/>
      <c r="V99" s="905">
        <f t="shared" si="53"/>
        <v>0</v>
      </c>
      <c r="W99" s="906" t="e">
        <f t="shared" si="80"/>
        <v>#N/A</v>
      </c>
      <c r="X99" s="67"/>
      <c r="Y99" s="905">
        <f t="shared" si="54"/>
        <v>0</v>
      </c>
      <c r="Z99" s="906" t="e">
        <f t="shared" si="81"/>
        <v>#N/A</v>
      </c>
      <c r="AA99" s="67"/>
      <c r="AB99" s="905">
        <f t="shared" si="55"/>
        <v>0</v>
      </c>
      <c r="AC99" s="906" t="e">
        <f t="shared" si="82"/>
        <v>#N/A</v>
      </c>
      <c r="AD99" s="330">
        <f t="shared" si="64"/>
        <v>0</v>
      </c>
      <c r="AE99" s="332" t="e">
        <f t="shared" si="65"/>
        <v>#DIV/0!</v>
      </c>
      <c r="AF99" s="67"/>
      <c r="AG99" s="905">
        <f t="shared" si="83"/>
        <v>0</v>
      </c>
      <c r="AH99" s="906" t="e">
        <f t="shared" si="84"/>
        <v>#N/A</v>
      </c>
      <c r="AI99" s="67"/>
      <c r="AJ99" s="905">
        <f t="shared" si="56"/>
        <v>0</v>
      </c>
      <c r="AK99" s="906" t="e">
        <f t="shared" si="85"/>
        <v>#N/A</v>
      </c>
      <c r="AL99" s="67"/>
      <c r="AM99" s="905">
        <f t="shared" si="57"/>
        <v>0</v>
      </c>
      <c r="AN99" s="906" t="e">
        <f t="shared" si="86"/>
        <v>#N/A</v>
      </c>
      <c r="AO99" s="330">
        <f t="shared" si="66"/>
        <v>0</v>
      </c>
      <c r="AP99" s="332" t="e">
        <f t="shared" si="67"/>
        <v>#DIV/0!</v>
      </c>
      <c r="AQ99" s="67"/>
      <c r="AR99" s="905">
        <f t="shared" si="87"/>
        <v>0</v>
      </c>
      <c r="AS99" s="906" t="e">
        <f t="shared" si="88"/>
        <v>#N/A</v>
      </c>
      <c r="AT99" s="67"/>
      <c r="AU99" s="905">
        <f t="shared" si="58"/>
        <v>0</v>
      </c>
      <c r="AV99" s="906" t="e">
        <f t="shared" si="89"/>
        <v>#N/A</v>
      </c>
      <c r="AW99" s="67"/>
      <c r="AX99" s="905">
        <f t="shared" si="59"/>
        <v>0</v>
      </c>
      <c r="AY99" s="906" t="e">
        <f t="shared" si="90"/>
        <v>#N/A</v>
      </c>
      <c r="AZ99" s="330">
        <f t="shared" si="68"/>
        <v>0</v>
      </c>
      <c r="BA99" s="332" t="e">
        <f t="shared" si="69"/>
        <v>#DIV/0!</v>
      </c>
      <c r="BB99" s="67"/>
      <c r="BC99" s="905">
        <f t="shared" si="91"/>
        <v>0</v>
      </c>
      <c r="BD99" s="906" t="e">
        <f t="shared" si="92"/>
        <v>#N/A</v>
      </c>
      <c r="BE99" s="67"/>
      <c r="BF99" s="905">
        <f t="shared" si="60"/>
        <v>0</v>
      </c>
      <c r="BG99" s="906" t="e">
        <f t="shared" si="93"/>
        <v>#N/A</v>
      </c>
      <c r="BH99" s="67"/>
      <c r="BI99" s="905">
        <f t="shared" si="61"/>
        <v>0</v>
      </c>
      <c r="BJ99" s="906" t="e">
        <f t="shared" si="94"/>
        <v>#N/A</v>
      </c>
      <c r="BK99" s="330">
        <f t="shared" si="70"/>
        <v>0</v>
      </c>
      <c r="BL99" s="332" t="e">
        <f t="shared" si="71"/>
        <v>#DIV/0!</v>
      </c>
      <c r="BM99" s="67"/>
      <c r="BN99" s="905">
        <f t="shared" si="95"/>
        <v>0</v>
      </c>
      <c r="BO99" s="906" t="e">
        <f t="shared" si="96"/>
        <v>#N/A</v>
      </c>
      <c r="BP99" s="67"/>
      <c r="BQ99" s="905">
        <f t="shared" si="97"/>
        <v>0</v>
      </c>
      <c r="BR99" s="906" t="e">
        <f t="shared" si="98"/>
        <v>#N/A</v>
      </c>
    </row>
    <row r="100" spans="1:70" hidden="1" x14ac:dyDescent="0.3">
      <c r="A100" s="1"/>
      <c r="B100" s="3"/>
      <c r="C100" s="157"/>
      <c r="D100" s="158">
        <f t="shared" si="99"/>
        <v>0</v>
      </c>
      <c r="E100" s="152"/>
      <c r="F100" s="78"/>
      <c r="G100" s="22">
        <f t="shared" si="72"/>
        <v>0</v>
      </c>
      <c r="H100" s="905">
        <f t="shared" si="73"/>
        <v>0</v>
      </c>
      <c r="I100" s="906" t="e">
        <f t="shared" si="74"/>
        <v>#N/A</v>
      </c>
      <c r="J100" s="27"/>
      <c r="K100" s="905">
        <f t="shared" si="75"/>
        <v>0</v>
      </c>
      <c r="L100" s="906" t="e">
        <f t="shared" si="76"/>
        <v>#N/A</v>
      </c>
      <c r="M100" s="67"/>
      <c r="N100" s="905">
        <f t="shared" ref="N100:N110" si="100">IFERROR((VLOOKUP($B100,$BW$2:$CA$5,3))*M100,0)</f>
        <v>0</v>
      </c>
      <c r="O100" s="906" t="e">
        <f t="shared" si="77"/>
        <v>#N/A</v>
      </c>
      <c r="P100" s="67"/>
      <c r="Q100" s="905">
        <f t="shared" si="78"/>
        <v>0</v>
      </c>
      <c r="R100" s="906" t="e">
        <f t="shared" si="79"/>
        <v>#N/A</v>
      </c>
      <c r="S100" s="330">
        <f t="shared" si="62"/>
        <v>0</v>
      </c>
      <c r="T100" s="332" t="e">
        <f t="shared" si="63"/>
        <v>#DIV/0!</v>
      </c>
      <c r="U100" s="27"/>
      <c r="V100" s="905">
        <f t="shared" ref="V100:V110" si="101">IFERROR((VLOOKUP($B100,$BW$2:$CA$5,4))*U100,0)</f>
        <v>0</v>
      </c>
      <c r="W100" s="906" t="e">
        <f t="shared" si="80"/>
        <v>#N/A</v>
      </c>
      <c r="X100" s="67"/>
      <c r="Y100" s="905">
        <f t="shared" ref="Y100:Y110" si="102">IFERROR((VLOOKUP($B100,$BW$2:$CA$5,4))*X100,0)</f>
        <v>0</v>
      </c>
      <c r="Z100" s="906" t="e">
        <f t="shared" si="81"/>
        <v>#N/A</v>
      </c>
      <c r="AA100" s="67"/>
      <c r="AB100" s="905">
        <f t="shared" ref="AB100:AB110" si="103">IFERROR((VLOOKUP($B100,$BW$2:$CA$5,4))*AA100,0)</f>
        <v>0</v>
      </c>
      <c r="AC100" s="906" t="e">
        <f t="shared" si="82"/>
        <v>#N/A</v>
      </c>
      <c r="AD100" s="330">
        <f t="shared" si="64"/>
        <v>0</v>
      </c>
      <c r="AE100" s="332" t="e">
        <f t="shared" si="65"/>
        <v>#DIV/0!</v>
      </c>
      <c r="AF100" s="67"/>
      <c r="AG100" s="905">
        <f t="shared" si="83"/>
        <v>0</v>
      </c>
      <c r="AH100" s="906" t="e">
        <f t="shared" si="84"/>
        <v>#N/A</v>
      </c>
      <c r="AI100" s="67"/>
      <c r="AJ100" s="905">
        <f t="shared" si="56"/>
        <v>0</v>
      </c>
      <c r="AK100" s="906" t="e">
        <f t="shared" si="85"/>
        <v>#N/A</v>
      </c>
      <c r="AL100" s="67"/>
      <c r="AM100" s="905">
        <f t="shared" si="57"/>
        <v>0</v>
      </c>
      <c r="AN100" s="906" t="e">
        <f t="shared" si="86"/>
        <v>#N/A</v>
      </c>
      <c r="AO100" s="330">
        <f t="shared" si="66"/>
        <v>0</v>
      </c>
      <c r="AP100" s="332" t="e">
        <f t="shared" si="67"/>
        <v>#DIV/0!</v>
      </c>
      <c r="AQ100" s="67"/>
      <c r="AR100" s="905">
        <f t="shared" si="87"/>
        <v>0</v>
      </c>
      <c r="AS100" s="906" t="e">
        <f t="shared" si="88"/>
        <v>#N/A</v>
      </c>
      <c r="AT100" s="67"/>
      <c r="AU100" s="905">
        <f t="shared" si="58"/>
        <v>0</v>
      </c>
      <c r="AV100" s="906" t="e">
        <f t="shared" si="89"/>
        <v>#N/A</v>
      </c>
      <c r="AW100" s="67"/>
      <c r="AX100" s="905">
        <f t="shared" si="59"/>
        <v>0</v>
      </c>
      <c r="AY100" s="906" t="e">
        <f t="shared" si="90"/>
        <v>#N/A</v>
      </c>
      <c r="AZ100" s="330">
        <f t="shared" si="68"/>
        <v>0</v>
      </c>
      <c r="BA100" s="332" t="e">
        <f t="shared" si="69"/>
        <v>#DIV/0!</v>
      </c>
      <c r="BB100" s="67"/>
      <c r="BC100" s="905">
        <f t="shared" si="91"/>
        <v>0</v>
      </c>
      <c r="BD100" s="906" t="e">
        <f t="shared" si="92"/>
        <v>#N/A</v>
      </c>
      <c r="BE100" s="67"/>
      <c r="BF100" s="905">
        <f t="shared" si="60"/>
        <v>0</v>
      </c>
      <c r="BG100" s="906" t="e">
        <f t="shared" si="93"/>
        <v>#N/A</v>
      </c>
      <c r="BH100" s="67"/>
      <c r="BI100" s="905">
        <f t="shared" si="61"/>
        <v>0</v>
      </c>
      <c r="BJ100" s="906" t="e">
        <f t="shared" si="94"/>
        <v>#N/A</v>
      </c>
      <c r="BK100" s="330">
        <f t="shared" si="70"/>
        <v>0</v>
      </c>
      <c r="BL100" s="332" t="e">
        <f t="shared" si="71"/>
        <v>#DIV/0!</v>
      </c>
      <c r="BM100" s="67"/>
      <c r="BN100" s="905">
        <f t="shared" si="95"/>
        <v>0</v>
      </c>
      <c r="BO100" s="906" t="e">
        <f t="shared" si="96"/>
        <v>#N/A</v>
      </c>
      <c r="BP100" s="67"/>
      <c r="BQ100" s="905">
        <f t="shared" si="97"/>
        <v>0</v>
      </c>
      <c r="BR100" s="906" t="e">
        <f t="shared" si="98"/>
        <v>#N/A</v>
      </c>
    </row>
    <row r="101" spans="1:70" hidden="1" x14ac:dyDescent="0.3">
      <c r="A101" s="1"/>
      <c r="B101" s="3"/>
      <c r="C101" s="157"/>
      <c r="D101" s="158">
        <f t="shared" si="99"/>
        <v>0</v>
      </c>
      <c r="E101" s="152"/>
      <c r="F101" s="78"/>
      <c r="G101" s="22">
        <f t="shared" si="72"/>
        <v>0</v>
      </c>
      <c r="H101" s="905">
        <f t="shared" si="73"/>
        <v>0</v>
      </c>
      <c r="I101" s="906" t="e">
        <f t="shared" si="74"/>
        <v>#N/A</v>
      </c>
      <c r="J101" s="27"/>
      <c r="K101" s="905">
        <f t="shared" si="75"/>
        <v>0</v>
      </c>
      <c r="L101" s="906" t="e">
        <f t="shared" si="76"/>
        <v>#N/A</v>
      </c>
      <c r="M101" s="67"/>
      <c r="N101" s="905">
        <f t="shared" si="100"/>
        <v>0</v>
      </c>
      <c r="O101" s="906" t="e">
        <f t="shared" si="77"/>
        <v>#N/A</v>
      </c>
      <c r="P101" s="67"/>
      <c r="Q101" s="905">
        <f t="shared" si="78"/>
        <v>0</v>
      </c>
      <c r="R101" s="906" t="e">
        <f t="shared" si="79"/>
        <v>#N/A</v>
      </c>
      <c r="S101" s="330">
        <f t="shared" si="62"/>
        <v>0</v>
      </c>
      <c r="T101" s="332" t="e">
        <f t="shared" si="63"/>
        <v>#DIV/0!</v>
      </c>
      <c r="U101" s="27"/>
      <c r="V101" s="905">
        <f t="shared" si="101"/>
        <v>0</v>
      </c>
      <c r="W101" s="906" t="e">
        <f t="shared" si="80"/>
        <v>#N/A</v>
      </c>
      <c r="X101" s="67"/>
      <c r="Y101" s="905">
        <f t="shared" si="102"/>
        <v>0</v>
      </c>
      <c r="Z101" s="906" t="e">
        <f t="shared" si="81"/>
        <v>#N/A</v>
      </c>
      <c r="AA101" s="67"/>
      <c r="AB101" s="905">
        <f t="shared" si="103"/>
        <v>0</v>
      </c>
      <c r="AC101" s="906" t="e">
        <f t="shared" si="82"/>
        <v>#N/A</v>
      </c>
      <c r="AD101" s="330">
        <f t="shared" si="64"/>
        <v>0</v>
      </c>
      <c r="AE101" s="332" t="e">
        <f t="shared" si="65"/>
        <v>#DIV/0!</v>
      </c>
      <c r="AF101" s="67"/>
      <c r="AG101" s="905">
        <f t="shared" si="83"/>
        <v>0</v>
      </c>
      <c r="AH101" s="906" t="e">
        <f t="shared" si="84"/>
        <v>#N/A</v>
      </c>
      <c r="AI101" s="67"/>
      <c r="AJ101" s="905">
        <f t="shared" si="56"/>
        <v>0</v>
      </c>
      <c r="AK101" s="906" t="e">
        <f t="shared" si="85"/>
        <v>#N/A</v>
      </c>
      <c r="AL101" s="67"/>
      <c r="AM101" s="905">
        <f t="shared" si="57"/>
        <v>0</v>
      </c>
      <c r="AN101" s="906" t="e">
        <f t="shared" si="86"/>
        <v>#N/A</v>
      </c>
      <c r="AO101" s="330">
        <f t="shared" si="66"/>
        <v>0</v>
      </c>
      <c r="AP101" s="332" t="e">
        <f t="shared" si="67"/>
        <v>#DIV/0!</v>
      </c>
      <c r="AQ101" s="67"/>
      <c r="AR101" s="905">
        <f t="shared" si="87"/>
        <v>0</v>
      </c>
      <c r="AS101" s="906" t="e">
        <f t="shared" si="88"/>
        <v>#N/A</v>
      </c>
      <c r="AT101" s="67"/>
      <c r="AU101" s="905">
        <f t="shared" si="58"/>
        <v>0</v>
      </c>
      <c r="AV101" s="906" t="e">
        <f t="shared" si="89"/>
        <v>#N/A</v>
      </c>
      <c r="AW101" s="67"/>
      <c r="AX101" s="905">
        <f t="shared" si="59"/>
        <v>0</v>
      </c>
      <c r="AY101" s="906" t="e">
        <f t="shared" si="90"/>
        <v>#N/A</v>
      </c>
      <c r="AZ101" s="330">
        <f t="shared" si="68"/>
        <v>0</v>
      </c>
      <c r="BA101" s="332" t="e">
        <f t="shared" si="69"/>
        <v>#DIV/0!</v>
      </c>
      <c r="BB101" s="67"/>
      <c r="BC101" s="905">
        <f t="shared" si="91"/>
        <v>0</v>
      </c>
      <c r="BD101" s="906" t="e">
        <f t="shared" si="92"/>
        <v>#N/A</v>
      </c>
      <c r="BE101" s="67"/>
      <c r="BF101" s="905">
        <f t="shared" si="60"/>
        <v>0</v>
      </c>
      <c r="BG101" s="906" t="e">
        <f t="shared" si="93"/>
        <v>#N/A</v>
      </c>
      <c r="BH101" s="67"/>
      <c r="BI101" s="905">
        <f t="shared" si="61"/>
        <v>0</v>
      </c>
      <c r="BJ101" s="906" t="e">
        <f t="shared" si="94"/>
        <v>#N/A</v>
      </c>
      <c r="BK101" s="330">
        <f t="shared" si="70"/>
        <v>0</v>
      </c>
      <c r="BL101" s="332" t="e">
        <f t="shared" si="71"/>
        <v>#DIV/0!</v>
      </c>
      <c r="BM101" s="67"/>
      <c r="BN101" s="905">
        <f t="shared" si="95"/>
        <v>0</v>
      </c>
      <c r="BO101" s="906" t="e">
        <f t="shared" si="96"/>
        <v>#N/A</v>
      </c>
      <c r="BP101" s="67"/>
      <c r="BQ101" s="905">
        <f t="shared" si="97"/>
        <v>0</v>
      </c>
      <c r="BR101" s="906" t="e">
        <f t="shared" si="98"/>
        <v>#N/A</v>
      </c>
    </row>
    <row r="102" spans="1:70" hidden="1" x14ac:dyDescent="0.3">
      <c r="A102" s="1"/>
      <c r="B102" s="3"/>
      <c r="C102" s="157"/>
      <c r="D102" s="158">
        <f>IFERROR((VLOOKUP($B102,$BW$2:$CA$5,2))*C102,0)</f>
        <v>0</v>
      </c>
      <c r="E102" s="152"/>
      <c r="F102" s="78"/>
      <c r="G102" s="22">
        <f t="shared" si="72"/>
        <v>0</v>
      </c>
      <c r="H102" s="905">
        <f>IFERROR((VLOOKUP($B102,$BW$2:$CA$5,2))*G102,0)</f>
        <v>0</v>
      </c>
      <c r="I102" s="906" t="e">
        <f>(VLOOKUP($B102,$BW$2:$CA$5,3))*H102</f>
        <v>#N/A</v>
      </c>
      <c r="J102" s="27"/>
      <c r="K102" s="905">
        <f>IFERROR((VLOOKUP($B102,$BW$2:$CA$5,3))*J102,0)</f>
        <v>0</v>
      </c>
      <c r="L102" s="906" t="e">
        <f>(VLOOKUP($B102,$BW$2:$CA$5,3))*K102</f>
        <v>#N/A</v>
      </c>
      <c r="M102" s="67"/>
      <c r="N102" s="905">
        <f t="shared" si="100"/>
        <v>0</v>
      </c>
      <c r="O102" s="906" t="e">
        <f>(VLOOKUP($B102,$BW$2:$CA$5,3))*N102</f>
        <v>#N/A</v>
      </c>
      <c r="P102" s="67"/>
      <c r="Q102" s="905">
        <f>IFERROR((VLOOKUP($B102,$BW$2:$CA$5,3))*P102,0)</f>
        <v>0</v>
      </c>
      <c r="R102" s="906" t="e">
        <f>(VLOOKUP($B102,$BW$2:$CA$5,3))*Q102</f>
        <v>#N/A</v>
      </c>
      <c r="S102" s="330">
        <f t="shared" si="62"/>
        <v>0</v>
      </c>
      <c r="T102" s="332" t="e">
        <f t="shared" si="63"/>
        <v>#DIV/0!</v>
      </c>
      <c r="U102" s="27"/>
      <c r="V102" s="905">
        <f t="shared" si="101"/>
        <v>0</v>
      </c>
      <c r="W102" s="906" t="e">
        <f t="shared" si="80"/>
        <v>#N/A</v>
      </c>
      <c r="X102" s="67"/>
      <c r="Y102" s="905">
        <f t="shared" si="102"/>
        <v>0</v>
      </c>
      <c r="Z102" s="906" t="e">
        <f t="shared" si="81"/>
        <v>#N/A</v>
      </c>
      <c r="AA102" s="67"/>
      <c r="AB102" s="905">
        <f t="shared" si="103"/>
        <v>0</v>
      </c>
      <c r="AC102" s="906" t="e">
        <f t="shared" si="82"/>
        <v>#N/A</v>
      </c>
      <c r="AD102" s="330">
        <f t="shared" si="64"/>
        <v>0</v>
      </c>
      <c r="AE102" s="332" t="e">
        <f t="shared" si="65"/>
        <v>#DIV/0!</v>
      </c>
      <c r="AF102" s="67"/>
      <c r="AG102" s="905">
        <f>IFERROR((VLOOKUP($B102,$BW$2:$CA$5,5))*AF102,0)</f>
        <v>0</v>
      </c>
      <c r="AH102" s="906" t="e">
        <f>(VLOOKUP($B102,$BW$2:$CA$5,3))*AG102</f>
        <v>#N/A</v>
      </c>
      <c r="AI102" s="67"/>
      <c r="AJ102" s="905">
        <f t="shared" si="56"/>
        <v>0</v>
      </c>
      <c r="AK102" s="906" t="e">
        <f t="shared" si="85"/>
        <v>#N/A</v>
      </c>
      <c r="AL102" s="67"/>
      <c r="AM102" s="905">
        <f t="shared" si="57"/>
        <v>0</v>
      </c>
      <c r="AN102" s="906" t="e">
        <f t="shared" si="86"/>
        <v>#N/A</v>
      </c>
      <c r="AO102" s="330">
        <f t="shared" si="66"/>
        <v>0</v>
      </c>
      <c r="AP102" s="332" t="e">
        <f t="shared" si="67"/>
        <v>#DIV/0!</v>
      </c>
      <c r="AQ102" s="67"/>
      <c r="AR102" s="905">
        <f t="shared" si="87"/>
        <v>0</v>
      </c>
      <c r="AS102" s="906" t="e">
        <f t="shared" si="88"/>
        <v>#N/A</v>
      </c>
      <c r="AT102" s="67"/>
      <c r="AU102" s="905">
        <f t="shared" si="58"/>
        <v>0</v>
      </c>
      <c r="AV102" s="906" t="e">
        <f t="shared" si="89"/>
        <v>#N/A</v>
      </c>
      <c r="AW102" s="67"/>
      <c r="AX102" s="905">
        <f t="shared" si="59"/>
        <v>0</v>
      </c>
      <c r="AY102" s="906" t="e">
        <f t="shared" si="90"/>
        <v>#N/A</v>
      </c>
      <c r="AZ102" s="330">
        <f t="shared" si="68"/>
        <v>0</v>
      </c>
      <c r="BA102" s="332" t="e">
        <f t="shared" si="69"/>
        <v>#DIV/0!</v>
      </c>
      <c r="BB102" s="67"/>
      <c r="BC102" s="905">
        <f t="shared" si="91"/>
        <v>0</v>
      </c>
      <c r="BD102" s="906" t="e">
        <f t="shared" si="92"/>
        <v>#N/A</v>
      </c>
      <c r="BE102" s="67"/>
      <c r="BF102" s="905">
        <f t="shared" si="60"/>
        <v>0</v>
      </c>
      <c r="BG102" s="906" t="e">
        <f t="shared" si="93"/>
        <v>#N/A</v>
      </c>
      <c r="BH102" s="67"/>
      <c r="BI102" s="905">
        <f t="shared" si="61"/>
        <v>0</v>
      </c>
      <c r="BJ102" s="906" t="e">
        <f t="shared" si="94"/>
        <v>#N/A</v>
      </c>
      <c r="BK102" s="330">
        <f t="shared" si="70"/>
        <v>0</v>
      </c>
      <c r="BL102" s="332" t="e">
        <f t="shared" si="71"/>
        <v>#DIV/0!</v>
      </c>
      <c r="BM102" s="67"/>
      <c r="BN102" s="905">
        <f>IFERROR((VLOOKUP($B102,$BW$2:$CA$5,5))*BM102,0)</f>
        <v>0</v>
      </c>
      <c r="BO102" s="906" t="e">
        <f>(VLOOKUP($B102,$BW$2:$CA$5,3))*BN102</f>
        <v>#N/A</v>
      </c>
      <c r="BP102" s="67"/>
      <c r="BQ102" s="905">
        <f t="shared" si="97"/>
        <v>0</v>
      </c>
      <c r="BR102" s="906" t="e">
        <f t="shared" si="98"/>
        <v>#N/A</v>
      </c>
    </row>
    <row r="103" spans="1:70" hidden="1" x14ac:dyDescent="0.3">
      <c r="A103" s="1"/>
      <c r="B103" s="3"/>
      <c r="C103" s="157"/>
      <c r="D103" s="158">
        <f>IFERROR((VLOOKUP($B103,$BW$2:$CA$5,2))*C103,0)</f>
        <v>0</v>
      </c>
      <c r="E103" s="152"/>
      <c r="F103" s="78"/>
      <c r="G103" s="22">
        <f t="shared" si="72"/>
        <v>0</v>
      </c>
      <c r="H103" s="905">
        <f>IFERROR((VLOOKUP($B103,$BW$2:$CA$5,2))*G103,0)</f>
        <v>0</v>
      </c>
      <c r="I103" s="906" t="e">
        <f>(VLOOKUP($B103,$BW$2:$CA$5,3))*H103</f>
        <v>#N/A</v>
      </c>
      <c r="J103" s="27"/>
      <c r="K103" s="905">
        <f>IFERROR((VLOOKUP($B103,$BW$2:$CA$5,3))*J103,0)</f>
        <v>0</v>
      </c>
      <c r="L103" s="906" t="e">
        <f>(VLOOKUP($B103,$BW$2:$CA$5,3))*K103</f>
        <v>#N/A</v>
      </c>
      <c r="M103" s="67"/>
      <c r="N103" s="905">
        <f t="shared" si="100"/>
        <v>0</v>
      </c>
      <c r="O103" s="906" t="e">
        <f>(VLOOKUP($B103,$BW$2:$CA$5,3))*N103</f>
        <v>#N/A</v>
      </c>
      <c r="P103" s="67"/>
      <c r="Q103" s="905">
        <f>IFERROR((VLOOKUP($B103,$BW$2:$CA$5,3))*P103,0)</f>
        <v>0</v>
      </c>
      <c r="R103" s="906" t="e">
        <f>(VLOOKUP($B103,$BW$2:$CA$5,3))*Q103</f>
        <v>#N/A</v>
      </c>
      <c r="S103" s="330">
        <f t="shared" si="62"/>
        <v>0</v>
      </c>
      <c r="T103" s="332" t="e">
        <f t="shared" si="63"/>
        <v>#DIV/0!</v>
      </c>
      <c r="U103" s="27"/>
      <c r="V103" s="905">
        <f t="shared" si="101"/>
        <v>0</v>
      </c>
      <c r="W103" s="906" t="e">
        <f t="shared" si="80"/>
        <v>#N/A</v>
      </c>
      <c r="X103" s="67"/>
      <c r="Y103" s="905">
        <f t="shared" si="102"/>
        <v>0</v>
      </c>
      <c r="Z103" s="906" t="e">
        <f t="shared" si="81"/>
        <v>#N/A</v>
      </c>
      <c r="AA103" s="67"/>
      <c r="AB103" s="905">
        <f t="shared" si="103"/>
        <v>0</v>
      </c>
      <c r="AC103" s="906" t="e">
        <f t="shared" si="82"/>
        <v>#N/A</v>
      </c>
      <c r="AD103" s="330">
        <f t="shared" si="64"/>
        <v>0</v>
      </c>
      <c r="AE103" s="332" t="e">
        <f t="shared" si="65"/>
        <v>#DIV/0!</v>
      </c>
      <c r="AF103" s="67"/>
      <c r="AG103" s="905">
        <f>IFERROR((VLOOKUP($B103,$BW$2:$CA$5,5))*AF103,0)</f>
        <v>0</v>
      </c>
      <c r="AH103" s="906" t="e">
        <f>(VLOOKUP($B103,$BW$2:$CA$5,3))*AG103</f>
        <v>#N/A</v>
      </c>
      <c r="AI103" s="67"/>
      <c r="AJ103" s="905">
        <f t="shared" si="56"/>
        <v>0</v>
      </c>
      <c r="AK103" s="906" t="e">
        <f t="shared" si="85"/>
        <v>#N/A</v>
      </c>
      <c r="AL103" s="67"/>
      <c r="AM103" s="905">
        <f t="shared" si="57"/>
        <v>0</v>
      </c>
      <c r="AN103" s="906" t="e">
        <f t="shared" si="86"/>
        <v>#N/A</v>
      </c>
      <c r="AO103" s="330">
        <f t="shared" si="66"/>
        <v>0</v>
      </c>
      <c r="AP103" s="332" t="e">
        <f t="shared" si="67"/>
        <v>#DIV/0!</v>
      </c>
      <c r="AQ103" s="67"/>
      <c r="AR103" s="905">
        <f t="shared" si="87"/>
        <v>0</v>
      </c>
      <c r="AS103" s="906" t="e">
        <f t="shared" si="88"/>
        <v>#N/A</v>
      </c>
      <c r="AT103" s="67"/>
      <c r="AU103" s="905">
        <f t="shared" si="58"/>
        <v>0</v>
      </c>
      <c r="AV103" s="906" t="e">
        <f t="shared" si="89"/>
        <v>#N/A</v>
      </c>
      <c r="AW103" s="67"/>
      <c r="AX103" s="905">
        <f t="shared" si="59"/>
        <v>0</v>
      </c>
      <c r="AY103" s="906" t="e">
        <f t="shared" si="90"/>
        <v>#N/A</v>
      </c>
      <c r="AZ103" s="330">
        <f t="shared" si="68"/>
        <v>0</v>
      </c>
      <c r="BA103" s="332" t="e">
        <f t="shared" si="69"/>
        <v>#DIV/0!</v>
      </c>
      <c r="BB103" s="67"/>
      <c r="BC103" s="905">
        <f t="shared" si="91"/>
        <v>0</v>
      </c>
      <c r="BD103" s="906" t="e">
        <f t="shared" si="92"/>
        <v>#N/A</v>
      </c>
      <c r="BE103" s="67"/>
      <c r="BF103" s="905">
        <f t="shared" si="60"/>
        <v>0</v>
      </c>
      <c r="BG103" s="906" t="e">
        <f t="shared" si="93"/>
        <v>#N/A</v>
      </c>
      <c r="BH103" s="67"/>
      <c r="BI103" s="905">
        <f t="shared" si="61"/>
        <v>0</v>
      </c>
      <c r="BJ103" s="906" t="e">
        <f t="shared" si="94"/>
        <v>#N/A</v>
      </c>
      <c r="BK103" s="330">
        <f t="shared" si="70"/>
        <v>0</v>
      </c>
      <c r="BL103" s="332" t="e">
        <f t="shared" si="71"/>
        <v>#DIV/0!</v>
      </c>
      <c r="BM103" s="67"/>
      <c r="BN103" s="905">
        <f>IFERROR((VLOOKUP($B103,$BW$2:$CA$5,5))*BM103,0)</f>
        <v>0</v>
      </c>
      <c r="BO103" s="906" t="e">
        <f>(VLOOKUP($B103,$BW$2:$CA$5,3))*BN103</f>
        <v>#N/A</v>
      </c>
      <c r="BP103" s="67"/>
      <c r="BQ103" s="905">
        <f t="shared" si="97"/>
        <v>0</v>
      </c>
      <c r="BR103" s="906" t="e">
        <f t="shared" si="98"/>
        <v>#N/A</v>
      </c>
    </row>
    <row r="104" spans="1:70" hidden="1" x14ac:dyDescent="0.3">
      <c r="A104" s="1"/>
      <c r="B104" s="3"/>
      <c r="C104" s="157"/>
      <c r="D104" s="158">
        <f>IFERROR((VLOOKUP($B104,$BW$2:$CA$5,2))*C104,0)</f>
        <v>0</v>
      </c>
      <c r="E104" s="152"/>
      <c r="F104" s="78"/>
      <c r="G104" s="22">
        <f t="shared" si="72"/>
        <v>0</v>
      </c>
      <c r="H104" s="905">
        <f>IFERROR((VLOOKUP($B104,$BW$2:$CA$5,2))*G104,0)</f>
        <v>0</v>
      </c>
      <c r="I104" s="906" t="e">
        <f>(VLOOKUP($B104,$BW$2:$CA$5,3))*H104</f>
        <v>#N/A</v>
      </c>
      <c r="J104" s="27"/>
      <c r="K104" s="905">
        <f>IFERROR((VLOOKUP($B104,$BW$2:$CA$5,3))*J104,0)</f>
        <v>0</v>
      </c>
      <c r="L104" s="906" t="e">
        <f>(VLOOKUP($B104,$BW$2:$CA$5,3))*K104</f>
        <v>#N/A</v>
      </c>
      <c r="M104" s="67"/>
      <c r="N104" s="905">
        <f t="shared" si="100"/>
        <v>0</v>
      </c>
      <c r="O104" s="906" t="e">
        <f>(VLOOKUP($B104,$BW$2:$CA$5,3))*N104</f>
        <v>#N/A</v>
      </c>
      <c r="P104" s="67"/>
      <c r="Q104" s="905">
        <f>IFERROR((VLOOKUP($B104,$BW$2:$CA$5,3))*P104,0)</f>
        <v>0</v>
      </c>
      <c r="R104" s="906" t="e">
        <f>(VLOOKUP($B104,$BW$2:$CA$5,3))*Q104</f>
        <v>#N/A</v>
      </c>
      <c r="S104" s="330">
        <f t="shared" si="62"/>
        <v>0</v>
      </c>
      <c r="T104" s="332" t="e">
        <f t="shared" si="63"/>
        <v>#DIV/0!</v>
      </c>
      <c r="U104" s="27"/>
      <c r="V104" s="905">
        <f t="shared" si="101"/>
        <v>0</v>
      </c>
      <c r="W104" s="906" t="e">
        <f t="shared" si="80"/>
        <v>#N/A</v>
      </c>
      <c r="X104" s="67"/>
      <c r="Y104" s="905">
        <f t="shared" si="102"/>
        <v>0</v>
      </c>
      <c r="Z104" s="906" t="e">
        <f t="shared" si="81"/>
        <v>#N/A</v>
      </c>
      <c r="AA104" s="67"/>
      <c r="AB104" s="905">
        <f t="shared" si="103"/>
        <v>0</v>
      </c>
      <c r="AC104" s="906" t="e">
        <f t="shared" si="82"/>
        <v>#N/A</v>
      </c>
      <c r="AD104" s="330">
        <f t="shared" si="64"/>
        <v>0</v>
      </c>
      <c r="AE104" s="332" t="e">
        <f t="shared" si="65"/>
        <v>#DIV/0!</v>
      </c>
      <c r="AF104" s="67"/>
      <c r="AG104" s="905">
        <f>IFERROR((VLOOKUP($B104,$BW$2:$CA$5,5))*AF104,0)</f>
        <v>0</v>
      </c>
      <c r="AH104" s="906" t="e">
        <f>(VLOOKUP($B104,$BW$2:$CA$5,3))*AG104</f>
        <v>#N/A</v>
      </c>
      <c r="AI104" s="67"/>
      <c r="AJ104" s="905">
        <f t="shared" si="56"/>
        <v>0</v>
      </c>
      <c r="AK104" s="906" t="e">
        <f t="shared" si="85"/>
        <v>#N/A</v>
      </c>
      <c r="AL104" s="67"/>
      <c r="AM104" s="905">
        <f t="shared" si="57"/>
        <v>0</v>
      </c>
      <c r="AN104" s="906" t="e">
        <f t="shared" si="86"/>
        <v>#N/A</v>
      </c>
      <c r="AO104" s="330">
        <f t="shared" si="66"/>
        <v>0</v>
      </c>
      <c r="AP104" s="332" t="e">
        <f t="shared" si="67"/>
        <v>#DIV/0!</v>
      </c>
      <c r="AQ104" s="67"/>
      <c r="AR104" s="905">
        <f t="shared" si="87"/>
        <v>0</v>
      </c>
      <c r="AS104" s="906" t="e">
        <f t="shared" si="88"/>
        <v>#N/A</v>
      </c>
      <c r="AT104" s="67"/>
      <c r="AU104" s="905">
        <f t="shared" si="58"/>
        <v>0</v>
      </c>
      <c r="AV104" s="906" t="e">
        <f t="shared" si="89"/>
        <v>#N/A</v>
      </c>
      <c r="AW104" s="67"/>
      <c r="AX104" s="905">
        <f t="shared" si="59"/>
        <v>0</v>
      </c>
      <c r="AY104" s="906" t="e">
        <f t="shared" si="90"/>
        <v>#N/A</v>
      </c>
      <c r="AZ104" s="330">
        <f t="shared" si="68"/>
        <v>0</v>
      </c>
      <c r="BA104" s="332" t="e">
        <f t="shared" si="69"/>
        <v>#DIV/0!</v>
      </c>
      <c r="BB104" s="67"/>
      <c r="BC104" s="905">
        <f t="shared" si="91"/>
        <v>0</v>
      </c>
      <c r="BD104" s="906" t="e">
        <f t="shared" si="92"/>
        <v>#N/A</v>
      </c>
      <c r="BE104" s="67"/>
      <c r="BF104" s="905">
        <f t="shared" si="60"/>
        <v>0</v>
      </c>
      <c r="BG104" s="906" t="e">
        <f t="shared" si="93"/>
        <v>#N/A</v>
      </c>
      <c r="BH104" s="67"/>
      <c r="BI104" s="905">
        <f t="shared" si="61"/>
        <v>0</v>
      </c>
      <c r="BJ104" s="906" t="e">
        <f t="shared" si="94"/>
        <v>#N/A</v>
      </c>
      <c r="BK104" s="330">
        <f t="shared" si="70"/>
        <v>0</v>
      </c>
      <c r="BL104" s="332" t="e">
        <f t="shared" si="71"/>
        <v>#DIV/0!</v>
      </c>
      <c r="BM104" s="67"/>
      <c r="BN104" s="905">
        <f>IFERROR((VLOOKUP($B104,$BW$2:$CA$5,5))*BM104,0)</f>
        <v>0</v>
      </c>
      <c r="BO104" s="906" t="e">
        <f>(VLOOKUP($B104,$BW$2:$CA$5,3))*BN104</f>
        <v>#N/A</v>
      </c>
      <c r="BP104" s="67"/>
      <c r="BQ104" s="905">
        <f t="shared" si="97"/>
        <v>0</v>
      </c>
      <c r="BR104" s="906" t="e">
        <f t="shared" si="98"/>
        <v>#N/A</v>
      </c>
    </row>
    <row r="105" spans="1:70" hidden="1" x14ac:dyDescent="0.3">
      <c r="A105" s="1"/>
      <c r="B105" s="3"/>
      <c r="C105" s="157"/>
      <c r="D105" s="158">
        <f t="shared" ref="D105:D110" si="104">IFERROR((VLOOKUP($B105,$BW$2:$CA$5,2))*C105,0)</f>
        <v>0</v>
      </c>
      <c r="E105" s="152"/>
      <c r="F105" s="78"/>
      <c r="G105" s="22">
        <f t="shared" si="72"/>
        <v>0</v>
      </c>
      <c r="H105" s="905">
        <f t="shared" ref="H105:H110" si="105">IFERROR((VLOOKUP($B105,$BW$2:$CA$5,2))*G105,0)</f>
        <v>0</v>
      </c>
      <c r="I105" s="906" t="e">
        <f t="shared" ref="I105:I110" si="106">(VLOOKUP($B105,$BW$2:$CA$5,3))*H105</f>
        <v>#N/A</v>
      </c>
      <c r="J105" s="27"/>
      <c r="K105" s="905">
        <f t="shared" ref="K105:K110" si="107">IFERROR((VLOOKUP($B105,$BW$2:$CA$5,3))*J105,0)</f>
        <v>0</v>
      </c>
      <c r="L105" s="906" t="e">
        <f t="shared" ref="L105:L110" si="108">(VLOOKUP($B105,$BW$2:$CA$5,3))*K105</f>
        <v>#N/A</v>
      </c>
      <c r="M105" s="67"/>
      <c r="N105" s="905">
        <f t="shared" si="100"/>
        <v>0</v>
      </c>
      <c r="O105" s="906" t="e">
        <f t="shared" ref="O105:O110" si="109">(VLOOKUP($B105,$BW$2:$CA$5,3))*N105</f>
        <v>#N/A</v>
      </c>
      <c r="P105" s="67"/>
      <c r="Q105" s="905">
        <f t="shared" ref="Q105:Q110" si="110">IFERROR((VLOOKUP($B105,$BW$2:$CA$5,3))*P105,0)</f>
        <v>0</v>
      </c>
      <c r="R105" s="906" t="e">
        <f t="shared" ref="R105:R110" si="111">(VLOOKUP($B105,$BW$2:$CA$5,3))*Q105</f>
        <v>#N/A</v>
      </c>
      <c r="S105" s="330">
        <f t="shared" si="62"/>
        <v>0</v>
      </c>
      <c r="T105" s="332" t="e">
        <f t="shared" si="63"/>
        <v>#DIV/0!</v>
      </c>
      <c r="U105" s="27"/>
      <c r="V105" s="905">
        <f t="shared" si="101"/>
        <v>0</v>
      </c>
      <c r="W105" s="906" t="e">
        <f t="shared" si="80"/>
        <v>#N/A</v>
      </c>
      <c r="X105" s="67"/>
      <c r="Y105" s="905">
        <f t="shared" si="102"/>
        <v>0</v>
      </c>
      <c r="Z105" s="906" t="e">
        <f t="shared" si="81"/>
        <v>#N/A</v>
      </c>
      <c r="AA105" s="67"/>
      <c r="AB105" s="905">
        <f t="shared" si="103"/>
        <v>0</v>
      </c>
      <c r="AC105" s="906" t="e">
        <f t="shared" si="82"/>
        <v>#N/A</v>
      </c>
      <c r="AD105" s="330">
        <f t="shared" si="64"/>
        <v>0</v>
      </c>
      <c r="AE105" s="332" t="e">
        <f t="shared" si="65"/>
        <v>#DIV/0!</v>
      </c>
      <c r="AF105" s="67"/>
      <c r="AG105" s="905">
        <f t="shared" ref="AG105:AG110" si="112">IFERROR((VLOOKUP($B105,$BW$2:$CA$5,5))*AF105,0)</f>
        <v>0</v>
      </c>
      <c r="AH105" s="906" t="e">
        <f t="shared" ref="AH105:AH110" si="113">(VLOOKUP($B105,$BW$2:$CA$5,3))*AG105</f>
        <v>#N/A</v>
      </c>
      <c r="AI105" s="67"/>
      <c r="AJ105" s="905">
        <f t="shared" si="56"/>
        <v>0</v>
      </c>
      <c r="AK105" s="906" t="e">
        <f t="shared" si="85"/>
        <v>#N/A</v>
      </c>
      <c r="AL105" s="67"/>
      <c r="AM105" s="905">
        <f t="shared" si="57"/>
        <v>0</v>
      </c>
      <c r="AN105" s="906" t="e">
        <f t="shared" si="86"/>
        <v>#N/A</v>
      </c>
      <c r="AO105" s="330">
        <f t="shared" si="66"/>
        <v>0</v>
      </c>
      <c r="AP105" s="332" t="e">
        <f t="shared" si="67"/>
        <v>#DIV/0!</v>
      </c>
      <c r="AQ105" s="67"/>
      <c r="AR105" s="905">
        <f t="shared" si="87"/>
        <v>0</v>
      </c>
      <c r="AS105" s="906" t="e">
        <f t="shared" si="88"/>
        <v>#N/A</v>
      </c>
      <c r="AT105" s="67"/>
      <c r="AU105" s="905">
        <f t="shared" si="58"/>
        <v>0</v>
      </c>
      <c r="AV105" s="906" t="e">
        <f t="shared" si="89"/>
        <v>#N/A</v>
      </c>
      <c r="AW105" s="67"/>
      <c r="AX105" s="905">
        <f t="shared" si="59"/>
        <v>0</v>
      </c>
      <c r="AY105" s="906" t="e">
        <f t="shared" si="90"/>
        <v>#N/A</v>
      </c>
      <c r="AZ105" s="330">
        <f t="shared" si="68"/>
        <v>0</v>
      </c>
      <c r="BA105" s="332" t="e">
        <f t="shared" si="69"/>
        <v>#DIV/0!</v>
      </c>
      <c r="BB105" s="67"/>
      <c r="BC105" s="905">
        <f t="shared" si="91"/>
        <v>0</v>
      </c>
      <c r="BD105" s="906" t="e">
        <f t="shared" si="92"/>
        <v>#N/A</v>
      </c>
      <c r="BE105" s="67"/>
      <c r="BF105" s="905">
        <f t="shared" si="60"/>
        <v>0</v>
      </c>
      <c r="BG105" s="906" t="e">
        <f t="shared" si="93"/>
        <v>#N/A</v>
      </c>
      <c r="BH105" s="67"/>
      <c r="BI105" s="905">
        <f t="shared" si="61"/>
        <v>0</v>
      </c>
      <c r="BJ105" s="906" t="e">
        <f t="shared" si="94"/>
        <v>#N/A</v>
      </c>
      <c r="BK105" s="330">
        <f t="shared" si="70"/>
        <v>0</v>
      </c>
      <c r="BL105" s="332" t="e">
        <f t="shared" si="71"/>
        <v>#DIV/0!</v>
      </c>
      <c r="BM105" s="67"/>
      <c r="BN105" s="905">
        <f t="shared" ref="BN105:BN110" si="114">IFERROR((VLOOKUP($B105,$BW$2:$CA$5,5))*BM105,0)</f>
        <v>0</v>
      </c>
      <c r="BO105" s="906" t="e">
        <f t="shared" ref="BO105:BO110" si="115">(VLOOKUP($B105,$BW$2:$CA$5,3))*BN105</f>
        <v>#N/A</v>
      </c>
      <c r="BP105" s="67"/>
      <c r="BQ105" s="905">
        <f t="shared" si="97"/>
        <v>0</v>
      </c>
      <c r="BR105" s="906" t="e">
        <f t="shared" si="98"/>
        <v>#N/A</v>
      </c>
    </row>
    <row r="106" spans="1:70" hidden="1" x14ac:dyDescent="0.3">
      <c r="A106" s="1"/>
      <c r="B106" s="3"/>
      <c r="C106" s="157"/>
      <c r="D106" s="158">
        <f t="shared" si="104"/>
        <v>0</v>
      </c>
      <c r="E106" s="152"/>
      <c r="F106" s="78"/>
      <c r="G106" s="22">
        <f t="shared" si="72"/>
        <v>0</v>
      </c>
      <c r="H106" s="905">
        <f t="shared" si="105"/>
        <v>0</v>
      </c>
      <c r="I106" s="906" t="e">
        <f t="shared" si="106"/>
        <v>#N/A</v>
      </c>
      <c r="J106" s="27"/>
      <c r="K106" s="905">
        <f t="shared" si="107"/>
        <v>0</v>
      </c>
      <c r="L106" s="906" t="e">
        <f t="shared" si="108"/>
        <v>#N/A</v>
      </c>
      <c r="M106" s="67"/>
      <c r="N106" s="905">
        <f t="shared" si="100"/>
        <v>0</v>
      </c>
      <c r="O106" s="906" t="e">
        <f t="shared" si="109"/>
        <v>#N/A</v>
      </c>
      <c r="P106" s="67"/>
      <c r="Q106" s="905">
        <f t="shared" si="110"/>
        <v>0</v>
      </c>
      <c r="R106" s="906" t="e">
        <f t="shared" si="111"/>
        <v>#N/A</v>
      </c>
      <c r="S106" s="330">
        <f t="shared" si="62"/>
        <v>0</v>
      </c>
      <c r="T106" s="332" t="e">
        <f t="shared" si="63"/>
        <v>#DIV/0!</v>
      </c>
      <c r="U106" s="27"/>
      <c r="V106" s="905">
        <f t="shared" si="101"/>
        <v>0</v>
      </c>
      <c r="W106" s="906" t="e">
        <f t="shared" si="80"/>
        <v>#N/A</v>
      </c>
      <c r="X106" s="67"/>
      <c r="Y106" s="905">
        <f t="shared" si="102"/>
        <v>0</v>
      </c>
      <c r="Z106" s="906" t="e">
        <f t="shared" si="81"/>
        <v>#N/A</v>
      </c>
      <c r="AA106" s="67"/>
      <c r="AB106" s="905">
        <f t="shared" si="103"/>
        <v>0</v>
      </c>
      <c r="AC106" s="906" t="e">
        <f t="shared" si="82"/>
        <v>#N/A</v>
      </c>
      <c r="AD106" s="330">
        <f t="shared" si="64"/>
        <v>0</v>
      </c>
      <c r="AE106" s="332" t="e">
        <f t="shared" si="65"/>
        <v>#DIV/0!</v>
      </c>
      <c r="AF106" s="67"/>
      <c r="AG106" s="905">
        <f t="shared" si="112"/>
        <v>0</v>
      </c>
      <c r="AH106" s="906" t="e">
        <f t="shared" si="113"/>
        <v>#N/A</v>
      </c>
      <c r="AI106" s="67"/>
      <c r="AJ106" s="905">
        <f t="shared" si="56"/>
        <v>0</v>
      </c>
      <c r="AK106" s="906" t="e">
        <f t="shared" si="85"/>
        <v>#N/A</v>
      </c>
      <c r="AL106" s="67"/>
      <c r="AM106" s="905">
        <f t="shared" si="57"/>
        <v>0</v>
      </c>
      <c r="AN106" s="906" t="e">
        <f t="shared" si="86"/>
        <v>#N/A</v>
      </c>
      <c r="AO106" s="330">
        <f t="shared" si="66"/>
        <v>0</v>
      </c>
      <c r="AP106" s="332" t="e">
        <f t="shared" si="67"/>
        <v>#DIV/0!</v>
      </c>
      <c r="AQ106" s="67"/>
      <c r="AR106" s="905">
        <f t="shared" si="87"/>
        <v>0</v>
      </c>
      <c r="AS106" s="906" t="e">
        <f t="shared" si="88"/>
        <v>#N/A</v>
      </c>
      <c r="AT106" s="67"/>
      <c r="AU106" s="905">
        <f t="shared" si="58"/>
        <v>0</v>
      </c>
      <c r="AV106" s="906" t="e">
        <f t="shared" si="89"/>
        <v>#N/A</v>
      </c>
      <c r="AW106" s="67"/>
      <c r="AX106" s="905">
        <f t="shared" si="59"/>
        <v>0</v>
      </c>
      <c r="AY106" s="906" t="e">
        <f t="shared" si="90"/>
        <v>#N/A</v>
      </c>
      <c r="AZ106" s="330">
        <f t="shared" si="68"/>
        <v>0</v>
      </c>
      <c r="BA106" s="332" t="e">
        <f t="shared" si="69"/>
        <v>#DIV/0!</v>
      </c>
      <c r="BB106" s="67"/>
      <c r="BC106" s="905">
        <f t="shared" si="91"/>
        <v>0</v>
      </c>
      <c r="BD106" s="906" t="e">
        <f t="shared" si="92"/>
        <v>#N/A</v>
      </c>
      <c r="BE106" s="67"/>
      <c r="BF106" s="905">
        <f t="shared" si="60"/>
        <v>0</v>
      </c>
      <c r="BG106" s="906" t="e">
        <f t="shared" si="93"/>
        <v>#N/A</v>
      </c>
      <c r="BH106" s="67"/>
      <c r="BI106" s="905">
        <f t="shared" si="61"/>
        <v>0</v>
      </c>
      <c r="BJ106" s="906" t="e">
        <f t="shared" si="94"/>
        <v>#N/A</v>
      </c>
      <c r="BK106" s="330">
        <f t="shared" si="70"/>
        <v>0</v>
      </c>
      <c r="BL106" s="332" t="e">
        <f t="shared" si="71"/>
        <v>#DIV/0!</v>
      </c>
      <c r="BM106" s="67"/>
      <c r="BN106" s="905">
        <f t="shared" si="114"/>
        <v>0</v>
      </c>
      <c r="BO106" s="906" t="e">
        <f t="shared" si="115"/>
        <v>#N/A</v>
      </c>
      <c r="BP106" s="67"/>
      <c r="BQ106" s="905">
        <f t="shared" si="97"/>
        <v>0</v>
      </c>
      <c r="BR106" s="906" t="e">
        <f t="shared" si="98"/>
        <v>#N/A</v>
      </c>
    </row>
    <row r="107" spans="1:70" hidden="1" x14ac:dyDescent="0.3">
      <c r="A107" s="1"/>
      <c r="B107" s="3"/>
      <c r="C107" s="157"/>
      <c r="D107" s="158">
        <f t="shared" si="104"/>
        <v>0</v>
      </c>
      <c r="E107" s="152"/>
      <c r="F107" s="78"/>
      <c r="G107" s="22">
        <f t="shared" si="72"/>
        <v>0</v>
      </c>
      <c r="H107" s="905">
        <f t="shared" si="105"/>
        <v>0</v>
      </c>
      <c r="I107" s="906" t="e">
        <f t="shared" si="106"/>
        <v>#N/A</v>
      </c>
      <c r="J107" s="27"/>
      <c r="K107" s="905">
        <f t="shared" si="107"/>
        <v>0</v>
      </c>
      <c r="L107" s="906" t="e">
        <f t="shared" si="108"/>
        <v>#N/A</v>
      </c>
      <c r="M107" s="67"/>
      <c r="N107" s="905">
        <f t="shared" si="100"/>
        <v>0</v>
      </c>
      <c r="O107" s="906" t="e">
        <f t="shared" si="109"/>
        <v>#N/A</v>
      </c>
      <c r="P107" s="67"/>
      <c r="Q107" s="905">
        <f t="shared" si="110"/>
        <v>0</v>
      </c>
      <c r="R107" s="906" t="e">
        <f t="shared" si="111"/>
        <v>#N/A</v>
      </c>
      <c r="S107" s="330">
        <f t="shared" si="62"/>
        <v>0</v>
      </c>
      <c r="T107" s="332" t="e">
        <f t="shared" si="63"/>
        <v>#DIV/0!</v>
      </c>
      <c r="U107" s="27"/>
      <c r="V107" s="905">
        <f t="shared" si="101"/>
        <v>0</v>
      </c>
      <c r="W107" s="906" t="e">
        <f t="shared" si="80"/>
        <v>#N/A</v>
      </c>
      <c r="X107" s="67"/>
      <c r="Y107" s="905">
        <f t="shared" si="102"/>
        <v>0</v>
      </c>
      <c r="Z107" s="906" t="e">
        <f t="shared" si="81"/>
        <v>#N/A</v>
      </c>
      <c r="AA107" s="67"/>
      <c r="AB107" s="905">
        <f t="shared" si="103"/>
        <v>0</v>
      </c>
      <c r="AC107" s="906" t="e">
        <f t="shared" si="82"/>
        <v>#N/A</v>
      </c>
      <c r="AD107" s="330">
        <f t="shared" si="64"/>
        <v>0</v>
      </c>
      <c r="AE107" s="332" t="e">
        <f t="shared" si="65"/>
        <v>#DIV/0!</v>
      </c>
      <c r="AF107" s="67"/>
      <c r="AG107" s="905">
        <f t="shared" si="112"/>
        <v>0</v>
      </c>
      <c r="AH107" s="906" t="e">
        <f t="shared" si="113"/>
        <v>#N/A</v>
      </c>
      <c r="AI107" s="67"/>
      <c r="AJ107" s="905">
        <f t="shared" si="56"/>
        <v>0</v>
      </c>
      <c r="AK107" s="906" t="e">
        <f t="shared" si="85"/>
        <v>#N/A</v>
      </c>
      <c r="AL107" s="67"/>
      <c r="AM107" s="905">
        <f t="shared" si="57"/>
        <v>0</v>
      </c>
      <c r="AN107" s="906" t="e">
        <f t="shared" si="86"/>
        <v>#N/A</v>
      </c>
      <c r="AO107" s="330">
        <f t="shared" si="66"/>
        <v>0</v>
      </c>
      <c r="AP107" s="332" t="e">
        <f t="shared" si="67"/>
        <v>#DIV/0!</v>
      </c>
      <c r="AQ107" s="67"/>
      <c r="AR107" s="905">
        <f t="shared" si="87"/>
        <v>0</v>
      </c>
      <c r="AS107" s="906" t="e">
        <f t="shared" si="88"/>
        <v>#N/A</v>
      </c>
      <c r="AT107" s="67"/>
      <c r="AU107" s="905">
        <f t="shared" si="58"/>
        <v>0</v>
      </c>
      <c r="AV107" s="906" t="e">
        <f t="shared" si="89"/>
        <v>#N/A</v>
      </c>
      <c r="AW107" s="67"/>
      <c r="AX107" s="905">
        <f t="shared" si="59"/>
        <v>0</v>
      </c>
      <c r="AY107" s="906" t="e">
        <f t="shared" si="90"/>
        <v>#N/A</v>
      </c>
      <c r="AZ107" s="330">
        <f t="shared" si="68"/>
        <v>0</v>
      </c>
      <c r="BA107" s="332" t="e">
        <f t="shared" si="69"/>
        <v>#DIV/0!</v>
      </c>
      <c r="BB107" s="67"/>
      <c r="BC107" s="905">
        <f t="shared" si="91"/>
        <v>0</v>
      </c>
      <c r="BD107" s="906" t="e">
        <f t="shared" si="92"/>
        <v>#N/A</v>
      </c>
      <c r="BE107" s="67"/>
      <c r="BF107" s="905">
        <f t="shared" si="60"/>
        <v>0</v>
      </c>
      <c r="BG107" s="906" t="e">
        <f t="shared" si="93"/>
        <v>#N/A</v>
      </c>
      <c r="BH107" s="67"/>
      <c r="BI107" s="905">
        <f t="shared" si="61"/>
        <v>0</v>
      </c>
      <c r="BJ107" s="906" t="e">
        <f t="shared" si="94"/>
        <v>#N/A</v>
      </c>
      <c r="BK107" s="330">
        <f t="shared" si="70"/>
        <v>0</v>
      </c>
      <c r="BL107" s="332" t="e">
        <f t="shared" si="71"/>
        <v>#DIV/0!</v>
      </c>
      <c r="BM107" s="67"/>
      <c r="BN107" s="905">
        <f t="shared" si="114"/>
        <v>0</v>
      </c>
      <c r="BO107" s="906" t="e">
        <f t="shared" si="115"/>
        <v>#N/A</v>
      </c>
      <c r="BP107" s="67"/>
      <c r="BQ107" s="905">
        <f t="shared" si="97"/>
        <v>0</v>
      </c>
      <c r="BR107" s="906" t="e">
        <f t="shared" si="98"/>
        <v>#N/A</v>
      </c>
    </row>
    <row r="108" spans="1:70" hidden="1" x14ac:dyDescent="0.3">
      <c r="A108" s="1"/>
      <c r="B108" s="3"/>
      <c r="C108" s="157"/>
      <c r="D108" s="158">
        <f t="shared" si="104"/>
        <v>0</v>
      </c>
      <c r="E108" s="152"/>
      <c r="F108" s="78"/>
      <c r="G108" s="22">
        <f t="shared" si="72"/>
        <v>0</v>
      </c>
      <c r="H108" s="905">
        <f t="shared" si="105"/>
        <v>0</v>
      </c>
      <c r="I108" s="906" t="e">
        <f t="shared" si="106"/>
        <v>#N/A</v>
      </c>
      <c r="J108" s="27"/>
      <c r="K108" s="905">
        <f t="shared" si="107"/>
        <v>0</v>
      </c>
      <c r="L108" s="906" t="e">
        <f t="shared" si="108"/>
        <v>#N/A</v>
      </c>
      <c r="M108" s="67"/>
      <c r="N108" s="905">
        <f t="shared" si="100"/>
        <v>0</v>
      </c>
      <c r="O108" s="906" t="e">
        <f t="shared" si="109"/>
        <v>#N/A</v>
      </c>
      <c r="P108" s="67"/>
      <c r="Q108" s="905">
        <f t="shared" si="110"/>
        <v>0</v>
      </c>
      <c r="R108" s="906" t="e">
        <f t="shared" si="111"/>
        <v>#N/A</v>
      </c>
      <c r="S108" s="330">
        <f t="shared" si="62"/>
        <v>0</v>
      </c>
      <c r="T108" s="332" t="e">
        <f t="shared" si="63"/>
        <v>#DIV/0!</v>
      </c>
      <c r="U108" s="27"/>
      <c r="V108" s="905">
        <f t="shared" si="101"/>
        <v>0</v>
      </c>
      <c r="W108" s="906" t="e">
        <f t="shared" si="80"/>
        <v>#N/A</v>
      </c>
      <c r="X108" s="67"/>
      <c r="Y108" s="905">
        <f t="shared" si="102"/>
        <v>0</v>
      </c>
      <c r="Z108" s="906" t="e">
        <f t="shared" si="81"/>
        <v>#N/A</v>
      </c>
      <c r="AA108" s="67"/>
      <c r="AB108" s="905">
        <f t="shared" si="103"/>
        <v>0</v>
      </c>
      <c r="AC108" s="906" t="e">
        <f t="shared" si="82"/>
        <v>#N/A</v>
      </c>
      <c r="AD108" s="330">
        <f t="shared" si="64"/>
        <v>0</v>
      </c>
      <c r="AE108" s="332" t="e">
        <f t="shared" si="65"/>
        <v>#DIV/0!</v>
      </c>
      <c r="AF108" s="67"/>
      <c r="AG108" s="905">
        <f t="shared" si="112"/>
        <v>0</v>
      </c>
      <c r="AH108" s="906" t="e">
        <f t="shared" si="113"/>
        <v>#N/A</v>
      </c>
      <c r="AI108" s="67"/>
      <c r="AJ108" s="905">
        <f t="shared" si="56"/>
        <v>0</v>
      </c>
      <c r="AK108" s="906" t="e">
        <f t="shared" si="85"/>
        <v>#N/A</v>
      </c>
      <c r="AL108" s="67"/>
      <c r="AM108" s="905">
        <f t="shared" si="57"/>
        <v>0</v>
      </c>
      <c r="AN108" s="906" t="e">
        <f t="shared" si="86"/>
        <v>#N/A</v>
      </c>
      <c r="AO108" s="330">
        <f t="shared" si="66"/>
        <v>0</v>
      </c>
      <c r="AP108" s="332" t="e">
        <f t="shared" si="67"/>
        <v>#DIV/0!</v>
      </c>
      <c r="AQ108" s="67"/>
      <c r="AR108" s="905">
        <f t="shared" si="87"/>
        <v>0</v>
      </c>
      <c r="AS108" s="906" t="e">
        <f t="shared" si="88"/>
        <v>#N/A</v>
      </c>
      <c r="AT108" s="67"/>
      <c r="AU108" s="905">
        <f t="shared" si="58"/>
        <v>0</v>
      </c>
      <c r="AV108" s="906" t="e">
        <f t="shared" si="89"/>
        <v>#N/A</v>
      </c>
      <c r="AW108" s="67"/>
      <c r="AX108" s="905">
        <f t="shared" si="59"/>
        <v>0</v>
      </c>
      <c r="AY108" s="906" t="e">
        <f t="shared" si="90"/>
        <v>#N/A</v>
      </c>
      <c r="AZ108" s="330">
        <f t="shared" si="68"/>
        <v>0</v>
      </c>
      <c r="BA108" s="332" t="e">
        <f t="shared" si="69"/>
        <v>#DIV/0!</v>
      </c>
      <c r="BB108" s="67"/>
      <c r="BC108" s="905">
        <f t="shared" si="91"/>
        <v>0</v>
      </c>
      <c r="BD108" s="906" t="e">
        <f t="shared" si="92"/>
        <v>#N/A</v>
      </c>
      <c r="BE108" s="67"/>
      <c r="BF108" s="905">
        <f t="shared" si="60"/>
        <v>0</v>
      </c>
      <c r="BG108" s="906" t="e">
        <f t="shared" si="93"/>
        <v>#N/A</v>
      </c>
      <c r="BH108" s="67"/>
      <c r="BI108" s="905">
        <f t="shared" si="61"/>
        <v>0</v>
      </c>
      <c r="BJ108" s="906" t="e">
        <f t="shared" si="94"/>
        <v>#N/A</v>
      </c>
      <c r="BK108" s="330">
        <f t="shared" si="70"/>
        <v>0</v>
      </c>
      <c r="BL108" s="332" t="e">
        <f t="shared" si="71"/>
        <v>#DIV/0!</v>
      </c>
      <c r="BM108" s="67"/>
      <c r="BN108" s="905">
        <f t="shared" si="114"/>
        <v>0</v>
      </c>
      <c r="BO108" s="906" t="e">
        <f t="shared" si="115"/>
        <v>#N/A</v>
      </c>
      <c r="BP108" s="67"/>
      <c r="BQ108" s="905">
        <f t="shared" si="97"/>
        <v>0</v>
      </c>
      <c r="BR108" s="906" t="e">
        <f t="shared" si="98"/>
        <v>#N/A</v>
      </c>
    </row>
    <row r="109" spans="1:70" hidden="1" x14ac:dyDescent="0.3">
      <c r="A109" s="1"/>
      <c r="B109" s="3"/>
      <c r="C109" s="157"/>
      <c r="D109" s="158">
        <f t="shared" si="104"/>
        <v>0</v>
      </c>
      <c r="E109" s="152"/>
      <c r="F109" s="78"/>
      <c r="G109" s="22">
        <f t="shared" si="72"/>
        <v>0</v>
      </c>
      <c r="H109" s="905">
        <f t="shared" si="105"/>
        <v>0</v>
      </c>
      <c r="I109" s="906" t="e">
        <f t="shared" si="106"/>
        <v>#N/A</v>
      </c>
      <c r="J109" s="27"/>
      <c r="K109" s="905">
        <f t="shared" si="107"/>
        <v>0</v>
      </c>
      <c r="L109" s="906" t="e">
        <f t="shared" si="108"/>
        <v>#N/A</v>
      </c>
      <c r="M109" s="67"/>
      <c r="N109" s="905">
        <f t="shared" si="100"/>
        <v>0</v>
      </c>
      <c r="O109" s="906" t="e">
        <f t="shared" si="109"/>
        <v>#N/A</v>
      </c>
      <c r="P109" s="67"/>
      <c r="Q109" s="905">
        <f t="shared" si="110"/>
        <v>0</v>
      </c>
      <c r="R109" s="906" t="e">
        <f t="shared" si="111"/>
        <v>#N/A</v>
      </c>
      <c r="S109" s="330">
        <f t="shared" si="62"/>
        <v>0</v>
      </c>
      <c r="T109" s="332" t="e">
        <f t="shared" si="63"/>
        <v>#DIV/0!</v>
      </c>
      <c r="U109" s="27"/>
      <c r="V109" s="905">
        <f t="shared" si="101"/>
        <v>0</v>
      </c>
      <c r="W109" s="906" t="e">
        <f t="shared" si="80"/>
        <v>#N/A</v>
      </c>
      <c r="X109" s="67"/>
      <c r="Y109" s="905">
        <f t="shared" si="102"/>
        <v>0</v>
      </c>
      <c r="Z109" s="906" t="e">
        <f t="shared" si="81"/>
        <v>#N/A</v>
      </c>
      <c r="AA109" s="67"/>
      <c r="AB109" s="905">
        <f t="shared" si="103"/>
        <v>0</v>
      </c>
      <c r="AC109" s="906" t="e">
        <f t="shared" si="82"/>
        <v>#N/A</v>
      </c>
      <c r="AD109" s="330">
        <f t="shared" si="64"/>
        <v>0</v>
      </c>
      <c r="AE109" s="332" t="e">
        <f t="shared" si="65"/>
        <v>#DIV/0!</v>
      </c>
      <c r="AF109" s="67"/>
      <c r="AG109" s="905">
        <f t="shared" si="112"/>
        <v>0</v>
      </c>
      <c r="AH109" s="906" t="e">
        <f t="shared" si="113"/>
        <v>#N/A</v>
      </c>
      <c r="AI109" s="67"/>
      <c r="AJ109" s="905">
        <f t="shared" si="56"/>
        <v>0</v>
      </c>
      <c r="AK109" s="906" t="e">
        <f t="shared" si="85"/>
        <v>#N/A</v>
      </c>
      <c r="AL109" s="67"/>
      <c r="AM109" s="905">
        <f t="shared" si="57"/>
        <v>0</v>
      </c>
      <c r="AN109" s="906" t="e">
        <f t="shared" si="86"/>
        <v>#N/A</v>
      </c>
      <c r="AO109" s="330">
        <f t="shared" si="66"/>
        <v>0</v>
      </c>
      <c r="AP109" s="332" t="e">
        <f t="shared" si="67"/>
        <v>#DIV/0!</v>
      </c>
      <c r="AQ109" s="67"/>
      <c r="AR109" s="905">
        <f t="shared" si="87"/>
        <v>0</v>
      </c>
      <c r="AS109" s="906" t="e">
        <f t="shared" si="88"/>
        <v>#N/A</v>
      </c>
      <c r="AT109" s="67"/>
      <c r="AU109" s="905">
        <f t="shared" si="58"/>
        <v>0</v>
      </c>
      <c r="AV109" s="906" t="e">
        <f t="shared" si="89"/>
        <v>#N/A</v>
      </c>
      <c r="AW109" s="67"/>
      <c r="AX109" s="905">
        <f t="shared" si="59"/>
        <v>0</v>
      </c>
      <c r="AY109" s="906" t="e">
        <f t="shared" si="90"/>
        <v>#N/A</v>
      </c>
      <c r="AZ109" s="330">
        <f t="shared" si="68"/>
        <v>0</v>
      </c>
      <c r="BA109" s="332" t="e">
        <f t="shared" si="69"/>
        <v>#DIV/0!</v>
      </c>
      <c r="BB109" s="67"/>
      <c r="BC109" s="905">
        <f t="shared" si="91"/>
        <v>0</v>
      </c>
      <c r="BD109" s="906" t="e">
        <f t="shared" si="92"/>
        <v>#N/A</v>
      </c>
      <c r="BE109" s="67"/>
      <c r="BF109" s="905">
        <f t="shared" si="60"/>
        <v>0</v>
      </c>
      <c r="BG109" s="906" t="e">
        <f t="shared" si="93"/>
        <v>#N/A</v>
      </c>
      <c r="BH109" s="67"/>
      <c r="BI109" s="905">
        <f t="shared" si="61"/>
        <v>0</v>
      </c>
      <c r="BJ109" s="906" t="e">
        <f t="shared" si="94"/>
        <v>#N/A</v>
      </c>
      <c r="BK109" s="330">
        <f t="shared" si="70"/>
        <v>0</v>
      </c>
      <c r="BL109" s="332" t="e">
        <f t="shared" si="71"/>
        <v>#DIV/0!</v>
      </c>
      <c r="BM109" s="67"/>
      <c r="BN109" s="905">
        <f t="shared" si="114"/>
        <v>0</v>
      </c>
      <c r="BO109" s="906" t="e">
        <f t="shared" si="115"/>
        <v>#N/A</v>
      </c>
      <c r="BP109" s="67"/>
      <c r="BQ109" s="905">
        <f t="shared" si="97"/>
        <v>0</v>
      </c>
      <c r="BR109" s="906" t="e">
        <f t="shared" si="98"/>
        <v>#N/A</v>
      </c>
    </row>
    <row r="110" spans="1:70" hidden="1" x14ac:dyDescent="0.3">
      <c r="A110" s="1"/>
      <c r="B110" s="3"/>
      <c r="C110" s="157"/>
      <c r="D110" s="158">
        <f t="shared" si="104"/>
        <v>0</v>
      </c>
      <c r="E110" s="152"/>
      <c r="F110" s="78"/>
      <c r="G110" s="22">
        <f t="shared" si="72"/>
        <v>0</v>
      </c>
      <c r="H110" s="905">
        <f t="shared" si="105"/>
        <v>0</v>
      </c>
      <c r="I110" s="906" t="e">
        <f t="shared" si="106"/>
        <v>#N/A</v>
      </c>
      <c r="J110" s="27"/>
      <c r="K110" s="905">
        <f t="shared" si="107"/>
        <v>0</v>
      </c>
      <c r="L110" s="906" t="e">
        <f t="shared" si="108"/>
        <v>#N/A</v>
      </c>
      <c r="M110" s="67"/>
      <c r="N110" s="905">
        <f t="shared" si="100"/>
        <v>0</v>
      </c>
      <c r="O110" s="906" t="e">
        <f t="shared" si="109"/>
        <v>#N/A</v>
      </c>
      <c r="P110" s="67"/>
      <c r="Q110" s="905">
        <f t="shared" si="110"/>
        <v>0</v>
      </c>
      <c r="R110" s="906" t="e">
        <f t="shared" si="111"/>
        <v>#N/A</v>
      </c>
      <c r="S110" s="330">
        <f t="shared" si="62"/>
        <v>0</v>
      </c>
      <c r="T110" s="332" t="e">
        <f t="shared" si="63"/>
        <v>#DIV/0!</v>
      </c>
      <c r="U110" s="27"/>
      <c r="V110" s="905">
        <f t="shared" si="101"/>
        <v>0</v>
      </c>
      <c r="W110" s="906" t="e">
        <f t="shared" si="80"/>
        <v>#N/A</v>
      </c>
      <c r="X110" s="67"/>
      <c r="Y110" s="905">
        <f t="shared" si="102"/>
        <v>0</v>
      </c>
      <c r="Z110" s="906" t="e">
        <f t="shared" si="81"/>
        <v>#N/A</v>
      </c>
      <c r="AA110" s="67"/>
      <c r="AB110" s="905">
        <f t="shared" si="103"/>
        <v>0</v>
      </c>
      <c r="AC110" s="906" t="e">
        <f t="shared" si="82"/>
        <v>#N/A</v>
      </c>
      <c r="AD110" s="330">
        <f t="shared" si="64"/>
        <v>0</v>
      </c>
      <c r="AE110" s="332" t="e">
        <f t="shared" si="65"/>
        <v>#DIV/0!</v>
      </c>
      <c r="AF110" s="67"/>
      <c r="AG110" s="905">
        <f t="shared" si="112"/>
        <v>0</v>
      </c>
      <c r="AH110" s="906" t="e">
        <f t="shared" si="113"/>
        <v>#N/A</v>
      </c>
      <c r="AI110" s="67"/>
      <c r="AJ110" s="905">
        <f t="shared" si="56"/>
        <v>0</v>
      </c>
      <c r="AK110" s="906" t="e">
        <f t="shared" si="85"/>
        <v>#N/A</v>
      </c>
      <c r="AL110" s="67"/>
      <c r="AM110" s="905">
        <f t="shared" si="57"/>
        <v>0</v>
      </c>
      <c r="AN110" s="906" t="e">
        <f t="shared" si="86"/>
        <v>#N/A</v>
      </c>
      <c r="AO110" s="330">
        <f t="shared" si="66"/>
        <v>0</v>
      </c>
      <c r="AP110" s="332" t="e">
        <f t="shared" si="67"/>
        <v>#DIV/0!</v>
      </c>
      <c r="AQ110" s="67"/>
      <c r="AR110" s="905">
        <f t="shared" si="87"/>
        <v>0</v>
      </c>
      <c r="AS110" s="906" t="e">
        <f t="shared" si="88"/>
        <v>#N/A</v>
      </c>
      <c r="AT110" s="67"/>
      <c r="AU110" s="905">
        <f t="shared" si="58"/>
        <v>0</v>
      </c>
      <c r="AV110" s="906" t="e">
        <f t="shared" si="89"/>
        <v>#N/A</v>
      </c>
      <c r="AW110" s="67"/>
      <c r="AX110" s="905">
        <f t="shared" si="59"/>
        <v>0</v>
      </c>
      <c r="AY110" s="906" t="e">
        <f t="shared" si="90"/>
        <v>#N/A</v>
      </c>
      <c r="AZ110" s="330">
        <f t="shared" si="68"/>
        <v>0</v>
      </c>
      <c r="BA110" s="332" t="e">
        <f t="shared" si="69"/>
        <v>#DIV/0!</v>
      </c>
      <c r="BB110" s="67"/>
      <c r="BC110" s="905">
        <f t="shared" si="91"/>
        <v>0</v>
      </c>
      <c r="BD110" s="906" t="e">
        <f t="shared" si="92"/>
        <v>#N/A</v>
      </c>
      <c r="BE110" s="67"/>
      <c r="BF110" s="905">
        <f t="shared" si="60"/>
        <v>0</v>
      </c>
      <c r="BG110" s="906" t="e">
        <f t="shared" si="93"/>
        <v>#N/A</v>
      </c>
      <c r="BH110" s="67"/>
      <c r="BI110" s="905">
        <f t="shared" si="61"/>
        <v>0</v>
      </c>
      <c r="BJ110" s="906" t="e">
        <f t="shared" si="94"/>
        <v>#N/A</v>
      </c>
      <c r="BK110" s="330">
        <f t="shared" si="70"/>
        <v>0</v>
      </c>
      <c r="BL110" s="332" t="e">
        <f t="shared" si="71"/>
        <v>#DIV/0!</v>
      </c>
      <c r="BM110" s="67"/>
      <c r="BN110" s="905">
        <f t="shared" si="114"/>
        <v>0</v>
      </c>
      <c r="BO110" s="906" t="e">
        <f t="shared" si="115"/>
        <v>#N/A</v>
      </c>
      <c r="BP110" s="67"/>
      <c r="BQ110" s="905">
        <f t="shared" si="97"/>
        <v>0</v>
      </c>
      <c r="BR110" s="906" t="e">
        <f t="shared" si="98"/>
        <v>#N/A</v>
      </c>
    </row>
    <row r="111" spans="1:70" ht="15" thickBot="1" x14ac:dyDescent="0.35">
      <c r="A111" s="59" t="s">
        <v>62</v>
      </c>
      <c r="B111" s="4"/>
      <c r="C111" s="74">
        <f t="shared" ref="C111:P111" si="116">SUM(C4:C110)</f>
        <v>5</v>
      </c>
      <c r="D111" s="104">
        <f t="shared" si="116"/>
        <v>35595</v>
      </c>
      <c r="E111" s="153">
        <f t="shared" si="116"/>
        <v>5</v>
      </c>
      <c r="F111" s="79">
        <f t="shared" si="116"/>
        <v>37000</v>
      </c>
      <c r="G111" s="74">
        <f t="shared" si="116"/>
        <v>0.70000000000000007</v>
      </c>
      <c r="H111" s="915">
        <f t="shared" si="116"/>
        <v>6390.4800000000005</v>
      </c>
      <c r="I111" s="916" t="e">
        <f t="shared" si="116"/>
        <v>#N/A</v>
      </c>
      <c r="J111" s="75">
        <f t="shared" si="116"/>
        <v>0</v>
      </c>
      <c r="K111" s="907">
        <f t="shared" si="116"/>
        <v>0</v>
      </c>
      <c r="L111" s="917" t="e">
        <f t="shared" si="116"/>
        <v>#N/A</v>
      </c>
      <c r="M111" s="73">
        <f t="shared" si="116"/>
        <v>0</v>
      </c>
      <c r="N111" s="907">
        <f t="shared" si="116"/>
        <v>0</v>
      </c>
      <c r="O111" s="917" t="e">
        <f t="shared" si="116"/>
        <v>#N/A</v>
      </c>
      <c r="P111" s="73">
        <f t="shared" si="116"/>
        <v>0</v>
      </c>
      <c r="Q111" s="907">
        <f>SUM(Q4:Q110)</f>
        <v>0</v>
      </c>
      <c r="R111" s="918" t="e">
        <f>SUM(R4:R110)</f>
        <v>#N/A</v>
      </c>
      <c r="S111" s="331">
        <f>SUM(S4:S110)</f>
        <v>0</v>
      </c>
      <c r="T111" s="333" t="e">
        <f t="shared" si="63"/>
        <v>#DIV/0!</v>
      </c>
      <c r="U111" s="75">
        <f t="shared" ref="U111:AA111" si="117">SUM(U4:U110)</f>
        <v>0</v>
      </c>
      <c r="V111" s="907">
        <f t="shared" si="117"/>
        <v>0</v>
      </c>
      <c r="W111" s="917" t="e">
        <f t="shared" si="117"/>
        <v>#N/A</v>
      </c>
      <c r="X111" s="73">
        <f t="shared" si="117"/>
        <v>0</v>
      </c>
      <c r="Y111" s="907">
        <f t="shared" si="117"/>
        <v>0</v>
      </c>
      <c r="Z111" s="917" t="e">
        <f t="shared" si="117"/>
        <v>#N/A</v>
      </c>
      <c r="AA111" s="73">
        <f t="shared" si="117"/>
        <v>0</v>
      </c>
      <c r="AB111" s="907">
        <f>SUM(AB4:AB110)</f>
        <v>0</v>
      </c>
      <c r="AC111" s="918" t="e">
        <f>SUM(AC4:AC110)</f>
        <v>#N/A</v>
      </c>
      <c r="AD111" s="331">
        <f>SUM(AD4:AD110)</f>
        <v>0</v>
      </c>
      <c r="AE111" s="333" t="e">
        <f t="shared" si="65"/>
        <v>#DIV/0!</v>
      </c>
      <c r="AF111" s="73">
        <f t="shared" ref="AF111:AO111" si="118">SUM(AF4:AF110)</f>
        <v>0</v>
      </c>
      <c r="AG111" s="907">
        <f t="shared" si="118"/>
        <v>0</v>
      </c>
      <c r="AH111" s="917" t="e">
        <f t="shared" si="118"/>
        <v>#N/A</v>
      </c>
      <c r="AI111" s="73">
        <f t="shared" si="118"/>
        <v>0</v>
      </c>
      <c r="AJ111" s="907">
        <f t="shared" si="118"/>
        <v>0</v>
      </c>
      <c r="AK111" s="917" t="e">
        <f t="shared" si="118"/>
        <v>#N/A</v>
      </c>
      <c r="AL111" s="73">
        <f t="shared" si="118"/>
        <v>0</v>
      </c>
      <c r="AM111" s="907">
        <f t="shared" si="118"/>
        <v>0</v>
      </c>
      <c r="AN111" s="918" t="e">
        <f t="shared" si="118"/>
        <v>#N/A</v>
      </c>
      <c r="AO111" s="331">
        <f t="shared" si="118"/>
        <v>0</v>
      </c>
      <c r="AP111" s="333" t="e">
        <f t="shared" si="67"/>
        <v>#DIV/0!</v>
      </c>
      <c r="AQ111" s="73">
        <f t="shared" ref="AQ111:AZ111" si="119">SUM(AQ4:AQ110)</f>
        <v>0</v>
      </c>
      <c r="AR111" s="907">
        <f t="shared" si="119"/>
        <v>0</v>
      </c>
      <c r="AS111" s="917" t="e">
        <f t="shared" si="119"/>
        <v>#N/A</v>
      </c>
      <c r="AT111" s="73">
        <f t="shared" si="119"/>
        <v>0</v>
      </c>
      <c r="AU111" s="907">
        <f t="shared" si="119"/>
        <v>0</v>
      </c>
      <c r="AV111" s="917" t="e">
        <f t="shared" si="119"/>
        <v>#N/A</v>
      </c>
      <c r="AW111" s="73">
        <f t="shared" si="119"/>
        <v>0</v>
      </c>
      <c r="AX111" s="907">
        <f t="shared" si="119"/>
        <v>0</v>
      </c>
      <c r="AY111" s="918" t="e">
        <f t="shared" si="119"/>
        <v>#N/A</v>
      </c>
      <c r="AZ111" s="331">
        <f t="shared" si="119"/>
        <v>0</v>
      </c>
      <c r="BA111" s="333" t="e">
        <f t="shared" si="69"/>
        <v>#DIV/0!</v>
      </c>
      <c r="BB111" s="73">
        <f t="shared" ref="BB111:BK111" si="120">SUM(BB4:BB110)</f>
        <v>0</v>
      </c>
      <c r="BC111" s="907">
        <f t="shared" si="120"/>
        <v>0</v>
      </c>
      <c r="BD111" s="917" t="e">
        <f t="shared" si="120"/>
        <v>#N/A</v>
      </c>
      <c r="BE111" s="73">
        <f t="shared" si="120"/>
        <v>0</v>
      </c>
      <c r="BF111" s="907">
        <f t="shared" si="120"/>
        <v>0</v>
      </c>
      <c r="BG111" s="917" t="e">
        <f t="shared" si="120"/>
        <v>#N/A</v>
      </c>
      <c r="BH111" s="73">
        <f t="shared" si="120"/>
        <v>0</v>
      </c>
      <c r="BI111" s="907">
        <f t="shared" si="120"/>
        <v>0</v>
      </c>
      <c r="BJ111" s="918" t="e">
        <f t="shared" si="120"/>
        <v>#N/A</v>
      </c>
      <c r="BK111" s="331">
        <f t="shared" si="120"/>
        <v>0</v>
      </c>
      <c r="BL111" s="333" t="e">
        <f t="shared" si="71"/>
        <v>#DIV/0!</v>
      </c>
      <c r="BM111" s="73">
        <f t="shared" ref="BM111:BR111" si="121">SUM(BM4:BM110)</f>
        <v>0</v>
      </c>
      <c r="BN111" s="907">
        <f t="shared" si="121"/>
        <v>0</v>
      </c>
      <c r="BO111" s="908" t="e">
        <f t="shared" si="121"/>
        <v>#N/A</v>
      </c>
      <c r="BP111" s="73">
        <f t="shared" si="121"/>
        <v>0</v>
      </c>
      <c r="BQ111" s="907">
        <f t="shared" si="121"/>
        <v>0</v>
      </c>
      <c r="BR111" s="908" t="e">
        <f t="shared" si="121"/>
        <v>#N/A</v>
      </c>
    </row>
    <row r="112" spans="1:70" s="61" customFormat="1" x14ac:dyDescent="0.3">
      <c r="C112" s="62"/>
      <c r="D112" s="63"/>
      <c r="E112" s="62"/>
      <c r="F112" s="63"/>
      <c r="G112" s="62"/>
      <c r="H112" s="63"/>
      <c r="I112" s="63"/>
      <c r="J112" s="62"/>
      <c r="K112" s="63"/>
      <c r="L112" s="63"/>
    </row>
  </sheetData>
  <mergeCells count="1987">
    <mergeCell ref="BC107:BD107"/>
    <mergeCell ref="BF107:BG107"/>
    <mergeCell ref="BI107:BJ107"/>
    <mergeCell ref="BC108:BD108"/>
    <mergeCell ref="BF108:BG108"/>
    <mergeCell ref="BI108:BJ108"/>
    <mergeCell ref="BC109:BD109"/>
    <mergeCell ref="BF109:BG109"/>
    <mergeCell ref="BI109:BJ109"/>
    <mergeCell ref="BC110:BD110"/>
    <mergeCell ref="BF110:BG110"/>
    <mergeCell ref="BI110:BJ110"/>
    <mergeCell ref="BC111:BD111"/>
    <mergeCell ref="BF111:BG111"/>
    <mergeCell ref="BI111:BJ111"/>
    <mergeCell ref="BC101:BD101"/>
    <mergeCell ref="BF101:BG101"/>
    <mergeCell ref="BI101:BJ101"/>
    <mergeCell ref="BC102:BD102"/>
    <mergeCell ref="BF102:BG102"/>
    <mergeCell ref="BI102:BJ102"/>
    <mergeCell ref="BC103:BD103"/>
    <mergeCell ref="BF103:BG103"/>
    <mergeCell ref="BI103:BJ103"/>
    <mergeCell ref="BC104:BD104"/>
    <mergeCell ref="BF104:BG104"/>
    <mergeCell ref="BI104:BJ104"/>
    <mergeCell ref="BC105:BD105"/>
    <mergeCell ref="BF105:BG105"/>
    <mergeCell ref="BI105:BJ105"/>
    <mergeCell ref="BC106:BD106"/>
    <mergeCell ref="BF106:BG106"/>
    <mergeCell ref="BI106:BJ106"/>
    <mergeCell ref="BC95:BD95"/>
    <mergeCell ref="BF95:BG95"/>
    <mergeCell ref="BI95:BJ95"/>
    <mergeCell ref="BC96:BD96"/>
    <mergeCell ref="BF96:BG96"/>
    <mergeCell ref="BI96:BJ96"/>
    <mergeCell ref="BC97:BD97"/>
    <mergeCell ref="BF97:BG97"/>
    <mergeCell ref="BI97:BJ97"/>
    <mergeCell ref="BC98:BD98"/>
    <mergeCell ref="BF98:BG98"/>
    <mergeCell ref="BI98:BJ98"/>
    <mergeCell ref="BC99:BD99"/>
    <mergeCell ref="BF99:BG99"/>
    <mergeCell ref="BI99:BJ99"/>
    <mergeCell ref="BC100:BD100"/>
    <mergeCell ref="BF100:BG100"/>
    <mergeCell ref="BI100:BJ100"/>
    <mergeCell ref="BC89:BD89"/>
    <mergeCell ref="BF89:BG89"/>
    <mergeCell ref="BI89:BJ89"/>
    <mergeCell ref="BC90:BD90"/>
    <mergeCell ref="BF90:BG90"/>
    <mergeCell ref="BI90:BJ90"/>
    <mergeCell ref="BC91:BD91"/>
    <mergeCell ref="BF91:BG91"/>
    <mergeCell ref="BI91:BJ91"/>
    <mergeCell ref="BC92:BD92"/>
    <mergeCell ref="BF92:BG92"/>
    <mergeCell ref="BI92:BJ92"/>
    <mergeCell ref="BC93:BD93"/>
    <mergeCell ref="BF93:BG93"/>
    <mergeCell ref="BI93:BJ93"/>
    <mergeCell ref="BC94:BD94"/>
    <mergeCell ref="BF94:BG94"/>
    <mergeCell ref="BI94:BJ94"/>
    <mergeCell ref="BC83:BD83"/>
    <mergeCell ref="BF83:BG83"/>
    <mergeCell ref="BI83:BJ83"/>
    <mergeCell ref="BC84:BD84"/>
    <mergeCell ref="BF84:BG84"/>
    <mergeCell ref="BI84:BJ84"/>
    <mergeCell ref="BC85:BD85"/>
    <mergeCell ref="BF85:BG85"/>
    <mergeCell ref="BI85:BJ85"/>
    <mergeCell ref="BC86:BD86"/>
    <mergeCell ref="BF86:BG86"/>
    <mergeCell ref="BI86:BJ86"/>
    <mergeCell ref="BC87:BD87"/>
    <mergeCell ref="BF87:BG87"/>
    <mergeCell ref="BI87:BJ87"/>
    <mergeCell ref="BC88:BD88"/>
    <mergeCell ref="BF88:BG88"/>
    <mergeCell ref="BI88:BJ88"/>
    <mergeCell ref="BC76:BD76"/>
    <mergeCell ref="BF76:BG76"/>
    <mergeCell ref="BI76:BJ76"/>
    <mergeCell ref="BC77:BD77"/>
    <mergeCell ref="BF77:BG77"/>
    <mergeCell ref="BI77:BJ77"/>
    <mergeCell ref="BC78:BD78"/>
    <mergeCell ref="BF78:BG78"/>
    <mergeCell ref="BI78:BJ78"/>
    <mergeCell ref="BC79:BD79"/>
    <mergeCell ref="BF79:BG79"/>
    <mergeCell ref="BI79:BJ79"/>
    <mergeCell ref="BC80:BD80"/>
    <mergeCell ref="BF80:BG80"/>
    <mergeCell ref="BI80:BJ80"/>
    <mergeCell ref="BC81:BD81"/>
    <mergeCell ref="BF81:BG81"/>
    <mergeCell ref="BI81:BJ81"/>
    <mergeCell ref="BC70:BD70"/>
    <mergeCell ref="BF70:BG70"/>
    <mergeCell ref="BI70:BJ70"/>
    <mergeCell ref="BC71:BD71"/>
    <mergeCell ref="BF71:BG71"/>
    <mergeCell ref="BI71:BJ71"/>
    <mergeCell ref="BC72:BD72"/>
    <mergeCell ref="BF72:BG72"/>
    <mergeCell ref="BI72:BJ72"/>
    <mergeCell ref="BC73:BD73"/>
    <mergeCell ref="BF73:BG73"/>
    <mergeCell ref="BI73:BJ73"/>
    <mergeCell ref="BC74:BD74"/>
    <mergeCell ref="BF74:BG74"/>
    <mergeCell ref="BI74:BJ74"/>
    <mergeCell ref="BC75:BD75"/>
    <mergeCell ref="BF75:BG75"/>
    <mergeCell ref="BI75:BJ75"/>
    <mergeCell ref="BF64:BG64"/>
    <mergeCell ref="BI64:BJ64"/>
    <mergeCell ref="BC65:BD65"/>
    <mergeCell ref="BF65:BG65"/>
    <mergeCell ref="BI65:BJ65"/>
    <mergeCell ref="BC66:BD66"/>
    <mergeCell ref="BF66:BG66"/>
    <mergeCell ref="BI66:BJ66"/>
    <mergeCell ref="BC67:BD67"/>
    <mergeCell ref="BF67:BG67"/>
    <mergeCell ref="BI67:BJ67"/>
    <mergeCell ref="BC68:BD68"/>
    <mergeCell ref="BF68:BG68"/>
    <mergeCell ref="BI68:BJ68"/>
    <mergeCell ref="BC69:BD69"/>
    <mergeCell ref="BF69:BG69"/>
    <mergeCell ref="BI69:BJ69"/>
    <mergeCell ref="BF56:BG56"/>
    <mergeCell ref="BI56:BJ56"/>
    <mergeCell ref="BC57:BD57"/>
    <mergeCell ref="BF57:BG57"/>
    <mergeCell ref="BI57:BJ57"/>
    <mergeCell ref="BC58:BD58"/>
    <mergeCell ref="BF58:BG58"/>
    <mergeCell ref="BI58:BJ58"/>
    <mergeCell ref="BC59:BD59"/>
    <mergeCell ref="BF59:BG59"/>
    <mergeCell ref="BI59:BJ59"/>
    <mergeCell ref="BC60:BD60"/>
    <mergeCell ref="BF60:BG60"/>
    <mergeCell ref="BI60:BJ60"/>
    <mergeCell ref="BC61:BD61"/>
    <mergeCell ref="BF61:BG61"/>
    <mergeCell ref="BI61:BJ61"/>
    <mergeCell ref="BF48:BG48"/>
    <mergeCell ref="BI48:BJ48"/>
    <mergeCell ref="BC49:BD49"/>
    <mergeCell ref="BF49:BG49"/>
    <mergeCell ref="BI49:BJ49"/>
    <mergeCell ref="BC50:BD50"/>
    <mergeCell ref="BF50:BG50"/>
    <mergeCell ref="BI50:BJ50"/>
    <mergeCell ref="BC51:BD51"/>
    <mergeCell ref="BF51:BG51"/>
    <mergeCell ref="BI51:BJ51"/>
    <mergeCell ref="BC52:BD52"/>
    <mergeCell ref="BF52:BG52"/>
    <mergeCell ref="BI52:BJ52"/>
    <mergeCell ref="BC53:BD53"/>
    <mergeCell ref="BF53:BG53"/>
    <mergeCell ref="BI53:BJ53"/>
    <mergeCell ref="BF40:BG40"/>
    <mergeCell ref="BI40:BJ40"/>
    <mergeCell ref="BC41:BD41"/>
    <mergeCell ref="BF41:BG41"/>
    <mergeCell ref="BI41:BJ41"/>
    <mergeCell ref="BC42:BD42"/>
    <mergeCell ref="BF42:BG42"/>
    <mergeCell ref="BI42:BJ42"/>
    <mergeCell ref="BC43:BD43"/>
    <mergeCell ref="BF43:BG43"/>
    <mergeCell ref="BI43:BJ43"/>
    <mergeCell ref="BC44:BD44"/>
    <mergeCell ref="BF44:BG44"/>
    <mergeCell ref="BI44:BJ44"/>
    <mergeCell ref="BC45:BD45"/>
    <mergeCell ref="BF45:BG45"/>
    <mergeCell ref="BI45:BJ45"/>
    <mergeCell ref="BI32:BJ32"/>
    <mergeCell ref="BC33:BD33"/>
    <mergeCell ref="BF33:BG33"/>
    <mergeCell ref="BI33:BJ33"/>
    <mergeCell ref="BC34:BD34"/>
    <mergeCell ref="BF34:BG34"/>
    <mergeCell ref="BI34:BJ34"/>
    <mergeCell ref="BC35:BD35"/>
    <mergeCell ref="BF35:BG35"/>
    <mergeCell ref="BI35:BJ35"/>
    <mergeCell ref="BC36:BD36"/>
    <mergeCell ref="BF36:BG36"/>
    <mergeCell ref="BI36:BJ36"/>
    <mergeCell ref="BC37:BD37"/>
    <mergeCell ref="BF37:BG37"/>
    <mergeCell ref="BI37:BJ37"/>
    <mergeCell ref="BC38:BD38"/>
    <mergeCell ref="BF38:BG38"/>
    <mergeCell ref="BI38:BJ38"/>
    <mergeCell ref="BI24:BJ24"/>
    <mergeCell ref="BC25:BD25"/>
    <mergeCell ref="BF25:BG25"/>
    <mergeCell ref="BI25:BJ25"/>
    <mergeCell ref="BC26:BD26"/>
    <mergeCell ref="BF26:BG26"/>
    <mergeCell ref="BI26:BJ26"/>
    <mergeCell ref="BC27:BD27"/>
    <mergeCell ref="BF27:BG27"/>
    <mergeCell ref="BI27:BJ27"/>
    <mergeCell ref="BC28:BD28"/>
    <mergeCell ref="BF28:BG28"/>
    <mergeCell ref="BI28:BJ28"/>
    <mergeCell ref="BC29:BD29"/>
    <mergeCell ref="BF29:BG29"/>
    <mergeCell ref="BI29:BJ29"/>
    <mergeCell ref="BC30:BD30"/>
    <mergeCell ref="BF30:BG30"/>
    <mergeCell ref="BI30:BJ30"/>
    <mergeCell ref="BC8:BD8"/>
    <mergeCell ref="BF8:BG8"/>
    <mergeCell ref="BI8:BJ8"/>
    <mergeCell ref="BC9:BD9"/>
    <mergeCell ref="BF9:BG9"/>
    <mergeCell ref="BI9:BJ9"/>
    <mergeCell ref="BC10:BD10"/>
    <mergeCell ref="BF10:BG10"/>
    <mergeCell ref="BI10:BJ10"/>
    <mergeCell ref="BC11:BD11"/>
    <mergeCell ref="BF11:BG11"/>
    <mergeCell ref="BI11:BJ11"/>
    <mergeCell ref="BC12:BD12"/>
    <mergeCell ref="BF12:BG12"/>
    <mergeCell ref="BI12:BJ12"/>
    <mergeCell ref="BC13:BD13"/>
    <mergeCell ref="BF13:BG13"/>
    <mergeCell ref="BI13:BJ13"/>
    <mergeCell ref="BB2:BD2"/>
    <mergeCell ref="BE2:BG2"/>
    <mergeCell ref="BH2:BJ2"/>
    <mergeCell ref="BK2:BL2"/>
    <mergeCell ref="BC3:BD3"/>
    <mergeCell ref="BF3:BG3"/>
    <mergeCell ref="BI3:BJ3"/>
    <mergeCell ref="BC4:BD4"/>
    <mergeCell ref="BF4:BG4"/>
    <mergeCell ref="BI4:BJ4"/>
    <mergeCell ref="BC5:BD5"/>
    <mergeCell ref="BF5:BG5"/>
    <mergeCell ref="BI5:BJ5"/>
    <mergeCell ref="BC6:BD6"/>
    <mergeCell ref="BF6:BG6"/>
    <mergeCell ref="BI6:BJ6"/>
    <mergeCell ref="BC7:BD7"/>
    <mergeCell ref="BF7:BG7"/>
    <mergeCell ref="BI7:BJ7"/>
    <mergeCell ref="AR105:AS105"/>
    <mergeCell ref="AU105:AV105"/>
    <mergeCell ref="AX105:AY105"/>
    <mergeCell ref="AR106:AS106"/>
    <mergeCell ref="AU106:AV106"/>
    <mergeCell ref="AX106:AY106"/>
    <mergeCell ref="AR107:AS107"/>
    <mergeCell ref="AU107:AV107"/>
    <mergeCell ref="AX107:AY107"/>
    <mergeCell ref="AR108:AS108"/>
    <mergeCell ref="AU108:AV108"/>
    <mergeCell ref="AX108:AY108"/>
    <mergeCell ref="AR109:AS109"/>
    <mergeCell ref="AU109:AV109"/>
    <mergeCell ref="AX109:AY109"/>
    <mergeCell ref="AR110:AS110"/>
    <mergeCell ref="AU110:AV110"/>
    <mergeCell ref="AX110:AY110"/>
    <mergeCell ref="AR97:AS97"/>
    <mergeCell ref="AU97:AV97"/>
    <mergeCell ref="AX97:AY97"/>
    <mergeCell ref="AR98:AS98"/>
    <mergeCell ref="AU98:AV98"/>
    <mergeCell ref="AX98:AY98"/>
    <mergeCell ref="AR99:AS99"/>
    <mergeCell ref="AU99:AV99"/>
    <mergeCell ref="AX99:AY99"/>
    <mergeCell ref="AR100:AS100"/>
    <mergeCell ref="AU100:AV100"/>
    <mergeCell ref="AX100:AY100"/>
    <mergeCell ref="AR101:AS101"/>
    <mergeCell ref="AU101:AV101"/>
    <mergeCell ref="AX101:AY101"/>
    <mergeCell ref="AR102:AS102"/>
    <mergeCell ref="AU102:AV102"/>
    <mergeCell ref="AX102:AY102"/>
    <mergeCell ref="AR91:AS91"/>
    <mergeCell ref="AU91:AV91"/>
    <mergeCell ref="AX91:AY91"/>
    <mergeCell ref="AR92:AS92"/>
    <mergeCell ref="AU92:AV92"/>
    <mergeCell ref="AX92:AY92"/>
    <mergeCell ref="AR93:AS93"/>
    <mergeCell ref="AU93:AV93"/>
    <mergeCell ref="AX93:AY93"/>
    <mergeCell ref="AR94:AS94"/>
    <mergeCell ref="AU94:AV94"/>
    <mergeCell ref="AX94:AY94"/>
    <mergeCell ref="AR95:AS95"/>
    <mergeCell ref="AU95:AV95"/>
    <mergeCell ref="AX95:AY95"/>
    <mergeCell ref="AR96:AS96"/>
    <mergeCell ref="AU96:AV96"/>
    <mergeCell ref="AX96:AY96"/>
    <mergeCell ref="AX84:AY84"/>
    <mergeCell ref="AR85:AS85"/>
    <mergeCell ref="AU85:AV85"/>
    <mergeCell ref="AX85:AY85"/>
    <mergeCell ref="AR86:AS86"/>
    <mergeCell ref="AU86:AV86"/>
    <mergeCell ref="AX86:AY86"/>
    <mergeCell ref="AR87:AS87"/>
    <mergeCell ref="AU87:AV87"/>
    <mergeCell ref="AX87:AY87"/>
    <mergeCell ref="AR88:AS88"/>
    <mergeCell ref="AU88:AV88"/>
    <mergeCell ref="AX88:AY88"/>
    <mergeCell ref="AR89:AS89"/>
    <mergeCell ref="AU89:AV89"/>
    <mergeCell ref="AX89:AY89"/>
    <mergeCell ref="AR90:AS90"/>
    <mergeCell ref="AU90:AV90"/>
    <mergeCell ref="AX90:AY90"/>
    <mergeCell ref="AR76:AS76"/>
    <mergeCell ref="AU76:AV76"/>
    <mergeCell ref="AX76:AY76"/>
    <mergeCell ref="AR77:AS77"/>
    <mergeCell ref="AU77:AV77"/>
    <mergeCell ref="AX77:AY77"/>
    <mergeCell ref="AR78:AS78"/>
    <mergeCell ref="AU78:AV78"/>
    <mergeCell ref="AX78:AY78"/>
    <mergeCell ref="AR79:AS79"/>
    <mergeCell ref="AU79:AV79"/>
    <mergeCell ref="AX79:AY79"/>
    <mergeCell ref="AR80:AS80"/>
    <mergeCell ref="AU80:AV80"/>
    <mergeCell ref="AX80:AY80"/>
    <mergeCell ref="AR81:AS81"/>
    <mergeCell ref="AU81:AV81"/>
    <mergeCell ref="AX81:AY81"/>
    <mergeCell ref="AX69:AY69"/>
    <mergeCell ref="AR70:AS70"/>
    <mergeCell ref="AU70:AV70"/>
    <mergeCell ref="AX70:AY70"/>
    <mergeCell ref="AR71:AS71"/>
    <mergeCell ref="AU71:AV71"/>
    <mergeCell ref="AX71:AY71"/>
    <mergeCell ref="AR72:AS72"/>
    <mergeCell ref="AU72:AV72"/>
    <mergeCell ref="AX72:AY72"/>
    <mergeCell ref="AR73:AS73"/>
    <mergeCell ref="AU73:AV73"/>
    <mergeCell ref="AX73:AY73"/>
    <mergeCell ref="AR74:AS74"/>
    <mergeCell ref="AU74:AV74"/>
    <mergeCell ref="AX74:AY74"/>
    <mergeCell ref="AR75:AS75"/>
    <mergeCell ref="AU75:AV75"/>
    <mergeCell ref="AX75:AY75"/>
    <mergeCell ref="AX8:AY8"/>
    <mergeCell ref="AR9:AS9"/>
    <mergeCell ref="AU9:AV9"/>
    <mergeCell ref="AX9:AY9"/>
    <mergeCell ref="AR10:AS10"/>
    <mergeCell ref="AU10:AV10"/>
    <mergeCell ref="AX10:AY10"/>
    <mergeCell ref="AR11:AS11"/>
    <mergeCell ref="AU11:AV11"/>
    <mergeCell ref="AX11:AY11"/>
    <mergeCell ref="AR12:AS12"/>
    <mergeCell ref="AU12:AV12"/>
    <mergeCell ref="AX12:AY12"/>
    <mergeCell ref="AR13:AS13"/>
    <mergeCell ref="AU13:AV13"/>
    <mergeCell ref="AX13:AY13"/>
    <mergeCell ref="AR14:AS14"/>
    <mergeCell ref="AU14:AV14"/>
    <mergeCell ref="AX14:AY14"/>
    <mergeCell ref="AW2:AY2"/>
    <mergeCell ref="AZ2:BA2"/>
    <mergeCell ref="AR3:AS3"/>
    <mergeCell ref="AU3:AV3"/>
    <mergeCell ref="AX3:AY3"/>
    <mergeCell ref="AR4:AS4"/>
    <mergeCell ref="AU4:AV4"/>
    <mergeCell ref="AX4:AY4"/>
    <mergeCell ref="AR5:AS5"/>
    <mergeCell ref="AU5:AV5"/>
    <mergeCell ref="AX5:AY5"/>
    <mergeCell ref="AR6:AS6"/>
    <mergeCell ref="AU6:AV6"/>
    <mergeCell ref="AX6:AY6"/>
    <mergeCell ref="AR7:AS7"/>
    <mergeCell ref="AU7:AV7"/>
    <mergeCell ref="AX7:AY7"/>
    <mergeCell ref="AJ105:AK105"/>
    <mergeCell ref="AM105:AN105"/>
    <mergeCell ref="AJ106:AK106"/>
    <mergeCell ref="AM106:AN106"/>
    <mergeCell ref="AJ107:AK107"/>
    <mergeCell ref="AM107:AN107"/>
    <mergeCell ref="AJ108:AK108"/>
    <mergeCell ref="AM108:AN108"/>
    <mergeCell ref="AJ109:AK109"/>
    <mergeCell ref="AM109:AN109"/>
    <mergeCell ref="AJ110:AK110"/>
    <mergeCell ref="AM110:AN110"/>
    <mergeCell ref="AJ111:AK111"/>
    <mergeCell ref="AM111:AN111"/>
    <mergeCell ref="AO2:AP2"/>
    <mergeCell ref="AQ2:AS2"/>
    <mergeCell ref="AT2:AV2"/>
    <mergeCell ref="AR8:AS8"/>
    <mergeCell ref="AU8:AV8"/>
    <mergeCell ref="AR15:AS15"/>
    <mergeCell ref="AU15:AV15"/>
    <mergeCell ref="AR16:AS16"/>
    <mergeCell ref="AU16:AV16"/>
    <mergeCell ref="AR17:AS17"/>
    <mergeCell ref="AU17:AV17"/>
    <mergeCell ref="AR18:AS18"/>
    <mergeCell ref="AU18:AV18"/>
    <mergeCell ref="AR19:AS19"/>
    <mergeCell ref="AU19:AV19"/>
    <mergeCell ref="AR20:AS20"/>
    <mergeCell ref="AU20:AV20"/>
    <mergeCell ref="AR21:AS21"/>
    <mergeCell ref="AJ96:AK96"/>
    <mergeCell ref="AM96:AN96"/>
    <mergeCell ref="AJ97:AK97"/>
    <mergeCell ref="AM97:AN97"/>
    <mergeCell ref="AJ98:AK98"/>
    <mergeCell ref="AM98:AN98"/>
    <mergeCell ref="AJ99:AK99"/>
    <mergeCell ref="AM99:AN99"/>
    <mergeCell ref="AJ100:AK100"/>
    <mergeCell ref="AM100:AN100"/>
    <mergeCell ref="AJ101:AK101"/>
    <mergeCell ref="AM101:AN101"/>
    <mergeCell ref="AJ102:AK102"/>
    <mergeCell ref="AM102:AN102"/>
    <mergeCell ref="AJ103:AK103"/>
    <mergeCell ref="AM103:AN103"/>
    <mergeCell ref="AJ104:AK104"/>
    <mergeCell ref="AM104:AN104"/>
    <mergeCell ref="AJ87:AK87"/>
    <mergeCell ref="AM87:AN87"/>
    <mergeCell ref="AJ88:AK88"/>
    <mergeCell ref="AM88:AN88"/>
    <mergeCell ref="AJ89:AK89"/>
    <mergeCell ref="AM89:AN89"/>
    <mergeCell ref="AJ90:AK90"/>
    <mergeCell ref="AM90:AN90"/>
    <mergeCell ref="AJ91:AK91"/>
    <mergeCell ref="AM91:AN91"/>
    <mergeCell ref="AJ92:AK92"/>
    <mergeCell ref="AM92:AN92"/>
    <mergeCell ref="AJ93:AK93"/>
    <mergeCell ref="AM93:AN93"/>
    <mergeCell ref="AJ94:AK94"/>
    <mergeCell ref="AM94:AN94"/>
    <mergeCell ref="AJ95:AK95"/>
    <mergeCell ref="AM95:AN95"/>
    <mergeCell ref="AM71:AN71"/>
    <mergeCell ref="AJ72:AK72"/>
    <mergeCell ref="AM72:AN72"/>
    <mergeCell ref="AJ73:AK73"/>
    <mergeCell ref="AM73:AN73"/>
    <mergeCell ref="AJ74:AK74"/>
    <mergeCell ref="AM74:AN74"/>
    <mergeCell ref="AJ75:AK75"/>
    <mergeCell ref="AM75:AN75"/>
    <mergeCell ref="AJ76:AK76"/>
    <mergeCell ref="AM76:AN76"/>
    <mergeCell ref="AJ77:AK77"/>
    <mergeCell ref="AM77:AN77"/>
    <mergeCell ref="AJ78:AK78"/>
    <mergeCell ref="AM78:AN78"/>
    <mergeCell ref="AJ79:AK79"/>
    <mergeCell ref="AM79:AN79"/>
    <mergeCell ref="AJ11:AK11"/>
    <mergeCell ref="AM11:AN11"/>
    <mergeCell ref="AJ12:AK12"/>
    <mergeCell ref="AM12:AN12"/>
    <mergeCell ref="AJ13:AK13"/>
    <mergeCell ref="AM13:AN13"/>
    <mergeCell ref="AJ14:AK14"/>
    <mergeCell ref="AM14:AN14"/>
    <mergeCell ref="AJ15:AK15"/>
    <mergeCell ref="AM15:AN15"/>
    <mergeCell ref="AJ16:AK16"/>
    <mergeCell ref="AM16:AN16"/>
    <mergeCell ref="AJ17:AK17"/>
    <mergeCell ref="AM17:AN17"/>
    <mergeCell ref="AJ18:AK18"/>
    <mergeCell ref="AM18:AN18"/>
    <mergeCell ref="AJ19:AK19"/>
    <mergeCell ref="AM19:AN19"/>
    <mergeCell ref="AI2:AK2"/>
    <mergeCell ref="AL2:AN2"/>
    <mergeCell ref="AJ3:AK3"/>
    <mergeCell ref="AM3:AN3"/>
    <mergeCell ref="AJ4:AK4"/>
    <mergeCell ref="AM4:AN4"/>
    <mergeCell ref="AJ5:AK5"/>
    <mergeCell ref="AM5:AN5"/>
    <mergeCell ref="AJ6:AK6"/>
    <mergeCell ref="AM6:AN6"/>
    <mergeCell ref="AJ7:AK7"/>
    <mergeCell ref="AM7:AN7"/>
    <mergeCell ref="AJ8:AK8"/>
    <mergeCell ref="AM8:AN8"/>
    <mergeCell ref="AJ9:AK9"/>
    <mergeCell ref="AM9:AN9"/>
    <mergeCell ref="AJ10:AK10"/>
    <mergeCell ref="AM10:AN10"/>
    <mergeCell ref="N104:O104"/>
    <mergeCell ref="Q104:R104"/>
    <mergeCell ref="V104:W104"/>
    <mergeCell ref="AG104:AH104"/>
    <mergeCell ref="BN104:BO104"/>
    <mergeCell ref="N102:O102"/>
    <mergeCell ref="Q102:R102"/>
    <mergeCell ref="V102:W102"/>
    <mergeCell ref="AG102:AH102"/>
    <mergeCell ref="BN102:BO102"/>
    <mergeCell ref="N103:O103"/>
    <mergeCell ref="Q103:R103"/>
    <mergeCell ref="V103:W103"/>
    <mergeCell ref="AG103:AH103"/>
    <mergeCell ref="BN103:BO103"/>
    <mergeCell ref="Y103:Z103"/>
    <mergeCell ref="AB103:AC103"/>
    <mergeCell ref="Y104:Z104"/>
    <mergeCell ref="AB104:AC104"/>
    <mergeCell ref="AR103:AS103"/>
    <mergeCell ref="AU103:AV103"/>
    <mergeCell ref="AX103:AY103"/>
    <mergeCell ref="AR104:AS104"/>
    <mergeCell ref="AU104:AV104"/>
    <mergeCell ref="AX104:AY104"/>
    <mergeCell ref="H73:I73"/>
    <mergeCell ref="K73:L73"/>
    <mergeCell ref="N73:O73"/>
    <mergeCell ref="H83:I83"/>
    <mergeCell ref="H84:I84"/>
    <mergeCell ref="H85:I85"/>
    <mergeCell ref="H75:I75"/>
    <mergeCell ref="K75:L75"/>
    <mergeCell ref="N75:O75"/>
    <mergeCell ref="Q75:R75"/>
    <mergeCell ref="V75:W75"/>
    <mergeCell ref="AG75:AH75"/>
    <mergeCell ref="H76:I76"/>
    <mergeCell ref="K76:L76"/>
    <mergeCell ref="N76:O76"/>
    <mergeCell ref="Q76:R76"/>
    <mergeCell ref="V76:W76"/>
    <mergeCell ref="AG76:AH76"/>
    <mergeCell ref="Y76:Z76"/>
    <mergeCell ref="AB76:AC76"/>
    <mergeCell ref="Y77:Z77"/>
    <mergeCell ref="AB77:AC77"/>
    <mergeCell ref="Y78:Z78"/>
    <mergeCell ref="AB78:AC78"/>
    <mergeCell ref="Y81:Z81"/>
    <mergeCell ref="AB81:AC81"/>
    <mergeCell ref="Y82:Z82"/>
    <mergeCell ref="N82:O82"/>
    <mergeCell ref="Q82:R82"/>
    <mergeCell ref="V82:W82"/>
    <mergeCell ref="AG82:AH82"/>
    <mergeCell ref="N77:O77"/>
    <mergeCell ref="H70:I70"/>
    <mergeCell ref="K70:L70"/>
    <mergeCell ref="N70:O70"/>
    <mergeCell ref="Q70:R70"/>
    <mergeCell ref="V70:W70"/>
    <mergeCell ref="AG70:AH70"/>
    <mergeCell ref="BN70:BO70"/>
    <mergeCell ref="Y69:Z69"/>
    <mergeCell ref="AB69:AC69"/>
    <mergeCell ref="Y70:Z70"/>
    <mergeCell ref="AB70:AC70"/>
    <mergeCell ref="H74:I74"/>
    <mergeCell ref="K74:L74"/>
    <mergeCell ref="N74:O74"/>
    <mergeCell ref="Q74:R74"/>
    <mergeCell ref="V74:W74"/>
    <mergeCell ref="AG74:AH74"/>
    <mergeCell ref="BN74:BO74"/>
    <mergeCell ref="H71:I71"/>
    <mergeCell ref="K71:L71"/>
    <mergeCell ref="N71:O71"/>
    <mergeCell ref="Q71:R71"/>
    <mergeCell ref="V71:W71"/>
    <mergeCell ref="AG71:AH71"/>
    <mergeCell ref="BN71:BO71"/>
    <mergeCell ref="H72:I72"/>
    <mergeCell ref="K72:L72"/>
    <mergeCell ref="N72:O72"/>
    <mergeCell ref="Q72:R72"/>
    <mergeCell ref="V72:W72"/>
    <mergeCell ref="AG72:AH72"/>
    <mergeCell ref="BN72:BO72"/>
    <mergeCell ref="H68:I68"/>
    <mergeCell ref="K68:L68"/>
    <mergeCell ref="N68:O68"/>
    <mergeCell ref="Q68:R68"/>
    <mergeCell ref="V68:W68"/>
    <mergeCell ref="AG68:AH68"/>
    <mergeCell ref="BN68:BO68"/>
    <mergeCell ref="Y67:Z67"/>
    <mergeCell ref="AB67:AC67"/>
    <mergeCell ref="Y68:Z68"/>
    <mergeCell ref="AB68:AC68"/>
    <mergeCell ref="H69:I69"/>
    <mergeCell ref="K69:L69"/>
    <mergeCell ref="N69:O69"/>
    <mergeCell ref="Q69:R69"/>
    <mergeCell ref="V69:W69"/>
    <mergeCell ref="AG69:AH69"/>
    <mergeCell ref="BN69:BO69"/>
    <mergeCell ref="AJ67:AK67"/>
    <mergeCell ref="AM67:AN67"/>
    <mergeCell ref="AJ68:AK68"/>
    <mergeCell ref="AM68:AN68"/>
    <mergeCell ref="AJ69:AK69"/>
    <mergeCell ref="AM69:AN69"/>
    <mergeCell ref="AR67:AS67"/>
    <mergeCell ref="AU67:AV67"/>
    <mergeCell ref="AX67:AY67"/>
    <mergeCell ref="AR68:AS68"/>
    <mergeCell ref="AU68:AV68"/>
    <mergeCell ref="AX68:AY68"/>
    <mergeCell ref="AR69:AS69"/>
    <mergeCell ref="AU69:AV69"/>
    <mergeCell ref="H66:I66"/>
    <mergeCell ref="K66:L66"/>
    <mergeCell ref="N66:O66"/>
    <mergeCell ref="Q66:R66"/>
    <mergeCell ref="V66:W66"/>
    <mergeCell ref="AG66:AH66"/>
    <mergeCell ref="BN66:BO66"/>
    <mergeCell ref="Y65:Z65"/>
    <mergeCell ref="AB65:AC65"/>
    <mergeCell ref="Y66:Z66"/>
    <mergeCell ref="AB66:AC66"/>
    <mergeCell ref="H67:I67"/>
    <mergeCell ref="K67:L67"/>
    <mergeCell ref="N67:O67"/>
    <mergeCell ref="Q67:R67"/>
    <mergeCell ref="V67:W67"/>
    <mergeCell ref="AG67:AH67"/>
    <mergeCell ref="BN67:BO67"/>
    <mergeCell ref="AJ65:AK65"/>
    <mergeCell ref="AM65:AN65"/>
    <mergeCell ref="AJ66:AK66"/>
    <mergeCell ref="AM66:AN66"/>
    <mergeCell ref="AR65:AS65"/>
    <mergeCell ref="AU65:AV65"/>
    <mergeCell ref="AX65:AY65"/>
    <mergeCell ref="AR66:AS66"/>
    <mergeCell ref="AU66:AV66"/>
    <mergeCell ref="AX66:AY66"/>
    <mergeCell ref="H64:I64"/>
    <mergeCell ref="K64:L64"/>
    <mergeCell ref="N64:O64"/>
    <mergeCell ref="Q64:R64"/>
    <mergeCell ref="V64:W64"/>
    <mergeCell ref="AG64:AH64"/>
    <mergeCell ref="BN64:BO64"/>
    <mergeCell ref="Y63:Z63"/>
    <mergeCell ref="AB63:AC63"/>
    <mergeCell ref="Y64:Z64"/>
    <mergeCell ref="AB64:AC64"/>
    <mergeCell ref="H65:I65"/>
    <mergeCell ref="K65:L65"/>
    <mergeCell ref="N65:O65"/>
    <mergeCell ref="Q65:R65"/>
    <mergeCell ref="V65:W65"/>
    <mergeCell ref="AG65:AH65"/>
    <mergeCell ref="BN65:BO65"/>
    <mergeCell ref="AJ63:AK63"/>
    <mergeCell ref="AM63:AN63"/>
    <mergeCell ref="AJ64:AK64"/>
    <mergeCell ref="AM64:AN64"/>
    <mergeCell ref="AR63:AS63"/>
    <mergeCell ref="AU63:AV63"/>
    <mergeCell ref="AX63:AY63"/>
    <mergeCell ref="AR64:AS64"/>
    <mergeCell ref="AU64:AV64"/>
    <mergeCell ref="AX64:AY64"/>
    <mergeCell ref="BC63:BD63"/>
    <mergeCell ref="BF63:BG63"/>
    <mergeCell ref="BI63:BJ63"/>
    <mergeCell ref="BC64:BD64"/>
    <mergeCell ref="H62:I62"/>
    <mergeCell ref="K62:L62"/>
    <mergeCell ref="N62:O62"/>
    <mergeCell ref="Q62:R62"/>
    <mergeCell ref="V62:W62"/>
    <mergeCell ref="AG62:AH62"/>
    <mergeCell ref="BN62:BO62"/>
    <mergeCell ref="Y61:Z61"/>
    <mergeCell ref="AB61:AC61"/>
    <mergeCell ref="Y62:Z62"/>
    <mergeCell ref="AB62:AC62"/>
    <mergeCell ref="H63:I63"/>
    <mergeCell ref="K63:L63"/>
    <mergeCell ref="N63:O63"/>
    <mergeCell ref="Q63:R63"/>
    <mergeCell ref="V63:W63"/>
    <mergeCell ref="AG63:AH63"/>
    <mergeCell ref="BN63:BO63"/>
    <mergeCell ref="AJ61:AK61"/>
    <mergeCell ref="AM61:AN61"/>
    <mergeCell ref="AJ62:AK62"/>
    <mergeCell ref="AM62:AN62"/>
    <mergeCell ref="AR61:AS61"/>
    <mergeCell ref="AU61:AV61"/>
    <mergeCell ref="AX61:AY61"/>
    <mergeCell ref="AR62:AS62"/>
    <mergeCell ref="AU62:AV62"/>
    <mergeCell ref="AX62:AY62"/>
    <mergeCell ref="BC62:BD62"/>
    <mergeCell ref="BF62:BG62"/>
    <mergeCell ref="BI62:BJ62"/>
    <mergeCell ref="H60:I60"/>
    <mergeCell ref="K60:L60"/>
    <mergeCell ref="N60:O60"/>
    <mergeCell ref="Q60:R60"/>
    <mergeCell ref="V60:W60"/>
    <mergeCell ref="AG60:AH60"/>
    <mergeCell ref="BN60:BO60"/>
    <mergeCell ref="Y59:Z59"/>
    <mergeCell ref="AB59:AC59"/>
    <mergeCell ref="Y60:Z60"/>
    <mergeCell ref="AB60:AC60"/>
    <mergeCell ref="H61:I61"/>
    <mergeCell ref="K61:L61"/>
    <mergeCell ref="N61:O61"/>
    <mergeCell ref="Q61:R61"/>
    <mergeCell ref="V61:W61"/>
    <mergeCell ref="AG61:AH61"/>
    <mergeCell ref="BN61:BO61"/>
    <mergeCell ref="AJ59:AK59"/>
    <mergeCell ref="AM59:AN59"/>
    <mergeCell ref="AJ60:AK60"/>
    <mergeCell ref="AM60:AN60"/>
    <mergeCell ref="AR59:AS59"/>
    <mergeCell ref="AU59:AV59"/>
    <mergeCell ref="AX59:AY59"/>
    <mergeCell ref="AR60:AS60"/>
    <mergeCell ref="AU60:AV60"/>
    <mergeCell ref="AX60:AY60"/>
    <mergeCell ref="H58:I58"/>
    <mergeCell ref="K58:L58"/>
    <mergeCell ref="N58:O58"/>
    <mergeCell ref="Q58:R58"/>
    <mergeCell ref="V58:W58"/>
    <mergeCell ref="AG58:AH58"/>
    <mergeCell ref="BN58:BO58"/>
    <mergeCell ref="Y57:Z57"/>
    <mergeCell ref="AB57:AC57"/>
    <mergeCell ref="Y58:Z58"/>
    <mergeCell ref="AB58:AC58"/>
    <mergeCell ref="H59:I59"/>
    <mergeCell ref="K59:L59"/>
    <mergeCell ref="N59:O59"/>
    <mergeCell ref="Q59:R59"/>
    <mergeCell ref="V59:W59"/>
    <mergeCell ref="AG59:AH59"/>
    <mergeCell ref="BN59:BO59"/>
    <mergeCell ref="AJ57:AK57"/>
    <mergeCell ref="AM57:AN57"/>
    <mergeCell ref="AJ58:AK58"/>
    <mergeCell ref="AM58:AN58"/>
    <mergeCell ref="AR57:AS57"/>
    <mergeCell ref="AU57:AV57"/>
    <mergeCell ref="AX57:AY57"/>
    <mergeCell ref="AR58:AS58"/>
    <mergeCell ref="AU58:AV58"/>
    <mergeCell ref="AX58:AY58"/>
    <mergeCell ref="H56:I56"/>
    <mergeCell ref="K56:L56"/>
    <mergeCell ref="N56:O56"/>
    <mergeCell ref="Q56:R56"/>
    <mergeCell ref="V56:W56"/>
    <mergeCell ref="AG56:AH56"/>
    <mergeCell ref="BN56:BO56"/>
    <mergeCell ref="Y55:Z55"/>
    <mergeCell ref="AB55:AC55"/>
    <mergeCell ref="Y56:Z56"/>
    <mergeCell ref="AB56:AC56"/>
    <mergeCell ref="H57:I57"/>
    <mergeCell ref="K57:L57"/>
    <mergeCell ref="N57:O57"/>
    <mergeCell ref="Q57:R57"/>
    <mergeCell ref="V57:W57"/>
    <mergeCell ref="AG57:AH57"/>
    <mergeCell ref="BN57:BO57"/>
    <mergeCell ref="AJ55:AK55"/>
    <mergeCell ref="AM55:AN55"/>
    <mergeCell ref="AJ56:AK56"/>
    <mergeCell ref="AM56:AN56"/>
    <mergeCell ref="AR55:AS55"/>
    <mergeCell ref="AU55:AV55"/>
    <mergeCell ref="AX55:AY55"/>
    <mergeCell ref="AR56:AS56"/>
    <mergeCell ref="AU56:AV56"/>
    <mergeCell ref="AX56:AY56"/>
    <mergeCell ref="BC55:BD55"/>
    <mergeCell ref="BF55:BG55"/>
    <mergeCell ref="BI55:BJ55"/>
    <mergeCell ref="BC56:BD56"/>
    <mergeCell ref="H54:I54"/>
    <mergeCell ref="K54:L54"/>
    <mergeCell ref="N54:O54"/>
    <mergeCell ref="Q54:R54"/>
    <mergeCell ref="V54:W54"/>
    <mergeCell ref="AG54:AH54"/>
    <mergeCell ref="BN54:BO54"/>
    <mergeCell ref="Y53:Z53"/>
    <mergeCell ref="AB53:AC53"/>
    <mergeCell ref="Y54:Z54"/>
    <mergeCell ref="AB54:AC54"/>
    <mergeCell ref="H55:I55"/>
    <mergeCell ref="K55:L55"/>
    <mergeCell ref="N55:O55"/>
    <mergeCell ref="Q55:R55"/>
    <mergeCell ref="V55:W55"/>
    <mergeCell ref="AG55:AH55"/>
    <mergeCell ref="BN55:BO55"/>
    <mergeCell ref="AJ53:AK53"/>
    <mergeCell ref="AM53:AN53"/>
    <mergeCell ref="AJ54:AK54"/>
    <mergeCell ref="AM54:AN54"/>
    <mergeCell ref="AR53:AS53"/>
    <mergeCell ref="AU53:AV53"/>
    <mergeCell ref="AX53:AY53"/>
    <mergeCell ref="AR54:AS54"/>
    <mergeCell ref="AU54:AV54"/>
    <mergeCell ref="AX54:AY54"/>
    <mergeCell ref="BC54:BD54"/>
    <mergeCell ref="BF54:BG54"/>
    <mergeCell ref="BI54:BJ54"/>
    <mergeCell ref="H52:I52"/>
    <mergeCell ref="K52:L52"/>
    <mergeCell ref="N52:O52"/>
    <mergeCell ref="Q52:R52"/>
    <mergeCell ref="V52:W52"/>
    <mergeCell ref="AG52:AH52"/>
    <mergeCell ref="BN52:BO52"/>
    <mergeCell ref="Y51:Z51"/>
    <mergeCell ref="AB51:AC51"/>
    <mergeCell ref="Y52:Z52"/>
    <mergeCell ref="AB52:AC52"/>
    <mergeCell ref="H53:I53"/>
    <mergeCell ref="K53:L53"/>
    <mergeCell ref="N53:O53"/>
    <mergeCell ref="Q53:R53"/>
    <mergeCell ref="V53:W53"/>
    <mergeCell ref="AG53:AH53"/>
    <mergeCell ref="BN53:BO53"/>
    <mergeCell ref="AJ51:AK51"/>
    <mergeCell ref="AM51:AN51"/>
    <mergeCell ref="AJ52:AK52"/>
    <mergeCell ref="AM52:AN52"/>
    <mergeCell ref="AR51:AS51"/>
    <mergeCell ref="AU51:AV51"/>
    <mergeCell ref="AX51:AY51"/>
    <mergeCell ref="AR52:AS52"/>
    <mergeCell ref="AU52:AV52"/>
    <mergeCell ref="AX52:AY52"/>
    <mergeCell ref="H50:I50"/>
    <mergeCell ref="K50:L50"/>
    <mergeCell ref="N50:O50"/>
    <mergeCell ref="Q50:R50"/>
    <mergeCell ref="V50:W50"/>
    <mergeCell ref="AG50:AH50"/>
    <mergeCell ref="BN50:BO50"/>
    <mergeCell ref="Y49:Z49"/>
    <mergeCell ref="AB49:AC49"/>
    <mergeCell ref="Y50:Z50"/>
    <mergeCell ref="AB50:AC50"/>
    <mergeCell ref="H51:I51"/>
    <mergeCell ref="K51:L51"/>
    <mergeCell ref="N51:O51"/>
    <mergeCell ref="Q51:R51"/>
    <mergeCell ref="V51:W51"/>
    <mergeCell ref="AG51:AH51"/>
    <mergeCell ref="BN51:BO51"/>
    <mergeCell ref="AJ49:AK49"/>
    <mergeCell ref="AM49:AN49"/>
    <mergeCell ref="AJ50:AK50"/>
    <mergeCell ref="AM50:AN50"/>
    <mergeCell ref="AR49:AS49"/>
    <mergeCell ref="AU49:AV49"/>
    <mergeCell ref="AX49:AY49"/>
    <mergeCell ref="AR50:AS50"/>
    <mergeCell ref="AU50:AV50"/>
    <mergeCell ref="AX50:AY50"/>
    <mergeCell ref="H48:I48"/>
    <mergeCell ref="K48:L48"/>
    <mergeCell ref="N48:O48"/>
    <mergeCell ref="Q48:R48"/>
    <mergeCell ref="V48:W48"/>
    <mergeCell ref="AG48:AH48"/>
    <mergeCell ref="BN48:BO48"/>
    <mergeCell ref="Y47:Z47"/>
    <mergeCell ref="AB47:AC47"/>
    <mergeCell ref="Y48:Z48"/>
    <mergeCell ref="AB48:AC48"/>
    <mergeCell ref="H49:I49"/>
    <mergeCell ref="K49:L49"/>
    <mergeCell ref="N49:O49"/>
    <mergeCell ref="Q49:R49"/>
    <mergeCell ref="V49:W49"/>
    <mergeCell ref="AG49:AH49"/>
    <mergeCell ref="BN49:BO49"/>
    <mergeCell ref="AJ47:AK47"/>
    <mergeCell ref="AM47:AN47"/>
    <mergeCell ref="AJ48:AK48"/>
    <mergeCell ref="AM48:AN48"/>
    <mergeCell ref="AR47:AS47"/>
    <mergeCell ref="AU47:AV47"/>
    <mergeCell ref="AX47:AY47"/>
    <mergeCell ref="AR48:AS48"/>
    <mergeCell ref="AU48:AV48"/>
    <mergeCell ref="AX48:AY48"/>
    <mergeCell ref="BC47:BD47"/>
    <mergeCell ref="BF47:BG47"/>
    <mergeCell ref="BI47:BJ47"/>
    <mergeCell ref="BC48:BD48"/>
    <mergeCell ref="H46:I46"/>
    <mergeCell ref="K46:L46"/>
    <mergeCell ref="N46:O46"/>
    <mergeCell ref="Q46:R46"/>
    <mergeCell ref="V46:W46"/>
    <mergeCell ref="AG46:AH46"/>
    <mergeCell ref="BN46:BO46"/>
    <mergeCell ref="H45:I45"/>
    <mergeCell ref="Y45:Z45"/>
    <mergeCell ref="AB45:AC45"/>
    <mergeCell ref="Y46:Z46"/>
    <mergeCell ref="AB46:AC46"/>
    <mergeCell ref="H47:I47"/>
    <mergeCell ref="K47:L47"/>
    <mergeCell ref="N47:O47"/>
    <mergeCell ref="Q47:R47"/>
    <mergeCell ref="V47:W47"/>
    <mergeCell ref="AG47:AH47"/>
    <mergeCell ref="BN47:BO47"/>
    <mergeCell ref="AJ45:AK45"/>
    <mergeCell ref="AM45:AN45"/>
    <mergeCell ref="AJ46:AK46"/>
    <mergeCell ref="AM46:AN46"/>
    <mergeCell ref="AR45:AS45"/>
    <mergeCell ref="AU45:AV45"/>
    <mergeCell ref="AX45:AY45"/>
    <mergeCell ref="AR46:AS46"/>
    <mergeCell ref="AU46:AV46"/>
    <mergeCell ref="AX46:AY46"/>
    <mergeCell ref="BC46:BD46"/>
    <mergeCell ref="BF46:BG46"/>
    <mergeCell ref="BI46:BJ46"/>
    <mergeCell ref="H44:I44"/>
    <mergeCell ref="K44:L44"/>
    <mergeCell ref="N44:O44"/>
    <mergeCell ref="Q44:R44"/>
    <mergeCell ref="V44:W44"/>
    <mergeCell ref="AG44:AH44"/>
    <mergeCell ref="BN44:BO44"/>
    <mergeCell ref="H43:I43"/>
    <mergeCell ref="Y43:Z43"/>
    <mergeCell ref="AB43:AC43"/>
    <mergeCell ref="Y44:Z44"/>
    <mergeCell ref="AB44:AC44"/>
    <mergeCell ref="K45:L45"/>
    <mergeCell ref="N45:O45"/>
    <mergeCell ref="Q45:R45"/>
    <mergeCell ref="V45:W45"/>
    <mergeCell ref="AG45:AH45"/>
    <mergeCell ref="BN45:BO45"/>
    <mergeCell ref="AJ43:AK43"/>
    <mergeCell ref="AM43:AN43"/>
    <mergeCell ref="AJ44:AK44"/>
    <mergeCell ref="AM44:AN44"/>
    <mergeCell ref="AR43:AS43"/>
    <mergeCell ref="AU43:AV43"/>
    <mergeCell ref="AX43:AY43"/>
    <mergeCell ref="AR44:AS44"/>
    <mergeCell ref="AU44:AV44"/>
    <mergeCell ref="AX44:AY44"/>
    <mergeCell ref="H42:I42"/>
    <mergeCell ref="K42:L42"/>
    <mergeCell ref="N42:O42"/>
    <mergeCell ref="Q42:R42"/>
    <mergeCell ref="V42:W42"/>
    <mergeCell ref="AG42:AH42"/>
    <mergeCell ref="BN42:BO42"/>
    <mergeCell ref="H41:I41"/>
    <mergeCell ref="Y41:Z41"/>
    <mergeCell ref="AB41:AC41"/>
    <mergeCell ref="Y42:Z42"/>
    <mergeCell ref="AB42:AC42"/>
    <mergeCell ref="K43:L43"/>
    <mergeCell ref="N43:O43"/>
    <mergeCell ref="Q43:R43"/>
    <mergeCell ref="V43:W43"/>
    <mergeCell ref="AG43:AH43"/>
    <mergeCell ref="BN43:BO43"/>
    <mergeCell ref="AJ41:AK41"/>
    <mergeCell ref="AM41:AN41"/>
    <mergeCell ref="AJ42:AK42"/>
    <mergeCell ref="AM42:AN42"/>
    <mergeCell ref="AR41:AS41"/>
    <mergeCell ref="AU41:AV41"/>
    <mergeCell ref="AX41:AY41"/>
    <mergeCell ref="AR42:AS42"/>
    <mergeCell ref="AU42:AV42"/>
    <mergeCell ref="AX42:AY42"/>
    <mergeCell ref="H40:I40"/>
    <mergeCell ref="K40:L40"/>
    <mergeCell ref="N40:O40"/>
    <mergeCell ref="Q40:R40"/>
    <mergeCell ref="V40:W40"/>
    <mergeCell ref="AG40:AH40"/>
    <mergeCell ref="BN40:BO40"/>
    <mergeCell ref="H39:I39"/>
    <mergeCell ref="Y39:Z39"/>
    <mergeCell ref="AB39:AC39"/>
    <mergeCell ref="Y40:Z40"/>
    <mergeCell ref="AB40:AC40"/>
    <mergeCell ref="K41:L41"/>
    <mergeCell ref="N41:O41"/>
    <mergeCell ref="Q41:R41"/>
    <mergeCell ref="V41:W41"/>
    <mergeCell ref="AG41:AH41"/>
    <mergeCell ref="BN41:BO41"/>
    <mergeCell ref="AJ39:AK39"/>
    <mergeCell ref="AM39:AN39"/>
    <mergeCell ref="AJ40:AK40"/>
    <mergeCell ref="AM40:AN40"/>
    <mergeCell ref="AR39:AS39"/>
    <mergeCell ref="AU39:AV39"/>
    <mergeCell ref="AX39:AY39"/>
    <mergeCell ref="AR40:AS40"/>
    <mergeCell ref="AU40:AV40"/>
    <mergeCell ref="AX40:AY40"/>
    <mergeCell ref="BC39:BD39"/>
    <mergeCell ref="BF39:BG39"/>
    <mergeCell ref="BI39:BJ39"/>
    <mergeCell ref="BC40:BD40"/>
    <mergeCell ref="H38:I38"/>
    <mergeCell ref="K38:L38"/>
    <mergeCell ref="N38:O38"/>
    <mergeCell ref="Q38:R38"/>
    <mergeCell ref="V38:W38"/>
    <mergeCell ref="AG38:AH38"/>
    <mergeCell ref="BN38:BO38"/>
    <mergeCell ref="H37:I37"/>
    <mergeCell ref="Y37:Z37"/>
    <mergeCell ref="AB37:AC37"/>
    <mergeCell ref="Y38:Z38"/>
    <mergeCell ref="AB38:AC38"/>
    <mergeCell ref="K39:L39"/>
    <mergeCell ref="N39:O39"/>
    <mergeCell ref="Q39:R39"/>
    <mergeCell ref="V39:W39"/>
    <mergeCell ref="AG39:AH39"/>
    <mergeCell ref="BN39:BO39"/>
    <mergeCell ref="AJ37:AK37"/>
    <mergeCell ref="AM37:AN37"/>
    <mergeCell ref="AJ38:AK38"/>
    <mergeCell ref="AM38:AN38"/>
    <mergeCell ref="AR37:AS37"/>
    <mergeCell ref="AU37:AV37"/>
    <mergeCell ref="AX37:AY37"/>
    <mergeCell ref="AR38:AS38"/>
    <mergeCell ref="AU38:AV38"/>
    <mergeCell ref="AX38:AY38"/>
    <mergeCell ref="H36:I36"/>
    <mergeCell ref="K36:L36"/>
    <mergeCell ref="N36:O36"/>
    <mergeCell ref="Q36:R36"/>
    <mergeCell ref="V36:W36"/>
    <mergeCell ref="AG36:AH36"/>
    <mergeCell ref="BN36:BO36"/>
    <mergeCell ref="H35:I35"/>
    <mergeCell ref="Y35:Z35"/>
    <mergeCell ref="AB35:AC35"/>
    <mergeCell ref="Y36:Z36"/>
    <mergeCell ref="AB36:AC36"/>
    <mergeCell ref="K37:L37"/>
    <mergeCell ref="N37:O37"/>
    <mergeCell ref="Q37:R37"/>
    <mergeCell ref="V37:W37"/>
    <mergeCell ref="AG37:AH37"/>
    <mergeCell ref="BN37:BO37"/>
    <mergeCell ref="AJ35:AK35"/>
    <mergeCell ref="AM35:AN35"/>
    <mergeCell ref="AJ36:AK36"/>
    <mergeCell ref="AM36:AN36"/>
    <mergeCell ref="AR35:AS35"/>
    <mergeCell ref="AU35:AV35"/>
    <mergeCell ref="AX35:AY35"/>
    <mergeCell ref="AR36:AS36"/>
    <mergeCell ref="AU36:AV36"/>
    <mergeCell ref="AX36:AY36"/>
    <mergeCell ref="H34:I34"/>
    <mergeCell ref="K34:L34"/>
    <mergeCell ref="N34:O34"/>
    <mergeCell ref="Q34:R34"/>
    <mergeCell ref="V34:W34"/>
    <mergeCell ref="AG34:AH34"/>
    <mergeCell ref="BN34:BO34"/>
    <mergeCell ref="Y33:Z33"/>
    <mergeCell ref="AB33:AC33"/>
    <mergeCell ref="Y34:Z34"/>
    <mergeCell ref="AB34:AC34"/>
    <mergeCell ref="K35:L35"/>
    <mergeCell ref="N35:O35"/>
    <mergeCell ref="Q35:R35"/>
    <mergeCell ref="V35:W35"/>
    <mergeCell ref="AG35:AH35"/>
    <mergeCell ref="BN35:BO35"/>
    <mergeCell ref="AJ33:AK33"/>
    <mergeCell ref="AM33:AN33"/>
    <mergeCell ref="AJ34:AK34"/>
    <mergeCell ref="AM34:AN34"/>
    <mergeCell ref="AR33:AS33"/>
    <mergeCell ref="AU33:AV33"/>
    <mergeCell ref="AX33:AY33"/>
    <mergeCell ref="AR34:AS34"/>
    <mergeCell ref="AU34:AV34"/>
    <mergeCell ref="AX34:AY34"/>
    <mergeCell ref="H32:I32"/>
    <mergeCell ref="K32:L32"/>
    <mergeCell ref="N32:O32"/>
    <mergeCell ref="Q32:R32"/>
    <mergeCell ref="V32:W32"/>
    <mergeCell ref="AG32:AH32"/>
    <mergeCell ref="BN32:BO32"/>
    <mergeCell ref="Y31:Z31"/>
    <mergeCell ref="AB31:AC31"/>
    <mergeCell ref="Y32:Z32"/>
    <mergeCell ref="AB32:AC32"/>
    <mergeCell ref="K33:L33"/>
    <mergeCell ref="N33:O33"/>
    <mergeCell ref="Q33:R33"/>
    <mergeCell ref="V33:W33"/>
    <mergeCell ref="AG33:AH33"/>
    <mergeCell ref="BN33:BO33"/>
    <mergeCell ref="AJ31:AK31"/>
    <mergeCell ref="AM31:AN31"/>
    <mergeCell ref="AJ32:AK32"/>
    <mergeCell ref="AM32:AN32"/>
    <mergeCell ref="AR31:AS31"/>
    <mergeCell ref="AU31:AV31"/>
    <mergeCell ref="AX31:AY31"/>
    <mergeCell ref="AR32:AS32"/>
    <mergeCell ref="AU32:AV32"/>
    <mergeCell ref="AX32:AY32"/>
    <mergeCell ref="BC31:BD31"/>
    <mergeCell ref="BF31:BG31"/>
    <mergeCell ref="BI31:BJ31"/>
    <mergeCell ref="BC32:BD32"/>
    <mergeCell ref="BF32:BG32"/>
    <mergeCell ref="H30:I30"/>
    <mergeCell ref="K30:L30"/>
    <mergeCell ref="N30:O30"/>
    <mergeCell ref="Q30:R30"/>
    <mergeCell ref="V30:W30"/>
    <mergeCell ref="AG30:AH30"/>
    <mergeCell ref="BN30:BO30"/>
    <mergeCell ref="Y29:Z29"/>
    <mergeCell ref="AB29:AC29"/>
    <mergeCell ref="Y30:Z30"/>
    <mergeCell ref="AB30:AC30"/>
    <mergeCell ref="K31:L31"/>
    <mergeCell ref="N31:O31"/>
    <mergeCell ref="Q31:R31"/>
    <mergeCell ref="V31:W31"/>
    <mergeCell ref="AG31:AH31"/>
    <mergeCell ref="BN31:BO31"/>
    <mergeCell ref="AJ29:AK29"/>
    <mergeCell ref="AM29:AN29"/>
    <mergeCell ref="AJ30:AK30"/>
    <mergeCell ref="AM30:AN30"/>
    <mergeCell ref="AR29:AS29"/>
    <mergeCell ref="AU29:AV29"/>
    <mergeCell ref="AX29:AY29"/>
    <mergeCell ref="AR30:AS30"/>
    <mergeCell ref="AU30:AV30"/>
    <mergeCell ref="AX30:AY30"/>
    <mergeCell ref="H28:I28"/>
    <mergeCell ref="K28:L28"/>
    <mergeCell ref="N28:O28"/>
    <mergeCell ref="Q28:R28"/>
    <mergeCell ref="V28:W28"/>
    <mergeCell ref="AG28:AH28"/>
    <mergeCell ref="BN28:BO28"/>
    <mergeCell ref="Y27:Z27"/>
    <mergeCell ref="AB27:AC27"/>
    <mergeCell ref="Y28:Z28"/>
    <mergeCell ref="AB28:AC28"/>
    <mergeCell ref="K29:L29"/>
    <mergeCell ref="N29:O29"/>
    <mergeCell ref="Q29:R29"/>
    <mergeCell ref="V29:W29"/>
    <mergeCell ref="AG29:AH29"/>
    <mergeCell ref="BN29:BO29"/>
    <mergeCell ref="AJ27:AK27"/>
    <mergeCell ref="AM27:AN27"/>
    <mergeCell ref="AJ28:AK28"/>
    <mergeCell ref="AM28:AN28"/>
    <mergeCell ref="AR27:AS27"/>
    <mergeCell ref="AU27:AV27"/>
    <mergeCell ref="AX27:AY27"/>
    <mergeCell ref="AR28:AS28"/>
    <mergeCell ref="AU28:AV28"/>
    <mergeCell ref="AX28:AY28"/>
    <mergeCell ref="H26:I26"/>
    <mergeCell ref="K26:L26"/>
    <mergeCell ref="N26:O26"/>
    <mergeCell ref="Q26:R26"/>
    <mergeCell ref="V26:W26"/>
    <mergeCell ref="AG26:AH26"/>
    <mergeCell ref="BN26:BO26"/>
    <mergeCell ref="Y25:Z25"/>
    <mergeCell ref="AB25:AC25"/>
    <mergeCell ref="Y26:Z26"/>
    <mergeCell ref="AB26:AC26"/>
    <mergeCell ref="K27:L27"/>
    <mergeCell ref="N27:O27"/>
    <mergeCell ref="Q27:R27"/>
    <mergeCell ref="V27:W27"/>
    <mergeCell ref="AG27:AH27"/>
    <mergeCell ref="BN27:BO27"/>
    <mergeCell ref="AJ25:AK25"/>
    <mergeCell ref="AM25:AN25"/>
    <mergeCell ref="AJ26:AK26"/>
    <mergeCell ref="AM26:AN26"/>
    <mergeCell ref="AR25:AS25"/>
    <mergeCell ref="AU25:AV25"/>
    <mergeCell ref="AX25:AY25"/>
    <mergeCell ref="AR26:AS26"/>
    <mergeCell ref="AU26:AV26"/>
    <mergeCell ref="AX26:AY26"/>
    <mergeCell ref="H24:I24"/>
    <mergeCell ref="K24:L24"/>
    <mergeCell ref="N24:O24"/>
    <mergeCell ref="Q24:R24"/>
    <mergeCell ref="V24:W24"/>
    <mergeCell ref="AG24:AH24"/>
    <mergeCell ref="BN24:BO24"/>
    <mergeCell ref="Y23:Z23"/>
    <mergeCell ref="AB23:AC23"/>
    <mergeCell ref="Y24:Z24"/>
    <mergeCell ref="AB24:AC24"/>
    <mergeCell ref="K25:L25"/>
    <mergeCell ref="N25:O25"/>
    <mergeCell ref="Q25:R25"/>
    <mergeCell ref="V25:W25"/>
    <mergeCell ref="AG25:AH25"/>
    <mergeCell ref="BN25:BO25"/>
    <mergeCell ref="AJ23:AK23"/>
    <mergeCell ref="AM23:AN23"/>
    <mergeCell ref="AJ24:AK24"/>
    <mergeCell ref="AM24:AN24"/>
    <mergeCell ref="AR23:AS23"/>
    <mergeCell ref="AU23:AV23"/>
    <mergeCell ref="AX23:AY23"/>
    <mergeCell ref="AR24:AS24"/>
    <mergeCell ref="AU24:AV24"/>
    <mergeCell ref="AX24:AY24"/>
    <mergeCell ref="BC23:BD23"/>
    <mergeCell ref="BF23:BG23"/>
    <mergeCell ref="BI23:BJ23"/>
    <mergeCell ref="BC24:BD24"/>
    <mergeCell ref="BF24:BG24"/>
    <mergeCell ref="H22:I22"/>
    <mergeCell ref="K22:L22"/>
    <mergeCell ref="N22:O22"/>
    <mergeCell ref="Q22:R22"/>
    <mergeCell ref="V22:W22"/>
    <mergeCell ref="AG22:AH22"/>
    <mergeCell ref="BN22:BO22"/>
    <mergeCell ref="Y21:Z21"/>
    <mergeCell ref="AB21:AC21"/>
    <mergeCell ref="Y22:Z22"/>
    <mergeCell ref="AB22:AC22"/>
    <mergeCell ref="K23:L23"/>
    <mergeCell ref="N23:O23"/>
    <mergeCell ref="Q23:R23"/>
    <mergeCell ref="V23:W23"/>
    <mergeCell ref="AG23:AH23"/>
    <mergeCell ref="BN23:BO23"/>
    <mergeCell ref="AJ21:AK21"/>
    <mergeCell ref="AM21:AN21"/>
    <mergeCell ref="AJ22:AK22"/>
    <mergeCell ref="AM22:AN22"/>
    <mergeCell ref="AU21:AV21"/>
    <mergeCell ref="AX21:AY21"/>
    <mergeCell ref="AR22:AS22"/>
    <mergeCell ref="AU22:AV22"/>
    <mergeCell ref="AX22:AY22"/>
    <mergeCell ref="BC21:BD21"/>
    <mergeCell ref="BF21:BG21"/>
    <mergeCell ref="BI21:BJ21"/>
    <mergeCell ref="BC22:BD22"/>
    <mergeCell ref="BF22:BG22"/>
    <mergeCell ref="BI22:BJ22"/>
    <mergeCell ref="H20:I20"/>
    <mergeCell ref="K20:L20"/>
    <mergeCell ref="N20:O20"/>
    <mergeCell ref="Q20:R20"/>
    <mergeCell ref="V20:W20"/>
    <mergeCell ref="AG20:AH20"/>
    <mergeCell ref="BN20:BO20"/>
    <mergeCell ref="Y19:Z19"/>
    <mergeCell ref="AB19:AC19"/>
    <mergeCell ref="Y20:Z20"/>
    <mergeCell ref="AB20:AC20"/>
    <mergeCell ref="K21:L21"/>
    <mergeCell ref="N21:O21"/>
    <mergeCell ref="Q21:R21"/>
    <mergeCell ref="V21:W21"/>
    <mergeCell ref="AG21:AH21"/>
    <mergeCell ref="BN21:BO21"/>
    <mergeCell ref="AJ20:AK20"/>
    <mergeCell ref="AM20:AN20"/>
    <mergeCell ref="AX19:AY19"/>
    <mergeCell ref="AX20:AY20"/>
    <mergeCell ref="BC19:BD19"/>
    <mergeCell ref="BF19:BG19"/>
    <mergeCell ref="BI19:BJ19"/>
    <mergeCell ref="BC20:BD20"/>
    <mergeCell ref="BF20:BG20"/>
    <mergeCell ref="BI20:BJ20"/>
    <mergeCell ref="K17:L17"/>
    <mergeCell ref="N17:O17"/>
    <mergeCell ref="Q17:R17"/>
    <mergeCell ref="V17:W17"/>
    <mergeCell ref="AG17:AH17"/>
    <mergeCell ref="BN17:BO17"/>
    <mergeCell ref="H18:I18"/>
    <mergeCell ref="K18:L18"/>
    <mergeCell ref="N18:O18"/>
    <mergeCell ref="Q18:R18"/>
    <mergeCell ref="V18:W18"/>
    <mergeCell ref="AG18:AH18"/>
    <mergeCell ref="BN18:BO18"/>
    <mergeCell ref="AB18:AC18"/>
    <mergeCell ref="K19:L19"/>
    <mergeCell ref="N19:O19"/>
    <mergeCell ref="Q19:R19"/>
    <mergeCell ref="V19:W19"/>
    <mergeCell ref="AG19:AH19"/>
    <mergeCell ref="BN19:BO19"/>
    <mergeCell ref="AX17:AY17"/>
    <mergeCell ref="AX18:AY18"/>
    <mergeCell ref="BC17:BD17"/>
    <mergeCell ref="BF17:BG17"/>
    <mergeCell ref="BI17:BJ17"/>
    <mergeCell ref="BC18:BD18"/>
    <mergeCell ref="BF18:BG18"/>
    <mergeCell ref="BI18:BJ18"/>
    <mergeCell ref="N86:O86"/>
    <mergeCell ref="Q86:R86"/>
    <mergeCell ref="V86:W86"/>
    <mergeCell ref="AG86:AH86"/>
    <mergeCell ref="BN86:BO86"/>
    <mergeCell ref="N83:O83"/>
    <mergeCell ref="Q83:R83"/>
    <mergeCell ref="V83:W83"/>
    <mergeCell ref="AG83:AH83"/>
    <mergeCell ref="BN83:BO83"/>
    <mergeCell ref="N84:O84"/>
    <mergeCell ref="Q84:R84"/>
    <mergeCell ref="V84:W84"/>
    <mergeCell ref="AG84:AH84"/>
    <mergeCell ref="BN84:BO84"/>
    <mergeCell ref="N85:O85"/>
    <mergeCell ref="Q85:R85"/>
    <mergeCell ref="V85:W85"/>
    <mergeCell ref="AG85:AH85"/>
    <mergeCell ref="AJ83:AK83"/>
    <mergeCell ref="AM83:AN83"/>
    <mergeCell ref="AJ84:AK84"/>
    <mergeCell ref="AM84:AN84"/>
    <mergeCell ref="AJ85:AK85"/>
    <mergeCell ref="AM85:AN85"/>
    <mergeCell ref="AJ86:AK86"/>
    <mergeCell ref="AM86:AN86"/>
    <mergeCell ref="AR83:AS83"/>
    <mergeCell ref="AU83:AV83"/>
    <mergeCell ref="AX83:AY83"/>
    <mergeCell ref="AR84:AS84"/>
    <mergeCell ref="AU84:AV84"/>
    <mergeCell ref="BN82:BO82"/>
    <mergeCell ref="N79:O79"/>
    <mergeCell ref="Q79:R79"/>
    <mergeCell ref="V79:W79"/>
    <mergeCell ref="AG79:AH79"/>
    <mergeCell ref="BN79:BO79"/>
    <mergeCell ref="N80:O80"/>
    <mergeCell ref="Q80:R80"/>
    <mergeCell ref="V80:W80"/>
    <mergeCell ref="AG80:AH80"/>
    <mergeCell ref="BN80:BO80"/>
    <mergeCell ref="N81:O81"/>
    <mergeCell ref="Q81:R81"/>
    <mergeCell ref="V81:W81"/>
    <mergeCell ref="AG81:AH81"/>
    <mergeCell ref="Y79:Z79"/>
    <mergeCell ref="AB79:AC79"/>
    <mergeCell ref="Y80:Z80"/>
    <mergeCell ref="AB80:AC80"/>
    <mergeCell ref="AJ80:AK80"/>
    <mergeCell ref="AM80:AN80"/>
    <mergeCell ref="AJ81:AK81"/>
    <mergeCell ref="AM81:AN81"/>
    <mergeCell ref="AJ82:AK82"/>
    <mergeCell ref="AM82:AN82"/>
    <mergeCell ref="AR82:AS82"/>
    <mergeCell ref="AU82:AV82"/>
    <mergeCell ref="AX82:AY82"/>
    <mergeCell ref="BC82:BD82"/>
    <mergeCell ref="BF82:BG82"/>
    <mergeCell ref="BI82:BJ82"/>
    <mergeCell ref="Q77:R77"/>
    <mergeCell ref="V77:W77"/>
    <mergeCell ref="AG77:AH77"/>
    <mergeCell ref="BN77:BO77"/>
    <mergeCell ref="N78:O78"/>
    <mergeCell ref="Q78:R78"/>
    <mergeCell ref="V78:W78"/>
    <mergeCell ref="AG78:AH78"/>
    <mergeCell ref="BN78:BO78"/>
    <mergeCell ref="BN73:BO73"/>
    <mergeCell ref="Q73:R73"/>
    <mergeCell ref="V73:W73"/>
    <mergeCell ref="AG73:AH73"/>
    <mergeCell ref="BN75:BO75"/>
    <mergeCell ref="BN76:BO76"/>
    <mergeCell ref="Y16:Z16"/>
    <mergeCell ref="AB16:AC16"/>
    <mergeCell ref="Y17:Z17"/>
    <mergeCell ref="AB17:AC17"/>
    <mergeCell ref="Y18:Z18"/>
    <mergeCell ref="AB71:AC71"/>
    <mergeCell ref="Y72:Z72"/>
    <mergeCell ref="AB72:AC72"/>
    <mergeCell ref="Y73:Z73"/>
    <mergeCell ref="AB73:AC73"/>
    <mergeCell ref="Y74:Z74"/>
    <mergeCell ref="AB74:AC74"/>
    <mergeCell ref="Y75:Z75"/>
    <mergeCell ref="AB75:AC75"/>
    <mergeCell ref="AJ70:AK70"/>
    <mergeCell ref="AM70:AN70"/>
    <mergeCell ref="AJ71:AK71"/>
    <mergeCell ref="N14:O14"/>
    <mergeCell ref="Q14:R14"/>
    <mergeCell ref="V14:W14"/>
    <mergeCell ref="AG14:AH14"/>
    <mergeCell ref="BN14:BO14"/>
    <mergeCell ref="N15:O15"/>
    <mergeCell ref="Q15:R15"/>
    <mergeCell ref="V15:W15"/>
    <mergeCell ref="AG15:AH15"/>
    <mergeCell ref="BN15:BO15"/>
    <mergeCell ref="Y13:Z13"/>
    <mergeCell ref="AB13:AC13"/>
    <mergeCell ref="Y14:Z14"/>
    <mergeCell ref="AB14:AC14"/>
    <mergeCell ref="Y15:Z15"/>
    <mergeCell ref="AB15:AC15"/>
    <mergeCell ref="V16:W16"/>
    <mergeCell ref="AG16:AH16"/>
    <mergeCell ref="BN16:BO16"/>
    <mergeCell ref="AX15:AY15"/>
    <mergeCell ref="AX16:AY16"/>
    <mergeCell ref="BC14:BD14"/>
    <mergeCell ref="BF14:BG14"/>
    <mergeCell ref="BI14:BJ14"/>
    <mergeCell ref="BC15:BD15"/>
    <mergeCell ref="BF15:BG15"/>
    <mergeCell ref="BI15:BJ15"/>
    <mergeCell ref="BC16:BD16"/>
    <mergeCell ref="BF16:BG16"/>
    <mergeCell ref="BI16:BJ16"/>
    <mergeCell ref="K80:L80"/>
    <mergeCell ref="K81:L81"/>
    <mergeCell ref="K82:L82"/>
    <mergeCell ref="H21:I21"/>
    <mergeCell ref="H23:I23"/>
    <mergeCell ref="H25:I25"/>
    <mergeCell ref="H27:I27"/>
    <mergeCell ref="H29:I29"/>
    <mergeCell ref="H31:I31"/>
    <mergeCell ref="H33:I33"/>
    <mergeCell ref="AG7:AH7"/>
    <mergeCell ref="BN7:BO7"/>
    <mergeCell ref="N8:O8"/>
    <mergeCell ref="Q8:R8"/>
    <mergeCell ref="V8:W8"/>
    <mergeCell ref="AG8:AH8"/>
    <mergeCell ref="BN8:BO8"/>
    <mergeCell ref="N9:O9"/>
    <mergeCell ref="Q9:R9"/>
    <mergeCell ref="V9:W9"/>
    <mergeCell ref="AG9:AH9"/>
    <mergeCell ref="BN9:BO9"/>
    <mergeCell ref="AG10:AH10"/>
    <mergeCell ref="BN10:BO10"/>
    <mergeCell ref="N11:O11"/>
    <mergeCell ref="Q11:R11"/>
    <mergeCell ref="V11:W11"/>
    <mergeCell ref="AG11:AH11"/>
    <mergeCell ref="BN11:BO11"/>
    <mergeCell ref="N12:O12"/>
    <mergeCell ref="Q12:R12"/>
    <mergeCell ref="V12:W12"/>
    <mergeCell ref="H13:I13"/>
    <mergeCell ref="K96:L96"/>
    <mergeCell ref="K4:L4"/>
    <mergeCell ref="K5:L5"/>
    <mergeCell ref="K92:L92"/>
    <mergeCell ref="K93:L93"/>
    <mergeCell ref="K94:L94"/>
    <mergeCell ref="H14:I14"/>
    <mergeCell ref="H15:I15"/>
    <mergeCell ref="H16:I16"/>
    <mergeCell ref="H77:I77"/>
    <mergeCell ref="H78:I78"/>
    <mergeCell ref="H79:I79"/>
    <mergeCell ref="H80:I80"/>
    <mergeCell ref="H81:I81"/>
    <mergeCell ref="H82:I82"/>
    <mergeCell ref="H17:I17"/>
    <mergeCell ref="H19:I19"/>
    <mergeCell ref="H86:I8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77:L77"/>
    <mergeCell ref="K78:L78"/>
    <mergeCell ref="K79:L79"/>
    <mergeCell ref="Q10:R10"/>
    <mergeCell ref="V10:W10"/>
    <mergeCell ref="N13:O13"/>
    <mergeCell ref="Q13:R13"/>
    <mergeCell ref="V13:W13"/>
    <mergeCell ref="N16:O16"/>
    <mergeCell ref="Q16:R16"/>
    <mergeCell ref="U2:W2"/>
    <mergeCell ref="BM2:BO2"/>
    <mergeCell ref="BN3:BO3"/>
    <mergeCell ref="C2:D2"/>
    <mergeCell ref="E2:F2"/>
    <mergeCell ref="M2:O2"/>
    <mergeCell ref="P2:R2"/>
    <mergeCell ref="H4:I4"/>
    <mergeCell ref="H5:I5"/>
    <mergeCell ref="S2:T2"/>
    <mergeCell ref="X2:Z2"/>
    <mergeCell ref="AA2:AC2"/>
    <mergeCell ref="AD2:AE2"/>
    <mergeCell ref="Y4:Z4"/>
    <mergeCell ref="AB4:AC4"/>
    <mergeCell ref="Y5:Z5"/>
    <mergeCell ref="AB5:AC5"/>
    <mergeCell ref="Y3:Z3"/>
    <mergeCell ref="AB3:AC3"/>
    <mergeCell ref="H7:I7"/>
    <mergeCell ref="H8:I8"/>
    <mergeCell ref="H9:I9"/>
    <mergeCell ref="H10:I10"/>
    <mergeCell ref="H11:I11"/>
    <mergeCell ref="H12:I12"/>
    <mergeCell ref="H6:I6"/>
    <mergeCell ref="H87:I87"/>
    <mergeCell ref="H88:I88"/>
    <mergeCell ref="H109:I109"/>
    <mergeCell ref="AF2:AH2"/>
    <mergeCell ref="H3:I3"/>
    <mergeCell ref="K3:L3"/>
    <mergeCell ref="N3:O3"/>
    <mergeCell ref="Q3:R3"/>
    <mergeCell ref="V3:W3"/>
    <mergeCell ref="AG3:AH3"/>
    <mergeCell ref="G2:I2"/>
    <mergeCell ref="J2:L2"/>
    <mergeCell ref="K100:L100"/>
    <mergeCell ref="K95:L95"/>
    <mergeCell ref="V105:W105"/>
    <mergeCell ref="AG105:AH105"/>
    <mergeCell ref="H105:I105"/>
    <mergeCell ref="K105:L105"/>
    <mergeCell ref="N105:O105"/>
    <mergeCell ref="Q105:R105"/>
    <mergeCell ref="V4:W4"/>
    <mergeCell ref="N88:O88"/>
    <mergeCell ref="V5:W5"/>
    <mergeCell ref="V6:W6"/>
    <mergeCell ref="V87:W87"/>
    <mergeCell ref="V88:W88"/>
    <mergeCell ref="K6:L6"/>
    <mergeCell ref="K87:L87"/>
    <mergeCell ref="K88:L88"/>
    <mergeCell ref="K91:L91"/>
    <mergeCell ref="K83:L83"/>
    <mergeCell ref="K109:L109"/>
    <mergeCell ref="K98:L98"/>
    <mergeCell ref="K99:L99"/>
    <mergeCell ref="K97:L97"/>
    <mergeCell ref="Q4:R4"/>
    <mergeCell ref="Q5:R5"/>
    <mergeCell ref="Q6:R6"/>
    <mergeCell ref="Q87:R87"/>
    <mergeCell ref="Q88:R88"/>
    <mergeCell ref="Q109:R109"/>
    <mergeCell ref="N108:O108"/>
    <mergeCell ref="Q98:R98"/>
    <mergeCell ref="N4:O4"/>
    <mergeCell ref="N5:O5"/>
    <mergeCell ref="N6:O6"/>
    <mergeCell ref="N87:O87"/>
    <mergeCell ref="N98:O98"/>
    <mergeCell ref="N99:O99"/>
    <mergeCell ref="N100:O100"/>
    <mergeCell ref="N101:O101"/>
    <mergeCell ref="N106:O106"/>
    <mergeCell ref="N107:O107"/>
    <mergeCell ref="K89:L89"/>
    <mergeCell ref="K90:L90"/>
    <mergeCell ref="N109:O109"/>
    <mergeCell ref="N89:O89"/>
    <mergeCell ref="K84:L84"/>
    <mergeCell ref="K85:L85"/>
    <mergeCell ref="K86:L86"/>
    <mergeCell ref="N7:O7"/>
    <mergeCell ref="Q7:R7"/>
    <mergeCell ref="N10:O10"/>
    <mergeCell ref="V109:W109"/>
    <mergeCell ref="V98:W98"/>
    <mergeCell ref="V99:W99"/>
    <mergeCell ref="V100:W100"/>
    <mergeCell ref="V101:W101"/>
    <mergeCell ref="AG4:AH4"/>
    <mergeCell ref="BN4:BO4"/>
    <mergeCell ref="AG5:AH5"/>
    <mergeCell ref="BN5:BO5"/>
    <mergeCell ref="AG6:AH6"/>
    <mergeCell ref="BN6:BO6"/>
    <mergeCell ref="AG87:AH87"/>
    <mergeCell ref="BN87:BO87"/>
    <mergeCell ref="AG88:AH88"/>
    <mergeCell ref="BN88:BO88"/>
    <mergeCell ref="AG109:AH109"/>
    <mergeCell ref="BN109:BO109"/>
    <mergeCell ref="BN105:BO105"/>
    <mergeCell ref="V89:W89"/>
    <mergeCell ref="V90:W90"/>
    <mergeCell ref="V91:W91"/>
    <mergeCell ref="V92:W92"/>
    <mergeCell ref="V93:W93"/>
    <mergeCell ref="V94:W94"/>
    <mergeCell ref="V7:W7"/>
    <mergeCell ref="AG12:AH12"/>
    <mergeCell ref="BN12:BO12"/>
    <mergeCell ref="Y11:Z11"/>
    <mergeCell ref="AB11:AC11"/>
    <mergeCell ref="Y12:Z12"/>
    <mergeCell ref="AB12:AC12"/>
    <mergeCell ref="AG13:AH13"/>
    <mergeCell ref="AG110:AH110"/>
    <mergeCell ref="BN110:BO110"/>
    <mergeCell ref="H111:I111"/>
    <mergeCell ref="K111:L111"/>
    <mergeCell ref="N111:O111"/>
    <mergeCell ref="Q111:R111"/>
    <mergeCell ref="V110:W110"/>
    <mergeCell ref="N110:O110"/>
    <mergeCell ref="H110:I110"/>
    <mergeCell ref="V111:W111"/>
    <mergeCell ref="AG111:AH111"/>
    <mergeCell ref="BN111:BO111"/>
    <mergeCell ref="K110:L110"/>
    <mergeCell ref="Q110:R110"/>
    <mergeCell ref="Y110:Z110"/>
    <mergeCell ref="AB110:AC110"/>
    <mergeCell ref="Y111:Z111"/>
    <mergeCell ref="AB111:AC111"/>
    <mergeCell ref="AR111:AS111"/>
    <mergeCell ref="AU111:AV111"/>
    <mergeCell ref="AX111:AY111"/>
    <mergeCell ref="H98:I98"/>
    <mergeCell ref="H99:I99"/>
    <mergeCell ref="H100:I100"/>
    <mergeCell ref="H101:I101"/>
    <mergeCell ref="H106:I106"/>
    <mergeCell ref="H107:I107"/>
    <mergeCell ref="H108:I108"/>
    <mergeCell ref="K101:L101"/>
    <mergeCell ref="K106:L106"/>
    <mergeCell ref="K107:L107"/>
    <mergeCell ref="K108:L108"/>
    <mergeCell ref="H102:I102"/>
    <mergeCell ref="K102:L102"/>
    <mergeCell ref="H104:I104"/>
    <mergeCell ref="K104:L104"/>
    <mergeCell ref="H103:I103"/>
    <mergeCell ref="K103:L103"/>
    <mergeCell ref="Q89:R89"/>
    <mergeCell ref="Q90:R90"/>
    <mergeCell ref="Q91:R91"/>
    <mergeCell ref="V108:W108"/>
    <mergeCell ref="AG98:AH98"/>
    <mergeCell ref="AG99:AH99"/>
    <mergeCell ref="AG100:AH100"/>
    <mergeCell ref="AG101:AH101"/>
    <mergeCell ref="AG106:AH106"/>
    <mergeCell ref="AG107:AH107"/>
    <mergeCell ref="AG108:AH108"/>
    <mergeCell ref="Q99:R99"/>
    <mergeCell ref="Q100:R100"/>
    <mergeCell ref="Q101:R101"/>
    <mergeCell ref="Q106:R106"/>
    <mergeCell ref="Q107:R107"/>
    <mergeCell ref="Q108:R108"/>
    <mergeCell ref="Y98:Z98"/>
    <mergeCell ref="AB98:AC98"/>
    <mergeCell ref="Y99:Z99"/>
    <mergeCell ref="AB99:AC99"/>
    <mergeCell ref="Y100:Z100"/>
    <mergeCell ref="AB100:AC100"/>
    <mergeCell ref="Y101:Z101"/>
    <mergeCell ref="AB101:AC101"/>
    <mergeCell ref="Y102:Z102"/>
    <mergeCell ref="AB102:AC102"/>
    <mergeCell ref="Q92:R92"/>
    <mergeCell ref="Q93:R93"/>
    <mergeCell ref="Q94:R94"/>
    <mergeCell ref="Q95:R95"/>
    <mergeCell ref="Q96:R96"/>
    <mergeCell ref="Q97:R97"/>
    <mergeCell ref="N90:O90"/>
    <mergeCell ref="N91:O91"/>
    <mergeCell ref="N92:O92"/>
    <mergeCell ref="N93:O93"/>
    <mergeCell ref="N94:O94"/>
    <mergeCell ref="BN108:BO108"/>
    <mergeCell ref="H89:I89"/>
    <mergeCell ref="H90:I90"/>
    <mergeCell ref="H91:I91"/>
    <mergeCell ref="H92:I92"/>
    <mergeCell ref="H93:I93"/>
    <mergeCell ref="H94:I94"/>
    <mergeCell ref="H95:I95"/>
    <mergeCell ref="H96:I96"/>
    <mergeCell ref="H97:I97"/>
    <mergeCell ref="BN98:BO98"/>
    <mergeCell ref="BN99:BO99"/>
    <mergeCell ref="BN100:BO100"/>
    <mergeCell ref="BN101:BO101"/>
    <mergeCell ref="BN106:BO106"/>
    <mergeCell ref="BN107:BO107"/>
    <mergeCell ref="V106:W106"/>
    <mergeCell ref="V107:W107"/>
    <mergeCell ref="N95:O95"/>
    <mergeCell ref="N96:O96"/>
    <mergeCell ref="N97:O97"/>
    <mergeCell ref="V95:W95"/>
    <mergeCell ref="V96:W96"/>
    <mergeCell ref="V97:W97"/>
    <mergeCell ref="AG89:AH89"/>
    <mergeCell ref="AG90:AH90"/>
    <mergeCell ref="AG91:AH91"/>
    <mergeCell ref="AG92:AH92"/>
    <mergeCell ref="AG93:AH93"/>
    <mergeCell ref="AG94:AH94"/>
    <mergeCell ref="AG95:AH95"/>
    <mergeCell ref="AG96:AH96"/>
    <mergeCell ref="AG97:AH97"/>
    <mergeCell ref="Y92:Z92"/>
    <mergeCell ref="AB92:AC92"/>
    <mergeCell ref="Y93:Z93"/>
    <mergeCell ref="AB93:AC93"/>
    <mergeCell ref="Y94:Z94"/>
    <mergeCell ref="AB94:AC94"/>
    <mergeCell ref="Y95:Z95"/>
    <mergeCell ref="AB95:AC95"/>
    <mergeCell ref="Y96:Z96"/>
    <mergeCell ref="AB96:AC96"/>
    <mergeCell ref="Y97:Z97"/>
    <mergeCell ref="AB97:AC97"/>
    <mergeCell ref="Y6:Z6"/>
    <mergeCell ref="AB6:AC6"/>
    <mergeCell ref="Y7:Z7"/>
    <mergeCell ref="AB7:AC7"/>
    <mergeCell ref="Y8:Z8"/>
    <mergeCell ref="AB8:AC8"/>
    <mergeCell ref="Y9:Z9"/>
    <mergeCell ref="AB9:AC9"/>
    <mergeCell ref="Y10:Z10"/>
    <mergeCell ref="AB10:AC10"/>
    <mergeCell ref="BN95:BO95"/>
    <mergeCell ref="BN96:BO96"/>
    <mergeCell ref="BN97:BO97"/>
    <mergeCell ref="BN89:BO89"/>
    <mergeCell ref="BN90:BO90"/>
    <mergeCell ref="BN91:BO91"/>
    <mergeCell ref="BN92:BO92"/>
    <mergeCell ref="BN93:BO93"/>
    <mergeCell ref="BN94:BO94"/>
    <mergeCell ref="BN13:BO13"/>
    <mergeCell ref="BN81:BO81"/>
    <mergeCell ref="BN85:BO85"/>
    <mergeCell ref="AB82:AC82"/>
    <mergeCell ref="Y83:Z83"/>
    <mergeCell ref="AB83:AC83"/>
    <mergeCell ref="Y84:Z84"/>
    <mergeCell ref="AB84:AC84"/>
    <mergeCell ref="Y85:Z85"/>
    <mergeCell ref="AB85:AC85"/>
    <mergeCell ref="Y86:Z86"/>
    <mergeCell ref="AB86:AC86"/>
    <mergeCell ref="Y71:Z71"/>
    <mergeCell ref="Y105:Z105"/>
    <mergeCell ref="AB105:AC105"/>
    <mergeCell ref="Y106:Z106"/>
    <mergeCell ref="AB106:AC106"/>
    <mergeCell ref="Y107:Z107"/>
    <mergeCell ref="AB107:AC107"/>
    <mergeCell ref="Y108:Z108"/>
    <mergeCell ref="AB108:AC108"/>
    <mergeCell ref="Y109:Z109"/>
    <mergeCell ref="AB109:AC109"/>
    <mergeCell ref="Y87:Z87"/>
    <mergeCell ref="AB87:AC87"/>
    <mergeCell ref="Y88:Z88"/>
    <mergeCell ref="AB88:AC88"/>
    <mergeCell ref="Y89:Z89"/>
    <mergeCell ref="AB89:AC89"/>
    <mergeCell ref="Y90:Z90"/>
    <mergeCell ref="AB90:AC90"/>
    <mergeCell ref="Y91:Z91"/>
    <mergeCell ref="AB91:AC91"/>
    <mergeCell ref="BQ11:BR11"/>
    <mergeCell ref="BQ12:BR12"/>
    <mergeCell ref="BQ13:BR13"/>
    <mergeCell ref="BQ14:BR14"/>
    <mergeCell ref="BQ15:BR15"/>
    <mergeCell ref="BQ16:BR16"/>
    <mergeCell ref="BQ17:BR17"/>
    <mergeCell ref="BQ18:BR18"/>
    <mergeCell ref="BQ19:BR19"/>
    <mergeCell ref="BP2:BR2"/>
    <mergeCell ref="BQ3:BR3"/>
    <mergeCell ref="BQ4:BR4"/>
    <mergeCell ref="BQ5:BR5"/>
    <mergeCell ref="BQ6:BR6"/>
    <mergeCell ref="BQ7:BR7"/>
    <mergeCell ref="BQ8:BR8"/>
    <mergeCell ref="BQ9:BR9"/>
    <mergeCell ref="BQ10:BR10"/>
    <mergeCell ref="BQ29:BR29"/>
    <mergeCell ref="BQ30:BR30"/>
    <mergeCell ref="BQ31:BR31"/>
    <mergeCell ref="BQ32:BR32"/>
    <mergeCell ref="BQ33:BR33"/>
    <mergeCell ref="BQ34:BR34"/>
    <mergeCell ref="BQ35:BR35"/>
    <mergeCell ref="BQ36:BR36"/>
    <mergeCell ref="BQ37:BR37"/>
    <mergeCell ref="BQ20:BR20"/>
    <mergeCell ref="BQ21:BR21"/>
    <mergeCell ref="BQ22:BR22"/>
    <mergeCell ref="BQ23:BR23"/>
    <mergeCell ref="BQ24:BR24"/>
    <mergeCell ref="BQ25:BR25"/>
    <mergeCell ref="BQ26:BR26"/>
    <mergeCell ref="BQ27:BR27"/>
    <mergeCell ref="BQ28:BR28"/>
    <mergeCell ref="BQ47:BR47"/>
    <mergeCell ref="BQ48:BR48"/>
    <mergeCell ref="BQ49:BR49"/>
    <mergeCell ref="BQ50:BR50"/>
    <mergeCell ref="BQ51:BR51"/>
    <mergeCell ref="BQ52:BR52"/>
    <mergeCell ref="BQ53:BR53"/>
    <mergeCell ref="BQ54:BR54"/>
    <mergeCell ref="BQ55:BR55"/>
    <mergeCell ref="BQ38:BR38"/>
    <mergeCell ref="BQ39:BR39"/>
    <mergeCell ref="BQ40:BR40"/>
    <mergeCell ref="BQ41:BR41"/>
    <mergeCell ref="BQ42:BR42"/>
    <mergeCell ref="BQ43:BR43"/>
    <mergeCell ref="BQ44:BR44"/>
    <mergeCell ref="BQ45:BR45"/>
    <mergeCell ref="BQ46:BR46"/>
    <mergeCell ref="BQ65:BR65"/>
    <mergeCell ref="BQ66:BR66"/>
    <mergeCell ref="BQ67:BR67"/>
    <mergeCell ref="BQ68:BR68"/>
    <mergeCell ref="BQ69:BR69"/>
    <mergeCell ref="BQ70:BR70"/>
    <mergeCell ref="BQ71:BR71"/>
    <mergeCell ref="BQ72:BR72"/>
    <mergeCell ref="BQ73:BR73"/>
    <mergeCell ref="BQ56:BR56"/>
    <mergeCell ref="BQ57:BR57"/>
    <mergeCell ref="BQ58:BR58"/>
    <mergeCell ref="BQ59:BR59"/>
    <mergeCell ref="BQ60:BR60"/>
    <mergeCell ref="BQ61:BR61"/>
    <mergeCell ref="BQ62:BR62"/>
    <mergeCell ref="BQ63:BR63"/>
    <mergeCell ref="BQ64:BR64"/>
    <mergeCell ref="BQ83:BR83"/>
    <mergeCell ref="BQ84:BR84"/>
    <mergeCell ref="BQ85:BR85"/>
    <mergeCell ref="BQ86:BR86"/>
    <mergeCell ref="BQ87:BR87"/>
    <mergeCell ref="BQ88:BR88"/>
    <mergeCell ref="BQ89:BR89"/>
    <mergeCell ref="BQ90:BR90"/>
    <mergeCell ref="BQ91:BR91"/>
    <mergeCell ref="BQ74:BR74"/>
    <mergeCell ref="BQ75:BR75"/>
    <mergeCell ref="BQ76:BR76"/>
    <mergeCell ref="BQ77:BR77"/>
    <mergeCell ref="BQ78:BR78"/>
    <mergeCell ref="BQ79:BR79"/>
    <mergeCell ref="BQ80:BR80"/>
    <mergeCell ref="BQ81:BR81"/>
    <mergeCell ref="BQ82:BR82"/>
    <mergeCell ref="BQ110:BR110"/>
    <mergeCell ref="BQ111:BR111"/>
    <mergeCell ref="BQ101:BR101"/>
    <mergeCell ref="BQ102:BR102"/>
    <mergeCell ref="BQ103:BR103"/>
    <mergeCell ref="BQ104:BR104"/>
    <mergeCell ref="BQ105:BR105"/>
    <mergeCell ref="BQ106:BR106"/>
    <mergeCell ref="BQ107:BR107"/>
    <mergeCell ref="BQ108:BR108"/>
    <mergeCell ref="BQ109:BR109"/>
    <mergeCell ref="BQ92:BR92"/>
    <mergeCell ref="BQ93:BR93"/>
    <mergeCell ref="BQ94:BR94"/>
    <mergeCell ref="BQ95:BR95"/>
    <mergeCell ref="BQ96:BR96"/>
    <mergeCell ref="BQ97:BR97"/>
    <mergeCell ref="BQ98:BR98"/>
    <mergeCell ref="BQ99:BR99"/>
    <mergeCell ref="BQ100:BR100"/>
  </mergeCells>
  <dataValidations count="1">
    <dataValidation type="list" allowBlank="1" showInputMessage="1" showErrorMessage="1" sqref="B4:B110">
      <formula1>$BW$2:$BW$5</formula1>
    </dataValidation>
  </dataValidations>
  <pageMargins left="0.11811023622047245" right="0.11811023622047245" top="0.74803149606299213" bottom="0.74803149606299213" header="0.31496062992125984" footer="0.31496062992125984"/>
  <pageSetup paperSize="9" scale="6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C12"/>
  <sheetViews>
    <sheetView tabSelected="1" topLeftCell="F1" zoomScale="70" zoomScaleNormal="70" workbookViewId="0">
      <selection activeCell="E4" sqref="E4"/>
    </sheetView>
  </sheetViews>
  <sheetFormatPr baseColWidth="10" defaultColWidth="8.88671875" defaultRowHeight="13.2" x14ac:dyDescent="0.3"/>
  <cols>
    <col min="1" max="1" width="8.6640625" style="24" bestFit="1" customWidth="1"/>
    <col min="2" max="2" width="17" style="24" bestFit="1" customWidth="1"/>
    <col min="3" max="3" width="8" style="24" bestFit="1" customWidth="1"/>
    <col min="4" max="4" width="13.6640625" style="24" bestFit="1" customWidth="1"/>
    <col min="5" max="5" width="16" style="24" bestFit="1" customWidth="1"/>
    <col min="6" max="6" width="11" style="24" bestFit="1" customWidth="1"/>
    <col min="7" max="7" width="6" style="24" bestFit="1" customWidth="1"/>
    <col min="8" max="8" width="16" style="24" bestFit="1" customWidth="1"/>
    <col min="9" max="9" width="13.33203125" style="24" bestFit="1" customWidth="1"/>
    <col min="10" max="10" width="12" style="24" bestFit="1" customWidth="1"/>
    <col min="11" max="11" width="19" style="24" bestFit="1" customWidth="1"/>
    <col min="12" max="12" width="13" style="24" bestFit="1" customWidth="1"/>
    <col min="13" max="13" width="11" style="24" bestFit="1" customWidth="1"/>
    <col min="14" max="14" width="10" style="24" bestFit="1" customWidth="1"/>
    <col min="15" max="15" width="12" style="24" bestFit="1" customWidth="1"/>
    <col min="16" max="19" width="8.88671875" style="24"/>
    <col min="20" max="20" width="10.33203125" style="24" bestFit="1" customWidth="1"/>
    <col min="21" max="21" width="9.6640625" style="24" bestFit="1" customWidth="1"/>
    <col min="22" max="22" width="17.6640625" style="24" bestFit="1" customWidth="1"/>
    <col min="23" max="24" width="9.6640625" style="24" bestFit="1" customWidth="1"/>
    <col min="25" max="25" width="10.33203125" style="24" bestFit="1" customWidth="1"/>
    <col min="26" max="27" width="15.33203125" style="24" bestFit="1" customWidth="1"/>
    <col min="28" max="28" width="15.88671875" style="24" bestFit="1" customWidth="1"/>
    <col min="29" max="16384" width="8.88671875" style="24"/>
  </cols>
  <sheetData>
    <row r="1" spans="1:29" ht="14.4" x14ac:dyDescent="0.3">
      <c r="A1" s="957" t="s">
        <v>84</v>
      </c>
      <c r="B1" s="957" t="s">
        <v>85</v>
      </c>
      <c r="C1" s="957" t="s">
        <v>86</v>
      </c>
      <c r="D1" s="957" t="s">
        <v>87</v>
      </c>
      <c r="E1" s="957" t="s">
        <v>21</v>
      </c>
      <c r="F1" s="957" t="s">
        <v>88</v>
      </c>
      <c r="G1" s="957" t="s">
        <v>20</v>
      </c>
      <c r="H1" s="957" t="s">
        <v>89</v>
      </c>
      <c r="I1" s="957" t="s">
        <v>90</v>
      </c>
      <c r="J1" s="957" t="s">
        <v>18</v>
      </c>
      <c r="K1" s="957" t="s">
        <v>91</v>
      </c>
      <c r="L1" s="957" t="s">
        <v>92</v>
      </c>
      <c r="M1" s="957" t="s">
        <v>93</v>
      </c>
      <c r="N1" s="957" t="s">
        <v>94</v>
      </c>
      <c r="O1" s="957" t="s">
        <v>95</v>
      </c>
      <c r="P1" s="957" t="s">
        <v>96</v>
      </c>
      <c r="Q1" s="957" t="s">
        <v>97</v>
      </c>
      <c r="R1" s="957" t="s">
        <v>98</v>
      </c>
      <c r="S1" s="957" t="s">
        <v>99</v>
      </c>
      <c r="T1" s="958" t="s">
        <v>100</v>
      </c>
      <c r="U1" s="958" t="s">
        <v>101</v>
      </c>
      <c r="V1" s="958" t="s">
        <v>102</v>
      </c>
      <c r="W1" s="957" t="s">
        <v>103</v>
      </c>
      <c r="X1" s="957" t="s">
        <v>104</v>
      </c>
      <c r="Y1" s="957" t="s">
        <v>105</v>
      </c>
      <c r="Z1" s="957" t="s">
        <v>106</v>
      </c>
      <c r="AA1" s="957" t="s">
        <v>107</v>
      </c>
      <c r="AB1" s="957" t="s">
        <v>108</v>
      </c>
      <c r="AC1" s="957" t="s">
        <v>109</v>
      </c>
    </row>
    <row r="2" spans="1:29" ht="14.4" x14ac:dyDescent="0.3">
      <c r="A2" s="983" t="s">
        <v>226</v>
      </c>
      <c r="B2" s="983" t="s">
        <v>227</v>
      </c>
      <c r="C2" s="983" t="s">
        <v>228</v>
      </c>
      <c r="D2" s="983" t="s">
        <v>229</v>
      </c>
      <c r="E2" s="983" t="s">
        <v>230</v>
      </c>
      <c r="F2" s="983" t="s">
        <v>231</v>
      </c>
      <c r="G2" s="983" t="s">
        <v>232</v>
      </c>
      <c r="H2" s="983" t="s">
        <v>226</v>
      </c>
      <c r="I2" s="983" t="s">
        <v>233</v>
      </c>
      <c r="J2" s="983" t="s">
        <v>209</v>
      </c>
      <c r="K2" s="983" t="s">
        <v>234</v>
      </c>
      <c r="L2" s="983" t="s">
        <v>235</v>
      </c>
      <c r="M2" s="983" t="s">
        <v>236</v>
      </c>
      <c r="N2" s="983" t="s">
        <v>210</v>
      </c>
      <c r="O2" s="983" t="s">
        <v>211</v>
      </c>
      <c r="P2" s="983" t="s">
        <v>237</v>
      </c>
      <c r="Q2" s="983" t="s">
        <v>238</v>
      </c>
      <c r="R2" s="983" t="s">
        <v>238</v>
      </c>
      <c r="S2" s="983" t="s">
        <v>239</v>
      </c>
      <c r="T2" s="984">
        <v>4800</v>
      </c>
      <c r="U2" s="985">
        <v>42773</v>
      </c>
      <c r="V2" s="957" t="s">
        <v>240</v>
      </c>
      <c r="W2" s="957">
        <v>0</v>
      </c>
      <c r="X2" s="957">
        <v>4800</v>
      </c>
      <c r="Y2" s="957">
        <v>0</v>
      </c>
      <c r="Z2" s="957">
        <v>0</v>
      </c>
      <c r="AA2" s="957">
        <v>4800</v>
      </c>
      <c r="AB2" s="957">
        <v>0</v>
      </c>
      <c r="AC2" s="957" t="s">
        <v>238</v>
      </c>
    </row>
    <row r="3" spans="1:29" ht="14.4" x14ac:dyDescent="0.3">
      <c r="A3" s="983" t="s">
        <v>226</v>
      </c>
      <c r="B3" s="983" t="s">
        <v>227</v>
      </c>
      <c r="C3" s="983" t="s">
        <v>241</v>
      </c>
      <c r="D3" s="983" t="s">
        <v>229</v>
      </c>
      <c r="E3" s="983" t="s">
        <v>230</v>
      </c>
      <c r="F3" s="983" t="s">
        <v>231</v>
      </c>
      <c r="G3" s="983" t="s">
        <v>232</v>
      </c>
      <c r="H3" s="983" t="s">
        <v>226</v>
      </c>
      <c r="I3" s="983" t="s">
        <v>233</v>
      </c>
      <c r="J3" s="983" t="s">
        <v>209</v>
      </c>
      <c r="K3" s="983" t="s">
        <v>234</v>
      </c>
      <c r="L3" s="983" t="s">
        <v>242</v>
      </c>
      <c r="M3" s="983" t="s">
        <v>236</v>
      </c>
      <c r="N3" s="983" t="s">
        <v>210</v>
      </c>
      <c r="O3" s="983" t="s">
        <v>211</v>
      </c>
      <c r="P3" s="983" t="s">
        <v>237</v>
      </c>
      <c r="Q3" s="983" t="s">
        <v>238</v>
      </c>
      <c r="R3" s="983" t="s">
        <v>238</v>
      </c>
      <c r="S3" s="983" t="s">
        <v>239</v>
      </c>
      <c r="T3" s="984">
        <v>5800</v>
      </c>
      <c r="U3" s="985">
        <v>42773</v>
      </c>
      <c r="V3" s="957" t="s">
        <v>240</v>
      </c>
      <c r="W3" s="957">
        <v>0</v>
      </c>
      <c r="X3" s="957">
        <v>5800</v>
      </c>
      <c r="Y3" s="957">
        <v>0</v>
      </c>
      <c r="Z3" s="957">
        <v>0</v>
      </c>
      <c r="AA3" s="957">
        <v>5800</v>
      </c>
      <c r="AB3" s="957">
        <v>0</v>
      </c>
      <c r="AC3" s="957" t="s">
        <v>238</v>
      </c>
    </row>
    <row r="4" spans="1:29" ht="14.4" x14ac:dyDescent="0.3">
      <c r="A4" s="983" t="s">
        <v>226</v>
      </c>
      <c r="B4" s="983" t="s">
        <v>227</v>
      </c>
      <c r="C4" s="983" t="s">
        <v>243</v>
      </c>
      <c r="D4" s="983" t="s">
        <v>229</v>
      </c>
      <c r="E4" s="983" t="s">
        <v>230</v>
      </c>
      <c r="F4" s="983" t="s">
        <v>231</v>
      </c>
      <c r="G4" s="983" t="s">
        <v>232</v>
      </c>
      <c r="H4" s="983" t="s">
        <v>226</v>
      </c>
      <c r="I4" s="983" t="s">
        <v>233</v>
      </c>
      <c r="J4" s="983" t="s">
        <v>209</v>
      </c>
      <c r="K4" s="983" t="s">
        <v>234</v>
      </c>
      <c r="L4" s="983" t="s">
        <v>244</v>
      </c>
      <c r="M4" s="983" t="s">
        <v>236</v>
      </c>
      <c r="N4" s="983" t="s">
        <v>210</v>
      </c>
      <c r="O4" s="983" t="s">
        <v>211</v>
      </c>
      <c r="P4" s="983" t="s">
        <v>237</v>
      </c>
      <c r="Q4" s="983" t="s">
        <v>238</v>
      </c>
      <c r="R4" s="983" t="s">
        <v>238</v>
      </c>
      <c r="S4" s="983" t="s">
        <v>239</v>
      </c>
      <c r="T4" s="984">
        <v>1500</v>
      </c>
      <c r="U4" s="985">
        <v>42773</v>
      </c>
      <c r="V4" s="957" t="s">
        <v>240</v>
      </c>
      <c r="W4" s="957">
        <v>0</v>
      </c>
      <c r="X4" s="957">
        <v>1500</v>
      </c>
      <c r="Y4" s="957">
        <v>0</v>
      </c>
      <c r="Z4" s="957">
        <v>0</v>
      </c>
      <c r="AA4" s="957">
        <v>1500</v>
      </c>
      <c r="AB4" s="957">
        <v>0</v>
      </c>
      <c r="AC4" s="957" t="s">
        <v>238</v>
      </c>
    </row>
    <row r="5" spans="1:29" ht="14.4" x14ac:dyDescent="0.3">
      <c r="A5" s="983" t="s">
        <v>226</v>
      </c>
      <c r="B5" s="983" t="s">
        <v>227</v>
      </c>
      <c r="C5" s="983" t="s">
        <v>245</v>
      </c>
      <c r="D5" s="983" t="s">
        <v>246</v>
      </c>
      <c r="E5" s="983" t="s">
        <v>230</v>
      </c>
      <c r="F5" s="983" t="s">
        <v>231</v>
      </c>
      <c r="G5" s="983" t="s">
        <v>232</v>
      </c>
      <c r="H5" s="983" t="s">
        <v>226</v>
      </c>
      <c r="I5" s="983" t="s">
        <v>233</v>
      </c>
      <c r="J5" s="983" t="s">
        <v>209</v>
      </c>
      <c r="K5" s="983" t="s">
        <v>234</v>
      </c>
      <c r="L5" s="983" t="s">
        <v>235</v>
      </c>
      <c r="M5" s="983" t="s">
        <v>236</v>
      </c>
      <c r="N5" s="983" t="s">
        <v>210</v>
      </c>
      <c r="O5" s="983" t="s">
        <v>211</v>
      </c>
      <c r="P5" s="983" t="s">
        <v>237</v>
      </c>
      <c r="Q5" s="983" t="s">
        <v>238</v>
      </c>
      <c r="R5" s="983" t="s">
        <v>238</v>
      </c>
      <c r="S5" s="983" t="s">
        <v>239</v>
      </c>
      <c r="T5" s="984">
        <v>4800</v>
      </c>
      <c r="U5" s="985">
        <v>42773</v>
      </c>
      <c r="V5" s="957" t="s">
        <v>240</v>
      </c>
      <c r="W5" s="957">
        <v>4800</v>
      </c>
      <c r="X5" s="957">
        <v>0</v>
      </c>
      <c r="Y5" s="957">
        <v>0</v>
      </c>
      <c r="Z5" s="957">
        <v>4800</v>
      </c>
      <c r="AA5" s="957">
        <v>0</v>
      </c>
      <c r="AB5" s="957">
        <v>0</v>
      </c>
      <c r="AC5" s="957" t="s">
        <v>238</v>
      </c>
    </row>
    <row r="6" spans="1:29" ht="14.4" x14ac:dyDescent="0.3">
      <c r="A6" s="983" t="s">
        <v>226</v>
      </c>
      <c r="B6" s="983" t="s">
        <v>227</v>
      </c>
      <c r="C6" s="983" t="s">
        <v>247</v>
      </c>
      <c r="D6" s="983" t="s">
        <v>246</v>
      </c>
      <c r="E6" s="983" t="s">
        <v>230</v>
      </c>
      <c r="F6" s="983" t="s">
        <v>231</v>
      </c>
      <c r="G6" s="983" t="s">
        <v>232</v>
      </c>
      <c r="H6" s="983" t="s">
        <v>226</v>
      </c>
      <c r="I6" s="983" t="s">
        <v>233</v>
      </c>
      <c r="J6" s="983" t="s">
        <v>209</v>
      </c>
      <c r="K6" s="983" t="s">
        <v>234</v>
      </c>
      <c r="L6" s="983" t="s">
        <v>242</v>
      </c>
      <c r="M6" s="983" t="s">
        <v>236</v>
      </c>
      <c r="N6" s="983" t="s">
        <v>210</v>
      </c>
      <c r="O6" s="983" t="s">
        <v>211</v>
      </c>
      <c r="P6" s="983" t="s">
        <v>237</v>
      </c>
      <c r="Q6" s="983" t="s">
        <v>238</v>
      </c>
      <c r="R6" s="983" t="s">
        <v>238</v>
      </c>
      <c r="S6" s="983" t="s">
        <v>239</v>
      </c>
      <c r="T6" s="984">
        <v>5800</v>
      </c>
      <c r="U6" s="985">
        <v>42773</v>
      </c>
      <c r="V6" s="957" t="s">
        <v>240</v>
      </c>
      <c r="W6" s="957">
        <v>5800</v>
      </c>
      <c r="X6" s="957">
        <v>0</v>
      </c>
      <c r="Y6" s="957">
        <v>0</v>
      </c>
      <c r="Z6" s="957">
        <v>5800</v>
      </c>
      <c r="AA6" s="957">
        <v>0</v>
      </c>
      <c r="AB6" s="957">
        <v>0</v>
      </c>
      <c r="AC6" s="957" t="s">
        <v>238</v>
      </c>
    </row>
    <row r="7" spans="1:29" ht="14.4" x14ac:dyDescent="0.3">
      <c r="A7" s="983" t="s">
        <v>226</v>
      </c>
      <c r="B7" s="983" t="s">
        <v>227</v>
      </c>
      <c r="C7" s="983" t="s">
        <v>248</v>
      </c>
      <c r="D7" s="983" t="s">
        <v>246</v>
      </c>
      <c r="E7" s="983" t="s">
        <v>230</v>
      </c>
      <c r="F7" s="983" t="s">
        <v>231</v>
      </c>
      <c r="G7" s="983" t="s">
        <v>232</v>
      </c>
      <c r="H7" s="983" t="s">
        <v>226</v>
      </c>
      <c r="I7" s="983" t="s">
        <v>233</v>
      </c>
      <c r="J7" s="983" t="s">
        <v>209</v>
      </c>
      <c r="K7" s="983" t="s">
        <v>234</v>
      </c>
      <c r="L7" s="983" t="s">
        <v>244</v>
      </c>
      <c r="M7" s="983" t="s">
        <v>236</v>
      </c>
      <c r="N7" s="983" t="s">
        <v>210</v>
      </c>
      <c r="O7" s="983" t="s">
        <v>211</v>
      </c>
      <c r="P7" s="983" t="s">
        <v>237</v>
      </c>
      <c r="Q7" s="983" t="s">
        <v>238</v>
      </c>
      <c r="R7" s="983" t="s">
        <v>238</v>
      </c>
      <c r="S7" s="983" t="s">
        <v>239</v>
      </c>
      <c r="T7" s="984">
        <v>1500</v>
      </c>
      <c r="U7" s="985">
        <v>42773</v>
      </c>
      <c r="V7" s="957" t="s">
        <v>240</v>
      </c>
      <c r="W7" s="957">
        <v>1500</v>
      </c>
      <c r="X7" s="957">
        <v>0</v>
      </c>
      <c r="Y7" s="957">
        <v>0</v>
      </c>
      <c r="Z7" s="957">
        <v>1500</v>
      </c>
      <c r="AA7" s="957">
        <v>0</v>
      </c>
      <c r="AB7" s="957">
        <v>0</v>
      </c>
      <c r="AC7" s="957" t="s">
        <v>238</v>
      </c>
    </row>
    <row r="8" spans="1:29" ht="14.4" x14ac:dyDescent="0.3">
      <c r="A8" s="983" t="s">
        <v>226</v>
      </c>
      <c r="B8" s="983" t="s">
        <v>249</v>
      </c>
      <c r="C8" s="983" t="s">
        <v>250</v>
      </c>
      <c r="D8" s="983" t="s">
        <v>229</v>
      </c>
      <c r="E8" s="983" t="s">
        <v>230</v>
      </c>
      <c r="F8" s="983" t="s">
        <v>231</v>
      </c>
      <c r="G8" s="983" t="s">
        <v>232</v>
      </c>
      <c r="H8" s="983" t="s">
        <v>226</v>
      </c>
      <c r="I8" s="983" t="s">
        <v>233</v>
      </c>
      <c r="J8" s="983" t="s">
        <v>157</v>
      </c>
      <c r="K8" s="983" t="s">
        <v>234</v>
      </c>
      <c r="L8" s="983" t="s">
        <v>251</v>
      </c>
      <c r="M8" s="983" t="s">
        <v>236</v>
      </c>
      <c r="N8" s="983" t="s">
        <v>210</v>
      </c>
      <c r="O8" s="983" t="s">
        <v>211</v>
      </c>
      <c r="P8" s="983" t="s">
        <v>237</v>
      </c>
      <c r="Q8" s="983" t="s">
        <v>238</v>
      </c>
      <c r="R8" s="983" t="s">
        <v>238</v>
      </c>
      <c r="S8" s="983" t="s">
        <v>239</v>
      </c>
      <c r="T8" s="984">
        <v>11830</v>
      </c>
      <c r="U8" s="985">
        <v>42773</v>
      </c>
      <c r="V8" s="957" t="s">
        <v>252</v>
      </c>
      <c r="W8" s="957">
        <v>0</v>
      </c>
      <c r="X8" s="957">
        <v>0</v>
      </c>
      <c r="Y8" s="957">
        <v>11830</v>
      </c>
      <c r="Z8" s="957">
        <v>0</v>
      </c>
      <c r="AA8" s="957">
        <v>0</v>
      </c>
      <c r="AB8" s="957">
        <v>11830</v>
      </c>
      <c r="AC8" s="957" t="s">
        <v>253</v>
      </c>
    </row>
    <row r="9" spans="1:29" ht="14.4" x14ac:dyDescent="0.3">
      <c r="A9" s="983" t="s">
        <v>226</v>
      </c>
      <c r="B9" s="983" t="s">
        <v>254</v>
      </c>
      <c r="C9" s="983" t="s">
        <v>255</v>
      </c>
      <c r="D9" s="983" t="s">
        <v>229</v>
      </c>
      <c r="E9" s="983" t="s">
        <v>230</v>
      </c>
      <c r="F9" s="983" t="s">
        <v>256</v>
      </c>
      <c r="G9" s="983" t="s">
        <v>257</v>
      </c>
      <c r="H9" s="983" t="s">
        <v>226</v>
      </c>
      <c r="I9" s="983" t="s">
        <v>258</v>
      </c>
      <c r="J9" s="983" t="s">
        <v>209</v>
      </c>
      <c r="K9" s="983" t="s">
        <v>234</v>
      </c>
      <c r="L9" s="983" t="s">
        <v>242</v>
      </c>
      <c r="M9" s="983" t="s">
        <v>236</v>
      </c>
      <c r="N9" s="983" t="s">
        <v>210</v>
      </c>
      <c r="O9" s="983" t="s">
        <v>211</v>
      </c>
      <c r="P9" s="983" t="s">
        <v>237</v>
      </c>
      <c r="Q9" s="983" t="s">
        <v>238</v>
      </c>
      <c r="R9" s="983" t="s">
        <v>238</v>
      </c>
      <c r="S9" s="983" t="s">
        <v>259</v>
      </c>
      <c r="T9" s="984">
        <v>-1000</v>
      </c>
      <c r="U9" s="985">
        <v>42996</v>
      </c>
      <c r="V9" s="957" t="s">
        <v>240</v>
      </c>
      <c r="W9" s="957">
        <v>0</v>
      </c>
      <c r="X9" s="957">
        <v>0</v>
      </c>
      <c r="Y9" s="957">
        <v>0</v>
      </c>
      <c r="Z9" s="957">
        <v>0</v>
      </c>
      <c r="AA9" s="957">
        <v>-1000</v>
      </c>
      <c r="AB9" s="957">
        <v>0</v>
      </c>
      <c r="AC9" s="957" t="s">
        <v>238</v>
      </c>
    </row>
    <row r="10" spans="1:29" ht="14.4" x14ac:dyDescent="0.3">
      <c r="A10" s="983" t="s">
        <v>226</v>
      </c>
      <c r="B10" s="983" t="s">
        <v>254</v>
      </c>
      <c r="C10" s="983" t="s">
        <v>260</v>
      </c>
      <c r="D10" s="983" t="s">
        <v>229</v>
      </c>
      <c r="E10" s="983" t="s">
        <v>230</v>
      </c>
      <c r="F10" s="983" t="s">
        <v>256</v>
      </c>
      <c r="G10" s="983" t="s">
        <v>261</v>
      </c>
      <c r="H10" s="983" t="s">
        <v>226</v>
      </c>
      <c r="I10" s="983" t="s">
        <v>258</v>
      </c>
      <c r="J10" s="983" t="s">
        <v>209</v>
      </c>
      <c r="K10" s="983" t="s">
        <v>234</v>
      </c>
      <c r="L10" s="983" t="s">
        <v>244</v>
      </c>
      <c r="M10" s="983" t="s">
        <v>236</v>
      </c>
      <c r="N10" s="983" t="s">
        <v>210</v>
      </c>
      <c r="O10" s="983" t="s">
        <v>211</v>
      </c>
      <c r="P10" s="983" t="s">
        <v>237</v>
      </c>
      <c r="Q10" s="983" t="s">
        <v>238</v>
      </c>
      <c r="R10" s="983" t="s">
        <v>238</v>
      </c>
      <c r="S10" s="983" t="s">
        <v>259</v>
      </c>
      <c r="T10" s="984">
        <v>1000</v>
      </c>
      <c r="U10" s="985">
        <v>42996</v>
      </c>
      <c r="V10" s="957" t="s">
        <v>240</v>
      </c>
      <c r="W10" s="957">
        <v>0</v>
      </c>
      <c r="X10" s="957">
        <v>0</v>
      </c>
      <c r="Y10" s="957">
        <v>0</v>
      </c>
      <c r="Z10" s="957">
        <v>0</v>
      </c>
      <c r="AA10" s="957">
        <v>1000</v>
      </c>
      <c r="AB10" s="957">
        <v>0</v>
      </c>
      <c r="AC10" s="957" t="s">
        <v>238</v>
      </c>
    </row>
    <row r="11" spans="1:29" ht="14.4" x14ac:dyDescent="0.3">
      <c r="A11" s="983" t="s">
        <v>226</v>
      </c>
      <c r="B11" s="983" t="s">
        <v>254</v>
      </c>
      <c r="C11" s="983" t="s">
        <v>262</v>
      </c>
      <c r="D11" s="983" t="s">
        <v>246</v>
      </c>
      <c r="E11" s="983" t="s">
        <v>230</v>
      </c>
      <c r="F11" s="983" t="s">
        <v>256</v>
      </c>
      <c r="G11" s="983" t="s">
        <v>257</v>
      </c>
      <c r="H11" s="983" t="s">
        <v>226</v>
      </c>
      <c r="I11" s="983" t="s">
        <v>258</v>
      </c>
      <c r="J11" s="983" t="s">
        <v>209</v>
      </c>
      <c r="K11" s="983" t="s">
        <v>234</v>
      </c>
      <c r="L11" s="983" t="s">
        <v>242</v>
      </c>
      <c r="M11" s="983" t="s">
        <v>236</v>
      </c>
      <c r="N11" s="983" t="s">
        <v>210</v>
      </c>
      <c r="O11" s="983" t="s">
        <v>211</v>
      </c>
      <c r="P11" s="983" t="s">
        <v>237</v>
      </c>
      <c r="Q11" s="983" t="s">
        <v>238</v>
      </c>
      <c r="R11" s="983" t="s">
        <v>238</v>
      </c>
      <c r="S11" s="983" t="s">
        <v>259</v>
      </c>
      <c r="T11" s="984">
        <v>-1000</v>
      </c>
      <c r="U11" s="985">
        <v>42996</v>
      </c>
      <c r="V11" s="957" t="s">
        <v>240</v>
      </c>
      <c r="W11" s="957">
        <v>0</v>
      </c>
      <c r="X11" s="957">
        <v>0</v>
      </c>
      <c r="Y11" s="957">
        <v>0</v>
      </c>
      <c r="Z11" s="957">
        <v>-1000</v>
      </c>
      <c r="AA11" s="957">
        <v>0</v>
      </c>
      <c r="AB11" s="957">
        <v>0</v>
      </c>
      <c r="AC11" s="957" t="s">
        <v>238</v>
      </c>
    </row>
    <row r="12" spans="1:29" ht="14.4" x14ac:dyDescent="0.3">
      <c r="A12" s="983" t="s">
        <v>226</v>
      </c>
      <c r="B12" s="983" t="s">
        <v>254</v>
      </c>
      <c r="C12" s="983" t="s">
        <v>263</v>
      </c>
      <c r="D12" s="983" t="s">
        <v>246</v>
      </c>
      <c r="E12" s="983" t="s">
        <v>230</v>
      </c>
      <c r="F12" s="983" t="s">
        <v>256</v>
      </c>
      <c r="G12" s="983" t="s">
        <v>261</v>
      </c>
      <c r="H12" s="983" t="s">
        <v>226</v>
      </c>
      <c r="I12" s="983" t="s">
        <v>258</v>
      </c>
      <c r="J12" s="983" t="s">
        <v>209</v>
      </c>
      <c r="K12" s="983" t="s">
        <v>234</v>
      </c>
      <c r="L12" s="983" t="s">
        <v>244</v>
      </c>
      <c r="M12" s="983" t="s">
        <v>236</v>
      </c>
      <c r="N12" s="983" t="s">
        <v>210</v>
      </c>
      <c r="O12" s="983" t="s">
        <v>211</v>
      </c>
      <c r="P12" s="983" t="s">
        <v>237</v>
      </c>
      <c r="Q12" s="983" t="s">
        <v>238</v>
      </c>
      <c r="R12" s="983" t="s">
        <v>238</v>
      </c>
      <c r="S12" s="983" t="s">
        <v>259</v>
      </c>
      <c r="T12" s="984">
        <v>1000</v>
      </c>
      <c r="U12" s="985">
        <v>42996</v>
      </c>
      <c r="V12" s="957" t="s">
        <v>240</v>
      </c>
      <c r="W12" s="957">
        <v>0</v>
      </c>
      <c r="X12" s="957">
        <v>0</v>
      </c>
      <c r="Y12" s="957">
        <v>0</v>
      </c>
      <c r="Z12" s="957">
        <v>1000</v>
      </c>
      <c r="AA12" s="957">
        <v>0</v>
      </c>
      <c r="AB12" s="957">
        <v>0</v>
      </c>
      <c r="AC12" s="957" t="s">
        <v>238</v>
      </c>
    </row>
  </sheetData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C1500"/>
  <sheetViews>
    <sheetView zoomScale="70" zoomScaleNormal="70" workbookViewId="0">
      <selection activeCell="V2" sqref="V2"/>
    </sheetView>
  </sheetViews>
  <sheetFormatPr baseColWidth="10" defaultColWidth="8.88671875" defaultRowHeight="13.2" x14ac:dyDescent="0.3"/>
  <cols>
    <col min="1" max="1" width="8.6640625" style="24" bestFit="1" customWidth="1"/>
    <col min="2" max="2" width="17" style="24" bestFit="1" customWidth="1"/>
    <col min="3" max="3" width="8" style="24" bestFit="1" customWidth="1"/>
    <col min="4" max="4" width="13.6640625" style="24" bestFit="1" customWidth="1"/>
    <col min="5" max="5" width="16" style="24" bestFit="1" customWidth="1"/>
    <col min="6" max="6" width="11" style="24" bestFit="1" customWidth="1"/>
    <col min="7" max="7" width="6" style="24" bestFit="1" customWidth="1"/>
    <col min="8" max="8" width="16" style="24" bestFit="1" customWidth="1"/>
    <col min="9" max="9" width="13.33203125" style="24" bestFit="1" customWidth="1"/>
    <col min="10" max="10" width="12" style="24" bestFit="1" customWidth="1"/>
    <col min="11" max="11" width="19" style="24" bestFit="1" customWidth="1"/>
    <col min="12" max="12" width="13" style="24" bestFit="1" customWidth="1"/>
    <col min="13" max="13" width="11" style="24" bestFit="1" customWidth="1"/>
    <col min="14" max="14" width="10" style="24" bestFit="1" customWidth="1"/>
    <col min="15" max="15" width="12" style="24" bestFit="1" customWidth="1"/>
    <col min="16" max="19" width="8.88671875" style="24"/>
    <col min="20" max="20" width="10.33203125" style="24" bestFit="1" customWidth="1"/>
    <col min="21" max="21" width="9.6640625" style="24" bestFit="1" customWidth="1"/>
    <col min="22" max="22" width="17.6640625" style="24" bestFit="1" customWidth="1"/>
    <col min="23" max="24" width="9.6640625" style="24" bestFit="1" customWidth="1"/>
    <col min="25" max="25" width="10.33203125" style="24" bestFit="1" customWidth="1"/>
    <col min="26" max="27" width="15.33203125" style="24" bestFit="1" customWidth="1"/>
    <col min="28" max="28" width="15.88671875" style="24" bestFit="1" customWidth="1"/>
    <col min="29" max="16384" width="8.88671875" style="24"/>
  </cols>
  <sheetData>
    <row r="1" spans="1:29" ht="14.4" x14ac:dyDescent="0.3">
      <c r="A1" s="957" t="s">
        <v>84</v>
      </c>
      <c r="B1" s="957" t="s">
        <v>85</v>
      </c>
      <c r="C1" s="957" t="s">
        <v>86</v>
      </c>
      <c r="D1" s="957" t="s">
        <v>87</v>
      </c>
      <c r="E1" s="957" t="s">
        <v>21</v>
      </c>
      <c r="F1" s="957" t="s">
        <v>88</v>
      </c>
      <c r="G1" s="957" t="s">
        <v>20</v>
      </c>
      <c r="H1" s="957" t="s">
        <v>89</v>
      </c>
      <c r="I1" s="957" t="s">
        <v>90</v>
      </c>
      <c r="J1" s="957" t="s">
        <v>18</v>
      </c>
      <c r="K1" s="957" t="s">
        <v>91</v>
      </c>
      <c r="L1" s="957" t="s">
        <v>92</v>
      </c>
      <c r="M1" s="957" t="s">
        <v>93</v>
      </c>
      <c r="N1" s="957" t="s">
        <v>94</v>
      </c>
      <c r="O1" s="957" t="s">
        <v>95</v>
      </c>
      <c r="P1" s="957" t="s">
        <v>96</v>
      </c>
      <c r="Q1" s="957" t="s">
        <v>97</v>
      </c>
      <c r="R1" s="957" t="s">
        <v>98</v>
      </c>
      <c r="S1" s="957" t="s">
        <v>99</v>
      </c>
      <c r="T1" s="958" t="s">
        <v>100</v>
      </c>
      <c r="U1" s="958" t="s">
        <v>101</v>
      </c>
      <c r="V1" s="958" t="s">
        <v>102</v>
      </c>
      <c r="W1" s="957" t="s">
        <v>103</v>
      </c>
      <c r="X1" s="957" t="s">
        <v>104</v>
      </c>
      <c r="Y1" s="957" t="s">
        <v>105</v>
      </c>
      <c r="Z1" s="957" t="s">
        <v>106</v>
      </c>
      <c r="AA1" s="957" t="s">
        <v>107</v>
      </c>
      <c r="AB1" s="957" t="s">
        <v>108</v>
      </c>
      <c r="AC1" s="957" t="s">
        <v>109</v>
      </c>
    </row>
    <row r="2" spans="1:29" ht="14.4" x14ac:dyDescent="0.3">
      <c r="A2" s="961" t="s">
        <v>732</v>
      </c>
      <c r="B2" s="961" t="s">
        <v>733</v>
      </c>
      <c r="C2" s="961" t="s">
        <v>734</v>
      </c>
      <c r="D2" s="961" t="s">
        <v>229</v>
      </c>
      <c r="E2" s="961" t="s">
        <v>230</v>
      </c>
      <c r="F2" s="961" t="s">
        <v>231</v>
      </c>
      <c r="G2" s="961" t="s">
        <v>232</v>
      </c>
      <c r="H2" s="961" t="s">
        <v>732</v>
      </c>
      <c r="I2" s="961" t="s">
        <v>233</v>
      </c>
      <c r="J2" s="961" t="s">
        <v>209</v>
      </c>
      <c r="K2" s="961" t="s">
        <v>234</v>
      </c>
      <c r="L2" s="961" t="s">
        <v>242</v>
      </c>
      <c r="M2" s="961" t="s">
        <v>236</v>
      </c>
      <c r="N2" s="961" t="s">
        <v>210</v>
      </c>
      <c r="O2" s="961" t="s">
        <v>211</v>
      </c>
      <c r="P2" s="961" t="s">
        <v>237</v>
      </c>
      <c r="Q2" s="961" t="s">
        <v>238</v>
      </c>
      <c r="R2" s="961" t="s">
        <v>238</v>
      </c>
      <c r="S2" s="961" t="s">
        <v>735</v>
      </c>
      <c r="T2" s="962">
        <v>2000</v>
      </c>
      <c r="U2" s="963">
        <v>43097</v>
      </c>
      <c r="V2" s="959" t="str">
        <f>IF(LEFT($L2,1)="R","Recettes","Dépenses")</f>
        <v>Dépenses</v>
      </c>
      <c r="W2" s="960">
        <f>IF($G2&amp;$I2&amp;$D2="SaisirBudget InitialEngagement",$T2,0)</f>
        <v>0</v>
      </c>
      <c r="X2" s="960">
        <f>IF($G2&amp;$I2&amp;$D2&amp;$V2="SaisirBudget InitialPaiementDépenses",$T2,0)</f>
        <v>2000</v>
      </c>
      <c r="Y2" s="960">
        <f>IF($G2&amp;$I2&amp;$D2&amp;$V2="SaisirBudget InitialPaiementRecettes",$T2,0)</f>
        <v>0</v>
      </c>
      <c r="Z2" s="960">
        <f>IF($D2&amp;$V2="EngagementDépenses",$T2,0)</f>
        <v>0</v>
      </c>
      <c r="AA2" s="960">
        <f>IF($D2&amp;$V2="PaiementDépenses",$T2,0)</f>
        <v>2000</v>
      </c>
      <c r="AB2" s="960">
        <f>IF($D2&amp;$V2="PaiementRecettes",$T2,0)</f>
        <v>0</v>
      </c>
      <c r="AC2" s="957" t="str">
        <f>IF(LEFT($L2,2)="RF","RF",IF(LEFT($L2,2)="RI","RI",""))</f>
        <v/>
      </c>
    </row>
    <row r="3" spans="1:29" ht="14.4" x14ac:dyDescent="0.3">
      <c r="A3" s="961" t="s">
        <v>732</v>
      </c>
      <c r="B3" s="961" t="s">
        <v>733</v>
      </c>
      <c r="C3" s="961" t="s">
        <v>736</v>
      </c>
      <c r="D3" s="961" t="s">
        <v>246</v>
      </c>
      <c r="E3" s="961" t="s">
        <v>230</v>
      </c>
      <c r="F3" s="961" t="s">
        <v>231</v>
      </c>
      <c r="G3" s="961" t="s">
        <v>232</v>
      </c>
      <c r="H3" s="961" t="s">
        <v>732</v>
      </c>
      <c r="I3" s="961" t="s">
        <v>233</v>
      </c>
      <c r="J3" s="961" t="s">
        <v>209</v>
      </c>
      <c r="K3" s="961" t="s">
        <v>234</v>
      </c>
      <c r="L3" s="961" t="s">
        <v>242</v>
      </c>
      <c r="M3" s="961" t="s">
        <v>236</v>
      </c>
      <c r="N3" s="961" t="s">
        <v>210</v>
      </c>
      <c r="O3" s="961" t="s">
        <v>211</v>
      </c>
      <c r="P3" s="961" t="s">
        <v>237</v>
      </c>
      <c r="Q3" s="961" t="s">
        <v>238</v>
      </c>
      <c r="R3" s="961" t="s">
        <v>238</v>
      </c>
      <c r="S3" s="961" t="s">
        <v>735</v>
      </c>
      <c r="T3" s="962">
        <v>2000</v>
      </c>
      <c r="U3" s="963">
        <v>43097</v>
      </c>
      <c r="V3" s="959" t="str">
        <f t="shared" ref="V3:V66" si="0">IF(LEFT($L3,1)="R","Recettes","Dépenses")</f>
        <v>Dépenses</v>
      </c>
      <c r="W3" s="960">
        <f t="shared" ref="W3:W66" si="1">IF($G3&amp;$I3&amp;$D3="SaisirBudget InitialEngagement",$T3,0)</f>
        <v>2000</v>
      </c>
      <c r="X3" s="960">
        <f t="shared" ref="X3:X66" si="2">IF($G3&amp;$I3&amp;$D3&amp;$V3="SaisirBudget InitialPaiementDépenses",$T3,0)</f>
        <v>0</v>
      </c>
      <c r="Y3" s="960">
        <f t="shared" ref="Y3:Y66" si="3">IF($G3&amp;$I3&amp;$D3&amp;$V3="SaisirBudget InitialPaiementRecettes",$T3,0)</f>
        <v>0</v>
      </c>
      <c r="Z3" s="960">
        <f t="shared" ref="Z3:Z66" si="4">IF($D3&amp;$V3="EngagementDépenses",$T3,0)</f>
        <v>2000</v>
      </c>
      <c r="AA3" s="960">
        <f t="shared" ref="AA3:AA66" si="5">IF($D3&amp;$V3="PaiementDépenses",$T3,0)</f>
        <v>0</v>
      </c>
      <c r="AB3" s="960">
        <f t="shared" ref="AB3:AB66" si="6">IF($D3&amp;$V3="PaiementRecettes",$T3,0)</f>
        <v>0</v>
      </c>
      <c r="AC3" s="957" t="str">
        <f t="shared" ref="AC3:AC66" si="7">IF(LEFT($L3,2)="RF","RF",IF(LEFT($L3,2)="RI","RI",""))</f>
        <v/>
      </c>
    </row>
    <row r="4" spans="1:29" ht="14.4" x14ac:dyDescent="0.3">
      <c r="A4" s="961" t="s">
        <v>732</v>
      </c>
      <c r="B4" s="961" t="s">
        <v>737</v>
      </c>
      <c r="C4" s="961" t="s">
        <v>738</v>
      </c>
      <c r="D4" s="961" t="s">
        <v>229</v>
      </c>
      <c r="E4" s="961" t="s">
        <v>230</v>
      </c>
      <c r="F4" s="961" t="s">
        <v>231</v>
      </c>
      <c r="G4" s="961" t="s">
        <v>232</v>
      </c>
      <c r="H4" s="961" t="s">
        <v>732</v>
      </c>
      <c r="I4" s="961" t="s">
        <v>233</v>
      </c>
      <c r="J4" s="961" t="s">
        <v>209</v>
      </c>
      <c r="K4" s="961" t="s">
        <v>234</v>
      </c>
      <c r="L4" s="961" t="s">
        <v>244</v>
      </c>
      <c r="M4" s="961" t="s">
        <v>236</v>
      </c>
      <c r="N4" s="961" t="s">
        <v>210</v>
      </c>
      <c r="O4" s="961" t="s">
        <v>211</v>
      </c>
      <c r="P4" s="961" t="s">
        <v>237</v>
      </c>
      <c r="Q4" s="961" t="s">
        <v>238</v>
      </c>
      <c r="R4" s="961" t="s">
        <v>238</v>
      </c>
      <c r="S4" s="961" t="s">
        <v>735</v>
      </c>
      <c r="T4" s="962">
        <v>3000</v>
      </c>
      <c r="U4" s="963">
        <v>43097</v>
      </c>
      <c r="V4" s="959" t="str">
        <f t="shared" si="0"/>
        <v>Dépenses</v>
      </c>
      <c r="W4" s="960">
        <f t="shared" si="1"/>
        <v>0</v>
      </c>
      <c r="X4" s="960">
        <f t="shared" si="2"/>
        <v>3000</v>
      </c>
      <c r="Y4" s="960">
        <f t="shared" si="3"/>
        <v>0</v>
      </c>
      <c r="Z4" s="960">
        <f t="shared" si="4"/>
        <v>0</v>
      </c>
      <c r="AA4" s="960">
        <f t="shared" si="5"/>
        <v>3000</v>
      </c>
      <c r="AB4" s="960">
        <f t="shared" si="6"/>
        <v>0</v>
      </c>
      <c r="AC4" s="957" t="str">
        <f t="shared" si="7"/>
        <v/>
      </c>
    </row>
    <row r="5" spans="1:29" ht="14.4" x14ac:dyDescent="0.3">
      <c r="A5" s="961" t="s">
        <v>732</v>
      </c>
      <c r="B5" s="961" t="s">
        <v>737</v>
      </c>
      <c r="C5" s="961" t="s">
        <v>739</v>
      </c>
      <c r="D5" s="961" t="s">
        <v>246</v>
      </c>
      <c r="E5" s="961" t="s">
        <v>230</v>
      </c>
      <c r="F5" s="961" t="s">
        <v>231</v>
      </c>
      <c r="G5" s="961" t="s">
        <v>232</v>
      </c>
      <c r="H5" s="961" t="s">
        <v>732</v>
      </c>
      <c r="I5" s="961" t="s">
        <v>233</v>
      </c>
      <c r="J5" s="961" t="s">
        <v>209</v>
      </c>
      <c r="K5" s="961" t="s">
        <v>234</v>
      </c>
      <c r="L5" s="961" t="s">
        <v>244</v>
      </c>
      <c r="M5" s="961" t="s">
        <v>236</v>
      </c>
      <c r="N5" s="961" t="s">
        <v>210</v>
      </c>
      <c r="O5" s="961" t="s">
        <v>211</v>
      </c>
      <c r="P5" s="961" t="s">
        <v>237</v>
      </c>
      <c r="Q5" s="961" t="s">
        <v>238</v>
      </c>
      <c r="R5" s="961" t="s">
        <v>238</v>
      </c>
      <c r="S5" s="961" t="s">
        <v>735</v>
      </c>
      <c r="T5" s="962">
        <v>3000</v>
      </c>
      <c r="U5" s="963">
        <v>43097</v>
      </c>
      <c r="V5" s="959" t="str">
        <f t="shared" si="0"/>
        <v>Dépenses</v>
      </c>
      <c r="W5" s="960">
        <f t="shared" si="1"/>
        <v>3000</v>
      </c>
      <c r="X5" s="960">
        <f t="shared" si="2"/>
        <v>0</v>
      </c>
      <c r="Y5" s="960">
        <f t="shared" si="3"/>
        <v>0</v>
      </c>
      <c r="Z5" s="960">
        <f t="shared" si="4"/>
        <v>3000</v>
      </c>
      <c r="AA5" s="960">
        <f t="shared" si="5"/>
        <v>0</v>
      </c>
      <c r="AB5" s="960">
        <f t="shared" si="6"/>
        <v>0</v>
      </c>
      <c r="AC5" s="957" t="str">
        <f t="shared" si="7"/>
        <v/>
      </c>
    </row>
    <row r="6" spans="1:29" ht="14.4" x14ac:dyDescent="0.3">
      <c r="A6" s="961" t="s">
        <v>732</v>
      </c>
      <c r="B6" s="961" t="s">
        <v>740</v>
      </c>
      <c r="C6" s="961" t="s">
        <v>741</v>
      </c>
      <c r="D6" s="961" t="s">
        <v>229</v>
      </c>
      <c r="E6" s="961" t="s">
        <v>230</v>
      </c>
      <c r="F6" s="961" t="s">
        <v>231</v>
      </c>
      <c r="G6" s="961" t="s">
        <v>232</v>
      </c>
      <c r="H6" s="961" t="s">
        <v>732</v>
      </c>
      <c r="I6" s="961" t="s">
        <v>233</v>
      </c>
      <c r="J6" s="961" t="s">
        <v>209</v>
      </c>
      <c r="K6" s="961" t="s">
        <v>234</v>
      </c>
      <c r="L6" s="961" t="s">
        <v>235</v>
      </c>
      <c r="M6" s="961" t="s">
        <v>236</v>
      </c>
      <c r="N6" s="961" t="s">
        <v>210</v>
      </c>
      <c r="O6" s="961" t="s">
        <v>211</v>
      </c>
      <c r="P6" s="961" t="s">
        <v>237</v>
      </c>
      <c r="Q6" s="961" t="s">
        <v>238</v>
      </c>
      <c r="R6" s="961" t="s">
        <v>238</v>
      </c>
      <c r="S6" s="961" t="s">
        <v>735</v>
      </c>
      <c r="T6" s="962">
        <v>5200</v>
      </c>
      <c r="U6" s="963">
        <v>43097</v>
      </c>
      <c r="V6" s="959" t="str">
        <f t="shared" si="0"/>
        <v>Dépenses</v>
      </c>
      <c r="W6" s="960">
        <f t="shared" si="1"/>
        <v>0</v>
      </c>
      <c r="X6" s="960">
        <f t="shared" si="2"/>
        <v>5200</v>
      </c>
      <c r="Y6" s="960">
        <f t="shared" si="3"/>
        <v>0</v>
      </c>
      <c r="Z6" s="960">
        <f t="shared" si="4"/>
        <v>0</v>
      </c>
      <c r="AA6" s="960">
        <f t="shared" si="5"/>
        <v>5200</v>
      </c>
      <c r="AB6" s="960">
        <f t="shared" si="6"/>
        <v>0</v>
      </c>
      <c r="AC6" s="957" t="str">
        <f t="shared" si="7"/>
        <v/>
      </c>
    </row>
    <row r="7" spans="1:29" ht="14.4" x14ac:dyDescent="0.3">
      <c r="A7" s="961" t="s">
        <v>732</v>
      </c>
      <c r="B7" s="961" t="s">
        <v>740</v>
      </c>
      <c r="C7" s="961" t="s">
        <v>742</v>
      </c>
      <c r="D7" s="961" t="s">
        <v>246</v>
      </c>
      <c r="E7" s="961" t="s">
        <v>230</v>
      </c>
      <c r="F7" s="961" t="s">
        <v>231</v>
      </c>
      <c r="G7" s="961" t="s">
        <v>232</v>
      </c>
      <c r="H7" s="961" t="s">
        <v>732</v>
      </c>
      <c r="I7" s="961" t="s">
        <v>233</v>
      </c>
      <c r="J7" s="961" t="s">
        <v>209</v>
      </c>
      <c r="K7" s="961" t="s">
        <v>234</v>
      </c>
      <c r="L7" s="961" t="s">
        <v>235</v>
      </c>
      <c r="M7" s="961" t="s">
        <v>236</v>
      </c>
      <c r="N7" s="961" t="s">
        <v>210</v>
      </c>
      <c r="O7" s="961" t="s">
        <v>211</v>
      </c>
      <c r="P7" s="961" t="s">
        <v>237</v>
      </c>
      <c r="Q7" s="961" t="s">
        <v>238</v>
      </c>
      <c r="R7" s="961" t="s">
        <v>238</v>
      </c>
      <c r="S7" s="961" t="s">
        <v>735</v>
      </c>
      <c r="T7" s="962">
        <v>5200</v>
      </c>
      <c r="U7" s="963">
        <v>43097</v>
      </c>
      <c r="V7" s="959" t="str">
        <f t="shared" si="0"/>
        <v>Dépenses</v>
      </c>
      <c r="W7" s="960">
        <f t="shared" si="1"/>
        <v>5200</v>
      </c>
      <c r="X7" s="960">
        <f t="shared" si="2"/>
        <v>0</v>
      </c>
      <c r="Y7" s="960">
        <f t="shared" si="3"/>
        <v>0</v>
      </c>
      <c r="Z7" s="960">
        <f t="shared" si="4"/>
        <v>5200</v>
      </c>
      <c r="AA7" s="960">
        <f t="shared" si="5"/>
        <v>0</v>
      </c>
      <c r="AB7" s="960">
        <f t="shared" si="6"/>
        <v>0</v>
      </c>
      <c r="AC7" s="957" t="str">
        <f t="shared" si="7"/>
        <v/>
      </c>
    </row>
    <row r="8" spans="1:29" ht="14.4" x14ac:dyDescent="0.3">
      <c r="A8" s="961" t="s">
        <v>732</v>
      </c>
      <c r="B8" s="961" t="s">
        <v>743</v>
      </c>
      <c r="C8" s="961" t="s">
        <v>744</v>
      </c>
      <c r="D8" s="961" t="s">
        <v>229</v>
      </c>
      <c r="E8" s="961" t="s">
        <v>230</v>
      </c>
      <c r="F8" s="961" t="s">
        <v>231</v>
      </c>
      <c r="G8" s="961" t="s">
        <v>232</v>
      </c>
      <c r="H8" s="961" t="s">
        <v>732</v>
      </c>
      <c r="I8" s="961" t="s">
        <v>233</v>
      </c>
      <c r="J8" s="961" t="s">
        <v>157</v>
      </c>
      <c r="K8" s="961" t="s">
        <v>234</v>
      </c>
      <c r="L8" s="961" t="s">
        <v>745</v>
      </c>
      <c r="M8" s="961" t="s">
        <v>236</v>
      </c>
      <c r="N8" s="961" t="s">
        <v>210</v>
      </c>
      <c r="O8" s="961" t="s">
        <v>211</v>
      </c>
      <c r="P8" s="961" t="s">
        <v>237</v>
      </c>
      <c r="Q8" s="961" t="s">
        <v>238</v>
      </c>
      <c r="R8" s="961" t="s">
        <v>238</v>
      </c>
      <c r="S8" s="961" t="s">
        <v>735</v>
      </c>
      <c r="T8" s="962">
        <v>11830</v>
      </c>
      <c r="U8" s="963">
        <v>43097</v>
      </c>
      <c r="V8" s="959" t="str">
        <f t="shared" si="0"/>
        <v>Recettes</v>
      </c>
      <c r="W8" s="960">
        <f t="shared" si="1"/>
        <v>0</v>
      </c>
      <c r="X8" s="960">
        <f t="shared" si="2"/>
        <v>0</v>
      </c>
      <c r="Y8" s="960">
        <f t="shared" si="3"/>
        <v>11830</v>
      </c>
      <c r="Z8" s="960">
        <f t="shared" si="4"/>
        <v>0</v>
      </c>
      <c r="AA8" s="960">
        <f t="shared" si="5"/>
        <v>0</v>
      </c>
      <c r="AB8" s="960">
        <f t="shared" si="6"/>
        <v>11830</v>
      </c>
      <c r="AC8" s="957" t="str">
        <f t="shared" si="7"/>
        <v>RF</v>
      </c>
    </row>
    <row r="9" spans="1:29" ht="14.4" x14ac:dyDescent="0.3">
      <c r="A9" s="961" t="s">
        <v>732</v>
      </c>
      <c r="B9" s="961" t="s">
        <v>746</v>
      </c>
      <c r="C9" s="961" t="s">
        <v>744</v>
      </c>
      <c r="D9" s="961" t="s">
        <v>229</v>
      </c>
      <c r="E9" s="961" t="s">
        <v>230</v>
      </c>
      <c r="F9" s="961" t="s">
        <v>231</v>
      </c>
      <c r="G9" s="961" t="s">
        <v>232</v>
      </c>
      <c r="H9" s="961" t="s">
        <v>732</v>
      </c>
      <c r="I9" s="961" t="s">
        <v>233</v>
      </c>
      <c r="J9" s="961" t="s">
        <v>157</v>
      </c>
      <c r="K9" s="961" t="s">
        <v>234</v>
      </c>
      <c r="L9" s="961" t="s">
        <v>745</v>
      </c>
      <c r="M9" s="961" t="s">
        <v>236</v>
      </c>
      <c r="N9" s="961" t="s">
        <v>210</v>
      </c>
      <c r="O9" s="961" t="s">
        <v>211</v>
      </c>
      <c r="P9" s="961" t="s">
        <v>237</v>
      </c>
      <c r="Q9" s="961" t="s">
        <v>238</v>
      </c>
      <c r="R9" s="961" t="s">
        <v>238</v>
      </c>
      <c r="S9" s="961" t="s">
        <v>735</v>
      </c>
      <c r="T9" s="962">
        <v>-11830</v>
      </c>
      <c r="U9" s="963">
        <v>43097</v>
      </c>
      <c r="V9" s="959" t="str">
        <f t="shared" si="0"/>
        <v>Recettes</v>
      </c>
      <c r="W9" s="960">
        <f t="shared" si="1"/>
        <v>0</v>
      </c>
      <c r="X9" s="960">
        <f t="shared" si="2"/>
        <v>0</v>
      </c>
      <c r="Y9" s="960">
        <f t="shared" si="3"/>
        <v>-11830</v>
      </c>
      <c r="Z9" s="960">
        <f t="shared" si="4"/>
        <v>0</v>
      </c>
      <c r="AA9" s="960">
        <f t="shared" si="5"/>
        <v>0</v>
      </c>
      <c r="AB9" s="960">
        <f t="shared" si="6"/>
        <v>-11830</v>
      </c>
      <c r="AC9" s="957" t="str">
        <f t="shared" si="7"/>
        <v>RF</v>
      </c>
    </row>
    <row r="10" spans="1:29" ht="14.4" x14ac:dyDescent="0.3">
      <c r="A10" s="961" t="s">
        <v>732</v>
      </c>
      <c r="B10" s="961" t="s">
        <v>747</v>
      </c>
      <c r="C10" s="961" t="s">
        <v>744</v>
      </c>
      <c r="D10" s="961" t="s">
        <v>229</v>
      </c>
      <c r="E10" s="961" t="s">
        <v>230</v>
      </c>
      <c r="F10" s="961" t="s">
        <v>231</v>
      </c>
      <c r="G10" s="961" t="s">
        <v>232</v>
      </c>
      <c r="H10" s="961" t="s">
        <v>732</v>
      </c>
      <c r="I10" s="961" t="s">
        <v>233</v>
      </c>
      <c r="J10" s="961" t="s">
        <v>157</v>
      </c>
      <c r="K10" s="961" t="s">
        <v>234</v>
      </c>
      <c r="L10" s="961" t="s">
        <v>745</v>
      </c>
      <c r="M10" s="961" t="s">
        <v>236</v>
      </c>
      <c r="N10" s="961" t="s">
        <v>210</v>
      </c>
      <c r="O10" s="961" t="s">
        <v>211</v>
      </c>
      <c r="P10" s="961" t="s">
        <v>237</v>
      </c>
      <c r="Q10" s="961" t="s">
        <v>238</v>
      </c>
      <c r="R10" s="961" t="s">
        <v>238</v>
      </c>
      <c r="S10" s="961" t="s">
        <v>735</v>
      </c>
      <c r="T10" s="962">
        <v>11830</v>
      </c>
      <c r="U10" s="963">
        <v>43097</v>
      </c>
      <c r="V10" s="959" t="str">
        <f t="shared" si="0"/>
        <v>Recettes</v>
      </c>
      <c r="W10" s="960">
        <f t="shared" si="1"/>
        <v>0</v>
      </c>
      <c r="X10" s="960">
        <f t="shared" si="2"/>
        <v>0</v>
      </c>
      <c r="Y10" s="960">
        <f t="shared" si="3"/>
        <v>11830</v>
      </c>
      <c r="Z10" s="960">
        <f t="shared" si="4"/>
        <v>0</v>
      </c>
      <c r="AA10" s="960">
        <f t="shared" si="5"/>
        <v>0</v>
      </c>
      <c r="AB10" s="960">
        <f t="shared" si="6"/>
        <v>11830</v>
      </c>
      <c r="AC10" s="957" t="str">
        <f t="shared" si="7"/>
        <v>RF</v>
      </c>
    </row>
    <row r="11" spans="1:29" ht="14.4" x14ac:dyDescent="0.3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30"/>
      <c r="P11" s="29"/>
      <c r="V11" s="959" t="str">
        <f t="shared" si="0"/>
        <v>Dépenses</v>
      </c>
      <c r="W11" s="960">
        <f t="shared" si="1"/>
        <v>0</v>
      </c>
      <c r="X11" s="960">
        <f t="shared" si="2"/>
        <v>0</v>
      </c>
      <c r="Y11" s="960">
        <f t="shared" si="3"/>
        <v>0</v>
      </c>
      <c r="Z11" s="960">
        <f t="shared" si="4"/>
        <v>0</v>
      </c>
      <c r="AA11" s="960">
        <f t="shared" si="5"/>
        <v>0</v>
      </c>
      <c r="AB11" s="960">
        <f t="shared" si="6"/>
        <v>0</v>
      </c>
      <c r="AC11" s="957" t="str">
        <f t="shared" si="7"/>
        <v/>
      </c>
    </row>
    <row r="12" spans="1:29" ht="14.4" x14ac:dyDescent="0.3">
      <c r="V12" s="959" t="str">
        <f t="shared" si="0"/>
        <v>Dépenses</v>
      </c>
      <c r="W12" s="960">
        <f t="shared" si="1"/>
        <v>0</v>
      </c>
      <c r="X12" s="960">
        <f t="shared" si="2"/>
        <v>0</v>
      </c>
      <c r="Y12" s="960">
        <f t="shared" si="3"/>
        <v>0</v>
      </c>
      <c r="Z12" s="960">
        <f t="shared" si="4"/>
        <v>0</v>
      </c>
      <c r="AA12" s="960">
        <f t="shared" si="5"/>
        <v>0</v>
      </c>
      <c r="AB12" s="960">
        <f t="shared" si="6"/>
        <v>0</v>
      </c>
      <c r="AC12" s="957" t="str">
        <f t="shared" si="7"/>
        <v/>
      </c>
    </row>
    <row r="13" spans="1:29" ht="14.4" x14ac:dyDescent="0.3">
      <c r="V13" s="959" t="str">
        <f t="shared" si="0"/>
        <v>Dépenses</v>
      </c>
      <c r="W13" s="960">
        <f t="shared" si="1"/>
        <v>0</v>
      </c>
      <c r="X13" s="960">
        <f t="shared" si="2"/>
        <v>0</v>
      </c>
      <c r="Y13" s="960">
        <f t="shared" si="3"/>
        <v>0</v>
      </c>
      <c r="Z13" s="960">
        <f t="shared" si="4"/>
        <v>0</v>
      </c>
      <c r="AA13" s="960">
        <f t="shared" si="5"/>
        <v>0</v>
      </c>
      <c r="AB13" s="960">
        <f t="shared" si="6"/>
        <v>0</v>
      </c>
      <c r="AC13" s="957" t="str">
        <f t="shared" si="7"/>
        <v/>
      </c>
    </row>
    <row r="14" spans="1:29" ht="14.4" x14ac:dyDescent="0.3">
      <c r="V14" s="959" t="str">
        <f t="shared" si="0"/>
        <v>Dépenses</v>
      </c>
      <c r="W14" s="960">
        <f t="shared" si="1"/>
        <v>0</v>
      </c>
      <c r="X14" s="960">
        <f t="shared" si="2"/>
        <v>0</v>
      </c>
      <c r="Y14" s="960">
        <f t="shared" si="3"/>
        <v>0</v>
      </c>
      <c r="Z14" s="960">
        <f t="shared" si="4"/>
        <v>0</v>
      </c>
      <c r="AA14" s="960">
        <f t="shared" si="5"/>
        <v>0</v>
      </c>
      <c r="AB14" s="960">
        <f t="shared" si="6"/>
        <v>0</v>
      </c>
      <c r="AC14" s="957" t="str">
        <f t="shared" si="7"/>
        <v/>
      </c>
    </row>
    <row r="15" spans="1:29" ht="14.4" x14ac:dyDescent="0.3">
      <c r="V15" s="959" t="str">
        <f t="shared" si="0"/>
        <v>Dépenses</v>
      </c>
      <c r="W15" s="960">
        <f t="shared" si="1"/>
        <v>0</v>
      </c>
      <c r="X15" s="960">
        <f t="shared" si="2"/>
        <v>0</v>
      </c>
      <c r="Y15" s="960">
        <f t="shared" si="3"/>
        <v>0</v>
      </c>
      <c r="Z15" s="960">
        <f t="shared" si="4"/>
        <v>0</v>
      </c>
      <c r="AA15" s="960">
        <f t="shared" si="5"/>
        <v>0</v>
      </c>
      <c r="AB15" s="960">
        <f t="shared" si="6"/>
        <v>0</v>
      </c>
      <c r="AC15" s="957" t="str">
        <f t="shared" si="7"/>
        <v/>
      </c>
    </row>
    <row r="16" spans="1:29" ht="14.4" x14ac:dyDescent="0.3">
      <c r="V16" s="959" t="str">
        <f t="shared" si="0"/>
        <v>Dépenses</v>
      </c>
      <c r="W16" s="960">
        <f t="shared" si="1"/>
        <v>0</v>
      </c>
      <c r="X16" s="960">
        <f t="shared" si="2"/>
        <v>0</v>
      </c>
      <c r="Y16" s="960">
        <f t="shared" si="3"/>
        <v>0</v>
      </c>
      <c r="Z16" s="960">
        <f t="shared" si="4"/>
        <v>0</v>
      </c>
      <c r="AA16" s="960">
        <f t="shared" si="5"/>
        <v>0</v>
      </c>
      <c r="AB16" s="960">
        <f t="shared" si="6"/>
        <v>0</v>
      </c>
      <c r="AC16" s="957" t="str">
        <f t="shared" si="7"/>
        <v/>
      </c>
    </row>
    <row r="17" spans="22:29" ht="14.4" x14ac:dyDescent="0.3">
      <c r="V17" s="959" t="str">
        <f t="shared" si="0"/>
        <v>Dépenses</v>
      </c>
      <c r="W17" s="960">
        <f t="shared" si="1"/>
        <v>0</v>
      </c>
      <c r="X17" s="960">
        <f t="shared" si="2"/>
        <v>0</v>
      </c>
      <c r="Y17" s="960">
        <f t="shared" si="3"/>
        <v>0</v>
      </c>
      <c r="Z17" s="960">
        <f t="shared" si="4"/>
        <v>0</v>
      </c>
      <c r="AA17" s="960">
        <f t="shared" si="5"/>
        <v>0</v>
      </c>
      <c r="AB17" s="960">
        <f t="shared" si="6"/>
        <v>0</v>
      </c>
      <c r="AC17" s="957" t="str">
        <f t="shared" si="7"/>
        <v/>
      </c>
    </row>
    <row r="18" spans="22:29" ht="14.4" x14ac:dyDescent="0.3">
      <c r="V18" s="959" t="str">
        <f t="shared" si="0"/>
        <v>Dépenses</v>
      </c>
      <c r="W18" s="960">
        <f t="shared" si="1"/>
        <v>0</v>
      </c>
      <c r="X18" s="960">
        <f t="shared" si="2"/>
        <v>0</v>
      </c>
      <c r="Y18" s="960">
        <f t="shared" si="3"/>
        <v>0</v>
      </c>
      <c r="Z18" s="960">
        <f t="shared" si="4"/>
        <v>0</v>
      </c>
      <c r="AA18" s="960">
        <f t="shared" si="5"/>
        <v>0</v>
      </c>
      <c r="AB18" s="960">
        <f t="shared" si="6"/>
        <v>0</v>
      </c>
      <c r="AC18" s="957" t="str">
        <f t="shared" si="7"/>
        <v/>
      </c>
    </row>
    <row r="19" spans="22:29" ht="14.4" x14ac:dyDescent="0.3">
      <c r="V19" s="959" t="str">
        <f t="shared" si="0"/>
        <v>Dépenses</v>
      </c>
      <c r="W19" s="960">
        <f t="shared" si="1"/>
        <v>0</v>
      </c>
      <c r="X19" s="960">
        <f t="shared" si="2"/>
        <v>0</v>
      </c>
      <c r="Y19" s="960">
        <f t="shared" si="3"/>
        <v>0</v>
      </c>
      <c r="Z19" s="960">
        <f t="shared" si="4"/>
        <v>0</v>
      </c>
      <c r="AA19" s="960">
        <f t="shared" si="5"/>
        <v>0</v>
      </c>
      <c r="AB19" s="960">
        <f t="shared" si="6"/>
        <v>0</v>
      </c>
      <c r="AC19" s="957" t="str">
        <f t="shared" si="7"/>
        <v/>
      </c>
    </row>
    <row r="20" spans="22:29" ht="14.4" x14ac:dyDescent="0.3">
      <c r="V20" s="959" t="str">
        <f t="shared" si="0"/>
        <v>Dépenses</v>
      </c>
      <c r="W20" s="960">
        <f t="shared" si="1"/>
        <v>0</v>
      </c>
      <c r="X20" s="960">
        <f t="shared" si="2"/>
        <v>0</v>
      </c>
      <c r="Y20" s="960">
        <f t="shared" si="3"/>
        <v>0</v>
      </c>
      <c r="Z20" s="960">
        <f t="shared" si="4"/>
        <v>0</v>
      </c>
      <c r="AA20" s="960">
        <f t="shared" si="5"/>
        <v>0</v>
      </c>
      <c r="AB20" s="960">
        <f t="shared" si="6"/>
        <v>0</v>
      </c>
      <c r="AC20" s="957" t="str">
        <f t="shared" si="7"/>
        <v/>
      </c>
    </row>
    <row r="21" spans="22:29" ht="14.4" x14ac:dyDescent="0.3">
      <c r="V21" s="959" t="str">
        <f t="shared" si="0"/>
        <v>Dépenses</v>
      </c>
      <c r="W21" s="960">
        <f t="shared" si="1"/>
        <v>0</v>
      </c>
      <c r="X21" s="960">
        <f t="shared" si="2"/>
        <v>0</v>
      </c>
      <c r="Y21" s="960">
        <f t="shared" si="3"/>
        <v>0</v>
      </c>
      <c r="Z21" s="960">
        <f t="shared" si="4"/>
        <v>0</v>
      </c>
      <c r="AA21" s="960">
        <f t="shared" si="5"/>
        <v>0</v>
      </c>
      <c r="AB21" s="960">
        <f t="shared" si="6"/>
        <v>0</v>
      </c>
      <c r="AC21" s="957" t="str">
        <f t="shared" si="7"/>
        <v/>
      </c>
    </row>
    <row r="22" spans="22:29" ht="14.4" x14ac:dyDescent="0.3">
      <c r="V22" s="959" t="str">
        <f t="shared" si="0"/>
        <v>Dépenses</v>
      </c>
      <c r="W22" s="960">
        <f t="shared" si="1"/>
        <v>0</v>
      </c>
      <c r="X22" s="960">
        <f t="shared" si="2"/>
        <v>0</v>
      </c>
      <c r="Y22" s="960">
        <f t="shared" si="3"/>
        <v>0</v>
      </c>
      <c r="Z22" s="960">
        <f t="shared" si="4"/>
        <v>0</v>
      </c>
      <c r="AA22" s="960">
        <f t="shared" si="5"/>
        <v>0</v>
      </c>
      <c r="AB22" s="960">
        <f t="shared" si="6"/>
        <v>0</v>
      </c>
      <c r="AC22" s="957" t="str">
        <f t="shared" si="7"/>
        <v/>
      </c>
    </row>
    <row r="23" spans="22:29" ht="14.4" x14ac:dyDescent="0.3">
      <c r="V23" s="959" t="str">
        <f t="shared" si="0"/>
        <v>Dépenses</v>
      </c>
      <c r="W23" s="960">
        <f t="shared" si="1"/>
        <v>0</v>
      </c>
      <c r="X23" s="960">
        <f t="shared" si="2"/>
        <v>0</v>
      </c>
      <c r="Y23" s="960">
        <f t="shared" si="3"/>
        <v>0</v>
      </c>
      <c r="Z23" s="960">
        <f t="shared" si="4"/>
        <v>0</v>
      </c>
      <c r="AA23" s="960">
        <f t="shared" si="5"/>
        <v>0</v>
      </c>
      <c r="AB23" s="960">
        <f t="shared" si="6"/>
        <v>0</v>
      </c>
      <c r="AC23" s="957" t="str">
        <f t="shared" si="7"/>
        <v/>
      </c>
    </row>
    <row r="24" spans="22:29" ht="14.4" x14ac:dyDescent="0.3">
      <c r="V24" s="959" t="str">
        <f t="shared" si="0"/>
        <v>Dépenses</v>
      </c>
      <c r="W24" s="960">
        <f t="shared" si="1"/>
        <v>0</v>
      </c>
      <c r="X24" s="960">
        <f t="shared" si="2"/>
        <v>0</v>
      </c>
      <c r="Y24" s="960">
        <f t="shared" si="3"/>
        <v>0</v>
      </c>
      <c r="Z24" s="960">
        <f t="shared" si="4"/>
        <v>0</v>
      </c>
      <c r="AA24" s="960">
        <f t="shared" si="5"/>
        <v>0</v>
      </c>
      <c r="AB24" s="960">
        <f t="shared" si="6"/>
        <v>0</v>
      </c>
      <c r="AC24" s="957" t="str">
        <f t="shared" si="7"/>
        <v/>
      </c>
    </row>
    <row r="25" spans="22:29" ht="14.4" x14ac:dyDescent="0.3">
      <c r="V25" s="959" t="str">
        <f t="shared" si="0"/>
        <v>Dépenses</v>
      </c>
      <c r="W25" s="960">
        <f t="shared" si="1"/>
        <v>0</v>
      </c>
      <c r="X25" s="960">
        <f t="shared" si="2"/>
        <v>0</v>
      </c>
      <c r="Y25" s="960">
        <f t="shared" si="3"/>
        <v>0</v>
      </c>
      <c r="Z25" s="960">
        <f t="shared" si="4"/>
        <v>0</v>
      </c>
      <c r="AA25" s="960">
        <f t="shared" si="5"/>
        <v>0</v>
      </c>
      <c r="AB25" s="960">
        <f t="shared" si="6"/>
        <v>0</v>
      </c>
      <c r="AC25" s="957" t="str">
        <f t="shared" si="7"/>
        <v/>
      </c>
    </row>
    <row r="26" spans="22:29" ht="14.4" x14ac:dyDescent="0.3">
      <c r="V26" s="959" t="str">
        <f t="shared" si="0"/>
        <v>Dépenses</v>
      </c>
      <c r="W26" s="960">
        <f t="shared" si="1"/>
        <v>0</v>
      </c>
      <c r="X26" s="960">
        <f t="shared" si="2"/>
        <v>0</v>
      </c>
      <c r="Y26" s="960">
        <f t="shared" si="3"/>
        <v>0</v>
      </c>
      <c r="Z26" s="960">
        <f t="shared" si="4"/>
        <v>0</v>
      </c>
      <c r="AA26" s="960">
        <f t="shared" si="5"/>
        <v>0</v>
      </c>
      <c r="AB26" s="960">
        <f t="shared" si="6"/>
        <v>0</v>
      </c>
      <c r="AC26" s="957" t="str">
        <f t="shared" si="7"/>
        <v/>
      </c>
    </row>
    <row r="27" spans="22:29" ht="14.4" x14ac:dyDescent="0.3">
      <c r="V27" s="959" t="str">
        <f t="shared" si="0"/>
        <v>Dépenses</v>
      </c>
      <c r="W27" s="960">
        <f t="shared" si="1"/>
        <v>0</v>
      </c>
      <c r="X27" s="960">
        <f t="shared" si="2"/>
        <v>0</v>
      </c>
      <c r="Y27" s="960">
        <f t="shared" si="3"/>
        <v>0</v>
      </c>
      <c r="Z27" s="960">
        <f t="shared" si="4"/>
        <v>0</v>
      </c>
      <c r="AA27" s="960">
        <f t="shared" si="5"/>
        <v>0</v>
      </c>
      <c r="AB27" s="960">
        <f t="shared" si="6"/>
        <v>0</v>
      </c>
      <c r="AC27" s="957" t="str">
        <f t="shared" si="7"/>
        <v/>
      </c>
    </row>
    <row r="28" spans="22:29" ht="14.4" x14ac:dyDescent="0.3">
      <c r="V28" s="959" t="str">
        <f t="shared" si="0"/>
        <v>Dépenses</v>
      </c>
      <c r="W28" s="960">
        <f t="shared" si="1"/>
        <v>0</v>
      </c>
      <c r="X28" s="960">
        <f t="shared" si="2"/>
        <v>0</v>
      </c>
      <c r="Y28" s="960">
        <f t="shared" si="3"/>
        <v>0</v>
      </c>
      <c r="Z28" s="960">
        <f t="shared" si="4"/>
        <v>0</v>
      </c>
      <c r="AA28" s="960">
        <f t="shared" si="5"/>
        <v>0</v>
      </c>
      <c r="AB28" s="960">
        <f t="shared" si="6"/>
        <v>0</v>
      </c>
      <c r="AC28" s="957" t="str">
        <f t="shared" si="7"/>
        <v/>
      </c>
    </row>
    <row r="29" spans="22:29" ht="14.4" x14ac:dyDescent="0.3">
      <c r="V29" s="959" t="str">
        <f t="shared" si="0"/>
        <v>Dépenses</v>
      </c>
      <c r="W29" s="960">
        <f t="shared" si="1"/>
        <v>0</v>
      </c>
      <c r="X29" s="960">
        <f t="shared" si="2"/>
        <v>0</v>
      </c>
      <c r="Y29" s="960">
        <f t="shared" si="3"/>
        <v>0</v>
      </c>
      <c r="Z29" s="960">
        <f t="shared" si="4"/>
        <v>0</v>
      </c>
      <c r="AA29" s="960">
        <f t="shared" si="5"/>
        <v>0</v>
      </c>
      <c r="AB29" s="960">
        <f t="shared" si="6"/>
        <v>0</v>
      </c>
      <c r="AC29" s="957" t="str">
        <f t="shared" si="7"/>
        <v/>
      </c>
    </row>
    <row r="30" spans="22:29" ht="14.4" x14ac:dyDescent="0.3">
      <c r="V30" s="959" t="str">
        <f t="shared" si="0"/>
        <v>Dépenses</v>
      </c>
      <c r="W30" s="960">
        <f t="shared" si="1"/>
        <v>0</v>
      </c>
      <c r="X30" s="960">
        <f t="shared" si="2"/>
        <v>0</v>
      </c>
      <c r="Y30" s="960">
        <f t="shared" si="3"/>
        <v>0</v>
      </c>
      <c r="Z30" s="960">
        <f t="shared" si="4"/>
        <v>0</v>
      </c>
      <c r="AA30" s="960">
        <f t="shared" si="5"/>
        <v>0</v>
      </c>
      <c r="AB30" s="960">
        <f t="shared" si="6"/>
        <v>0</v>
      </c>
      <c r="AC30" s="957" t="str">
        <f t="shared" si="7"/>
        <v/>
      </c>
    </row>
    <row r="31" spans="22:29" ht="14.4" x14ac:dyDescent="0.3">
      <c r="V31" s="959" t="str">
        <f t="shared" si="0"/>
        <v>Dépenses</v>
      </c>
      <c r="W31" s="960">
        <f t="shared" si="1"/>
        <v>0</v>
      </c>
      <c r="X31" s="960">
        <f t="shared" si="2"/>
        <v>0</v>
      </c>
      <c r="Y31" s="960">
        <f t="shared" si="3"/>
        <v>0</v>
      </c>
      <c r="Z31" s="960">
        <f t="shared" si="4"/>
        <v>0</v>
      </c>
      <c r="AA31" s="960">
        <f t="shared" si="5"/>
        <v>0</v>
      </c>
      <c r="AB31" s="960">
        <f t="shared" si="6"/>
        <v>0</v>
      </c>
      <c r="AC31" s="957" t="str">
        <f t="shared" si="7"/>
        <v/>
      </c>
    </row>
    <row r="32" spans="22:29" ht="14.4" x14ac:dyDescent="0.3">
      <c r="V32" s="959" t="str">
        <f t="shared" si="0"/>
        <v>Dépenses</v>
      </c>
      <c r="W32" s="960">
        <f t="shared" si="1"/>
        <v>0</v>
      </c>
      <c r="X32" s="960">
        <f t="shared" si="2"/>
        <v>0</v>
      </c>
      <c r="Y32" s="960">
        <f t="shared" si="3"/>
        <v>0</v>
      </c>
      <c r="Z32" s="960">
        <f t="shared" si="4"/>
        <v>0</v>
      </c>
      <c r="AA32" s="960">
        <f t="shared" si="5"/>
        <v>0</v>
      </c>
      <c r="AB32" s="960">
        <f t="shared" si="6"/>
        <v>0</v>
      </c>
      <c r="AC32" s="957" t="str">
        <f t="shared" si="7"/>
        <v/>
      </c>
    </row>
    <row r="33" spans="22:29" ht="14.4" x14ac:dyDescent="0.3">
      <c r="V33" s="959" t="str">
        <f t="shared" si="0"/>
        <v>Dépenses</v>
      </c>
      <c r="W33" s="960">
        <f t="shared" si="1"/>
        <v>0</v>
      </c>
      <c r="X33" s="960">
        <f t="shared" si="2"/>
        <v>0</v>
      </c>
      <c r="Y33" s="960">
        <f t="shared" si="3"/>
        <v>0</v>
      </c>
      <c r="Z33" s="960">
        <f t="shared" si="4"/>
        <v>0</v>
      </c>
      <c r="AA33" s="960">
        <f t="shared" si="5"/>
        <v>0</v>
      </c>
      <c r="AB33" s="960">
        <f t="shared" si="6"/>
        <v>0</v>
      </c>
      <c r="AC33" s="957" t="str">
        <f t="shared" si="7"/>
        <v/>
      </c>
    </row>
    <row r="34" spans="22:29" ht="14.4" x14ac:dyDescent="0.3">
      <c r="V34" s="959" t="str">
        <f t="shared" si="0"/>
        <v>Dépenses</v>
      </c>
      <c r="W34" s="960">
        <f t="shared" si="1"/>
        <v>0</v>
      </c>
      <c r="X34" s="960">
        <f t="shared" si="2"/>
        <v>0</v>
      </c>
      <c r="Y34" s="960">
        <f t="shared" si="3"/>
        <v>0</v>
      </c>
      <c r="Z34" s="960">
        <f t="shared" si="4"/>
        <v>0</v>
      </c>
      <c r="AA34" s="960">
        <f t="shared" si="5"/>
        <v>0</v>
      </c>
      <c r="AB34" s="960">
        <f t="shared" si="6"/>
        <v>0</v>
      </c>
      <c r="AC34" s="957" t="str">
        <f t="shared" si="7"/>
        <v/>
      </c>
    </row>
    <row r="35" spans="22:29" ht="14.4" x14ac:dyDescent="0.3">
      <c r="V35" s="959" t="str">
        <f t="shared" si="0"/>
        <v>Dépenses</v>
      </c>
      <c r="W35" s="960">
        <f t="shared" si="1"/>
        <v>0</v>
      </c>
      <c r="X35" s="960">
        <f t="shared" si="2"/>
        <v>0</v>
      </c>
      <c r="Y35" s="960">
        <f t="shared" si="3"/>
        <v>0</v>
      </c>
      <c r="Z35" s="960">
        <f t="shared" si="4"/>
        <v>0</v>
      </c>
      <c r="AA35" s="960">
        <f t="shared" si="5"/>
        <v>0</v>
      </c>
      <c r="AB35" s="960">
        <f t="shared" si="6"/>
        <v>0</v>
      </c>
      <c r="AC35" s="957" t="str">
        <f t="shared" si="7"/>
        <v/>
      </c>
    </row>
    <row r="36" spans="22:29" ht="14.4" x14ac:dyDescent="0.3">
      <c r="V36" s="959" t="str">
        <f t="shared" si="0"/>
        <v>Dépenses</v>
      </c>
      <c r="W36" s="960">
        <f t="shared" si="1"/>
        <v>0</v>
      </c>
      <c r="X36" s="960">
        <f t="shared" si="2"/>
        <v>0</v>
      </c>
      <c r="Y36" s="960">
        <f t="shared" si="3"/>
        <v>0</v>
      </c>
      <c r="Z36" s="960">
        <f t="shared" si="4"/>
        <v>0</v>
      </c>
      <c r="AA36" s="960">
        <f t="shared" si="5"/>
        <v>0</v>
      </c>
      <c r="AB36" s="960">
        <f t="shared" si="6"/>
        <v>0</v>
      </c>
      <c r="AC36" s="957" t="str">
        <f t="shared" si="7"/>
        <v/>
      </c>
    </row>
    <row r="37" spans="22:29" ht="14.4" x14ac:dyDescent="0.3">
      <c r="V37" s="959" t="str">
        <f t="shared" si="0"/>
        <v>Dépenses</v>
      </c>
      <c r="W37" s="960">
        <f t="shared" si="1"/>
        <v>0</v>
      </c>
      <c r="X37" s="960">
        <f t="shared" si="2"/>
        <v>0</v>
      </c>
      <c r="Y37" s="960">
        <f t="shared" si="3"/>
        <v>0</v>
      </c>
      <c r="Z37" s="960">
        <f t="shared" si="4"/>
        <v>0</v>
      </c>
      <c r="AA37" s="960">
        <f t="shared" si="5"/>
        <v>0</v>
      </c>
      <c r="AB37" s="960">
        <f t="shared" si="6"/>
        <v>0</v>
      </c>
      <c r="AC37" s="957" t="str">
        <f t="shared" si="7"/>
        <v/>
      </c>
    </row>
    <row r="38" spans="22:29" ht="14.4" x14ac:dyDescent="0.3">
      <c r="V38" s="959" t="str">
        <f t="shared" si="0"/>
        <v>Dépenses</v>
      </c>
      <c r="W38" s="960">
        <f t="shared" si="1"/>
        <v>0</v>
      </c>
      <c r="X38" s="960">
        <f t="shared" si="2"/>
        <v>0</v>
      </c>
      <c r="Y38" s="960">
        <f t="shared" si="3"/>
        <v>0</v>
      </c>
      <c r="Z38" s="960">
        <f t="shared" si="4"/>
        <v>0</v>
      </c>
      <c r="AA38" s="960">
        <f t="shared" si="5"/>
        <v>0</v>
      </c>
      <c r="AB38" s="960">
        <f t="shared" si="6"/>
        <v>0</v>
      </c>
      <c r="AC38" s="957" t="str">
        <f t="shared" si="7"/>
        <v/>
      </c>
    </row>
    <row r="39" spans="22:29" ht="14.4" x14ac:dyDescent="0.3">
      <c r="V39" s="959" t="str">
        <f t="shared" si="0"/>
        <v>Dépenses</v>
      </c>
      <c r="W39" s="960">
        <f t="shared" si="1"/>
        <v>0</v>
      </c>
      <c r="X39" s="960">
        <f t="shared" si="2"/>
        <v>0</v>
      </c>
      <c r="Y39" s="960">
        <f t="shared" si="3"/>
        <v>0</v>
      </c>
      <c r="Z39" s="960">
        <f t="shared" si="4"/>
        <v>0</v>
      </c>
      <c r="AA39" s="960">
        <f t="shared" si="5"/>
        <v>0</v>
      </c>
      <c r="AB39" s="960">
        <f t="shared" si="6"/>
        <v>0</v>
      </c>
      <c r="AC39" s="957" t="str">
        <f t="shared" si="7"/>
        <v/>
      </c>
    </row>
    <row r="40" spans="22:29" ht="14.4" x14ac:dyDescent="0.3">
      <c r="V40" s="959" t="str">
        <f t="shared" si="0"/>
        <v>Dépenses</v>
      </c>
      <c r="W40" s="960">
        <f t="shared" si="1"/>
        <v>0</v>
      </c>
      <c r="X40" s="960">
        <f t="shared" si="2"/>
        <v>0</v>
      </c>
      <c r="Y40" s="960">
        <f t="shared" si="3"/>
        <v>0</v>
      </c>
      <c r="Z40" s="960">
        <f t="shared" si="4"/>
        <v>0</v>
      </c>
      <c r="AA40" s="960">
        <f t="shared" si="5"/>
        <v>0</v>
      </c>
      <c r="AB40" s="960">
        <f t="shared" si="6"/>
        <v>0</v>
      </c>
      <c r="AC40" s="957" t="str">
        <f t="shared" si="7"/>
        <v/>
      </c>
    </row>
    <row r="41" spans="22:29" ht="14.4" x14ac:dyDescent="0.3">
      <c r="V41" s="959" t="str">
        <f t="shared" si="0"/>
        <v>Dépenses</v>
      </c>
      <c r="W41" s="960">
        <f t="shared" si="1"/>
        <v>0</v>
      </c>
      <c r="X41" s="960">
        <f t="shared" si="2"/>
        <v>0</v>
      </c>
      <c r="Y41" s="960">
        <f t="shared" si="3"/>
        <v>0</v>
      </c>
      <c r="Z41" s="960">
        <f t="shared" si="4"/>
        <v>0</v>
      </c>
      <c r="AA41" s="960">
        <f t="shared" si="5"/>
        <v>0</v>
      </c>
      <c r="AB41" s="960">
        <f t="shared" si="6"/>
        <v>0</v>
      </c>
      <c r="AC41" s="957" t="str">
        <f t="shared" si="7"/>
        <v/>
      </c>
    </row>
    <row r="42" spans="22:29" ht="14.4" x14ac:dyDescent="0.3">
      <c r="V42" s="959" t="str">
        <f t="shared" si="0"/>
        <v>Dépenses</v>
      </c>
      <c r="W42" s="960">
        <f t="shared" si="1"/>
        <v>0</v>
      </c>
      <c r="X42" s="960">
        <f t="shared" si="2"/>
        <v>0</v>
      </c>
      <c r="Y42" s="960">
        <f t="shared" si="3"/>
        <v>0</v>
      </c>
      <c r="Z42" s="960">
        <f t="shared" si="4"/>
        <v>0</v>
      </c>
      <c r="AA42" s="960">
        <f t="shared" si="5"/>
        <v>0</v>
      </c>
      <c r="AB42" s="960">
        <f t="shared" si="6"/>
        <v>0</v>
      </c>
      <c r="AC42" s="957" t="str">
        <f t="shared" si="7"/>
        <v/>
      </c>
    </row>
    <row r="43" spans="22:29" ht="14.4" x14ac:dyDescent="0.3">
      <c r="V43" s="959" t="str">
        <f t="shared" si="0"/>
        <v>Dépenses</v>
      </c>
      <c r="W43" s="960">
        <f t="shared" si="1"/>
        <v>0</v>
      </c>
      <c r="X43" s="960">
        <f t="shared" si="2"/>
        <v>0</v>
      </c>
      <c r="Y43" s="960">
        <f t="shared" si="3"/>
        <v>0</v>
      </c>
      <c r="Z43" s="960">
        <f t="shared" si="4"/>
        <v>0</v>
      </c>
      <c r="AA43" s="960">
        <f t="shared" si="5"/>
        <v>0</v>
      </c>
      <c r="AB43" s="960">
        <f t="shared" si="6"/>
        <v>0</v>
      </c>
      <c r="AC43" s="957" t="str">
        <f t="shared" si="7"/>
        <v/>
      </c>
    </row>
    <row r="44" spans="22:29" ht="14.4" x14ac:dyDescent="0.3">
      <c r="V44" s="959" t="str">
        <f t="shared" si="0"/>
        <v>Dépenses</v>
      </c>
      <c r="W44" s="960">
        <f t="shared" si="1"/>
        <v>0</v>
      </c>
      <c r="X44" s="960">
        <f t="shared" si="2"/>
        <v>0</v>
      </c>
      <c r="Y44" s="960">
        <f t="shared" si="3"/>
        <v>0</v>
      </c>
      <c r="Z44" s="960">
        <f t="shared" si="4"/>
        <v>0</v>
      </c>
      <c r="AA44" s="960">
        <f t="shared" si="5"/>
        <v>0</v>
      </c>
      <c r="AB44" s="960">
        <f t="shared" si="6"/>
        <v>0</v>
      </c>
      <c r="AC44" s="957" t="str">
        <f t="shared" si="7"/>
        <v/>
      </c>
    </row>
    <row r="45" spans="22:29" ht="14.4" x14ac:dyDescent="0.3">
      <c r="V45" s="959" t="str">
        <f t="shared" si="0"/>
        <v>Dépenses</v>
      </c>
      <c r="W45" s="960">
        <f t="shared" si="1"/>
        <v>0</v>
      </c>
      <c r="X45" s="960">
        <f t="shared" si="2"/>
        <v>0</v>
      </c>
      <c r="Y45" s="960">
        <f t="shared" si="3"/>
        <v>0</v>
      </c>
      <c r="Z45" s="960">
        <f t="shared" si="4"/>
        <v>0</v>
      </c>
      <c r="AA45" s="960">
        <f t="shared" si="5"/>
        <v>0</v>
      </c>
      <c r="AB45" s="960">
        <f t="shared" si="6"/>
        <v>0</v>
      </c>
      <c r="AC45" s="957" t="str">
        <f t="shared" si="7"/>
        <v/>
      </c>
    </row>
    <row r="46" spans="22:29" ht="14.4" x14ac:dyDescent="0.3">
      <c r="V46" s="959" t="str">
        <f t="shared" si="0"/>
        <v>Dépenses</v>
      </c>
      <c r="W46" s="960">
        <f t="shared" si="1"/>
        <v>0</v>
      </c>
      <c r="X46" s="960">
        <f t="shared" si="2"/>
        <v>0</v>
      </c>
      <c r="Y46" s="960">
        <f t="shared" si="3"/>
        <v>0</v>
      </c>
      <c r="Z46" s="960">
        <f t="shared" si="4"/>
        <v>0</v>
      </c>
      <c r="AA46" s="960">
        <f t="shared" si="5"/>
        <v>0</v>
      </c>
      <c r="AB46" s="960">
        <f t="shared" si="6"/>
        <v>0</v>
      </c>
      <c r="AC46" s="957" t="str">
        <f t="shared" si="7"/>
        <v/>
      </c>
    </row>
    <row r="47" spans="22:29" ht="14.4" x14ac:dyDescent="0.3">
      <c r="V47" s="959" t="str">
        <f t="shared" si="0"/>
        <v>Dépenses</v>
      </c>
      <c r="W47" s="960">
        <f t="shared" si="1"/>
        <v>0</v>
      </c>
      <c r="X47" s="960">
        <f t="shared" si="2"/>
        <v>0</v>
      </c>
      <c r="Y47" s="960">
        <f t="shared" si="3"/>
        <v>0</v>
      </c>
      <c r="Z47" s="960">
        <f t="shared" si="4"/>
        <v>0</v>
      </c>
      <c r="AA47" s="960">
        <f t="shared" si="5"/>
        <v>0</v>
      </c>
      <c r="AB47" s="960">
        <f t="shared" si="6"/>
        <v>0</v>
      </c>
      <c r="AC47" s="957" t="str">
        <f t="shared" si="7"/>
        <v/>
      </c>
    </row>
    <row r="48" spans="22:29" ht="14.4" x14ac:dyDescent="0.3">
      <c r="V48" s="959" t="str">
        <f t="shared" si="0"/>
        <v>Dépenses</v>
      </c>
      <c r="W48" s="960">
        <f t="shared" si="1"/>
        <v>0</v>
      </c>
      <c r="X48" s="960">
        <f t="shared" si="2"/>
        <v>0</v>
      </c>
      <c r="Y48" s="960">
        <f t="shared" si="3"/>
        <v>0</v>
      </c>
      <c r="Z48" s="960">
        <f t="shared" si="4"/>
        <v>0</v>
      </c>
      <c r="AA48" s="960">
        <f t="shared" si="5"/>
        <v>0</v>
      </c>
      <c r="AB48" s="960">
        <f t="shared" si="6"/>
        <v>0</v>
      </c>
      <c r="AC48" s="957" t="str">
        <f t="shared" si="7"/>
        <v/>
      </c>
    </row>
    <row r="49" spans="22:29" ht="14.4" x14ac:dyDescent="0.3">
      <c r="V49" s="959" t="str">
        <f t="shared" si="0"/>
        <v>Dépenses</v>
      </c>
      <c r="W49" s="960">
        <f t="shared" si="1"/>
        <v>0</v>
      </c>
      <c r="X49" s="960">
        <f t="shared" si="2"/>
        <v>0</v>
      </c>
      <c r="Y49" s="960">
        <f t="shared" si="3"/>
        <v>0</v>
      </c>
      <c r="Z49" s="960">
        <f t="shared" si="4"/>
        <v>0</v>
      </c>
      <c r="AA49" s="960">
        <f t="shared" si="5"/>
        <v>0</v>
      </c>
      <c r="AB49" s="960">
        <f t="shared" si="6"/>
        <v>0</v>
      </c>
      <c r="AC49" s="957" t="str">
        <f t="shared" si="7"/>
        <v/>
      </c>
    </row>
    <row r="50" spans="22:29" ht="14.4" x14ac:dyDescent="0.3">
      <c r="V50" s="959" t="str">
        <f t="shared" si="0"/>
        <v>Dépenses</v>
      </c>
      <c r="W50" s="960">
        <f t="shared" si="1"/>
        <v>0</v>
      </c>
      <c r="X50" s="960">
        <f t="shared" si="2"/>
        <v>0</v>
      </c>
      <c r="Y50" s="960">
        <f t="shared" si="3"/>
        <v>0</v>
      </c>
      <c r="Z50" s="960">
        <f t="shared" si="4"/>
        <v>0</v>
      </c>
      <c r="AA50" s="960">
        <f t="shared" si="5"/>
        <v>0</v>
      </c>
      <c r="AB50" s="960">
        <f t="shared" si="6"/>
        <v>0</v>
      </c>
      <c r="AC50" s="957" t="str">
        <f t="shared" si="7"/>
        <v/>
      </c>
    </row>
    <row r="51" spans="22:29" ht="14.4" x14ac:dyDescent="0.3">
      <c r="V51" s="959" t="str">
        <f t="shared" si="0"/>
        <v>Dépenses</v>
      </c>
      <c r="W51" s="960">
        <f t="shared" si="1"/>
        <v>0</v>
      </c>
      <c r="X51" s="960">
        <f t="shared" si="2"/>
        <v>0</v>
      </c>
      <c r="Y51" s="960">
        <f t="shared" si="3"/>
        <v>0</v>
      </c>
      <c r="Z51" s="960">
        <f t="shared" si="4"/>
        <v>0</v>
      </c>
      <c r="AA51" s="960">
        <f t="shared" si="5"/>
        <v>0</v>
      </c>
      <c r="AB51" s="960">
        <f t="shared" si="6"/>
        <v>0</v>
      </c>
      <c r="AC51" s="957" t="str">
        <f t="shared" si="7"/>
        <v/>
      </c>
    </row>
    <row r="52" spans="22:29" ht="14.4" x14ac:dyDescent="0.3">
      <c r="V52" s="959" t="str">
        <f t="shared" si="0"/>
        <v>Dépenses</v>
      </c>
      <c r="W52" s="960">
        <f t="shared" si="1"/>
        <v>0</v>
      </c>
      <c r="X52" s="960">
        <f t="shared" si="2"/>
        <v>0</v>
      </c>
      <c r="Y52" s="960">
        <f t="shared" si="3"/>
        <v>0</v>
      </c>
      <c r="Z52" s="960">
        <f t="shared" si="4"/>
        <v>0</v>
      </c>
      <c r="AA52" s="960">
        <f t="shared" si="5"/>
        <v>0</v>
      </c>
      <c r="AB52" s="960">
        <f t="shared" si="6"/>
        <v>0</v>
      </c>
      <c r="AC52" s="957" t="str">
        <f t="shared" si="7"/>
        <v/>
      </c>
    </row>
    <row r="53" spans="22:29" ht="14.4" x14ac:dyDescent="0.3">
      <c r="V53" s="959" t="str">
        <f t="shared" si="0"/>
        <v>Dépenses</v>
      </c>
      <c r="W53" s="960">
        <f t="shared" si="1"/>
        <v>0</v>
      </c>
      <c r="X53" s="960">
        <f t="shared" si="2"/>
        <v>0</v>
      </c>
      <c r="Y53" s="960">
        <f t="shared" si="3"/>
        <v>0</v>
      </c>
      <c r="Z53" s="960">
        <f t="shared" si="4"/>
        <v>0</v>
      </c>
      <c r="AA53" s="960">
        <f t="shared" si="5"/>
        <v>0</v>
      </c>
      <c r="AB53" s="960">
        <f t="shared" si="6"/>
        <v>0</v>
      </c>
      <c r="AC53" s="957" t="str">
        <f t="shared" si="7"/>
        <v/>
      </c>
    </row>
    <row r="54" spans="22:29" ht="14.4" x14ac:dyDescent="0.3">
      <c r="V54" s="959" t="str">
        <f t="shared" si="0"/>
        <v>Dépenses</v>
      </c>
      <c r="W54" s="960">
        <f t="shared" si="1"/>
        <v>0</v>
      </c>
      <c r="X54" s="960">
        <f t="shared" si="2"/>
        <v>0</v>
      </c>
      <c r="Y54" s="960">
        <f t="shared" si="3"/>
        <v>0</v>
      </c>
      <c r="Z54" s="960">
        <f t="shared" si="4"/>
        <v>0</v>
      </c>
      <c r="AA54" s="960">
        <f t="shared" si="5"/>
        <v>0</v>
      </c>
      <c r="AB54" s="960">
        <f t="shared" si="6"/>
        <v>0</v>
      </c>
      <c r="AC54" s="957" t="str">
        <f t="shared" si="7"/>
        <v/>
      </c>
    </row>
    <row r="55" spans="22:29" ht="14.4" x14ac:dyDescent="0.3">
      <c r="V55" s="959" t="str">
        <f t="shared" si="0"/>
        <v>Dépenses</v>
      </c>
      <c r="W55" s="960">
        <f t="shared" si="1"/>
        <v>0</v>
      </c>
      <c r="X55" s="960">
        <f t="shared" si="2"/>
        <v>0</v>
      </c>
      <c r="Y55" s="960">
        <f t="shared" si="3"/>
        <v>0</v>
      </c>
      <c r="Z55" s="960">
        <f t="shared" si="4"/>
        <v>0</v>
      </c>
      <c r="AA55" s="960">
        <f t="shared" si="5"/>
        <v>0</v>
      </c>
      <c r="AB55" s="960">
        <f t="shared" si="6"/>
        <v>0</v>
      </c>
      <c r="AC55" s="957" t="str">
        <f t="shared" si="7"/>
        <v/>
      </c>
    </row>
    <row r="56" spans="22:29" ht="14.4" x14ac:dyDescent="0.3">
      <c r="V56" s="959" t="str">
        <f t="shared" si="0"/>
        <v>Dépenses</v>
      </c>
      <c r="W56" s="960">
        <f t="shared" si="1"/>
        <v>0</v>
      </c>
      <c r="X56" s="960">
        <f t="shared" si="2"/>
        <v>0</v>
      </c>
      <c r="Y56" s="960">
        <f t="shared" si="3"/>
        <v>0</v>
      </c>
      <c r="Z56" s="960">
        <f t="shared" si="4"/>
        <v>0</v>
      </c>
      <c r="AA56" s="960">
        <f t="shared" si="5"/>
        <v>0</v>
      </c>
      <c r="AB56" s="960">
        <f t="shared" si="6"/>
        <v>0</v>
      </c>
      <c r="AC56" s="957" t="str">
        <f t="shared" si="7"/>
        <v/>
      </c>
    </row>
    <row r="57" spans="22:29" ht="14.4" x14ac:dyDescent="0.3">
      <c r="V57" s="959" t="str">
        <f t="shared" si="0"/>
        <v>Dépenses</v>
      </c>
      <c r="W57" s="960">
        <f t="shared" si="1"/>
        <v>0</v>
      </c>
      <c r="X57" s="960">
        <f t="shared" si="2"/>
        <v>0</v>
      </c>
      <c r="Y57" s="960">
        <f t="shared" si="3"/>
        <v>0</v>
      </c>
      <c r="Z57" s="960">
        <f t="shared" si="4"/>
        <v>0</v>
      </c>
      <c r="AA57" s="960">
        <f t="shared" si="5"/>
        <v>0</v>
      </c>
      <c r="AB57" s="960">
        <f t="shared" si="6"/>
        <v>0</v>
      </c>
      <c r="AC57" s="957" t="str">
        <f t="shared" si="7"/>
        <v/>
      </c>
    </row>
    <row r="58" spans="22:29" ht="14.4" x14ac:dyDescent="0.3">
      <c r="V58" s="959" t="str">
        <f t="shared" si="0"/>
        <v>Dépenses</v>
      </c>
      <c r="W58" s="960">
        <f t="shared" si="1"/>
        <v>0</v>
      </c>
      <c r="X58" s="960">
        <f t="shared" si="2"/>
        <v>0</v>
      </c>
      <c r="Y58" s="960">
        <f t="shared" si="3"/>
        <v>0</v>
      </c>
      <c r="Z58" s="960">
        <f t="shared" si="4"/>
        <v>0</v>
      </c>
      <c r="AA58" s="960">
        <f t="shared" si="5"/>
        <v>0</v>
      </c>
      <c r="AB58" s="960">
        <f t="shared" si="6"/>
        <v>0</v>
      </c>
      <c r="AC58" s="957" t="str">
        <f t="shared" si="7"/>
        <v/>
      </c>
    </row>
    <row r="59" spans="22:29" ht="14.4" x14ac:dyDescent="0.3">
      <c r="V59" s="959" t="str">
        <f t="shared" si="0"/>
        <v>Dépenses</v>
      </c>
      <c r="W59" s="960">
        <f t="shared" si="1"/>
        <v>0</v>
      </c>
      <c r="X59" s="960">
        <f t="shared" si="2"/>
        <v>0</v>
      </c>
      <c r="Y59" s="960">
        <f t="shared" si="3"/>
        <v>0</v>
      </c>
      <c r="Z59" s="960">
        <f t="shared" si="4"/>
        <v>0</v>
      </c>
      <c r="AA59" s="960">
        <f t="shared" si="5"/>
        <v>0</v>
      </c>
      <c r="AB59" s="960">
        <f t="shared" si="6"/>
        <v>0</v>
      </c>
      <c r="AC59" s="957" t="str">
        <f t="shared" si="7"/>
        <v/>
      </c>
    </row>
    <row r="60" spans="22:29" ht="14.4" x14ac:dyDescent="0.3">
      <c r="V60" s="959" t="str">
        <f t="shared" si="0"/>
        <v>Dépenses</v>
      </c>
      <c r="W60" s="960">
        <f t="shared" si="1"/>
        <v>0</v>
      </c>
      <c r="X60" s="960">
        <f t="shared" si="2"/>
        <v>0</v>
      </c>
      <c r="Y60" s="960">
        <f t="shared" si="3"/>
        <v>0</v>
      </c>
      <c r="Z60" s="960">
        <f t="shared" si="4"/>
        <v>0</v>
      </c>
      <c r="AA60" s="960">
        <f t="shared" si="5"/>
        <v>0</v>
      </c>
      <c r="AB60" s="960">
        <f t="shared" si="6"/>
        <v>0</v>
      </c>
      <c r="AC60" s="957" t="str">
        <f t="shared" si="7"/>
        <v/>
      </c>
    </row>
    <row r="61" spans="22:29" ht="14.4" x14ac:dyDescent="0.3">
      <c r="V61" s="959" t="str">
        <f t="shared" si="0"/>
        <v>Dépenses</v>
      </c>
      <c r="W61" s="960">
        <f t="shared" si="1"/>
        <v>0</v>
      </c>
      <c r="X61" s="960">
        <f t="shared" si="2"/>
        <v>0</v>
      </c>
      <c r="Y61" s="960">
        <f t="shared" si="3"/>
        <v>0</v>
      </c>
      <c r="Z61" s="960">
        <f t="shared" si="4"/>
        <v>0</v>
      </c>
      <c r="AA61" s="960">
        <f t="shared" si="5"/>
        <v>0</v>
      </c>
      <c r="AB61" s="960">
        <f t="shared" si="6"/>
        <v>0</v>
      </c>
      <c r="AC61" s="957" t="str">
        <f t="shared" si="7"/>
        <v/>
      </c>
    </row>
    <row r="62" spans="22:29" ht="14.4" x14ac:dyDescent="0.3">
      <c r="V62" s="959" t="str">
        <f t="shared" si="0"/>
        <v>Dépenses</v>
      </c>
      <c r="W62" s="960">
        <f t="shared" si="1"/>
        <v>0</v>
      </c>
      <c r="X62" s="960">
        <f t="shared" si="2"/>
        <v>0</v>
      </c>
      <c r="Y62" s="960">
        <f t="shared" si="3"/>
        <v>0</v>
      </c>
      <c r="Z62" s="960">
        <f t="shared" si="4"/>
        <v>0</v>
      </c>
      <c r="AA62" s="960">
        <f t="shared" si="5"/>
        <v>0</v>
      </c>
      <c r="AB62" s="960">
        <f t="shared" si="6"/>
        <v>0</v>
      </c>
      <c r="AC62" s="957" t="str">
        <f t="shared" si="7"/>
        <v/>
      </c>
    </row>
    <row r="63" spans="22:29" ht="14.4" x14ac:dyDescent="0.3">
      <c r="V63" s="959" t="str">
        <f t="shared" si="0"/>
        <v>Dépenses</v>
      </c>
      <c r="W63" s="960">
        <f t="shared" si="1"/>
        <v>0</v>
      </c>
      <c r="X63" s="960">
        <f t="shared" si="2"/>
        <v>0</v>
      </c>
      <c r="Y63" s="960">
        <f t="shared" si="3"/>
        <v>0</v>
      </c>
      <c r="Z63" s="960">
        <f t="shared" si="4"/>
        <v>0</v>
      </c>
      <c r="AA63" s="960">
        <f t="shared" si="5"/>
        <v>0</v>
      </c>
      <c r="AB63" s="960">
        <f t="shared" si="6"/>
        <v>0</v>
      </c>
      <c r="AC63" s="957" t="str">
        <f t="shared" si="7"/>
        <v/>
      </c>
    </row>
    <row r="64" spans="22:29" ht="14.4" x14ac:dyDescent="0.3">
      <c r="V64" s="959" t="str">
        <f t="shared" si="0"/>
        <v>Dépenses</v>
      </c>
      <c r="W64" s="960">
        <f t="shared" si="1"/>
        <v>0</v>
      </c>
      <c r="X64" s="960">
        <f t="shared" si="2"/>
        <v>0</v>
      </c>
      <c r="Y64" s="960">
        <f t="shared" si="3"/>
        <v>0</v>
      </c>
      <c r="Z64" s="960">
        <f t="shared" si="4"/>
        <v>0</v>
      </c>
      <c r="AA64" s="960">
        <f t="shared" si="5"/>
        <v>0</v>
      </c>
      <c r="AB64" s="960">
        <f t="shared" si="6"/>
        <v>0</v>
      </c>
      <c r="AC64" s="957" t="str">
        <f t="shared" si="7"/>
        <v/>
      </c>
    </row>
    <row r="65" spans="22:29" ht="14.4" x14ac:dyDescent="0.3">
      <c r="V65" s="959" t="str">
        <f t="shared" si="0"/>
        <v>Dépenses</v>
      </c>
      <c r="W65" s="960">
        <f t="shared" si="1"/>
        <v>0</v>
      </c>
      <c r="X65" s="960">
        <f t="shared" si="2"/>
        <v>0</v>
      </c>
      <c r="Y65" s="960">
        <f t="shared" si="3"/>
        <v>0</v>
      </c>
      <c r="Z65" s="960">
        <f t="shared" si="4"/>
        <v>0</v>
      </c>
      <c r="AA65" s="960">
        <f t="shared" si="5"/>
        <v>0</v>
      </c>
      <c r="AB65" s="960">
        <f t="shared" si="6"/>
        <v>0</v>
      </c>
      <c r="AC65" s="957" t="str">
        <f t="shared" si="7"/>
        <v/>
      </c>
    </row>
    <row r="66" spans="22:29" ht="14.4" x14ac:dyDescent="0.3">
      <c r="V66" s="959" t="str">
        <f t="shared" si="0"/>
        <v>Dépenses</v>
      </c>
      <c r="W66" s="960">
        <f t="shared" si="1"/>
        <v>0</v>
      </c>
      <c r="X66" s="960">
        <f t="shared" si="2"/>
        <v>0</v>
      </c>
      <c r="Y66" s="960">
        <f t="shared" si="3"/>
        <v>0</v>
      </c>
      <c r="Z66" s="960">
        <f t="shared" si="4"/>
        <v>0</v>
      </c>
      <c r="AA66" s="960">
        <f t="shared" si="5"/>
        <v>0</v>
      </c>
      <c r="AB66" s="960">
        <f t="shared" si="6"/>
        <v>0</v>
      </c>
      <c r="AC66" s="957" t="str">
        <f t="shared" si="7"/>
        <v/>
      </c>
    </row>
    <row r="67" spans="22:29" ht="14.4" x14ac:dyDescent="0.3">
      <c r="V67" s="959" t="str">
        <f t="shared" ref="V67:V130" si="8">IF(LEFT($L67,1)="R","Recettes","Dépenses")</f>
        <v>Dépenses</v>
      </c>
      <c r="W67" s="960">
        <f t="shared" ref="W67:W130" si="9">IF($G67&amp;$I67&amp;$D67="SaisirBudget InitialEngagement",$T67,0)</f>
        <v>0</v>
      </c>
      <c r="X67" s="960">
        <f t="shared" ref="X67:X130" si="10">IF($G67&amp;$I67&amp;$D67&amp;$V67="SaisirBudget InitialPaiementDépenses",$T67,0)</f>
        <v>0</v>
      </c>
      <c r="Y67" s="960">
        <f t="shared" ref="Y67:Y130" si="11">IF($G67&amp;$I67&amp;$D67&amp;$V67="SaisirBudget InitialPaiementRecettes",$T67,0)</f>
        <v>0</v>
      </c>
      <c r="Z67" s="960">
        <f t="shared" ref="Z67:Z130" si="12">IF($D67&amp;$V67="EngagementDépenses",$T67,0)</f>
        <v>0</v>
      </c>
      <c r="AA67" s="960">
        <f t="shared" ref="AA67:AA130" si="13">IF($D67&amp;$V67="PaiementDépenses",$T67,0)</f>
        <v>0</v>
      </c>
      <c r="AB67" s="960">
        <f t="shared" ref="AB67:AB130" si="14">IF($D67&amp;$V67="PaiementRecettes",$T67,0)</f>
        <v>0</v>
      </c>
      <c r="AC67" s="957" t="str">
        <f t="shared" ref="AC67:AC130" si="15">IF(LEFT($L67,2)="RF","RF",IF(LEFT($L67,2)="RI","RI",""))</f>
        <v/>
      </c>
    </row>
    <row r="68" spans="22:29" ht="14.4" x14ac:dyDescent="0.3">
      <c r="V68" s="959" t="str">
        <f t="shared" si="8"/>
        <v>Dépenses</v>
      </c>
      <c r="W68" s="960">
        <f t="shared" si="9"/>
        <v>0</v>
      </c>
      <c r="X68" s="960">
        <f t="shared" si="10"/>
        <v>0</v>
      </c>
      <c r="Y68" s="960">
        <f t="shared" si="11"/>
        <v>0</v>
      </c>
      <c r="Z68" s="960">
        <f t="shared" si="12"/>
        <v>0</v>
      </c>
      <c r="AA68" s="960">
        <f t="shared" si="13"/>
        <v>0</v>
      </c>
      <c r="AB68" s="960">
        <f t="shared" si="14"/>
        <v>0</v>
      </c>
      <c r="AC68" s="957" t="str">
        <f t="shared" si="15"/>
        <v/>
      </c>
    </row>
    <row r="69" spans="22:29" ht="14.4" x14ac:dyDescent="0.3">
      <c r="V69" s="959" t="str">
        <f t="shared" si="8"/>
        <v>Dépenses</v>
      </c>
      <c r="W69" s="960">
        <f t="shared" si="9"/>
        <v>0</v>
      </c>
      <c r="X69" s="960">
        <f t="shared" si="10"/>
        <v>0</v>
      </c>
      <c r="Y69" s="960">
        <f t="shared" si="11"/>
        <v>0</v>
      </c>
      <c r="Z69" s="960">
        <f t="shared" si="12"/>
        <v>0</v>
      </c>
      <c r="AA69" s="960">
        <f t="shared" si="13"/>
        <v>0</v>
      </c>
      <c r="AB69" s="960">
        <f t="shared" si="14"/>
        <v>0</v>
      </c>
      <c r="AC69" s="957" t="str">
        <f t="shared" si="15"/>
        <v/>
      </c>
    </row>
    <row r="70" spans="22:29" ht="14.4" x14ac:dyDescent="0.3">
      <c r="V70" s="959" t="str">
        <f t="shared" si="8"/>
        <v>Dépenses</v>
      </c>
      <c r="W70" s="960">
        <f t="shared" si="9"/>
        <v>0</v>
      </c>
      <c r="X70" s="960">
        <f t="shared" si="10"/>
        <v>0</v>
      </c>
      <c r="Y70" s="960">
        <f t="shared" si="11"/>
        <v>0</v>
      </c>
      <c r="Z70" s="960">
        <f t="shared" si="12"/>
        <v>0</v>
      </c>
      <c r="AA70" s="960">
        <f t="shared" si="13"/>
        <v>0</v>
      </c>
      <c r="AB70" s="960">
        <f t="shared" si="14"/>
        <v>0</v>
      </c>
      <c r="AC70" s="957" t="str">
        <f t="shared" si="15"/>
        <v/>
      </c>
    </row>
    <row r="71" spans="22:29" ht="14.4" x14ac:dyDescent="0.3">
      <c r="V71" s="959" t="str">
        <f t="shared" si="8"/>
        <v>Dépenses</v>
      </c>
      <c r="W71" s="960">
        <f t="shared" si="9"/>
        <v>0</v>
      </c>
      <c r="X71" s="960">
        <f t="shared" si="10"/>
        <v>0</v>
      </c>
      <c r="Y71" s="960">
        <f t="shared" si="11"/>
        <v>0</v>
      </c>
      <c r="Z71" s="960">
        <f t="shared" si="12"/>
        <v>0</v>
      </c>
      <c r="AA71" s="960">
        <f t="shared" si="13"/>
        <v>0</v>
      </c>
      <c r="AB71" s="960">
        <f t="shared" si="14"/>
        <v>0</v>
      </c>
      <c r="AC71" s="957" t="str">
        <f t="shared" si="15"/>
        <v/>
      </c>
    </row>
    <row r="72" spans="22:29" ht="14.4" x14ac:dyDescent="0.3">
      <c r="V72" s="959" t="str">
        <f t="shared" si="8"/>
        <v>Dépenses</v>
      </c>
      <c r="W72" s="960">
        <f t="shared" si="9"/>
        <v>0</v>
      </c>
      <c r="X72" s="960">
        <f t="shared" si="10"/>
        <v>0</v>
      </c>
      <c r="Y72" s="960">
        <f t="shared" si="11"/>
        <v>0</v>
      </c>
      <c r="Z72" s="960">
        <f t="shared" si="12"/>
        <v>0</v>
      </c>
      <c r="AA72" s="960">
        <f t="shared" si="13"/>
        <v>0</v>
      </c>
      <c r="AB72" s="960">
        <f t="shared" si="14"/>
        <v>0</v>
      </c>
      <c r="AC72" s="957" t="str">
        <f t="shared" si="15"/>
        <v/>
      </c>
    </row>
    <row r="73" spans="22:29" ht="14.4" x14ac:dyDescent="0.3">
      <c r="V73" s="959" t="str">
        <f t="shared" si="8"/>
        <v>Dépenses</v>
      </c>
      <c r="W73" s="960">
        <f t="shared" si="9"/>
        <v>0</v>
      </c>
      <c r="X73" s="960">
        <f t="shared" si="10"/>
        <v>0</v>
      </c>
      <c r="Y73" s="960">
        <f t="shared" si="11"/>
        <v>0</v>
      </c>
      <c r="Z73" s="960">
        <f t="shared" si="12"/>
        <v>0</v>
      </c>
      <c r="AA73" s="960">
        <f t="shared" si="13"/>
        <v>0</v>
      </c>
      <c r="AB73" s="960">
        <f t="shared" si="14"/>
        <v>0</v>
      </c>
      <c r="AC73" s="957" t="str">
        <f t="shared" si="15"/>
        <v/>
      </c>
    </row>
    <row r="74" spans="22:29" ht="14.4" x14ac:dyDescent="0.3">
      <c r="V74" s="959" t="str">
        <f t="shared" si="8"/>
        <v>Dépenses</v>
      </c>
      <c r="W74" s="960">
        <f t="shared" si="9"/>
        <v>0</v>
      </c>
      <c r="X74" s="960">
        <f t="shared" si="10"/>
        <v>0</v>
      </c>
      <c r="Y74" s="960">
        <f t="shared" si="11"/>
        <v>0</v>
      </c>
      <c r="Z74" s="960">
        <f t="shared" si="12"/>
        <v>0</v>
      </c>
      <c r="AA74" s="960">
        <f t="shared" si="13"/>
        <v>0</v>
      </c>
      <c r="AB74" s="960">
        <f t="shared" si="14"/>
        <v>0</v>
      </c>
      <c r="AC74" s="957" t="str">
        <f t="shared" si="15"/>
        <v/>
      </c>
    </row>
    <row r="75" spans="22:29" ht="14.4" x14ac:dyDescent="0.3">
      <c r="V75" s="959" t="str">
        <f t="shared" si="8"/>
        <v>Dépenses</v>
      </c>
      <c r="W75" s="960">
        <f t="shared" si="9"/>
        <v>0</v>
      </c>
      <c r="X75" s="960">
        <f t="shared" si="10"/>
        <v>0</v>
      </c>
      <c r="Y75" s="960">
        <f t="shared" si="11"/>
        <v>0</v>
      </c>
      <c r="Z75" s="960">
        <f t="shared" si="12"/>
        <v>0</v>
      </c>
      <c r="AA75" s="960">
        <f t="shared" si="13"/>
        <v>0</v>
      </c>
      <c r="AB75" s="960">
        <f t="shared" si="14"/>
        <v>0</v>
      </c>
      <c r="AC75" s="957" t="str">
        <f t="shared" si="15"/>
        <v/>
      </c>
    </row>
    <row r="76" spans="22:29" ht="14.4" x14ac:dyDescent="0.3">
      <c r="V76" s="959" t="str">
        <f t="shared" si="8"/>
        <v>Dépenses</v>
      </c>
      <c r="W76" s="960">
        <f t="shared" si="9"/>
        <v>0</v>
      </c>
      <c r="X76" s="960">
        <f t="shared" si="10"/>
        <v>0</v>
      </c>
      <c r="Y76" s="960">
        <f t="shared" si="11"/>
        <v>0</v>
      </c>
      <c r="Z76" s="960">
        <f t="shared" si="12"/>
        <v>0</v>
      </c>
      <c r="AA76" s="960">
        <f t="shared" si="13"/>
        <v>0</v>
      </c>
      <c r="AB76" s="960">
        <f t="shared" si="14"/>
        <v>0</v>
      </c>
      <c r="AC76" s="957" t="str">
        <f t="shared" si="15"/>
        <v/>
      </c>
    </row>
    <row r="77" spans="22:29" ht="14.4" x14ac:dyDescent="0.3">
      <c r="V77" s="959" t="str">
        <f t="shared" si="8"/>
        <v>Dépenses</v>
      </c>
      <c r="W77" s="960">
        <f t="shared" si="9"/>
        <v>0</v>
      </c>
      <c r="X77" s="960">
        <f t="shared" si="10"/>
        <v>0</v>
      </c>
      <c r="Y77" s="960">
        <f t="shared" si="11"/>
        <v>0</v>
      </c>
      <c r="Z77" s="960">
        <f t="shared" si="12"/>
        <v>0</v>
      </c>
      <c r="AA77" s="960">
        <f t="shared" si="13"/>
        <v>0</v>
      </c>
      <c r="AB77" s="960">
        <f t="shared" si="14"/>
        <v>0</v>
      </c>
      <c r="AC77" s="957" t="str">
        <f t="shared" si="15"/>
        <v/>
      </c>
    </row>
    <row r="78" spans="22:29" ht="14.4" x14ac:dyDescent="0.3">
      <c r="V78" s="959" t="str">
        <f t="shared" si="8"/>
        <v>Dépenses</v>
      </c>
      <c r="W78" s="960">
        <f t="shared" si="9"/>
        <v>0</v>
      </c>
      <c r="X78" s="960">
        <f t="shared" si="10"/>
        <v>0</v>
      </c>
      <c r="Y78" s="960">
        <f t="shared" si="11"/>
        <v>0</v>
      </c>
      <c r="Z78" s="960">
        <f t="shared" si="12"/>
        <v>0</v>
      </c>
      <c r="AA78" s="960">
        <f t="shared" si="13"/>
        <v>0</v>
      </c>
      <c r="AB78" s="960">
        <f t="shared" si="14"/>
        <v>0</v>
      </c>
      <c r="AC78" s="957" t="str">
        <f t="shared" si="15"/>
        <v/>
      </c>
    </row>
    <row r="79" spans="22:29" ht="14.4" x14ac:dyDescent="0.3">
      <c r="V79" s="959" t="str">
        <f t="shared" si="8"/>
        <v>Dépenses</v>
      </c>
      <c r="W79" s="960">
        <f t="shared" si="9"/>
        <v>0</v>
      </c>
      <c r="X79" s="960">
        <f t="shared" si="10"/>
        <v>0</v>
      </c>
      <c r="Y79" s="960">
        <f t="shared" si="11"/>
        <v>0</v>
      </c>
      <c r="Z79" s="960">
        <f t="shared" si="12"/>
        <v>0</v>
      </c>
      <c r="AA79" s="960">
        <f t="shared" si="13"/>
        <v>0</v>
      </c>
      <c r="AB79" s="960">
        <f t="shared" si="14"/>
        <v>0</v>
      </c>
      <c r="AC79" s="957" t="str">
        <f t="shared" si="15"/>
        <v/>
      </c>
    </row>
    <row r="80" spans="22:29" ht="14.4" x14ac:dyDescent="0.3">
      <c r="V80" s="959" t="str">
        <f t="shared" si="8"/>
        <v>Dépenses</v>
      </c>
      <c r="W80" s="960">
        <f t="shared" si="9"/>
        <v>0</v>
      </c>
      <c r="X80" s="960">
        <f t="shared" si="10"/>
        <v>0</v>
      </c>
      <c r="Y80" s="960">
        <f t="shared" si="11"/>
        <v>0</v>
      </c>
      <c r="Z80" s="960">
        <f t="shared" si="12"/>
        <v>0</v>
      </c>
      <c r="AA80" s="960">
        <f t="shared" si="13"/>
        <v>0</v>
      </c>
      <c r="AB80" s="960">
        <f t="shared" si="14"/>
        <v>0</v>
      </c>
      <c r="AC80" s="957" t="str">
        <f t="shared" si="15"/>
        <v/>
      </c>
    </row>
    <row r="81" spans="22:29" ht="14.4" x14ac:dyDescent="0.3">
      <c r="V81" s="959" t="str">
        <f t="shared" si="8"/>
        <v>Dépenses</v>
      </c>
      <c r="W81" s="960">
        <f t="shared" si="9"/>
        <v>0</v>
      </c>
      <c r="X81" s="960">
        <f t="shared" si="10"/>
        <v>0</v>
      </c>
      <c r="Y81" s="960">
        <f t="shared" si="11"/>
        <v>0</v>
      </c>
      <c r="Z81" s="960">
        <f t="shared" si="12"/>
        <v>0</v>
      </c>
      <c r="AA81" s="960">
        <f t="shared" si="13"/>
        <v>0</v>
      </c>
      <c r="AB81" s="960">
        <f t="shared" si="14"/>
        <v>0</v>
      </c>
      <c r="AC81" s="957" t="str">
        <f t="shared" si="15"/>
        <v/>
      </c>
    </row>
    <row r="82" spans="22:29" ht="14.4" x14ac:dyDescent="0.3">
      <c r="V82" s="959" t="str">
        <f t="shared" si="8"/>
        <v>Dépenses</v>
      </c>
      <c r="W82" s="960">
        <f t="shared" si="9"/>
        <v>0</v>
      </c>
      <c r="X82" s="960">
        <f t="shared" si="10"/>
        <v>0</v>
      </c>
      <c r="Y82" s="960">
        <f t="shared" si="11"/>
        <v>0</v>
      </c>
      <c r="Z82" s="960">
        <f t="shared" si="12"/>
        <v>0</v>
      </c>
      <c r="AA82" s="960">
        <f t="shared" si="13"/>
        <v>0</v>
      </c>
      <c r="AB82" s="960">
        <f t="shared" si="14"/>
        <v>0</v>
      </c>
      <c r="AC82" s="957" t="str">
        <f t="shared" si="15"/>
        <v/>
      </c>
    </row>
    <row r="83" spans="22:29" ht="14.4" x14ac:dyDescent="0.3">
      <c r="V83" s="959" t="str">
        <f t="shared" si="8"/>
        <v>Dépenses</v>
      </c>
      <c r="W83" s="960">
        <f t="shared" si="9"/>
        <v>0</v>
      </c>
      <c r="X83" s="960">
        <f t="shared" si="10"/>
        <v>0</v>
      </c>
      <c r="Y83" s="960">
        <f t="shared" si="11"/>
        <v>0</v>
      </c>
      <c r="Z83" s="960">
        <f t="shared" si="12"/>
        <v>0</v>
      </c>
      <c r="AA83" s="960">
        <f t="shared" si="13"/>
        <v>0</v>
      </c>
      <c r="AB83" s="960">
        <f t="shared" si="14"/>
        <v>0</v>
      </c>
      <c r="AC83" s="957" t="str">
        <f t="shared" si="15"/>
        <v/>
      </c>
    </row>
    <row r="84" spans="22:29" ht="14.4" x14ac:dyDescent="0.3">
      <c r="V84" s="959" t="str">
        <f t="shared" si="8"/>
        <v>Dépenses</v>
      </c>
      <c r="W84" s="960">
        <f t="shared" si="9"/>
        <v>0</v>
      </c>
      <c r="X84" s="960">
        <f t="shared" si="10"/>
        <v>0</v>
      </c>
      <c r="Y84" s="960">
        <f t="shared" si="11"/>
        <v>0</v>
      </c>
      <c r="Z84" s="960">
        <f t="shared" si="12"/>
        <v>0</v>
      </c>
      <c r="AA84" s="960">
        <f t="shared" si="13"/>
        <v>0</v>
      </c>
      <c r="AB84" s="960">
        <f t="shared" si="14"/>
        <v>0</v>
      </c>
      <c r="AC84" s="957" t="str">
        <f t="shared" si="15"/>
        <v/>
      </c>
    </row>
    <row r="85" spans="22:29" ht="14.4" x14ac:dyDescent="0.3">
      <c r="V85" s="959" t="str">
        <f t="shared" si="8"/>
        <v>Dépenses</v>
      </c>
      <c r="W85" s="960">
        <f t="shared" si="9"/>
        <v>0</v>
      </c>
      <c r="X85" s="960">
        <f t="shared" si="10"/>
        <v>0</v>
      </c>
      <c r="Y85" s="960">
        <f t="shared" si="11"/>
        <v>0</v>
      </c>
      <c r="Z85" s="960">
        <f t="shared" si="12"/>
        <v>0</v>
      </c>
      <c r="AA85" s="960">
        <f t="shared" si="13"/>
        <v>0</v>
      </c>
      <c r="AB85" s="960">
        <f t="shared" si="14"/>
        <v>0</v>
      </c>
      <c r="AC85" s="957" t="str">
        <f t="shared" si="15"/>
        <v/>
      </c>
    </row>
    <row r="86" spans="22:29" ht="14.4" x14ac:dyDescent="0.3">
      <c r="V86" s="959" t="str">
        <f t="shared" si="8"/>
        <v>Dépenses</v>
      </c>
      <c r="W86" s="960">
        <f t="shared" si="9"/>
        <v>0</v>
      </c>
      <c r="X86" s="960">
        <f t="shared" si="10"/>
        <v>0</v>
      </c>
      <c r="Y86" s="960">
        <f t="shared" si="11"/>
        <v>0</v>
      </c>
      <c r="Z86" s="960">
        <f t="shared" si="12"/>
        <v>0</v>
      </c>
      <c r="AA86" s="960">
        <f t="shared" si="13"/>
        <v>0</v>
      </c>
      <c r="AB86" s="960">
        <f t="shared" si="14"/>
        <v>0</v>
      </c>
      <c r="AC86" s="957" t="str">
        <f t="shared" si="15"/>
        <v/>
      </c>
    </row>
    <row r="87" spans="22:29" ht="14.4" x14ac:dyDescent="0.3">
      <c r="V87" s="959" t="str">
        <f t="shared" si="8"/>
        <v>Dépenses</v>
      </c>
      <c r="W87" s="960">
        <f t="shared" si="9"/>
        <v>0</v>
      </c>
      <c r="X87" s="960">
        <f t="shared" si="10"/>
        <v>0</v>
      </c>
      <c r="Y87" s="960">
        <f t="shared" si="11"/>
        <v>0</v>
      </c>
      <c r="Z87" s="960">
        <f t="shared" si="12"/>
        <v>0</v>
      </c>
      <c r="AA87" s="960">
        <f t="shared" si="13"/>
        <v>0</v>
      </c>
      <c r="AB87" s="960">
        <f t="shared" si="14"/>
        <v>0</v>
      </c>
      <c r="AC87" s="957" t="str">
        <f t="shared" si="15"/>
        <v/>
      </c>
    </row>
    <row r="88" spans="22:29" ht="14.4" x14ac:dyDescent="0.3">
      <c r="V88" s="959" t="str">
        <f t="shared" si="8"/>
        <v>Dépenses</v>
      </c>
      <c r="W88" s="960">
        <f t="shared" si="9"/>
        <v>0</v>
      </c>
      <c r="X88" s="960">
        <f t="shared" si="10"/>
        <v>0</v>
      </c>
      <c r="Y88" s="960">
        <f t="shared" si="11"/>
        <v>0</v>
      </c>
      <c r="Z88" s="960">
        <f t="shared" si="12"/>
        <v>0</v>
      </c>
      <c r="AA88" s="960">
        <f t="shared" si="13"/>
        <v>0</v>
      </c>
      <c r="AB88" s="960">
        <f t="shared" si="14"/>
        <v>0</v>
      </c>
      <c r="AC88" s="957" t="str">
        <f t="shared" si="15"/>
        <v/>
      </c>
    </row>
    <row r="89" spans="22:29" ht="14.4" x14ac:dyDescent="0.3">
      <c r="V89" s="959" t="str">
        <f t="shared" si="8"/>
        <v>Dépenses</v>
      </c>
      <c r="W89" s="960">
        <f t="shared" si="9"/>
        <v>0</v>
      </c>
      <c r="X89" s="960">
        <f t="shared" si="10"/>
        <v>0</v>
      </c>
      <c r="Y89" s="960">
        <f t="shared" si="11"/>
        <v>0</v>
      </c>
      <c r="Z89" s="960">
        <f t="shared" si="12"/>
        <v>0</v>
      </c>
      <c r="AA89" s="960">
        <f t="shared" si="13"/>
        <v>0</v>
      </c>
      <c r="AB89" s="960">
        <f t="shared" si="14"/>
        <v>0</v>
      </c>
      <c r="AC89" s="957" t="str">
        <f t="shared" si="15"/>
        <v/>
      </c>
    </row>
    <row r="90" spans="22:29" ht="14.4" x14ac:dyDescent="0.3">
      <c r="V90" s="959" t="str">
        <f t="shared" si="8"/>
        <v>Dépenses</v>
      </c>
      <c r="W90" s="960">
        <f t="shared" si="9"/>
        <v>0</v>
      </c>
      <c r="X90" s="960">
        <f t="shared" si="10"/>
        <v>0</v>
      </c>
      <c r="Y90" s="960">
        <f t="shared" si="11"/>
        <v>0</v>
      </c>
      <c r="Z90" s="960">
        <f t="shared" si="12"/>
        <v>0</v>
      </c>
      <c r="AA90" s="960">
        <f t="shared" si="13"/>
        <v>0</v>
      </c>
      <c r="AB90" s="960">
        <f t="shared" si="14"/>
        <v>0</v>
      </c>
      <c r="AC90" s="957" t="str">
        <f t="shared" si="15"/>
        <v/>
      </c>
    </row>
    <row r="91" spans="22:29" ht="14.4" x14ac:dyDescent="0.3">
      <c r="V91" s="959" t="str">
        <f t="shared" si="8"/>
        <v>Dépenses</v>
      </c>
      <c r="W91" s="960">
        <f t="shared" si="9"/>
        <v>0</v>
      </c>
      <c r="X91" s="960">
        <f t="shared" si="10"/>
        <v>0</v>
      </c>
      <c r="Y91" s="960">
        <f t="shared" si="11"/>
        <v>0</v>
      </c>
      <c r="Z91" s="960">
        <f t="shared" si="12"/>
        <v>0</v>
      </c>
      <c r="AA91" s="960">
        <f t="shared" si="13"/>
        <v>0</v>
      </c>
      <c r="AB91" s="960">
        <f t="shared" si="14"/>
        <v>0</v>
      </c>
      <c r="AC91" s="957" t="str">
        <f t="shared" si="15"/>
        <v/>
      </c>
    </row>
    <row r="92" spans="22:29" ht="14.4" x14ac:dyDescent="0.3">
      <c r="V92" s="959" t="str">
        <f t="shared" si="8"/>
        <v>Dépenses</v>
      </c>
      <c r="W92" s="960">
        <f t="shared" si="9"/>
        <v>0</v>
      </c>
      <c r="X92" s="960">
        <f t="shared" si="10"/>
        <v>0</v>
      </c>
      <c r="Y92" s="960">
        <f t="shared" si="11"/>
        <v>0</v>
      </c>
      <c r="Z92" s="960">
        <f t="shared" si="12"/>
        <v>0</v>
      </c>
      <c r="AA92" s="960">
        <f t="shared" si="13"/>
        <v>0</v>
      </c>
      <c r="AB92" s="960">
        <f t="shared" si="14"/>
        <v>0</v>
      </c>
      <c r="AC92" s="957" t="str">
        <f t="shared" si="15"/>
        <v/>
      </c>
    </row>
    <row r="93" spans="22:29" ht="14.4" x14ac:dyDescent="0.3">
      <c r="V93" s="959" t="str">
        <f t="shared" si="8"/>
        <v>Dépenses</v>
      </c>
      <c r="W93" s="960">
        <f t="shared" si="9"/>
        <v>0</v>
      </c>
      <c r="X93" s="960">
        <f t="shared" si="10"/>
        <v>0</v>
      </c>
      <c r="Y93" s="960">
        <f t="shared" si="11"/>
        <v>0</v>
      </c>
      <c r="Z93" s="960">
        <f t="shared" si="12"/>
        <v>0</v>
      </c>
      <c r="AA93" s="960">
        <f t="shared" si="13"/>
        <v>0</v>
      </c>
      <c r="AB93" s="960">
        <f t="shared" si="14"/>
        <v>0</v>
      </c>
      <c r="AC93" s="957" t="str">
        <f t="shared" si="15"/>
        <v/>
      </c>
    </row>
    <row r="94" spans="22:29" ht="14.4" x14ac:dyDescent="0.3">
      <c r="V94" s="959" t="str">
        <f t="shared" si="8"/>
        <v>Dépenses</v>
      </c>
      <c r="W94" s="960">
        <f t="shared" si="9"/>
        <v>0</v>
      </c>
      <c r="X94" s="960">
        <f t="shared" si="10"/>
        <v>0</v>
      </c>
      <c r="Y94" s="960">
        <f t="shared" si="11"/>
        <v>0</v>
      </c>
      <c r="Z94" s="960">
        <f t="shared" si="12"/>
        <v>0</v>
      </c>
      <c r="AA94" s="960">
        <f t="shared" si="13"/>
        <v>0</v>
      </c>
      <c r="AB94" s="960">
        <f t="shared" si="14"/>
        <v>0</v>
      </c>
      <c r="AC94" s="957" t="str">
        <f t="shared" si="15"/>
        <v/>
      </c>
    </row>
    <row r="95" spans="22:29" ht="14.4" x14ac:dyDescent="0.3">
      <c r="V95" s="959" t="str">
        <f t="shared" si="8"/>
        <v>Dépenses</v>
      </c>
      <c r="W95" s="960">
        <f t="shared" si="9"/>
        <v>0</v>
      </c>
      <c r="X95" s="960">
        <f t="shared" si="10"/>
        <v>0</v>
      </c>
      <c r="Y95" s="960">
        <f t="shared" si="11"/>
        <v>0</v>
      </c>
      <c r="Z95" s="960">
        <f t="shared" si="12"/>
        <v>0</v>
      </c>
      <c r="AA95" s="960">
        <f t="shared" si="13"/>
        <v>0</v>
      </c>
      <c r="AB95" s="960">
        <f t="shared" si="14"/>
        <v>0</v>
      </c>
      <c r="AC95" s="957" t="str">
        <f t="shared" si="15"/>
        <v/>
      </c>
    </row>
    <row r="96" spans="22:29" ht="14.4" x14ac:dyDescent="0.3">
      <c r="V96" s="959" t="str">
        <f t="shared" si="8"/>
        <v>Dépenses</v>
      </c>
      <c r="W96" s="960">
        <f t="shared" si="9"/>
        <v>0</v>
      </c>
      <c r="X96" s="960">
        <f t="shared" si="10"/>
        <v>0</v>
      </c>
      <c r="Y96" s="960">
        <f t="shared" si="11"/>
        <v>0</v>
      </c>
      <c r="Z96" s="960">
        <f t="shared" si="12"/>
        <v>0</v>
      </c>
      <c r="AA96" s="960">
        <f t="shared" si="13"/>
        <v>0</v>
      </c>
      <c r="AB96" s="960">
        <f t="shared" si="14"/>
        <v>0</v>
      </c>
      <c r="AC96" s="957" t="str">
        <f t="shared" si="15"/>
        <v/>
      </c>
    </row>
    <row r="97" spans="22:29" ht="14.4" x14ac:dyDescent="0.3">
      <c r="V97" s="959" t="str">
        <f t="shared" si="8"/>
        <v>Dépenses</v>
      </c>
      <c r="W97" s="960">
        <f t="shared" si="9"/>
        <v>0</v>
      </c>
      <c r="X97" s="960">
        <f t="shared" si="10"/>
        <v>0</v>
      </c>
      <c r="Y97" s="960">
        <f t="shared" si="11"/>
        <v>0</v>
      </c>
      <c r="Z97" s="960">
        <f t="shared" si="12"/>
        <v>0</v>
      </c>
      <c r="AA97" s="960">
        <f t="shared" si="13"/>
        <v>0</v>
      </c>
      <c r="AB97" s="960">
        <f t="shared" si="14"/>
        <v>0</v>
      </c>
      <c r="AC97" s="957" t="str">
        <f t="shared" si="15"/>
        <v/>
      </c>
    </row>
    <row r="98" spans="22:29" ht="14.4" x14ac:dyDescent="0.3">
      <c r="V98" s="959" t="str">
        <f t="shared" si="8"/>
        <v>Dépenses</v>
      </c>
      <c r="W98" s="960">
        <f t="shared" si="9"/>
        <v>0</v>
      </c>
      <c r="X98" s="960">
        <f t="shared" si="10"/>
        <v>0</v>
      </c>
      <c r="Y98" s="960">
        <f t="shared" si="11"/>
        <v>0</v>
      </c>
      <c r="Z98" s="960">
        <f t="shared" si="12"/>
        <v>0</v>
      </c>
      <c r="AA98" s="960">
        <f t="shared" si="13"/>
        <v>0</v>
      </c>
      <c r="AB98" s="960">
        <f t="shared" si="14"/>
        <v>0</v>
      </c>
      <c r="AC98" s="957" t="str">
        <f t="shared" si="15"/>
        <v/>
      </c>
    </row>
    <row r="99" spans="22:29" ht="14.4" x14ac:dyDescent="0.3">
      <c r="V99" s="959" t="str">
        <f t="shared" si="8"/>
        <v>Dépenses</v>
      </c>
      <c r="W99" s="960">
        <f t="shared" si="9"/>
        <v>0</v>
      </c>
      <c r="X99" s="960">
        <f t="shared" si="10"/>
        <v>0</v>
      </c>
      <c r="Y99" s="960">
        <f t="shared" si="11"/>
        <v>0</v>
      </c>
      <c r="Z99" s="960">
        <f t="shared" si="12"/>
        <v>0</v>
      </c>
      <c r="AA99" s="960">
        <f t="shared" si="13"/>
        <v>0</v>
      </c>
      <c r="AB99" s="960">
        <f t="shared" si="14"/>
        <v>0</v>
      </c>
      <c r="AC99" s="957" t="str">
        <f t="shared" si="15"/>
        <v/>
      </c>
    </row>
    <row r="100" spans="22:29" ht="14.4" x14ac:dyDescent="0.3">
      <c r="V100" s="959" t="str">
        <f t="shared" si="8"/>
        <v>Dépenses</v>
      </c>
      <c r="W100" s="960">
        <f t="shared" si="9"/>
        <v>0</v>
      </c>
      <c r="X100" s="960">
        <f t="shared" si="10"/>
        <v>0</v>
      </c>
      <c r="Y100" s="960">
        <f t="shared" si="11"/>
        <v>0</v>
      </c>
      <c r="Z100" s="960">
        <f t="shared" si="12"/>
        <v>0</v>
      </c>
      <c r="AA100" s="960">
        <f t="shared" si="13"/>
        <v>0</v>
      </c>
      <c r="AB100" s="960">
        <f t="shared" si="14"/>
        <v>0</v>
      </c>
      <c r="AC100" s="957" t="str">
        <f t="shared" si="15"/>
        <v/>
      </c>
    </row>
    <row r="101" spans="22:29" ht="14.4" x14ac:dyDescent="0.3">
      <c r="V101" s="959" t="str">
        <f t="shared" si="8"/>
        <v>Dépenses</v>
      </c>
      <c r="W101" s="960">
        <f t="shared" si="9"/>
        <v>0</v>
      </c>
      <c r="X101" s="960">
        <f t="shared" si="10"/>
        <v>0</v>
      </c>
      <c r="Y101" s="960">
        <f t="shared" si="11"/>
        <v>0</v>
      </c>
      <c r="Z101" s="960">
        <f t="shared" si="12"/>
        <v>0</v>
      </c>
      <c r="AA101" s="960">
        <f t="shared" si="13"/>
        <v>0</v>
      </c>
      <c r="AB101" s="960">
        <f t="shared" si="14"/>
        <v>0</v>
      </c>
      <c r="AC101" s="957" t="str">
        <f t="shared" si="15"/>
        <v/>
      </c>
    </row>
    <row r="102" spans="22:29" ht="14.4" x14ac:dyDescent="0.3">
      <c r="V102" s="959" t="str">
        <f t="shared" si="8"/>
        <v>Dépenses</v>
      </c>
      <c r="W102" s="960">
        <f t="shared" si="9"/>
        <v>0</v>
      </c>
      <c r="X102" s="960">
        <f t="shared" si="10"/>
        <v>0</v>
      </c>
      <c r="Y102" s="960">
        <f t="shared" si="11"/>
        <v>0</v>
      </c>
      <c r="Z102" s="960">
        <f t="shared" si="12"/>
        <v>0</v>
      </c>
      <c r="AA102" s="960">
        <f t="shared" si="13"/>
        <v>0</v>
      </c>
      <c r="AB102" s="960">
        <f t="shared" si="14"/>
        <v>0</v>
      </c>
      <c r="AC102" s="957" t="str">
        <f t="shared" si="15"/>
        <v/>
      </c>
    </row>
    <row r="103" spans="22:29" ht="14.4" x14ac:dyDescent="0.3">
      <c r="V103" s="959" t="str">
        <f t="shared" si="8"/>
        <v>Dépenses</v>
      </c>
      <c r="W103" s="960">
        <f t="shared" si="9"/>
        <v>0</v>
      </c>
      <c r="X103" s="960">
        <f t="shared" si="10"/>
        <v>0</v>
      </c>
      <c r="Y103" s="960">
        <f t="shared" si="11"/>
        <v>0</v>
      </c>
      <c r="Z103" s="960">
        <f t="shared" si="12"/>
        <v>0</v>
      </c>
      <c r="AA103" s="960">
        <f t="shared" si="13"/>
        <v>0</v>
      </c>
      <c r="AB103" s="960">
        <f t="shared" si="14"/>
        <v>0</v>
      </c>
      <c r="AC103" s="957" t="str">
        <f t="shared" si="15"/>
        <v/>
      </c>
    </row>
    <row r="104" spans="22:29" ht="14.4" x14ac:dyDescent="0.3">
      <c r="V104" s="959" t="str">
        <f t="shared" si="8"/>
        <v>Dépenses</v>
      </c>
      <c r="W104" s="960">
        <f t="shared" si="9"/>
        <v>0</v>
      </c>
      <c r="X104" s="960">
        <f t="shared" si="10"/>
        <v>0</v>
      </c>
      <c r="Y104" s="960">
        <f t="shared" si="11"/>
        <v>0</v>
      </c>
      <c r="Z104" s="960">
        <f t="shared" si="12"/>
        <v>0</v>
      </c>
      <c r="AA104" s="960">
        <f t="shared" si="13"/>
        <v>0</v>
      </c>
      <c r="AB104" s="960">
        <f t="shared" si="14"/>
        <v>0</v>
      </c>
      <c r="AC104" s="957" t="str">
        <f t="shared" si="15"/>
        <v/>
      </c>
    </row>
    <row r="105" spans="22:29" ht="14.4" x14ac:dyDescent="0.3">
      <c r="V105" s="959" t="str">
        <f t="shared" si="8"/>
        <v>Dépenses</v>
      </c>
      <c r="W105" s="960">
        <f t="shared" si="9"/>
        <v>0</v>
      </c>
      <c r="X105" s="960">
        <f t="shared" si="10"/>
        <v>0</v>
      </c>
      <c r="Y105" s="960">
        <f t="shared" si="11"/>
        <v>0</v>
      </c>
      <c r="Z105" s="960">
        <f t="shared" si="12"/>
        <v>0</v>
      </c>
      <c r="AA105" s="960">
        <f t="shared" si="13"/>
        <v>0</v>
      </c>
      <c r="AB105" s="960">
        <f t="shared" si="14"/>
        <v>0</v>
      </c>
      <c r="AC105" s="957" t="str">
        <f t="shared" si="15"/>
        <v/>
      </c>
    </row>
    <row r="106" spans="22:29" ht="14.4" x14ac:dyDescent="0.3">
      <c r="V106" s="959" t="str">
        <f t="shared" si="8"/>
        <v>Dépenses</v>
      </c>
      <c r="W106" s="960">
        <f t="shared" si="9"/>
        <v>0</v>
      </c>
      <c r="X106" s="960">
        <f t="shared" si="10"/>
        <v>0</v>
      </c>
      <c r="Y106" s="960">
        <f t="shared" si="11"/>
        <v>0</v>
      </c>
      <c r="Z106" s="960">
        <f t="shared" si="12"/>
        <v>0</v>
      </c>
      <c r="AA106" s="960">
        <f t="shared" si="13"/>
        <v>0</v>
      </c>
      <c r="AB106" s="960">
        <f t="shared" si="14"/>
        <v>0</v>
      </c>
      <c r="AC106" s="957" t="str">
        <f t="shared" si="15"/>
        <v/>
      </c>
    </row>
    <row r="107" spans="22:29" ht="14.4" x14ac:dyDescent="0.3">
      <c r="V107" s="959" t="str">
        <f t="shared" si="8"/>
        <v>Dépenses</v>
      </c>
      <c r="W107" s="960">
        <f t="shared" si="9"/>
        <v>0</v>
      </c>
      <c r="X107" s="960">
        <f t="shared" si="10"/>
        <v>0</v>
      </c>
      <c r="Y107" s="960">
        <f t="shared" si="11"/>
        <v>0</v>
      </c>
      <c r="Z107" s="960">
        <f t="shared" si="12"/>
        <v>0</v>
      </c>
      <c r="AA107" s="960">
        <f t="shared" si="13"/>
        <v>0</v>
      </c>
      <c r="AB107" s="960">
        <f t="shared" si="14"/>
        <v>0</v>
      </c>
      <c r="AC107" s="957" t="str">
        <f t="shared" si="15"/>
        <v/>
      </c>
    </row>
    <row r="108" spans="22:29" ht="14.4" x14ac:dyDescent="0.3">
      <c r="V108" s="959" t="str">
        <f t="shared" si="8"/>
        <v>Dépenses</v>
      </c>
      <c r="W108" s="960">
        <f t="shared" si="9"/>
        <v>0</v>
      </c>
      <c r="X108" s="960">
        <f t="shared" si="10"/>
        <v>0</v>
      </c>
      <c r="Y108" s="960">
        <f t="shared" si="11"/>
        <v>0</v>
      </c>
      <c r="Z108" s="960">
        <f t="shared" si="12"/>
        <v>0</v>
      </c>
      <c r="AA108" s="960">
        <f t="shared" si="13"/>
        <v>0</v>
      </c>
      <c r="AB108" s="960">
        <f t="shared" si="14"/>
        <v>0</v>
      </c>
      <c r="AC108" s="957" t="str">
        <f t="shared" si="15"/>
        <v/>
      </c>
    </row>
    <row r="109" spans="22:29" ht="14.4" x14ac:dyDescent="0.3">
      <c r="V109" s="959" t="str">
        <f t="shared" si="8"/>
        <v>Dépenses</v>
      </c>
      <c r="W109" s="960">
        <f t="shared" si="9"/>
        <v>0</v>
      </c>
      <c r="X109" s="960">
        <f t="shared" si="10"/>
        <v>0</v>
      </c>
      <c r="Y109" s="960">
        <f t="shared" si="11"/>
        <v>0</v>
      </c>
      <c r="Z109" s="960">
        <f t="shared" si="12"/>
        <v>0</v>
      </c>
      <c r="AA109" s="960">
        <f t="shared" si="13"/>
        <v>0</v>
      </c>
      <c r="AB109" s="960">
        <f t="shared" si="14"/>
        <v>0</v>
      </c>
      <c r="AC109" s="957" t="str">
        <f t="shared" si="15"/>
        <v/>
      </c>
    </row>
    <row r="110" spans="22:29" ht="14.4" x14ac:dyDescent="0.3">
      <c r="V110" s="959" t="str">
        <f t="shared" si="8"/>
        <v>Dépenses</v>
      </c>
      <c r="W110" s="960">
        <f t="shared" si="9"/>
        <v>0</v>
      </c>
      <c r="X110" s="960">
        <f t="shared" si="10"/>
        <v>0</v>
      </c>
      <c r="Y110" s="960">
        <f t="shared" si="11"/>
        <v>0</v>
      </c>
      <c r="Z110" s="960">
        <f t="shared" si="12"/>
        <v>0</v>
      </c>
      <c r="AA110" s="960">
        <f t="shared" si="13"/>
        <v>0</v>
      </c>
      <c r="AB110" s="960">
        <f t="shared" si="14"/>
        <v>0</v>
      </c>
      <c r="AC110" s="957" t="str">
        <f t="shared" si="15"/>
        <v/>
      </c>
    </row>
    <row r="111" spans="22:29" ht="14.4" x14ac:dyDescent="0.3">
      <c r="V111" s="959" t="str">
        <f t="shared" si="8"/>
        <v>Dépenses</v>
      </c>
      <c r="W111" s="960">
        <f t="shared" si="9"/>
        <v>0</v>
      </c>
      <c r="X111" s="960">
        <f t="shared" si="10"/>
        <v>0</v>
      </c>
      <c r="Y111" s="960">
        <f t="shared" si="11"/>
        <v>0</v>
      </c>
      <c r="Z111" s="960">
        <f t="shared" si="12"/>
        <v>0</v>
      </c>
      <c r="AA111" s="960">
        <f t="shared" si="13"/>
        <v>0</v>
      </c>
      <c r="AB111" s="960">
        <f t="shared" si="14"/>
        <v>0</v>
      </c>
      <c r="AC111" s="957" t="str">
        <f t="shared" si="15"/>
        <v/>
      </c>
    </row>
    <row r="112" spans="22:29" ht="14.4" x14ac:dyDescent="0.3">
      <c r="V112" s="959" t="str">
        <f t="shared" si="8"/>
        <v>Dépenses</v>
      </c>
      <c r="W112" s="960">
        <f t="shared" si="9"/>
        <v>0</v>
      </c>
      <c r="X112" s="960">
        <f t="shared" si="10"/>
        <v>0</v>
      </c>
      <c r="Y112" s="960">
        <f t="shared" si="11"/>
        <v>0</v>
      </c>
      <c r="Z112" s="960">
        <f t="shared" si="12"/>
        <v>0</v>
      </c>
      <c r="AA112" s="960">
        <f t="shared" si="13"/>
        <v>0</v>
      </c>
      <c r="AB112" s="960">
        <f t="shared" si="14"/>
        <v>0</v>
      </c>
      <c r="AC112" s="957" t="str">
        <f t="shared" si="15"/>
        <v/>
      </c>
    </row>
    <row r="113" spans="22:29" ht="14.4" x14ac:dyDescent="0.3">
      <c r="V113" s="959" t="str">
        <f t="shared" si="8"/>
        <v>Dépenses</v>
      </c>
      <c r="W113" s="960">
        <f t="shared" si="9"/>
        <v>0</v>
      </c>
      <c r="X113" s="960">
        <f t="shared" si="10"/>
        <v>0</v>
      </c>
      <c r="Y113" s="960">
        <f t="shared" si="11"/>
        <v>0</v>
      </c>
      <c r="Z113" s="960">
        <f t="shared" si="12"/>
        <v>0</v>
      </c>
      <c r="AA113" s="960">
        <f t="shared" si="13"/>
        <v>0</v>
      </c>
      <c r="AB113" s="960">
        <f t="shared" si="14"/>
        <v>0</v>
      </c>
      <c r="AC113" s="957" t="str">
        <f t="shared" si="15"/>
        <v/>
      </c>
    </row>
    <row r="114" spans="22:29" ht="14.4" x14ac:dyDescent="0.3">
      <c r="V114" s="959" t="str">
        <f t="shared" si="8"/>
        <v>Dépenses</v>
      </c>
      <c r="W114" s="960">
        <f t="shared" si="9"/>
        <v>0</v>
      </c>
      <c r="X114" s="960">
        <f t="shared" si="10"/>
        <v>0</v>
      </c>
      <c r="Y114" s="960">
        <f t="shared" si="11"/>
        <v>0</v>
      </c>
      <c r="Z114" s="960">
        <f t="shared" si="12"/>
        <v>0</v>
      </c>
      <c r="AA114" s="960">
        <f t="shared" si="13"/>
        <v>0</v>
      </c>
      <c r="AB114" s="960">
        <f t="shared" si="14"/>
        <v>0</v>
      </c>
      <c r="AC114" s="957" t="str">
        <f t="shared" si="15"/>
        <v/>
      </c>
    </row>
    <row r="115" spans="22:29" ht="14.4" x14ac:dyDescent="0.3">
      <c r="V115" s="959" t="str">
        <f t="shared" si="8"/>
        <v>Dépenses</v>
      </c>
      <c r="W115" s="960">
        <f t="shared" si="9"/>
        <v>0</v>
      </c>
      <c r="X115" s="960">
        <f t="shared" si="10"/>
        <v>0</v>
      </c>
      <c r="Y115" s="960">
        <f t="shared" si="11"/>
        <v>0</v>
      </c>
      <c r="Z115" s="960">
        <f t="shared" si="12"/>
        <v>0</v>
      </c>
      <c r="AA115" s="960">
        <f t="shared" si="13"/>
        <v>0</v>
      </c>
      <c r="AB115" s="960">
        <f t="shared" si="14"/>
        <v>0</v>
      </c>
      <c r="AC115" s="957" t="str">
        <f t="shared" si="15"/>
        <v/>
      </c>
    </row>
    <row r="116" spans="22:29" ht="14.4" x14ac:dyDescent="0.3">
      <c r="V116" s="959" t="str">
        <f t="shared" si="8"/>
        <v>Dépenses</v>
      </c>
      <c r="W116" s="960">
        <f t="shared" si="9"/>
        <v>0</v>
      </c>
      <c r="X116" s="960">
        <f t="shared" si="10"/>
        <v>0</v>
      </c>
      <c r="Y116" s="960">
        <f t="shared" si="11"/>
        <v>0</v>
      </c>
      <c r="Z116" s="960">
        <f t="shared" si="12"/>
        <v>0</v>
      </c>
      <c r="AA116" s="960">
        <f t="shared" si="13"/>
        <v>0</v>
      </c>
      <c r="AB116" s="960">
        <f t="shared" si="14"/>
        <v>0</v>
      </c>
      <c r="AC116" s="957" t="str">
        <f t="shared" si="15"/>
        <v/>
      </c>
    </row>
    <row r="117" spans="22:29" ht="14.4" x14ac:dyDescent="0.3">
      <c r="V117" s="959" t="str">
        <f t="shared" si="8"/>
        <v>Dépenses</v>
      </c>
      <c r="W117" s="960">
        <f t="shared" si="9"/>
        <v>0</v>
      </c>
      <c r="X117" s="960">
        <f t="shared" si="10"/>
        <v>0</v>
      </c>
      <c r="Y117" s="960">
        <f t="shared" si="11"/>
        <v>0</v>
      </c>
      <c r="Z117" s="960">
        <f t="shared" si="12"/>
        <v>0</v>
      </c>
      <c r="AA117" s="960">
        <f t="shared" si="13"/>
        <v>0</v>
      </c>
      <c r="AB117" s="960">
        <f t="shared" si="14"/>
        <v>0</v>
      </c>
      <c r="AC117" s="957" t="str">
        <f t="shared" si="15"/>
        <v/>
      </c>
    </row>
    <row r="118" spans="22:29" ht="14.4" x14ac:dyDescent="0.3">
      <c r="V118" s="959" t="str">
        <f t="shared" si="8"/>
        <v>Dépenses</v>
      </c>
      <c r="W118" s="960">
        <f t="shared" si="9"/>
        <v>0</v>
      </c>
      <c r="X118" s="960">
        <f t="shared" si="10"/>
        <v>0</v>
      </c>
      <c r="Y118" s="960">
        <f t="shared" si="11"/>
        <v>0</v>
      </c>
      <c r="Z118" s="960">
        <f t="shared" si="12"/>
        <v>0</v>
      </c>
      <c r="AA118" s="960">
        <f t="shared" si="13"/>
        <v>0</v>
      </c>
      <c r="AB118" s="960">
        <f t="shared" si="14"/>
        <v>0</v>
      </c>
      <c r="AC118" s="957" t="str">
        <f t="shared" si="15"/>
        <v/>
      </c>
    </row>
    <row r="119" spans="22:29" ht="14.4" x14ac:dyDescent="0.3">
      <c r="V119" s="959" t="str">
        <f t="shared" si="8"/>
        <v>Dépenses</v>
      </c>
      <c r="W119" s="960">
        <f t="shared" si="9"/>
        <v>0</v>
      </c>
      <c r="X119" s="960">
        <f t="shared" si="10"/>
        <v>0</v>
      </c>
      <c r="Y119" s="960">
        <f t="shared" si="11"/>
        <v>0</v>
      </c>
      <c r="Z119" s="960">
        <f t="shared" si="12"/>
        <v>0</v>
      </c>
      <c r="AA119" s="960">
        <f t="shared" si="13"/>
        <v>0</v>
      </c>
      <c r="AB119" s="960">
        <f t="shared" si="14"/>
        <v>0</v>
      </c>
      <c r="AC119" s="957" t="str">
        <f t="shared" si="15"/>
        <v/>
      </c>
    </row>
    <row r="120" spans="22:29" ht="14.4" x14ac:dyDescent="0.3">
      <c r="V120" s="959" t="str">
        <f t="shared" si="8"/>
        <v>Dépenses</v>
      </c>
      <c r="W120" s="960">
        <f t="shared" si="9"/>
        <v>0</v>
      </c>
      <c r="X120" s="960">
        <f t="shared" si="10"/>
        <v>0</v>
      </c>
      <c r="Y120" s="960">
        <f t="shared" si="11"/>
        <v>0</v>
      </c>
      <c r="Z120" s="960">
        <f t="shared" si="12"/>
        <v>0</v>
      </c>
      <c r="AA120" s="960">
        <f t="shared" si="13"/>
        <v>0</v>
      </c>
      <c r="AB120" s="960">
        <f t="shared" si="14"/>
        <v>0</v>
      </c>
      <c r="AC120" s="957" t="str">
        <f t="shared" si="15"/>
        <v/>
      </c>
    </row>
    <row r="121" spans="22:29" ht="14.4" x14ac:dyDescent="0.3">
      <c r="V121" s="959" t="str">
        <f t="shared" si="8"/>
        <v>Dépenses</v>
      </c>
      <c r="W121" s="960">
        <f t="shared" si="9"/>
        <v>0</v>
      </c>
      <c r="X121" s="960">
        <f t="shared" si="10"/>
        <v>0</v>
      </c>
      <c r="Y121" s="960">
        <f t="shared" si="11"/>
        <v>0</v>
      </c>
      <c r="Z121" s="960">
        <f t="shared" si="12"/>
        <v>0</v>
      </c>
      <c r="AA121" s="960">
        <f t="shared" si="13"/>
        <v>0</v>
      </c>
      <c r="AB121" s="960">
        <f t="shared" si="14"/>
        <v>0</v>
      </c>
      <c r="AC121" s="957" t="str">
        <f t="shared" si="15"/>
        <v/>
      </c>
    </row>
    <row r="122" spans="22:29" ht="14.4" x14ac:dyDescent="0.3">
      <c r="V122" s="959" t="str">
        <f t="shared" si="8"/>
        <v>Dépenses</v>
      </c>
      <c r="W122" s="960">
        <f t="shared" si="9"/>
        <v>0</v>
      </c>
      <c r="X122" s="960">
        <f t="shared" si="10"/>
        <v>0</v>
      </c>
      <c r="Y122" s="960">
        <f t="shared" si="11"/>
        <v>0</v>
      </c>
      <c r="Z122" s="960">
        <f t="shared" si="12"/>
        <v>0</v>
      </c>
      <c r="AA122" s="960">
        <f t="shared" si="13"/>
        <v>0</v>
      </c>
      <c r="AB122" s="960">
        <f t="shared" si="14"/>
        <v>0</v>
      </c>
      <c r="AC122" s="957" t="str">
        <f t="shared" si="15"/>
        <v/>
      </c>
    </row>
    <row r="123" spans="22:29" ht="14.4" x14ac:dyDescent="0.3">
      <c r="V123" s="959" t="str">
        <f t="shared" si="8"/>
        <v>Dépenses</v>
      </c>
      <c r="W123" s="960">
        <f t="shared" si="9"/>
        <v>0</v>
      </c>
      <c r="X123" s="960">
        <f t="shared" si="10"/>
        <v>0</v>
      </c>
      <c r="Y123" s="960">
        <f t="shared" si="11"/>
        <v>0</v>
      </c>
      <c r="Z123" s="960">
        <f t="shared" si="12"/>
        <v>0</v>
      </c>
      <c r="AA123" s="960">
        <f t="shared" si="13"/>
        <v>0</v>
      </c>
      <c r="AB123" s="960">
        <f t="shared" si="14"/>
        <v>0</v>
      </c>
      <c r="AC123" s="957" t="str">
        <f t="shared" si="15"/>
        <v/>
      </c>
    </row>
    <row r="124" spans="22:29" ht="14.4" x14ac:dyDescent="0.3">
      <c r="V124" s="959" t="str">
        <f t="shared" si="8"/>
        <v>Dépenses</v>
      </c>
      <c r="W124" s="960">
        <f t="shared" si="9"/>
        <v>0</v>
      </c>
      <c r="X124" s="960">
        <f t="shared" si="10"/>
        <v>0</v>
      </c>
      <c r="Y124" s="960">
        <f t="shared" si="11"/>
        <v>0</v>
      </c>
      <c r="Z124" s="960">
        <f t="shared" si="12"/>
        <v>0</v>
      </c>
      <c r="AA124" s="960">
        <f t="shared" si="13"/>
        <v>0</v>
      </c>
      <c r="AB124" s="960">
        <f t="shared" si="14"/>
        <v>0</v>
      </c>
      <c r="AC124" s="957" t="str">
        <f t="shared" si="15"/>
        <v/>
      </c>
    </row>
    <row r="125" spans="22:29" ht="14.4" x14ac:dyDescent="0.3">
      <c r="V125" s="959" t="str">
        <f t="shared" si="8"/>
        <v>Dépenses</v>
      </c>
      <c r="W125" s="960">
        <f t="shared" si="9"/>
        <v>0</v>
      </c>
      <c r="X125" s="960">
        <f t="shared" si="10"/>
        <v>0</v>
      </c>
      <c r="Y125" s="960">
        <f t="shared" si="11"/>
        <v>0</v>
      </c>
      <c r="Z125" s="960">
        <f t="shared" si="12"/>
        <v>0</v>
      </c>
      <c r="AA125" s="960">
        <f t="shared" si="13"/>
        <v>0</v>
      </c>
      <c r="AB125" s="960">
        <f t="shared" si="14"/>
        <v>0</v>
      </c>
      <c r="AC125" s="957" t="str">
        <f t="shared" si="15"/>
        <v/>
      </c>
    </row>
    <row r="126" spans="22:29" ht="14.4" x14ac:dyDescent="0.3">
      <c r="V126" s="959" t="str">
        <f t="shared" si="8"/>
        <v>Dépenses</v>
      </c>
      <c r="W126" s="960">
        <f t="shared" si="9"/>
        <v>0</v>
      </c>
      <c r="X126" s="960">
        <f t="shared" si="10"/>
        <v>0</v>
      </c>
      <c r="Y126" s="960">
        <f t="shared" si="11"/>
        <v>0</v>
      </c>
      <c r="Z126" s="960">
        <f t="shared" si="12"/>
        <v>0</v>
      </c>
      <c r="AA126" s="960">
        <f t="shared" si="13"/>
        <v>0</v>
      </c>
      <c r="AB126" s="960">
        <f t="shared" si="14"/>
        <v>0</v>
      </c>
      <c r="AC126" s="957" t="str">
        <f t="shared" si="15"/>
        <v/>
      </c>
    </row>
    <row r="127" spans="22:29" ht="14.4" x14ac:dyDescent="0.3">
      <c r="V127" s="959" t="str">
        <f t="shared" si="8"/>
        <v>Dépenses</v>
      </c>
      <c r="W127" s="960">
        <f t="shared" si="9"/>
        <v>0</v>
      </c>
      <c r="X127" s="960">
        <f t="shared" si="10"/>
        <v>0</v>
      </c>
      <c r="Y127" s="960">
        <f t="shared" si="11"/>
        <v>0</v>
      </c>
      <c r="Z127" s="960">
        <f t="shared" si="12"/>
        <v>0</v>
      </c>
      <c r="AA127" s="960">
        <f t="shared" si="13"/>
        <v>0</v>
      </c>
      <c r="AB127" s="960">
        <f t="shared" si="14"/>
        <v>0</v>
      </c>
      <c r="AC127" s="957" t="str">
        <f t="shared" si="15"/>
        <v/>
      </c>
    </row>
    <row r="128" spans="22:29" ht="14.4" x14ac:dyDescent="0.3">
      <c r="V128" s="959" t="str">
        <f t="shared" si="8"/>
        <v>Dépenses</v>
      </c>
      <c r="W128" s="960">
        <f t="shared" si="9"/>
        <v>0</v>
      </c>
      <c r="X128" s="960">
        <f t="shared" si="10"/>
        <v>0</v>
      </c>
      <c r="Y128" s="960">
        <f t="shared" si="11"/>
        <v>0</v>
      </c>
      <c r="Z128" s="960">
        <f t="shared" si="12"/>
        <v>0</v>
      </c>
      <c r="AA128" s="960">
        <f t="shared" si="13"/>
        <v>0</v>
      </c>
      <c r="AB128" s="960">
        <f t="shared" si="14"/>
        <v>0</v>
      </c>
      <c r="AC128" s="957" t="str">
        <f t="shared" si="15"/>
        <v/>
      </c>
    </row>
    <row r="129" spans="22:29" ht="14.4" x14ac:dyDescent="0.3">
      <c r="V129" s="959" t="str">
        <f t="shared" si="8"/>
        <v>Dépenses</v>
      </c>
      <c r="W129" s="960">
        <f t="shared" si="9"/>
        <v>0</v>
      </c>
      <c r="X129" s="960">
        <f t="shared" si="10"/>
        <v>0</v>
      </c>
      <c r="Y129" s="960">
        <f t="shared" si="11"/>
        <v>0</v>
      </c>
      <c r="Z129" s="960">
        <f t="shared" si="12"/>
        <v>0</v>
      </c>
      <c r="AA129" s="960">
        <f t="shared" si="13"/>
        <v>0</v>
      </c>
      <c r="AB129" s="960">
        <f t="shared" si="14"/>
        <v>0</v>
      </c>
      <c r="AC129" s="957" t="str">
        <f t="shared" si="15"/>
        <v/>
      </c>
    </row>
    <row r="130" spans="22:29" ht="14.4" x14ac:dyDescent="0.3">
      <c r="V130" s="959" t="str">
        <f t="shared" si="8"/>
        <v>Dépenses</v>
      </c>
      <c r="W130" s="960">
        <f t="shared" si="9"/>
        <v>0</v>
      </c>
      <c r="X130" s="960">
        <f t="shared" si="10"/>
        <v>0</v>
      </c>
      <c r="Y130" s="960">
        <f t="shared" si="11"/>
        <v>0</v>
      </c>
      <c r="Z130" s="960">
        <f t="shared" si="12"/>
        <v>0</v>
      </c>
      <c r="AA130" s="960">
        <f t="shared" si="13"/>
        <v>0</v>
      </c>
      <c r="AB130" s="960">
        <f t="shared" si="14"/>
        <v>0</v>
      </c>
      <c r="AC130" s="957" t="str">
        <f t="shared" si="15"/>
        <v/>
      </c>
    </row>
    <row r="131" spans="22:29" ht="14.4" x14ac:dyDescent="0.3">
      <c r="V131" s="959" t="str">
        <f t="shared" ref="V131:V194" si="16">IF(LEFT($L131,1)="R","Recettes","Dépenses")</f>
        <v>Dépenses</v>
      </c>
      <c r="W131" s="960">
        <f t="shared" ref="W131:W194" si="17">IF($G131&amp;$I131&amp;$D131="SaisirBudget InitialEngagement",$T131,0)</f>
        <v>0</v>
      </c>
      <c r="X131" s="960">
        <f t="shared" ref="X131:X194" si="18">IF($G131&amp;$I131&amp;$D131&amp;$V131="SaisirBudget InitialPaiementDépenses",$T131,0)</f>
        <v>0</v>
      </c>
      <c r="Y131" s="960">
        <f t="shared" ref="Y131:Y194" si="19">IF($G131&amp;$I131&amp;$D131&amp;$V131="SaisirBudget InitialPaiementRecettes",$T131,0)</f>
        <v>0</v>
      </c>
      <c r="Z131" s="960">
        <f t="shared" ref="Z131:Z194" si="20">IF($D131&amp;$V131="EngagementDépenses",$T131,0)</f>
        <v>0</v>
      </c>
      <c r="AA131" s="960">
        <f t="shared" ref="AA131:AA194" si="21">IF($D131&amp;$V131="PaiementDépenses",$T131,0)</f>
        <v>0</v>
      </c>
      <c r="AB131" s="960">
        <f t="shared" ref="AB131:AB194" si="22">IF($D131&amp;$V131="PaiementRecettes",$T131,0)</f>
        <v>0</v>
      </c>
      <c r="AC131" s="957" t="str">
        <f t="shared" ref="AC131:AC194" si="23">IF(LEFT($L131,2)="RF","RF",IF(LEFT($L131,2)="RI","RI",""))</f>
        <v/>
      </c>
    </row>
    <row r="132" spans="22:29" ht="14.4" x14ac:dyDescent="0.3">
      <c r="V132" s="959" t="str">
        <f t="shared" si="16"/>
        <v>Dépenses</v>
      </c>
      <c r="W132" s="960">
        <f t="shared" si="17"/>
        <v>0</v>
      </c>
      <c r="X132" s="960">
        <f t="shared" si="18"/>
        <v>0</v>
      </c>
      <c r="Y132" s="960">
        <f t="shared" si="19"/>
        <v>0</v>
      </c>
      <c r="Z132" s="960">
        <f t="shared" si="20"/>
        <v>0</v>
      </c>
      <c r="AA132" s="960">
        <f t="shared" si="21"/>
        <v>0</v>
      </c>
      <c r="AB132" s="960">
        <f t="shared" si="22"/>
        <v>0</v>
      </c>
      <c r="AC132" s="957" t="str">
        <f t="shared" si="23"/>
        <v/>
      </c>
    </row>
    <row r="133" spans="22:29" ht="14.4" x14ac:dyDescent="0.3">
      <c r="V133" s="959" t="str">
        <f t="shared" si="16"/>
        <v>Dépenses</v>
      </c>
      <c r="W133" s="960">
        <f t="shared" si="17"/>
        <v>0</v>
      </c>
      <c r="X133" s="960">
        <f t="shared" si="18"/>
        <v>0</v>
      </c>
      <c r="Y133" s="960">
        <f t="shared" si="19"/>
        <v>0</v>
      </c>
      <c r="Z133" s="960">
        <f t="shared" si="20"/>
        <v>0</v>
      </c>
      <c r="AA133" s="960">
        <f t="shared" si="21"/>
        <v>0</v>
      </c>
      <c r="AB133" s="960">
        <f t="shared" si="22"/>
        <v>0</v>
      </c>
      <c r="AC133" s="957" t="str">
        <f t="shared" si="23"/>
        <v/>
      </c>
    </row>
    <row r="134" spans="22:29" ht="14.4" x14ac:dyDescent="0.3">
      <c r="V134" s="959" t="str">
        <f t="shared" si="16"/>
        <v>Dépenses</v>
      </c>
      <c r="W134" s="960">
        <f t="shared" si="17"/>
        <v>0</v>
      </c>
      <c r="X134" s="960">
        <f t="shared" si="18"/>
        <v>0</v>
      </c>
      <c r="Y134" s="960">
        <f t="shared" si="19"/>
        <v>0</v>
      </c>
      <c r="Z134" s="960">
        <f t="shared" si="20"/>
        <v>0</v>
      </c>
      <c r="AA134" s="960">
        <f t="shared" si="21"/>
        <v>0</v>
      </c>
      <c r="AB134" s="960">
        <f t="shared" si="22"/>
        <v>0</v>
      </c>
      <c r="AC134" s="957" t="str">
        <f t="shared" si="23"/>
        <v/>
      </c>
    </row>
    <row r="135" spans="22:29" ht="14.4" x14ac:dyDescent="0.3">
      <c r="V135" s="959" t="str">
        <f t="shared" si="16"/>
        <v>Dépenses</v>
      </c>
      <c r="W135" s="960">
        <f t="shared" si="17"/>
        <v>0</v>
      </c>
      <c r="X135" s="960">
        <f t="shared" si="18"/>
        <v>0</v>
      </c>
      <c r="Y135" s="960">
        <f t="shared" si="19"/>
        <v>0</v>
      </c>
      <c r="Z135" s="960">
        <f t="shared" si="20"/>
        <v>0</v>
      </c>
      <c r="AA135" s="960">
        <f t="shared" si="21"/>
        <v>0</v>
      </c>
      <c r="AB135" s="960">
        <f t="shared" si="22"/>
        <v>0</v>
      </c>
      <c r="AC135" s="957" t="str">
        <f t="shared" si="23"/>
        <v/>
      </c>
    </row>
    <row r="136" spans="22:29" ht="14.4" x14ac:dyDescent="0.3">
      <c r="V136" s="959" t="str">
        <f t="shared" si="16"/>
        <v>Dépenses</v>
      </c>
      <c r="W136" s="960">
        <f t="shared" si="17"/>
        <v>0</v>
      </c>
      <c r="X136" s="960">
        <f t="shared" si="18"/>
        <v>0</v>
      </c>
      <c r="Y136" s="960">
        <f t="shared" si="19"/>
        <v>0</v>
      </c>
      <c r="Z136" s="960">
        <f t="shared" si="20"/>
        <v>0</v>
      </c>
      <c r="AA136" s="960">
        <f t="shared" si="21"/>
        <v>0</v>
      </c>
      <c r="AB136" s="960">
        <f t="shared" si="22"/>
        <v>0</v>
      </c>
      <c r="AC136" s="957" t="str">
        <f t="shared" si="23"/>
        <v/>
      </c>
    </row>
    <row r="137" spans="22:29" ht="14.4" x14ac:dyDescent="0.3">
      <c r="V137" s="959" t="str">
        <f t="shared" si="16"/>
        <v>Dépenses</v>
      </c>
      <c r="W137" s="960">
        <f t="shared" si="17"/>
        <v>0</v>
      </c>
      <c r="X137" s="960">
        <f t="shared" si="18"/>
        <v>0</v>
      </c>
      <c r="Y137" s="960">
        <f t="shared" si="19"/>
        <v>0</v>
      </c>
      <c r="Z137" s="960">
        <f t="shared" si="20"/>
        <v>0</v>
      </c>
      <c r="AA137" s="960">
        <f t="shared" si="21"/>
        <v>0</v>
      </c>
      <c r="AB137" s="960">
        <f t="shared" si="22"/>
        <v>0</v>
      </c>
      <c r="AC137" s="957" t="str">
        <f t="shared" si="23"/>
        <v/>
      </c>
    </row>
    <row r="138" spans="22:29" ht="14.4" x14ac:dyDescent="0.3">
      <c r="V138" s="959" t="str">
        <f t="shared" si="16"/>
        <v>Dépenses</v>
      </c>
      <c r="W138" s="960">
        <f t="shared" si="17"/>
        <v>0</v>
      </c>
      <c r="X138" s="960">
        <f t="shared" si="18"/>
        <v>0</v>
      </c>
      <c r="Y138" s="960">
        <f t="shared" si="19"/>
        <v>0</v>
      </c>
      <c r="Z138" s="960">
        <f t="shared" si="20"/>
        <v>0</v>
      </c>
      <c r="AA138" s="960">
        <f t="shared" si="21"/>
        <v>0</v>
      </c>
      <c r="AB138" s="960">
        <f t="shared" si="22"/>
        <v>0</v>
      </c>
      <c r="AC138" s="957" t="str">
        <f t="shared" si="23"/>
        <v/>
      </c>
    </row>
    <row r="139" spans="22:29" ht="14.4" x14ac:dyDescent="0.3">
      <c r="V139" s="959" t="str">
        <f t="shared" si="16"/>
        <v>Dépenses</v>
      </c>
      <c r="W139" s="960">
        <f t="shared" si="17"/>
        <v>0</v>
      </c>
      <c r="X139" s="960">
        <f t="shared" si="18"/>
        <v>0</v>
      </c>
      <c r="Y139" s="960">
        <f t="shared" si="19"/>
        <v>0</v>
      </c>
      <c r="Z139" s="960">
        <f t="shared" si="20"/>
        <v>0</v>
      </c>
      <c r="AA139" s="960">
        <f t="shared" si="21"/>
        <v>0</v>
      </c>
      <c r="AB139" s="960">
        <f t="shared" si="22"/>
        <v>0</v>
      </c>
      <c r="AC139" s="957" t="str">
        <f t="shared" si="23"/>
        <v/>
      </c>
    </row>
    <row r="140" spans="22:29" ht="14.4" x14ac:dyDescent="0.3">
      <c r="V140" s="959" t="str">
        <f t="shared" si="16"/>
        <v>Dépenses</v>
      </c>
      <c r="W140" s="960">
        <f t="shared" si="17"/>
        <v>0</v>
      </c>
      <c r="X140" s="960">
        <f t="shared" si="18"/>
        <v>0</v>
      </c>
      <c r="Y140" s="960">
        <f t="shared" si="19"/>
        <v>0</v>
      </c>
      <c r="Z140" s="960">
        <f t="shared" si="20"/>
        <v>0</v>
      </c>
      <c r="AA140" s="960">
        <f t="shared" si="21"/>
        <v>0</v>
      </c>
      <c r="AB140" s="960">
        <f t="shared" si="22"/>
        <v>0</v>
      </c>
      <c r="AC140" s="957" t="str">
        <f t="shared" si="23"/>
        <v/>
      </c>
    </row>
    <row r="141" spans="22:29" ht="14.4" x14ac:dyDescent="0.3">
      <c r="V141" s="959" t="str">
        <f t="shared" si="16"/>
        <v>Dépenses</v>
      </c>
      <c r="W141" s="960">
        <f t="shared" si="17"/>
        <v>0</v>
      </c>
      <c r="X141" s="960">
        <f t="shared" si="18"/>
        <v>0</v>
      </c>
      <c r="Y141" s="960">
        <f t="shared" si="19"/>
        <v>0</v>
      </c>
      <c r="Z141" s="960">
        <f t="shared" si="20"/>
        <v>0</v>
      </c>
      <c r="AA141" s="960">
        <f t="shared" si="21"/>
        <v>0</v>
      </c>
      <c r="AB141" s="960">
        <f t="shared" si="22"/>
        <v>0</v>
      </c>
      <c r="AC141" s="957" t="str">
        <f t="shared" si="23"/>
        <v/>
      </c>
    </row>
    <row r="142" spans="22:29" ht="14.4" x14ac:dyDescent="0.3">
      <c r="V142" s="959" t="str">
        <f t="shared" si="16"/>
        <v>Dépenses</v>
      </c>
      <c r="W142" s="960">
        <f t="shared" si="17"/>
        <v>0</v>
      </c>
      <c r="X142" s="960">
        <f t="shared" si="18"/>
        <v>0</v>
      </c>
      <c r="Y142" s="960">
        <f t="shared" si="19"/>
        <v>0</v>
      </c>
      <c r="Z142" s="960">
        <f t="shared" si="20"/>
        <v>0</v>
      </c>
      <c r="AA142" s="960">
        <f t="shared" si="21"/>
        <v>0</v>
      </c>
      <c r="AB142" s="960">
        <f t="shared" si="22"/>
        <v>0</v>
      </c>
      <c r="AC142" s="957" t="str">
        <f t="shared" si="23"/>
        <v/>
      </c>
    </row>
    <row r="143" spans="22:29" ht="14.4" x14ac:dyDescent="0.3">
      <c r="V143" s="959" t="str">
        <f t="shared" si="16"/>
        <v>Dépenses</v>
      </c>
      <c r="W143" s="960">
        <f t="shared" si="17"/>
        <v>0</v>
      </c>
      <c r="X143" s="960">
        <f t="shared" si="18"/>
        <v>0</v>
      </c>
      <c r="Y143" s="960">
        <f t="shared" si="19"/>
        <v>0</v>
      </c>
      <c r="Z143" s="960">
        <f t="shared" si="20"/>
        <v>0</v>
      </c>
      <c r="AA143" s="960">
        <f t="shared" si="21"/>
        <v>0</v>
      </c>
      <c r="AB143" s="960">
        <f t="shared" si="22"/>
        <v>0</v>
      </c>
      <c r="AC143" s="957" t="str">
        <f t="shared" si="23"/>
        <v/>
      </c>
    </row>
    <row r="144" spans="22:29" ht="14.4" x14ac:dyDescent="0.3">
      <c r="V144" s="959" t="str">
        <f t="shared" si="16"/>
        <v>Dépenses</v>
      </c>
      <c r="W144" s="960">
        <f t="shared" si="17"/>
        <v>0</v>
      </c>
      <c r="X144" s="960">
        <f t="shared" si="18"/>
        <v>0</v>
      </c>
      <c r="Y144" s="960">
        <f t="shared" si="19"/>
        <v>0</v>
      </c>
      <c r="Z144" s="960">
        <f t="shared" si="20"/>
        <v>0</v>
      </c>
      <c r="AA144" s="960">
        <f t="shared" si="21"/>
        <v>0</v>
      </c>
      <c r="AB144" s="960">
        <f t="shared" si="22"/>
        <v>0</v>
      </c>
      <c r="AC144" s="957" t="str">
        <f t="shared" si="23"/>
        <v/>
      </c>
    </row>
    <row r="145" spans="22:29" ht="14.4" x14ac:dyDescent="0.3">
      <c r="V145" s="959" t="str">
        <f t="shared" si="16"/>
        <v>Dépenses</v>
      </c>
      <c r="W145" s="960">
        <f t="shared" si="17"/>
        <v>0</v>
      </c>
      <c r="X145" s="960">
        <f t="shared" si="18"/>
        <v>0</v>
      </c>
      <c r="Y145" s="960">
        <f t="shared" si="19"/>
        <v>0</v>
      </c>
      <c r="Z145" s="960">
        <f t="shared" si="20"/>
        <v>0</v>
      </c>
      <c r="AA145" s="960">
        <f t="shared" si="21"/>
        <v>0</v>
      </c>
      <c r="AB145" s="960">
        <f t="shared" si="22"/>
        <v>0</v>
      </c>
      <c r="AC145" s="957" t="str">
        <f t="shared" si="23"/>
        <v/>
      </c>
    </row>
    <row r="146" spans="22:29" ht="14.4" x14ac:dyDescent="0.3">
      <c r="V146" s="959" t="str">
        <f t="shared" si="16"/>
        <v>Dépenses</v>
      </c>
      <c r="W146" s="960">
        <f t="shared" si="17"/>
        <v>0</v>
      </c>
      <c r="X146" s="960">
        <f t="shared" si="18"/>
        <v>0</v>
      </c>
      <c r="Y146" s="960">
        <f t="shared" si="19"/>
        <v>0</v>
      </c>
      <c r="Z146" s="960">
        <f t="shared" si="20"/>
        <v>0</v>
      </c>
      <c r="AA146" s="960">
        <f t="shared" si="21"/>
        <v>0</v>
      </c>
      <c r="AB146" s="960">
        <f t="shared" si="22"/>
        <v>0</v>
      </c>
      <c r="AC146" s="957" t="str">
        <f t="shared" si="23"/>
        <v/>
      </c>
    </row>
    <row r="147" spans="22:29" ht="14.4" x14ac:dyDescent="0.3">
      <c r="V147" s="959" t="str">
        <f t="shared" si="16"/>
        <v>Dépenses</v>
      </c>
      <c r="W147" s="960">
        <f t="shared" si="17"/>
        <v>0</v>
      </c>
      <c r="X147" s="960">
        <f t="shared" si="18"/>
        <v>0</v>
      </c>
      <c r="Y147" s="960">
        <f t="shared" si="19"/>
        <v>0</v>
      </c>
      <c r="Z147" s="960">
        <f t="shared" si="20"/>
        <v>0</v>
      </c>
      <c r="AA147" s="960">
        <f t="shared" si="21"/>
        <v>0</v>
      </c>
      <c r="AB147" s="960">
        <f t="shared" si="22"/>
        <v>0</v>
      </c>
      <c r="AC147" s="957" t="str">
        <f t="shared" si="23"/>
        <v/>
      </c>
    </row>
    <row r="148" spans="22:29" ht="14.4" x14ac:dyDescent="0.3">
      <c r="V148" s="959" t="str">
        <f t="shared" si="16"/>
        <v>Dépenses</v>
      </c>
      <c r="W148" s="960">
        <f t="shared" si="17"/>
        <v>0</v>
      </c>
      <c r="X148" s="960">
        <f t="shared" si="18"/>
        <v>0</v>
      </c>
      <c r="Y148" s="960">
        <f t="shared" si="19"/>
        <v>0</v>
      </c>
      <c r="Z148" s="960">
        <f t="shared" si="20"/>
        <v>0</v>
      </c>
      <c r="AA148" s="960">
        <f t="shared" si="21"/>
        <v>0</v>
      </c>
      <c r="AB148" s="960">
        <f t="shared" si="22"/>
        <v>0</v>
      </c>
      <c r="AC148" s="957" t="str">
        <f t="shared" si="23"/>
        <v/>
      </c>
    </row>
    <row r="149" spans="22:29" ht="14.4" x14ac:dyDescent="0.3">
      <c r="V149" s="959" t="str">
        <f t="shared" si="16"/>
        <v>Dépenses</v>
      </c>
      <c r="W149" s="960">
        <f t="shared" si="17"/>
        <v>0</v>
      </c>
      <c r="X149" s="960">
        <f t="shared" si="18"/>
        <v>0</v>
      </c>
      <c r="Y149" s="960">
        <f t="shared" si="19"/>
        <v>0</v>
      </c>
      <c r="Z149" s="960">
        <f t="shared" si="20"/>
        <v>0</v>
      </c>
      <c r="AA149" s="960">
        <f t="shared" si="21"/>
        <v>0</v>
      </c>
      <c r="AB149" s="960">
        <f t="shared" si="22"/>
        <v>0</v>
      </c>
      <c r="AC149" s="957" t="str">
        <f t="shared" si="23"/>
        <v/>
      </c>
    </row>
    <row r="150" spans="22:29" ht="14.4" x14ac:dyDescent="0.3">
      <c r="V150" s="959" t="str">
        <f t="shared" si="16"/>
        <v>Dépenses</v>
      </c>
      <c r="W150" s="960">
        <f t="shared" si="17"/>
        <v>0</v>
      </c>
      <c r="X150" s="960">
        <f t="shared" si="18"/>
        <v>0</v>
      </c>
      <c r="Y150" s="960">
        <f t="shared" si="19"/>
        <v>0</v>
      </c>
      <c r="Z150" s="960">
        <f t="shared" si="20"/>
        <v>0</v>
      </c>
      <c r="AA150" s="960">
        <f t="shared" si="21"/>
        <v>0</v>
      </c>
      <c r="AB150" s="960">
        <f t="shared" si="22"/>
        <v>0</v>
      </c>
      <c r="AC150" s="957" t="str">
        <f t="shared" si="23"/>
        <v/>
      </c>
    </row>
    <row r="151" spans="22:29" ht="14.4" x14ac:dyDescent="0.3">
      <c r="V151" s="959" t="str">
        <f t="shared" si="16"/>
        <v>Dépenses</v>
      </c>
      <c r="W151" s="960">
        <f t="shared" si="17"/>
        <v>0</v>
      </c>
      <c r="X151" s="960">
        <f t="shared" si="18"/>
        <v>0</v>
      </c>
      <c r="Y151" s="960">
        <f t="shared" si="19"/>
        <v>0</v>
      </c>
      <c r="Z151" s="960">
        <f t="shared" si="20"/>
        <v>0</v>
      </c>
      <c r="AA151" s="960">
        <f t="shared" si="21"/>
        <v>0</v>
      </c>
      <c r="AB151" s="960">
        <f t="shared" si="22"/>
        <v>0</v>
      </c>
      <c r="AC151" s="957" t="str">
        <f t="shared" si="23"/>
        <v/>
      </c>
    </row>
    <row r="152" spans="22:29" ht="14.4" x14ac:dyDescent="0.3">
      <c r="V152" s="959" t="str">
        <f t="shared" si="16"/>
        <v>Dépenses</v>
      </c>
      <c r="W152" s="960">
        <f t="shared" si="17"/>
        <v>0</v>
      </c>
      <c r="X152" s="960">
        <f t="shared" si="18"/>
        <v>0</v>
      </c>
      <c r="Y152" s="960">
        <f t="shared" si="19"/>
        <v>0</v>
      </c>
      <c r="Z152" s="960">
        <f t="shared" si="20"/>
        <v>0</v>
      </c>
      <c r="AA152" s="960">
        <f t="shared" si="21"/>
        <v>0</v>
      </c>
      <c r="AB152" s="960">
        <f t="shared" si="22"/>
        <v>0</v>
      </c>
      <c r="AC152" s="957" t="str">
        <f t="shared" si="23"/>
        <v/>
      </c>
    </row>
    <row r="153" spans="22:29" ht="14.4" x14ac:dyDescent="0.3">
      <c r="V153" s="959" t="str">
        <f t="shared" si="16"/>
        <v>Dépenses</v>
      </c>
      <c r="W153" s="960">
        <f t="shared" si="17"/>
        <v>0</v>
      </c>
      <c r="X153" s="960">
        <f t="shared" si="18"/>
        <v>0</v>
      </c>
      <c r="Y153" s="960">
        <f t="shared" si="19"/>
        <v>0</v>
      </c>
      <c r="Z153" s="960">
        <f t="shared" si="20"/>
        <v>0</v>
      </c>
      <c r="AA153" s="960">
        <f t="shared" si="21"/>
        <v>0</v>
      </c>
      <c r="AB153" s="960">
        <f t="shared" si="22"/>
        <v>0</v>
      </c>
      <c r="AC153" s="957" t="str">
        <f t="shared" si="23"/>
        <v/>
      </c>
    </row>
    <row r="154" spans="22:29" ht="14.4" x14ac:dyDescent="0.3">
      <c r="V154" s="959" t="str">
        <f t="shared" si="16"/>
        <v>Dépenses</v>
      </c>
      <c r="W154" s="960">
        <f t="shared" si="17"/>
        <v>0</v>
      </c>
      <c r="X154" s="960">
        <f t="shared" si="18"/>
        <v>0</v>
      </c>
      <c r="Y154" s="960">
        <f t="shared" si="19"/>
        <v>0</v>
      </c>
      <c r="Z154" s="960">
        <f t="shared" si="20"/>
        <v>0</v>
      </c>
      <c r="AA154" s="960">
        <f t="shared" si="21"/>
        <v>0</v>
      </c>
      <c r="AB154" s="960">
        <f t="shared" si="22"/>
        <v>0</v>
      </c>
      <c r="AC154" s="957" t="str">
        <f t="shared" si="23"/>
        <v/>
      </c>
    </row>
    <row r="155" spans="22:29" ht="14.4" x14ac:dyDescent="0.3">
      <c r="V155" s="959" t="str">
        <f t="shared" si="16"/>
        <v>Dépenses</v>
      </c>
      <c r="W155" s="960">
        <f t="shared" si="17"/>
        <v>0</v>
      </c>
      <c r="X155" s="960">
        <f t="shared" si="18"/>
        <v>0</v>
      </c>
      <c r="Y155" s="960">
        <f t="shared" si="19"/>
        <v>0</v>
      </c>
      <c r="Z155" s="960">
        <f t="shared" si="20"/>
        <v>0</v>
      </c>
      <c r="AA155" s="960">
        <f t="shared" si="21"/>
        <v>0</v>
      </c>
      <c r="AB155" s="960">
        <f t="shared" si="22"/>
        <v>0</v>
      </c>
      <c r="AC155" s="957" t="str">
        <f t="shared" si="23"/>
        <v/>
      </c>
    </row>
    <row r="156" spans="22:29" ht="14.4" x14ac:dyDescent="0.3">
      <c r="V156" s="959" t="str">
        <f t="shared" si="16"/>
        <v>Dépenses</v>
      </c>
      <c r="W156" s="960">
        <f t="shared" si="17"/>
        <v>0</v>
      </c>
      <c r="X156" s="960">
        <f t="shared" si="18"/>
        <v>0</v>
      </c>
      <c r="Y156" s="960">
        <f t="shared" si="19"/>
        <v>0</v>
      </c>
      <c r="Z156" s="960">
        <f t="shared" si="20"/>
        <v>0</v>
      </c>
      <c r="AA156" s="960">
        <f t="shared" si="21"/>
        <v>0</v>
      </c>
      <c r="AB156" s="960">
        <f t="shared" si="22"/>
        <v>0</v>
      </c>
      <c r="AC156" s="957" t="str">
        <f t="shared" si="23"/>
        <v/>
      </c>
    </row>
    <row r="157" spans="22:29" ht="14.4" x14ac:dyDescent="0.3">
      <c r="V157" s="959" t="str">
        <f t="shared" si="16"/>
        <v>Dépenses</v>
      </c>
      <c r="W157" s="960">
        <f t="shared" si="17"/>
        <v>0</v>
      </c>
      <c r="X157" s="960">
        <f t="shared" si="18"/>
        <v>0</v>
      </c>
      <c r="Y157" s="960">
        <f t="shared" si="19"/>
        <v>0</v>
      </c>
      <c r="Z157" s="960">
        <f t="shared" si="20"/>
        <v>0</v>
      </c>
      <c r="AA157" s="960">
        <f t="shared" si="21"/>
        <v>0</v>
      </c>
      <c r="AB157" s="960">
        <f t="shared" si="22"/>
        <v>0</v>
      </c>
      <c r="AC157" s="957" t="str">
        <f t="shared" si="23"/>
        <v/>
      </c>
    </row>
    <row r="158" spans="22:29" ht="14.4" x14ac:dyDescent="0.3">
      <c r="V158" s="959" t="str">
        <f t="shared" si="16"/>
        <v>Dépenses</v>
      </c>
      <c r="W158" s="960">
        <f t="shared" si="17"/>
        <v>0</v>
      </c>
      <c r="X158" s="960">
        <f t="shared" si="18"/>
        <v>0</v>
      </c>
      <c r="Y158" s="960">
        <f t="shared" si="19"/>
        <v>0</v>
      </c>
      <c r="Z158" s="960">
        <f t="shared" si="20"/>
        <v>0</v>
      </c>
      <c r="AA158" s="960">
        <f t="shared" si="21"/>
        <v>0</v>
      </c>
      <c r="AB158" s="960">
        <f t="shared" si="22"/>
        <v>0</v>
      </c>
      <c r="AC158" s="957" t="str">
        <f t="shared" si="23"/>
        <v/>
      </c>
    </row>
    <row r="159" spans="22:29" ht="14.4" x14ac:dyDescent="0.3">
      <c r="V159" s="959" t="str">
        <f t="shared" si="16"/>
        <v>Dépenses</v>
      </c>
      <c r="W159" s="960">
        <f t="shared" si="17"/>
        <v>0</v>
      </c>
      <c r="X159" s="960">
        <f t="shared" si="18"/>
        <v>0</v>
      </c>
      <c r="Y159" s="960">
        <f t="shared" si="19"/>
        <v>0</v>
      </c>
      <c r="Z159" s="960">
        <f t="shared" si="20"/>
        <v>0</v>
      </c>
      <c r="AA159" s="960">
        <f t="shared" si="21"/>
        <v>0</v>
      </c>
      <c r="AB159" s="960">
        <f t="shared" si="22"/>
        <v>0</v>
      </c>
      <c r="AC159" s="957" t="str">
        <f t="shared" si="23"/>
        <v/>
      </c>
    </row>
    <row r="160" spans="22:29" ht="14.4" x14ac:dyDescent="0.3">
      <c r="V160" s="959" t="str">
        <f t="shared" si="16"/>
        <v>Dépenses</v>
      </c>
      <c r="W160" s="960">
        <f t="shared" si="17"/>
        <v>0</v>
      </c>
      <c r="X160" s="960">
        <f t="shared" si="18"/>
        <v>0</v>
      </c>
      <c r="Y160" s="960">
        <f t="shared" si="19"/>
        <v>0</v>
      </c>
      <c r="Z160" s="960">
        <f t="shared" si="20"/>
        <v>0</v>
      </c>
      <c r="AA160" s="960">
        <f t="shared" si="21"/>
        <v>0</v>
      </c>
      <c r="AB160" s="960">
        <f t="shared" si="22"/>
        <v>0</v>
      </c>
      <c r="AC160" s="957" t="str">
        <f t="shared" si="23"/>
        <v/>
      </c>
    </row>
    <row r="161" spans="22:29" ht="14.4" x14ac:dyDescent="0.3">
      <c r="V161" s="959" t="str">
        <f t="shared" si="16"/>
        <v>Dépenses</v>
      </c>
      <c r="W161" s="960">
        <f t="shared" si="17"/>
        <v>0</v>
      </c>
      <c r="X161" s="960">
        <f t="shared" si="18"/>
        <v>0</v>
      </c>
      <c r="Y161" s="960">
        <f t="shared" si="19"/>
        <v>0</v>
      </c>
      <c r="Z161" s="960">
        <f t="shared" si="20"/>
        <v>0</v>
      </c>
      <c r="AA161" s="960">
        <f t="shared" si="21"/>
        <v>0</v>
      </c>
      <c r="AB161" s="960">
        <f t="shared" si="22"/>
        <v>0</v>
      </c>
      <c r="AC161" s="957" t="str">
        <f t="shared" si="23"/>
        <v/>
      </c>
    </row>
    <row r="162" spans="22:29" ht="14.4" x14ac:dyDescent="0.3">
      <c r="V162" s="959" t="str">
        <f t="shared" si="16"/>
        <v>Dépenses</v>
      </c>
      <c r="W162" s="960">
        <f t="shared" si="17"/>
        <v>0</v>
      </c>
      <c r="X162" s="960">
        <f t="shared" si="18"/>
        <v>0</v>
      </c>
      <c r="Y162" s="960">
        <f t="shared" si="19"/>
        <v>0</v>
      </c>
      <c r="Z162" s="960">
        <f t="shared" si="20"/>
        <v>0</v>
      </c>
      <c r="AA162" s="960">
        <f t="shared" si="21"/>
        <v>0</v>
      </c>
      <c r="AB162" s="960">
        <f t="shared" si="22"/>
        <v>0</v>
      </c>
      <c r="AC162" s="957" t="str">
        <f t="shared" si="23"/>
        <v/>
      </c>
    </row>
    <row r="163" spans="22:29" ht="14.4" x14ac:dyDescent="0.3">
      <c r="V163" s="959" t="str">
        <f t="shared" si="16"/>
        <v>Dépenses</v>
      </c>
      <c r="W163" s="960">
        <f t="shared" si="17"/>
        <v>0</v>
      </c>
      <c r="X163" s="960">
        <f t="shared" si="18"/>
        <v>0</v>
      </c>
      <c r="Y163" s="960">
        <f t="shared" si="19"/>
        <v>0</v>
      </c>
      <c r="Z163" s="960">
        <f t="shared" si="20"/>
        <v>0</v>
      </c>
      <c r="AA163" s="960">
        <f t="shared" si="21"/>
        <v>0</v>
      </c>
      <c r="AB163" s="960">
        <f t="shared" si="22"/>
        <v>0</v>
      </c>
      <c r="AC163" s="957" t="str">
        <f t="shared" si="23"/>
        <v/>
      </c>
    </row>
    <row r="164" spans="22:29" ht="14.4" x14ac:dyDescent="0.3">
      <c r="V164" s="959" t="str">
        <f t="shared" si="16"/>
        <v>Dépenses</v>
      </c>
      <c r="W164" s="960">
        <f t="shared" si="17"/>
        <v>0</v>
      </c>
      <c r="X164" s="960">
        <f t="shared" si="18"/>
        <v>0</v>
      </c>
      <c r="Y164" s="960">
        <f t="shared" si="19"/>
        <v>0</v>
      </c>
      <c r="Z164" s="960">
        <f t="shared" si="20"/>
        <v>0</v>
      </c>
      <c r="AA164" s="960">
        <f t="shared" si="21"/>
        <v>0</v>
      </c>
      <c r="AB164" s="960">
        <f t="shared" si="22"/>
        <v>0</v>
      </c>
      <c r="AC164" s="957" t="str">
        <f t="shared" si="23"/>
        <v/>
      </c>
    </row>
    <row r="165" spans="22:29" ht="14.4" x14ac:dyDescent="0.3">
      <c r="V165" s="959" t="str">
        <f t="shared" si="16"/>
        <v>Dépenses</v>
      </c>
      <c r="W165" s="960">
        <f t="shared" si="17"/>
        <v>0</v>
      </c>
      <c r="X165" s="960">
        <f t="shared" si="18"/>
        <v>0</v>
      </c>
      <c r="Y165" s="960">
        <f t="shared" si="19"/>
        <v>0</v>
      </c>
      <c r="Z165" s="960">
        <f t="shared" si="20"/>
        <v>0</v>
      </c>
      <c r="AA165" s="960">
        <f t="shared" si="21"/>
        <v>0</v>
      </c>
      <c r="AB165" s="960">
        <f t="shared" si="22"/>
        <v>0</v>
      </c>
      <c r="AC165" s="957" t="str">
        <f t="shared" si="23"/>
        <v/>
      </c>
    </row>
    <row r="166" spans="22:29" ht="14.4" x14ac:dyDescent="0.3">
      <c r="V166" s="959" t="str">
        <f t="shared" si="16"/>
        <v>Dépenses</v>
      </c>
      <c r="W166" s="960">
        <f t="shared" si="17"/>
        <v>0</v>
      </c>
      <c r="X166" s="960">
        <f t="shared" si="18"/>
        <v>0</v>
      </c>
      <c r="Y166" s="960">
        <f t="shared" si="19"/>
        <v>0</v>
      </c>
      <c r="Z166" s="960">
        <f t="shared" si="20"/>
        <v>0</v>
      </c>
      <c r="AA166" s="960">
        <f t="shared" si="21"/>
        <v>0</v>
      </c>
      <c r="AB166" s="960">
        <f t="shared" si="22"/>
        <v>0</v>
      </c>
      <c r="AC166" s="957" t="str">
        <f t="shared" si="23"/>
        <v/>
      </c>
    </row>
    <row r="167" spans="22:29" ht="14.4" x14ac:dyDescent="0.3">
      <c r="V167" s="959" t="str">
        <f t="shared" si="16"/>
        <v>Dépenses</v>
      </c>
      <c r="W167" s="960">
        <f t="shared" si="17"/>
        <v>0</v>
      </c>
      <c r="X167" s="960">
        <f t="shared" si="18"/>
        <v>0</v>
      </c>
      <c r="Y167" s="960">
        <f t="shared" si="19"/>
        <v>0</v>
      </c>
      <c r="Z167" s="960">
        <f t="shared" si="20"/>
        <v>0</v>
      </c>
      <c r="AA167" s="960">
        <f t="shared" si="21"/>
        <v>0</v>
      </c>
      <c r="AB167" s="960">
        <f t="shared" si="22"/>
        <v>0</v>
      </c>
      <c r="AC167" s="957" t="str">
        <f t="shared" si="23"/>
        <v/>
      </c>
    </row>
    <row r="168" spans="22:29" ht="14.4" x14ac:dyDescent="0.3">
      <c r="V168" s="959" t="str">
        <f t="shared" si="16"/>
        <v>Dépenses</v>
      </c>
      <c r="W168" s="960">
        <f t="shared" si="17"/>
        <v>0</v>
      </c>
      <c r="X168" s="960">
        <f t="shared" si="18"/>
        <v>0</v>
      </c>
      <c r="Y168" s="960">
        <f t="shared" si="19"/>
        <v>0</v>
      </c>
      <c r="Z168" s="960">
        <f t="shared" si="20"/>
        <v>0</v>
      </c>
      <c r="AA168" s="960">
        <f t="shared" si="21"/>
        <v>0</v>
      </c>
      <c r="AB168" s="960">
        <f t="shared" si="22"/>
        <v>0</v>
      </c>
      <c r="AC168" s="957" t="str">
        <f t="shared" si="23"/>
        <v/>
      </c>
    </row>
    <row r="169" spans="22:29" ht="14.4" x14ac:dyDescent="0.3">
      <c r="V169" s="959" t="str">
        <f t="shared" si="16"/>
        <v>Dépenses</v>
      </c>
      <c r="W169" s="960">
        <f t="shared" si="17"/>
        <v>0</v>
      </c>
      <c r="X169" s="960">
        <f t="shared" si="18"/>
        <v>0</v>
      </c>
      <c r="Y169" s="960">
        <f t="shared" si="19"/>
        <v>0</v>
      </c>
      <c r="Z169" s="960">
        <f t="shared" si="20"/>
        <v>0</v>
      </c>
      <c r="AA169" s="960">
        <f t="shared" si="21"/>
        <v>0</v>
      </c>
      <c r="AB169" s="960">
        <f t="shared" si="22"/>
        <v>0</v>
      </c>
      <c r="AC169" s="957" t="str">
        <f t="shared" si="23"/>
        <v/>
      </c>
    </row>
    <row r="170" spans="22:29" ht="14.4" x14ac:dyDescent="0.3">
      <c r="V170" s="959" t="str">
        <f t="shared" si="16"/>
        <v>Dépenses</v>
      </c>
      <c r="W170" s="960">
        <f t="shared" si="17"/>
        <v>0</v>
      </c>
      <c r="X170" s="960">
        <f t="shared" si="18"/>
        <v>0</v>
      </c>
      <c r="Y170" s="960">
        <f t="shared" si="19"/>
        <v>0</v>
      </c>
      <c r="Z170" s="960">
        <f t="shared" si="20"/>
        <v>0</v>
      </c>
      <c r="AA170" s="960">
        <f t="shared" si="21"/>
        <v>0</v>
      </c>
      <c r="AB170" s="960">
        <f t="shared" si="22"/>
        <v>0</v>
      </c>
      <c r="AC170" s="957" t="str">
        <f t="shared" si="23"/>
        <v/>
      </c>
    </row>
    <row r="171" spans="22:29" ht="14.4" x14ac:dyDescent="0.3">
      <c r="V171" s="959" t="str">
        <f t="shared" si="16"/>
        <v>Dépenses</v>
      </c>
      <c r="W171" s="960">
        <f t="shared" si="17"/>
        <v>0</v>
      </c>
      <c r="X171" s="960">
        <f t="shared" si="18"/>
        <v>0</v>
      </c>
      <c r="Y171" s="960">
        <f t="shared" si="19"/>
        <v>0</v>
      </c>
      <c r="Z171" s="960">
        <f t="shared" si="20"/>
        <v>0</v>
      </c>
      <c r="AA171" s="960">
        <f t="shared" si="21"/>
        <v>0</v>
      </c>
      <c r="AB171" s="960">
        <f t="shared" si="22"/>
        <v>0</v>
      </c>
      <c r="AC171" s="957" t="str">
        <f t="shared" si="23"/>
        <v/>
      </c>
    </row>
    <row r="172" spans="22:29" ht="14.4" x14ac:dyDescent="0.3">
      <c r="V172" s="959" t="str">
        <f t="shared" si="16"/>
        <v>Dépenses</v>
      </c>
      <c r="W172" s="960">
        <f t="shared" si="17"/>
        <v>0</v>
      </c>
      <c r="X172" s="960">
        <f t="shared" si="18"/>
        <v>0</v>
      </c>
      <c r="Y172" s="960">
        <f t="shared" si="19"/>
        <v>0</v>
      </c>
      <c r="Z172" s="960">
        <f t="shared" si="20"/>
        <v>0</v>
      </c>
      <c r="AA172" s="960">
        <f t="shared" si="21"/>
        <v>0</v>
      </c>
      <c r="AB172" s="960">
        <f t="shared" si="22"/>
        <v>0</v>
      </c>
      <c r="AC172" s="957" t="str">
        <f t="shared" si="23"/>
        <v/>
      </c>
    </row>
    <row r="173" spans="22:29" ht="14.4" x14ac:dyDescent="0.3">
      <c r="V173" s="959" t="str">
        <f t="shared" si="16"/>
        <v>Dépenses</v>
      </c>
      <c r="W173" s="960">
        <f t="shared" si="17"/>
        <v>0</v>
      </c>
      <c r="X173" s="960">
        <f t="shared" si="18"/>
        <v>0</v>
      </c>
      <c r="Y173" s="960">
        <f t="shared" si="19"/>
        <v>0</v>
      </c>
      <c r="Z173" s="960">
        <f t="shared" si="20"/>
        <v>0</v>
      </c>
      <c r="AA173" s="960">
        <f t="shared" si="21"/>
        <v>0</v>
      </c>
      <c r="AB173" s="960">
        <f t="shared" si="22"/>
        <v>0</v>
      </c>
      <c r="AC173" s="957" t="str">
        <f t="shared" si="23"/>
        <v/>
      </c>
    </row>
    <row r="174" spans="22:29" ht="14.4" x14ac:dyDescent="0.3">
      <c r="V174" s="959" t="str">
        <f t="shared" si="16"/>
        <v>Dépenses</v>
      </c>
      <c r="W174" s="960">
        <f t="shared" si="17"/>
        <v>0</v>
      </c>
      <c r="X174" s="960">
        <f t="shared" si="18"/>
        <v>0</v>
      </c>
      <c r="Y174" s="960">
        <f t="shared" si="19"/>
        <v>0</v>
      </c>
      <c r="Z174" s="960">
        <f t="shared" si="20"/>
        <v>0</v>
      </c>
      <c r="AA174" s="960">
        <f t="shared" si="21"/>
        <v>0</v>
      </c>
      <c r="AB174" s="960">
        <f t="shared" si="22"/>
        <v>0</v>
      </c>
      <c r="AC174" s="957" t="str">
        <f t="shared" si="23"/>
        <v/>
      </c>
    </row>
    <row r="175" spans="22:29" ht="14.4" x14ac:dyDescent="0.3">
      <c r="V175" s="959" t="str">
        <f t="shared" si="16"/>
        <v>Dépenses</v>
      </c>
      <c r="W175" s="960">
        <f t="shared" si="17"/>
        <v>0</v>
      </c>
      <c r="X175" s="960">
        <f t="shared" si="18"/>
        <v>0</v>
      </c>
      <c r="Y175" s="960">
        <f t="shared" si="19"/>
        <v>0</v>
      </c>
      <c r="Z175" s="960">
        <f t="shared" si="20"/>
        <v>0</v>
      </c>
      <c r="AA175" s="960">
        <f t="shared" si="21"/>
        <v>0</v>
      </c>
      <c r="AB175" s="960">
        <f t="shared" si="22"/>
        <v>0</v>
      </c>
      <c r="AC175" s="957" t="str">
        <f t="shared" si="23"/>
        <v/>
      </c>
    </row>
    <row r="176" spans="22:29" ht="14.4" x14ac:dyDescent="0.3">
      <c r="V176" s="959" t="str">
        <f t="shared" si="16"/>
        <v>Dépenses</v>
      </c>
      <c r="W176" s="960">
        <f t="shared" si="17"/>
        <v>0</v>
      </c>
      <c r="X176" s="960">
        <f t="shared" si="18"/>
        <v>0</v>
      </c>
      <c r="Y176" s="960">
        <f t="shared" si="19"/>
        <v>0</v>
      </c>
      <c r="Z176" s="960">
        <f t="shared" si="20"/>
        <v>0</v>
      </c>
      <c r="AA176" s="960">
        <f t="shared" si="21"/>
        <v>0</v>
      </c>
      <c r="AB176" s="960">
        <f t="shared" si="22"/>
        <v>0</v>
      </c>
      <c r="AC176" s="957" t="str">
        <f t="shared" si="23"/>
        <v/>
      </c>
    </row>
    <row r="177" spans="22:29" ht="14.4" x14ac:dyDescent="0.3">
      <c r="V177" s="959" t="str">
        <f t="shared" si="16"/>
        <v>Dépenses</v>
      </c>
      <c r="W177" s="960">
        <f t="shared" si="17"/>
        <v>0</v>
      </c>
      <c r="X177" s="960">
        <f t="shared" si="18"/>
        <v>0</v>
      </c>
      <c r="Y177" s="960">
        <f t="shared" si="19"/>
        <v>0</v>
      </c>
      <c r="Z177" s="960">
        <f t="shared" si="20"/>
        <v>0</v>
      </c>
      <c r="AA177" s="960">
        <f t="shared" si="21"/>
        <v>0</v>
      </c>
      <c r="AB177" s="960">
        <f t="shared" si="22"/>
        <v>0</v>
      </c>
      <c r="AC177" s="957" t="str">
        <f t="shared" si="23"/>
        <v/>
      </c>
    </row>
    <row r="178" spans="22:29" ht="14.4" x14ac:dyDescent="0.3">
      <c r="V178" s="959" t="str">
        <f t="shared" si="16"/>
        <v>Dépenses</v>
      </c>
      <c r="W178" s="960">
        <f t="shared" si="17"/>
        <v>0</v>
      </c>
      <c r="X178" s="960">
        <f t="shared" si="18"/>
        <v>0</v>
      </c>
      <c r="Y178" s="960">
        <f t="shared" si="19"/>
        <v>0</v>
      </c>
      <c r="Z178" s="960">
        <f t="shared" si="20"/>
        <v>0</v>
      </c>
      <c r="AA178" s="960">
        <f t="shared" si="21"/>
        <v>0</v>
      </c>
      <c r="AB178" s="960">
        <f t="shared" si="22"/>
        <v>0</v>
      </c>
      <c r="AC178" s="957" t="str">
        <f t="shared" si="23"/>
        <v/>
      </c>
    </row>
    <row r="179" spans="22:29" ht="14.4" x14ac:dyDescent="0.3">
      <c r="V179" s="959" t="str">
        <f t="shared" si="16"/>
        <v>Dépenses</v>
      </c>
      <c r="W179" s="960">
        <f t="shared" si="17"/>
        <v>0</v>
      </c>
      <c r="X179" s="960">
        <f t="shared" si="18"/>
        <v>0</v>
      </c>
      <c r="Y179" s="960">
        <f t="shared" si="19"/>
        <v>0</v>
      </c>
      <c r="Z179" s="960">
        <f t="shared" si="20"/>
        <v>0</v>
      </c>
      <c r="AA179" s="960">
        <f t="shared" si="21"/>
        <v>0</v>
      </c>
      <c r="AB179" s="960">
        <f t="shared" si="22"/>
        <v>0</v>
      </c>
      <c r="AC179" s="957" t="str">
        <f t="shared" si="23"/>
        <v/>
      </c>
    </row>
    <row r="180" spans="22:29" ht="14.4" x14ac:dyDescent="0.3">
      <c r="V180" s="959" t="str">
        <f t="shared" si="16"/>
        <v>Dépenses</v>
      </c>
      <c r="W180" s="960">
        <f t="shared" si="17"/>
        <v>0</v>
      </c>
      <c r="X180" s="960">
        <f t="shared" si="18"/>
        <v>0</v>
      </c>
      <c r="Y180" s="960">
        <f t="shared" si="19"/>
        <v>0</v>
      </c>
      <c r="Z180" s="960">
        <f t="shared" si="20"/>
        <v>0</v>
      </c>
      <c r="AA180" s="960">
        <f t="shared" si="21"/>
        <v>0</v>
      </c>
      <c r="AB180" s="960">
        <f t="shared" si="22"/>
        <v>0</v>
      </c>
      <c r="AC180" s="957" t="str">
        <f t="shared" si="23"/>
        <v/>
      </c>
    </row>
    <row r="181" spans="22:29" ht="14.4" x14ac:dyDescent="0.3">
      <c r="V181" s="959" t="str">
        <f t="shared" si="16"/>
        <v>Dépenses</v>
      </c>
      <c r="W181" s="960">
        <f t="shared" si="17"/>
        <v>0</v>
      </c>
      <c r="X181" s="960">
        <f t="shared" si="18"/>
        <v>0</v>
      </c>
      <c r="Y181" s="960">
        <f t="shared" si="19"/>
        <v>0</v>
      </c>
      <c r="Z181" s="960">
        <f t="shared" si="20"/>
        <v>0</v>
      </c>
      <c r="AA181" s="960">
        <f t="shared" si="21"/>
        <v>0</v>
      </c>
      <c r="AB181" s="960">
        <f t="shared" si="22"/>
        <v>0</v>
      </c>
      <c r="AC181" s="957" t="str">
        <f t="shared" si="23"/>
        <v/>
      </c>
    </row>
    <row r="182" spans="22:29" ht="14.4" x14ac:dyDescent="0.3">
      <c r="V182" s="959" t="str">
        <f t="shared" si="16"/>
        <v>Dépenses</v>
      </c>
      <c r="W182" s="960">
        <f t="shared" si="17"/>
        <v>0</v>
      </c>
      <c r="X182" s="960">
        <f t="shared" si="18"/>
        <v>0</v>
      </c>
      <c r="Y182" s="960">
        <f t="shared" si="19"/>
        <v>0</v>
      </c>
      <c r="Z182" s="960">
        <f t="shared" si="20"/>
        <v>0</v>
      </c>
      <c r="AA182" s="960">
        <f t="shared" si="21"/>
        <v>0</v>
      </c>
      <c r="AB182" s="960">
        <f t="shared" si="22"/>
        <v>0</v>
      </c>
      <c r="AC182" s="957" t="str">
        <f t="shared" si="23"/>
        <v/>
      </c>
    </row>
    <row r="183" spans="22:29" ht="14.4" x14ac:dyDescent="0.3">
      <c r="V183" s="959" t="str">
        <f t="shared" si="16"/>
        <v>Dépenses</v>
      </c>
      <c r="W183" s="960">
        <f t="shared" si="17"/>
        <v>0</v>
      </c>
      <c r="X183" s="960">
        <f t="shared" si="18"/>
        <v>0</v>
      </c>
      <c r="Y183" s="960">
        <f t="shared" si="19"/>
        <v>0</v>
      </c>
      <c r="Z183" s="960">
        <f t="shared" si="20"/>
        <v>0</v>
      </c>
      <c r="AA183" s="960">
        <f t="shared" si="21"/>
        <v>0</v>
      </c>
      <c r="AB183" s="960">
        <f t="shared" si="22"/>
        <v>0</v>
      </c>
      <c r="AC183" s="957" t="str">
        <f t="shared" si="23"/>
        <v/>
      </c>
    </row>
    <row r="184" spans="22:29" ht="14.4" x14ac:dyDescent="0.3">
      <c r="V184" s="959" t="str">
        <f t="shared" si="16"/>
        <v>Dépenses</v>
      </c>
      <c r="W184" s="960">
        <f t="shared" si="17"/>
        <v>0</v>
      </c>
      <c r="X184" s="960">
        <f t="shared" si="18"/>
        <v>0</v>
      </c>
      <c r="Y184" s="960">
        <f t="shared" si="19"/>
        <v>0</v>
      </c>
      <c r="Z184" s="960">
        <f t="shared" si="20"/>
        <v>0</v>
      </c>
      <c r="AA184" s="960">
        <f t="shared" si="21"/>
        <v>0</v>
      </c>
      <c r="AB184" s="960">
        <f t="shared" si="22"/>
        <v>0</v>
      </c>
      <c r="AC184" s="957" t="str">
        <f t="shared" si="23"/>
        <v/>
      </c>
    </row>
    <row r="185" spans="22:29" ht="14.4" x14ac:dyDescent="0.3">
      <c r="V185" s="959" t="str">
        <f t="shared" si="16"/>
        <v>Dépenses</v>
      </c>
      <c r="W185" s="960">
        <f t="shared" si="17"/>
        <v>0</v>
      </c>
      <c r="X185" s="960">
        <f t="shared" si="18"/>
        <v>0</v>
      </c>
      <c r="Y185" s="960">
        <f t="shared" si="19"/>
        <v>0</v>
      </c>
      <c r="Z185" s="960">
        <f t="shared" si="20"/>
        <v>0</v>
      </c>
      <c r="AA185" s="960">
        <f t="shared" si="21"/>
        <v>0</v>
      </c>
      <c r="AB185" s="960">
        <f t="shared" si="22"/>
        <v>0</v>
      </c>
      <c r="AC185" s="957" t="str">
        <f t="shared" si="23"/>
        <v/>
      </c>
    </row>
    <row r="186" spans="22:29" ht="14.4" x14ac:dyDescent="0.3">
      <c r="V186" s="959" t="str">
        <f t="shared" si="16"/>
        <v>Dépenses</v>
      </c>
      <c r="W186" s="960">
        <f t="shared" si="17"/>
        <v>0</v>
      </c>
      <c r="X186" s="960">
        <f t="shared" si="18"/>
        <v>0</v>
      </c>
      <c r="Y186" s="960">
        <f t="shared" si="19"/>
        <v>0</v>
      </c>
      <c r="Z186" s="960">
        <f t="shared" si="20"/>
        <v>0</v>
      </c>
      <c r="AA186" s="960">
        <f t="shared" si="21"/>
        <v>0</v>
      </c>
      <c r="AB186" s="960">
        <f t="shared" si="22"/>
        <v>0</v>
      </c>
      <c r="AC186" s="957" t="str">
        <f t="shared" si="23"/>
        <v/>
      </c>
    </row>
    <row r="187" spans="22:29" ht="14.4" x14ac:dyDescent="0.3">
      <c r="V187" s="959" t="str">
        <f t="shared" si="16"/>
        <v>Dépenses</v>
      </c>
      <c r="W187" s="960">
        <f t="shared" si="17"/>
        <v>0</v>
      </c>
      <c r="X187" s="960">
        <f t="shared" si="18"/>
        <v>0</v>
      </c>
      <c r="Y187" s="960">
        <f t="shared" si="19"/>
        <v>0</v>
      </c>
      <c r="Z187" s="960">
        <f t="shared" si="20"/>
        <v>0</v>
      </c>
      <c r="AA187" s="960">
        <f t="shared" si="21"/>
        <v>0</v>
      </c>
      <c r="AB187" s="960">
        <f t="shared" si="22"/>
        <v>0</v>
      </c>
      <c r="AC187" s="957" t="str">
        <f t="shared" si="23"/>
        <v/>
      </c>
    </row>
    <row r="188" spans="22:29" ht="14.4" x14ac:dyDescent="0.3">
      <c r="V188" s="959" t="str">
        <f t="shared" si="16"/>
        <v>Dépenses</v>
      </c>
      <c r="W188" s="960">
        <f t="shared" si="17"/>
        <v>0</v>
      </c>
      <c r="X188" s="960">
        <f t="shared" si="18"/>
        <v>0</v>
      </c>
      <c r="Y188" s="960">
        <f t="shared" si="19"/>
        <v>0</v>
      </c>
      <c r="Z188" s="960">
        <f t="shared" si="20"/>
        <v>0</v>
      </c>
      <c r="AA188" s="960">
        <f t="shared" si="21"/>
        <v>0</v>
      </c>
      <c r="AB188" s="960">
        <f t="shared" si="22"/>
        <v>0</v>
      </c>
      <c r="AC188" s="957" t="str">
        <f t="shared" si="23"/>
        <v/>
      </c>
    </row>
    <row r="189" spans="22:29" ht="14.4" x14ac:dyDescent="0.3">
      <c r="V189" s="959" t="str">
        <f t="shared" si="16"/>
        <v>Dépenses</v>
      </c>
      <c r="W189" s="960">
        <f t="shared" si="17"/>
        <v>0</v>
      </c>
      <c r="X189" s="960">
        <f t="shared" si="18"/>
        <v>0</v>
      </c>
      <c r="Y189" s="960">
        <f t="shared" si="19"/>
        <v>0</v>
      </c>
      <c r="Z189" s="960">
        <f t="shared" si="20"/>
        <v>0</v>
      </c>
      <c r="AA189" s="960">
        <f t="shared" si="21"/>
        <v>0</v>
      </c>
      <c r="AB189" s="960">
        <f t="shared" si="22"/>
        <v>0</v>
      </c>
      <c r="AC189" s="957" t="str">
        <f t="shared" si="23"/>
        <v/>
      </c>
    </row>
    <row r="190" spans="22:29" ht="14.4" x14ac:dyDescent="0.3">
      <c r="V190" s="959" t="str">
        <f t="shared" si="16"/>
        <v>Dépenses</v>
      </c>
      <c r="W190" s="960">
        <f t="shared" si="17"/>
        <v>0</v>
      </c>
      <c r="X190" s="960">
        <f t="shared" si="18"/>
        <v>0</v>
      </c>
      <c r="Y190" s="960">
        <f t="shared" si="19"/>
        <v>0</v>
      </c>
      <c r="Z190" s="960">
        <f t="shared" si="20"/>
        <v>0</v>
      </c>
      <c r="AA190" s="960">
        <f t="shared" si="21"/>
        <v>0</v>
      </c>
      <c r="AB190" s="960">
        <f t="shared" si="22"/>
        <v>0</v>
      </c>
      <c r="AC190" s="957" t="str">
        <f t="shared" si="23"/>
        <v/>
      </c>
    </row>
    <row r="191" spans="22:29" ht="14.4" x14ac:dyDescent="0.3">
      <c r="V191" s="959" t="str">
        <f t="shared" si="16"/>
        <v>Dépenses</v>
      </c>
      <c r="W191" s="960">
        <f t="shared" si="17"/>
        <v>0</v>
      </c>
      <c r="X191" s="960">
        <f t="shared" si="18"/>
        <v>0</v>
      </c>
      <c r="Y191" s="960">
        <f t="shared" si="19"/>
        <v>0</v>
      </c>
      <c r="Z191" s="960">
        <f t="shared" si="20"/>
        <v>0</v>
      </c>
      <c r="AA191" s="960">
        <f t="shared" si="21"/>
        <v>0</v>
      </c>
      <c r="AB191" s="960">
        <f t="shared" si="22"/>
        <v>0</v>
      </c>
      <c r="AC191" s="957" t="str">
        <f t="shared" si="23"/>
        <v/>
      </c>
    </row>
    <row r="192" spans="22:29" ht="14.4" x14ac:dyDescent="0.3">
      <c r="V192" s="959" t="str">
        <f t="shared" si="16"/>
        <v>Dépenses</v>
      </c>
      <c r="W192" s="960">
        <f t="shared" si="17"/>
        <v>0</v>
      </c>
      <c r="X192" s="960">
        <f t="shared" si="18"/>
        <v>0</v>
      </c>
      <c r="Y192" s="960">
        <f t="shared" si="19"/>
        <v>0</v>
      </c>
      <c r="Z192" s="960">
        <f t="shared" si="20"/>
        <v>0</v>
      </c>
      <c r="AA192" s="960">
        <f t="shared" si="21"/>
        <v>0</v>
      </c>
      <c r="AB192" s="960">
        <f t="shared" si="22"/>
        <v>0</v>
      </c>
      <c r="AC192" s="957" t="str">
        <f t="shared" si="23"/>
        <v/>
      </c>
    </row>
    <row r="193" spans="22:29" ht="14.4" x14ac:dyDescent="0.3">
      <c r="V193" s="959" t="str">
        <f t="shared" si="16"/>
        <v>Dépenses</v>
      </c>
      <c r="W193" s="960">
        <f t="shared" si="17"/>
        <v>0</v>
      </c>
      <c r="X193" s="960">
        <f t="shared" si="18"/>
        <v>0</v>
      </c>
      <c r="Y193" s="960">
        <f t="shared" si="19"/>
        <v>0</v>
      </c>
      <c r="Z193" s="960">
        <f t="shared" si="20"/>
        <v>0</v>
      </c>
      <c r="AA193" s="960">
        <f t="shared" si="21"/>
        <v>0</v>
      </c>
      <c r="AB193" s="960">
        <f t="shared" si="22"/>
        <v>0</v>
      </c>
      <c r="AC193" s="957" t="str">
        <f t="shared" si="23"/>
        <v/>
      </c>
    </row>
    <row r="194" spans="22:29" ht="14.4" x14ac:dyDescent="0.3">
      <c r="V194" s="959" t="str">
        <f t="shared" si="16"/>
        <v>Dépenses</v>
      </c>
      <c r="W194" s="960">
        <f t="shared" si="17"/>
        <v>0</v>
      </c>
      <c r="X194" s="960">
        <f t="shared" si="18"/>
        <v>0</v>
      </c>
      <c r="Y194" s="960">
        <f t="shared" si="19"/>
        <v>0</v>
      </c>
      <c r="Z194" s="960">
        <f t="shared" si="20"/>
        <v>0</v>
      </c>
      <c r="AA194" s="960">
        <f t="shared" si="21"/>
        <v>0</v>
      </c>
      <c r="AB194" s="960">
        <f t="shared" si="22"/>
        <v>0</v>
      </c>
      <c r="AC194" s="957" t="str">
        <f t="shared" si="23"/>
        <v/>
      </c>
    </row>
    <row r="195" spans="22:29" ht="14.4" x14ac:dyDescent="0.3">
      <c r="V195" s="959" t="str">
        <f t="shared" ref="V195:V258" si="24">IF(LEFT($L195,1)="R","Recettes","Dépenses")</f>
        <v>Dépenses</v>
      </c>
      <c r="W195" s="960">
        <f t="shared" ref="W195:W258" si="25">IF($G195&amp;$I195&amp;$D195="SaisirBudget InitialEngagement",$T195,0)</f>
        <v>0</v>
      </c>
      <c r="X195" s="960">
        <f t="shared" ref="X195:X258" si="26">IF($G195&amp;$I195&amp;$D195&amp;$V195="SaisirBudget InitialPaiementDépenses",$T195,0)</f>
        <v>0</v>
      </c>
      <c r="Y195" s="960">
        <f t="shared" ref="Y195:Y258" si="27">IF($G195&amp;$I195&amp;$D195&amp;$V195="SaisirBudget InitialPaiementRecettes",$T195,0)</f>
        <v>0</v>
      </c>
      <c r="Z195" s="960">
        <f t="shared" ref="Z195:Z258" si="28">IF($D195&amp;$V195="EngagementDépenses",$T195,0)</f>
        <v>0</v>
      </c>
      <c r="AA195" s="960">
        <f t="shared" ref="AA195:AA258" si="29">IF($D195&amp;$V195="PaiementDépenses",$T195,0)</f>
        <v>0</v>
      </c>
      <c r="AB195" s="960">
        <f t="shared" ref="AB195:AB258" si="30">IF($D195&amp;$V195="PaiementRecettes",$T195,0)</f>
        <v>0</v>
      </c>
      <c r="AC195" s="957" t="str">
        <f t="shared" ref="AC195:AC258" si="31">IF(LEFT($L195,2)="RF","RF",IF(LEFT($L195,2)="RI","RI",""))</f>
        <v/>
      </c>
    </row>
    <row r="196" spans="22:29" ht="14.4" x14ac:dyDescent="0.3">
      <c r="V196" s="959" t="str">
        <f t="shared" si="24"/>
        <v>Dépenses</v>
      </c>
      <c r="W196" s="960">
        <f t="shared" si="25"/>
        <v>0</v>
      </c>
      <c r="X196" s="960">
        <f t="shared" si="26"/>
        <v>0</v>
      </c>
      <c r="Y196" s="960">
        <f t="shared" si="27"/>
        <v>0</v>
      </c>
      <c r="Z196" s="960">
        <f t="shared" si="28"/>
        <v>0</v>
      </c>
      <c r="AA196" s="960">
        <f t="shared" si="29"/>
        <v>0</v>
      </c>
      <c r="AB196" s="960">
        <f t="shared" si="30"/>
        <v>0</v>
      </c>
      <c r="AC196" s="957" t="str">
        <f t="shared" si="31"/>
        <v/>
      </c>
    </row>
    <row r="197" spans="22:29" ht="14.4" x14ac:dyDescent="0.3">
      <c r="V197" s="959" t="str">
        <f t="shared" si="24"/>
        <v>Dépenses</v>
      </c>
      <c r="W197" s="960">
        <f t="shared" si="25"/>
        <v>0</v>
      </c>
      <c r="X197" s="960">
        <f t="shared" si="26"/>
        <v>0</v>
      </c>
      <c r="Y197" s="960">
        <f t="shared" si="27"/>
        <v>0</v>
      </c>
      <c r="Z197" s="960">
        <f t="shared" si="28"/>
        <v>0</v>
      </c>
      <c r="AA197" s="960">
        <f t="shared" si="29"/>
        <v>0</v>
      </c>
      <c r="AB197" s="960">
        <f t="shared" si="30"/>
        <v>0</v>
      </c>
      <c r="AC197" s="957" t="str">
        <f t="shared" si="31"/>
        <v/>
      </c>
    </row>
    <row r="198" spans="22:29" ht="14.4" x14ac:dyDescent="0.3">
      <c r="V198" s="959" t="str">
        <f t="shared" si="24"/>
        <v>Dépenses</v>
      </c>
      <c r="W198" s="960">
        <f t="shared" si="25"/>
        <v>0</v>
      </c>
      <c r="X198" s="960">
        <f t="shared" si="26"/>
        <v>0</v>
      </c>
      <c r="Y198" s="960">
        <f t="shared" si="27"/>
        <v>0</v>
      </c>
      <c r="Z198" s="960">
        <f t="shared" si="28"/>
        <v>0</v>
      </c>
      <c r="AA198" s="960">
        <f t="shared" si="29"/>
        <v>0</v>
      </c>
      <c r="AB198" s="960">
        <f t="shared" si="30"/>
        <v>0</v>
      </c>
      <c r="AC198" s="957" t="str">
        <f t="shared" si="31"/>
        <v/>
      </c>
    </row>
    <row r="199" spans="22:29" ht="14.4" x14ac:dyDescent="0.3">
      <c r="V199" s="959" t="str">
        <f t="shared" si="24"/>
        <v>Dépenses</v>
      </c>
      <c r="W199" s="960">
        <f t="shared" si="25"/>
        <v>0</v>
      </c>
      <c r="X199" s="960">
        <f t="shared" si="26"/>
        <v>0</v>
      </c>
      <c r="Y199" s="960">
        <f t="shared" si="27"/>
        <v>0</v>
      </c>
      <c r="Z199" s="960">
        <f t="shared" si="28"/>
        <v>0</v>
      </c>
      <c r="AA199" s="960">
        <f t="shared" si="29"/>
        <v>0</v>
      </c>
      <c r="AB199" s="960">
        <f t="shared" si="30"/>
        <v>0</v>
      </c>
      <c r="AC199" s="957" t="str">
        <f t="shared" si="31"/>
        <v/>
      </c>
    </row>
    <row r="200" spans="22:29" ht="14.4" x14ac:dyDescent="0.3">
      <c r="V200" s="959" t="str">
        <f t="shared" si="24"/>
        <v>Dépenses</v>
      </c>
      <c r="W200" s="960">
        <f t="shared" si="25"/>
        <v>0</v>
      </c>
      <c r="X200" s="960">
        <f t="shared" si="26"/>
        <v>0</v>
      </c>
      <c r="Y200" s="960">
        <f t="shared" si="27"/>
        <v>0</v>
      </c>
      <c r="Z200" s="960">
        <f t="shared" si="28"/>
        <v>0</v>
      </c>
      <c r="AA200" s="960">
        <f t="shared" si="29"/>
        <v>0</v>
      </c>
      <c r="AB200" s="960">
        <f t="shared" si="30"/>
        <v>0</v>
      </c>
      <c r="AC200" s="957" t="str">
        <f t="shared" si="31"/>
        <v/>
      </c>
    </row>
    <row r="201" spans="22:29" ht="14.4" x14ac:dyDescent="0.3">
      <c r="V201" s="959" t="str">
        <f t="shared" si="24"/>
        <v>Dépenses</v>
      </c>
      <c r="W201" s="960">
        <f t="shared" si="25"/>
        <v>0</v>
      </c>
      <c r="X201" s="960">
        <f t="shared" si="26"/>
        <v>0</v>
      </c>
      <c r="Y201" s="960">
        <f t="shared" si="27"/>
        <v>0</v>
      </c>
      <c r="Z201" s="960">
        <f t="shared" si="28"/>
        <v>0</v>
      </c>
      <c r="AA201" s="960">
        <f t="shared" si="29"/>
        <v>0</v>
      </c>
      <c r="AB201" s="960">
        <f t="shared" si="30"/>
        <v>0</v>
      </c>
      <c r="AC201" s="957" t="str">
        <f t="shared" si="31"/>
        <v/>
      </c>
    </row>
    <row r="202" spans="22:29" ht="14.4" x14ac:dyDescent="0.3">
      <c r="V202" s="959" t="str">
        <f t="shared" si="24"/>
        <v>Dépenses</v>
      </c>
      <c r="W202" s="960">
        <f t="shared" si="25"/>
        <v>0</v>
      </c>
      <c r="X202" s="960">
        <f t="shared" si="26"/>
        <v>0</v>
      </c>
      <c r="Y202" s="960">
        <f t="shared" si="27"/>
        <v>0</v>
      </c>
      <c r="Z202" s="960">
        <f t="shared" si="28"/>
        <v>0</v>
      </c>
      <c r="AA202" s="960">
        <f t="shared" si="29"/>
        <v>0</v>
      </c>
      <c r="AB202" s="960">
        <f t="shared" si="30"/>
        <v>0</v>
      </c>
      <c r="AC202" s="957" t="str">
        <f t="shared" si="31"/>
        <v/>
      </c>
    </row>
    <row r="203" spans="22:29" ht="14.4" x14ac:dyDescent="0.3">
      <c r="V203" s="959" t="str">
        <f t="shared" si="24"/>
        <v>Dépenses</v>
      </c>
      <c r="W203" s="960">
        <f t="shared" si="25"/>
        <v>0</v>
      </c>
      <c r="X203" s="960">
        <f t="shared" si="26"/>
        <v>0</v>
      </c>
      <c r="Y203" s="960">
        <f t="shared" si="27"/>
        <v>0</v>
      </c>
      <c r="Z203" s="960">
        <f t="shared" si="28"/>
        <v>0</v>
      </c>
      <c r="AA203" s="960">
        <f t="shared" si="29"/>
        <v>0</v>
      </c>
      <c r="AB203" s="960">
        <f t="shared" si="30"/>
        <v>0</v>
      </c>
      <c r="AC203" s="957" t="str">
        <f t="shared" si="31"/>
        <v/>
      </c>
    </row>
    <row r="204" spans="22:29" ht="14.4" x14ac:dyDescent="0.3">
      <c r="V204" s="959" t="str">
        <f t="shared" si="24"/>
        <v>Dépenses</v>
      </c>
      <c r="W204" s="960">
        <f t="shared" si="25"/>
        <v>0</v>
      </c>
      <c r="X204" s="960">
        <f t="shared" si="26"/>
        <v>0</v>
      </c>
      <c r="Y204" s="960">
        <f t="shared" si="27"/>
        <v>0</v>
      </c>
      <c r="Z204" s="960">
        <f t="shared" si="28"/>
        <v>0</v>
      </c>
      <c r="AA204" s="960">
        <f t="shared" si="29"/>
        <v>0</v>
      </c>
      <c r="AB204" s="960">
        <f t="shared" si="30"/>
        <v>0</v>
      </c>
      <c r="AC204" s="957" t="str">
        <f t="shared" si="31"/>
        <v/>
      </c>
    </row>
    <row r="205" spans="22:29" ht="14.4" x14ac:dyDescent="0.3">
      <c r="V205" s="959" t="str">
        <f t="shared" si="24"/>
        <v>Dépenses</v>
      </c>
      <c r="W205" s="960">
        <f t="shared" si="25"/>
        <v>0</v>
      </c>
      <c r="X205" s="960">
        <f t="shared" si="26"/>
        <v>0</v>
      </c>
      <c r="Y205" s="960">
        <f t="shared" si="27"/>
        <v>0</v>
      </c>
      <c r="Z205" s="960">
        <f t="shared" si="28"/>
        <v>0</v>
      </c>
      <c r="AA205" s="960">
        <f t="shared" si="29"/>
        <v>0</v>
      </c>
      <c r="AB205" s="960">
        <f t="shared" si="30"/>
        <v>0</v>
      </c>
      <c r="AC205" s="957" t="str">
        <f t="shared" si="31"/>
        <v/>
      </c>
    </row>
    <row r="206" spans="22:29" ht="14.4" x14ac:dyDescent="0.3">
      <c r="V206" s="959" t="str">
        <f t="shared" si="24"/>
        <v>Dépenses</v>
      </c>
      <c r="W206" s="960">
        <f t="shared" si="25"/>
        <v>0</v>
      </c>
      <c r="X206" s="960">
        <f t="shared" si="26"/>
        <v>0</v>
      </c>
      <c r="Y206" s="960">
        <f t="shared" si="27"/>
        <v>0</v>
      </c>
      <c r="Z206" s="960">
        <f t="shared" si="28"/>
        <v>0</v>
      </c>
      <c r="AA206" s="960">
        <f t="shared" si="29"/>
        <v>0</v>
      </c>
      <c r="AB206" s="960">
        <f t="shared" si="30"/>
        <v>0</v>
      </c>
      <c r="AC206" s="957" t="str">
        <f t="shared" si="31"/>
        <v/>
      </c>
    </row>
    <row r="207" spans="22:29" ht="14.4" x14ac:dyDescent="0.3">
      <c r="V207" s="959" t="str">
        <f t="shared" si="24"/>
        <v>Dépenses</v>
      </c>
      <c r="W207" s="960">
        <f t="shared" si="25"/>
        <v>0</v>
      </c>
      <c r="X207" s="960">
        <f t="shared" si="26"/>
        <v>0</v>
      </c>
      <c r="Y207" s="960">
        <f t="shared" si="27"/>
        <v>0</v>
      </c>
      <c r="Z207" s="960">
        <f t="shared" si="28"/>
        <v>0</v>
      </c>
      <c r="AA207" s="960">
        <f t="shared" si="29"/>
        <v>0</v>
      </c>
      <c r="AB207" s="960">
        <f t="shared" si="30"/>
        <v>0</v>
      </c>
      <c r="AC207" s="957" t="str">
        <f t="shared" si="31"/>
        <v/>
      </c>
    </row>
    <row r="208" spans="22:29" ht="14.4" x14ac:dyDescent="0.3">
      <c r="V208" s="959" t="str">
        <f t="shared" si="24"/>
        <v>Dépenses</v>
      </c>
      <c r="W208" s="960">
        <f t="shared" si="25"/>
        <v>0</v>
      </c>
      <c r="X208" s="960">
        <f t="shared" si="26"/>
        <v>0</v>
      </c>
      <c r="Y208" s="960">
        <f t="shared" si="27"/>
        <v>0</v>
      </c>
      <c r="Z208" s="960">
        <f t="shared" si="28"/>
        <v>0</v>
      </c>
      <c r="AA208" s="960">
        <f t="shared" si="29"/>
        <v>0</v>
      </c>
      <c r="AB208" s="960">
        <f t="shared" si="30"/>
        <v>0</v>
      </c>
      <c r="AC208" s="957" t="str">
        <f t="shared" si="31"/>
        <v/>
      </c>
    </row>
    <row r="209" spans="22:29" ht="14.4" x14ac:dyDescent="0.3">
      <c r="V209" s="959" t="str">
        <f t="shared" si="24"/>
        <v>Dépenses</v>
      </c>
      <c r="W209" s="960">
        <f t="shared" si="25"/>
        <v>0</v>
      </c>
      <c r="X209" s="960">
        <f t="shared" si="26"/>
        <v>0</v>
      </c>
      <c r="Y209" s="960">
        <f t="shared" si="27"/>
        <v>0</v>
      </c>
      <c r="Z209" s="960">
        <f t="shared" si="28"/>
        <v>0</v>
      </c>
      <c r="AA209" s="960">
        <f t="shared" si="29"/>
        <v>0</v>
      </c>
      <c r="AB209" s="960">
        <f t="shared" si="30"/>
        <v>0</v>
      </c>
      <c r="AC209" s="957" t="str">
        <f t="shared" si="31"/>
        <v/>
      </c>
    </row>
    <row r="210" spans="22:29" ht="14.4" x14ac:dyDescent="0.3">
      <c r="V210" s="959" t="str">
        <f t="shared" si="24"/>
        <v>Dépenses</v>
      </c>
      <c r="W210" s="960">
        <f t="shared" si="25"/>
        <v>0</v>
      </c>
      <c r="X210" s="960">
        <f t="shared" si="26"/>
        <v>0</v>
      </c>
      <c r="Y210" s="960">
        <f t="shared" si="27"/>
        <v>0</v>
      </c>
      <c r="Z210" s="960">
        <f t="shared" si="28"/>
        <v>0</v>
      </c>
      <c r="AA210" s="960">
        <f t="shared" si="29"/>
        <v>0</v>
      </c>
      <c r="AB210" s="960">
        <f t="shared" si="30"/>
        <v>0</v>
      </c>
      <c r="AC210" s="957" t="str">
        <f t="shared" si="31"/>
        <v/>
      </c>
    </row>
    <row r="211" spans="22:29" ht="14.4" x14ac:dyDescent="0.3">
      <c r="V211" s="959" t="str">
        <f t="shared" si="24"/>
        <v>Dépenses</v>
      </c>
      <c r="W211" s="960">
        <f t="shared" si="25"/>
        <v>0</v>
      </c>
      <c r="X211" s="960">
        <f t="shared" si="26"/>
        <v>0</v>
      </c>
      <c r="Y211" s="960">
        <f t="shared" si="27"/>
        <v>0</v>
      </c>
      <c r="Z211" s="960">
        <f t="shared" si="28"/>
        <v>0</v>
      </c>
      <c r="AA211" s="960">
        <f t="shared" si="29"/>
        <v>0</v>
      </c>
      <c r="AB211" s="960">
        <f t="shared" si="30"/>
        <v>0</v>
      </c>
      <c r="AC211" s="957" t="str">
        <f t="shared" si="31"/>
        <v/>
      </c>
    </row>
    <row r="212" spans="22:29" ht="14.4" x14ac:dyDescent="0.3">
      <c r="V212" s="959" t="str">
        <f t="shared" si="24"/>
        <v>Dépenses</v>
      </c>
      <c r="W212" s="960">
        <f t="shared" si="25"/>
        <v>0</v>
      </c>
      <c r="X212" s="960">
        <f t="shared" si="26"/>
        <v>0</v>
      </c>
      <c r="Y212" s="960">
        <f t="shared" si="27"/>
        <v>0</v>
      </c>
      <c r="Z212" s="960">
        <f t="shared" si="28"/>
        <v>0</v>
      </c>
      <c r="AA212" s="960">
        <f t="shared" si="29"/>
        <v>0</v>
      </c>
      <c r="AB212" s="960">
        <f t="shared" si="30"/>
        <v>0</v>
      </c>
      <c r="AC212" s="957" t="str">
        <f t="shared" si="31"/>
        <v/>
      </c>
    </row>
    <row r="213" spans="22:29" ht="14.4" x14ac:dyDescent="0.3">
      <c r="V213" s="959" t="str">
        <f t="shared" si="24"/>
        <v>Dépenses</v>
      </c>
      <c r="W213" s="960">
        <f t="shared" si="25"/>
        <v>0</v>
      </c>
      <c r="X213" s="960">
        <f t="shared" si="26"/>
        <v>0</v>
      </c>
      <c r="Y213" s="960">
        <f t="shared" si="27"/>
        <v>0</v>
      </c>
      <c r="Z213" s="960">
        <f t="shared" si="28"/>
        <v>0</v>
      </c>
      <c r="AA213" s="960">
        <f t="shared" si="29"/>
        <v>0</v>
      </c>
      <c r="AB213" s="960">
        <f t="shared" si="30"/>
        <v>0</v>
      </c>
      <c r="AC213" s="957" t="str">
        <f t="shared" si="31"/>
        <v/>
      </c>
    </row>
    <row r="214" spans="22:29" ht="14.4" x14ac:dyDescent="0.3">
      <c r="V214" s="959" t="str">
        <f t="shared" si="24"/>
        <v>Dépenses</v>
      </c>
      <c r="W214" s="960">
        <f t="shared" si="25"/>
        <v>0</v>
      </c>
      <c r="X214" s="960">
        <f t="shared" si="26"/>
        <v>0</v>
      </c>
      <c r="Y214" s="960">
        <f t="shared" si="27"/>
        <v>0</v>
      </c>
      <c r="Z214" s="960">
        <f t="shared" si="28"/>
        <v>0</v>
      </c>
      <c r="AA214" s="960">
        <f t="shared" si="29"/>
        <v>0</v>
      </c>
      <c r="AB214" s="960">
        <f t="shared" si="30"/>
        <v>0</v>
      </c>
      <c r="AC214" s="957" t="str">
        <f t="shared" si="31"/>
        <v/>
      </c>
    </row>
    <row r="215" spans="22:29" ht="14.4" x14ac:dyDescent="0.3">
      <c r="V215" s="959" t="str">
        <f t="shared" si="24"/>
        <v>Dépenses</v>
      </c>
      <c r="W215" s="960">
        <f t="shared" si="25"/>
        <v>0</v>
      </c>
      <c r="X215" s="960">
        <f t="shared" si="26"/>
        <v>0</v>
      </c>
      <c r="Y215" s="960">
        <f t="shared" si="27"/>
        <v>0</v>
      </c>
      <c r="Z215" s="960">
        <f t="shared" si="28"/>
        <v>0</v>
      </c>
      <c r="AA215" s="960">
        <f t="shared" si="29"/>
        <v>0</v>
      </c>
      <c r="AB215" s="960">
        <f t="shared" si="30"/>
        <v>0</v>
      </c>
      <c r="AC215" s="957" t="str">
        <f t="shared" si="31"/>
        <v/>
      </c>
    </row>
    <row r="216" spans="22:29" ht="14.4" x14ac:dyDescent="0.3">
      <c r="V216" s="959" t="str">
        <f t="shared" si="24"/>
        <v>Dépenses</v>
      </c>
      <c r="W216" s="960">
        <f t="shared" si="25"/>
        <v>0</v>
      </c>
      <c r="X216" s="960">
        <f t="shared" si="26"/>
        <v>0</v>
      </c>
      <c r="Y216" s="960">
        <f t="shared" si="27"/>
        <v>0</v>
      </c>
      <c r="Z216" s="960">
        <f t="shared" si="28"/>
        <v>0</v>
      </c>
      <c r="AA216" s="960">
        <f t="shared" si="29"/>
        <v>0</v>
      </c>
      <c r="AB216" s="960">
        <f t="shared" si="30"/>
        <v>0</v>
      </c>
      <c r="AC216" s="957" t="str">
        <f t="shared" si="31"/>
        <v/>
      </c>
    </row>
    <row r="217" spans="22:29" ht="14.4" x14ac:dyDescent="0.3">
      <c r="V217" s="959" t="str">
        <f t="shared" si="24"/>
        <v>Dépenses</v>
      </c>
      <c r="W217" s="960">
        <f t="shared" si="25"/>
        <v>0</v>
      </c>
      <c r="X217" s="960">
        <f t="shared" si="26"/>
        <v>0</v>
      </c>
      <c r="Y217" s="960">
        <f t="shared" si="27"/>
        <v>0</v>
      </c>
      <c r="Z217" s="960">
        <f t="shared" si="28"/>
        <v>0</v>
      </c>
      <c r="AA217" s="960">
        <f t="shared" si="29"/>
        <v>0</v>
      </c>
      <c r="AB217" s="960">
        <f t="shared" si="30"/>
        <v>0</v>
      </c>
      <c r="AC217" s="957" t="str">
        <f t="shared" si="31"/>
        <v/>
      </c>
    </row>
    <row r="218" spans="22:29" ht="14.4" x14ac:dyDescent="0.3">
      <c r="V218" s="959" t="str">
        <f t="shared" si="24"/>
        <v>Dépenses</v>
      </c>
      <c r="W218" s="960">
        <f t="shared" si="25"/>
        <v>0</v>
      </c>
      <c r="X218" s="960">
        <f t="shared" si="26"/>
        <v>0</v>
      </c>
      <c r="Y218" s="960">
        <f t="shared" si="27"/>
        <v>0</v>
      </c>
      <c r="Z218" s="960">
        <f t="shared" si="28"/>
        <v>0</v>
      </c>
      <c r="AA218" s="960">
        <f t="shared" si="29"/>
        <v>0</v>
      </c>
      <c r="AB218" s="960">
        <f t="shared" si="30"/>
        <v>0</v>
      </c>
      <c r="AC218" s="957" t="str">
        <f t="shared" si="31"/>
        <v/>
      </c>
    </row>
    <row r="219" spans="22:29" ht="14.4" x14ac:dyDescent="0.3">
      <c r="V219" s="959" t="str">
        <f t="shared" si="24"/>
        <v>Dépenses</v>
      </c>
      <c r="W219" s="960">
        <f t="shared" si="25"/>
        <v>0</v>
      </c>
      <c r="X219" s="960">
        <f t="shared" si="26"/>
        <v>0</v>
      </c>
      <c r="Y219" s="960">
        <f t="shared" si="27"/>
        <v>0</v>
      </c>
      <c r="Z219" s="960">
        <f t="shared" si="28"/>
        <v>0</v>
      </c>
      <c r="AA219" s="960">
        <f t="shared" si="29"/>
        <v>0</v>
      </c>
      <c r="AB219" s="960">
        <f t="shared" si="30"/>
        <v>0</v>
      </c>
      <c r="AC219" s="957" t="str">
        <f t="shared" si="31"/>
        <v/>
      </c>
    </row>
    <row r="220" spans="22:29" ht="14.4" x14ac:dyDescent="0.3">
      <c r="V220" s="959" t="str">
        <f t="shared" si="24"/>
        <v>Dépenses</v>
      </c>
      <c r="W220" s="960">
        <f t="shared" si="25"/>
        <v>0</v>
      </c>
      <c r="X220" s="960">
        <f t="shared" si="26"/>
        <v>0</v>
      </c>
      <c r="Y220" s="960">
        <f t="shared" si="27"/>
        <v>0</v>
      </c>
      <c r="Z220" s="960">
        <f t="shared" si="28"/>
        <v>0</v>
      </c>
      <c r="AA220" s="960">
        <f t="shared" si="29"/>
        <v>0</v>
      </c>
      <c r="AB220" s="960">
        <f t="shared" si="30"/>
        <v>0</v>
      </c>
      <c r="AC220" s="957" t="str">
        <f t="shared" si="31"/>
        <v/>
      </c>
    </row>
    <row r="221" spans="22:29" ht="14.4" x14ac:dyDescent="0.3">
      <c r="V221" s="959" t="str">
        <f t="shared" si="24"/>
        <v>Dépenses</v>
      </c>
      <c r="W221" s="960">
        <f t="shared" si="25"/>
        <v>0</v>
      </c>
      <c r="X221" s="960">
        <f t="shared" si="26"/>
        <v>0</v>
      </c>
      <c r="Y221" s="960">
        <f t="shared" si="27"/>
        <v>0</v>
      </c>
      <c r="Z221" s="960">
        <f t="shared" si="28"/>
        <v>0</v>
      </c>
      <c r="AA221" s="960">
        <f t="shared" si="29"/>
        <v>0</v>
      </c>
      <c r="AB221" s="960">
        <f t="shared" si="30"/>
        <v>0</v>
      </c>
      <c r="AC221" s="957" t="str">
        <f t="shared" si="31"/>
        <v/>
      </c>
    </row>
    <row r="222" spans="22:29" ht="14.4" x14ac:dyDescent="0.3">
      <c r="V222" s="959" t="str">
        <f t="shared" si="24"/>
        <v>Dépenses</v>
      </c>
      <c r="W222" s="960">
        <f t="shared" si="25"/>
        <v>0</v>
      </c>
      <c r="X222" s="960">
        <f t="shared" si="26"/>
        <v>0</v>
      </c>
      <c r="Y222" s="960">
        <f t="shared" si="27"/>
        <v>0</v>
      </c>
      <c r="Z222" s="960">
        <f t="shared" si="28"/>
        <v>0</v>
      </c>
      <c r="AA222" s="960">
        <f t="shared" si="29"/>
        <v>0</v>
      </c>
      <c r="AB222" s="960">
        <f t="shared" si="30"/>
        <v>0</v>
      </c>
      <c r="AC222" s="957" t="str">
        <f t="shared" si="31"/>
        <v/>
      </c>
    </row>
    <row r="223" spans="22:29" ht="14.4" x14ac:dyDescent="0.3">
      <c r="V223" s="959" t="str">
        <f t="shared" si="24"/>
        <v>Dépenses</v>
      </c>
      <c r="W223" s="960">
        <f t="shared" si="25"/>
        <v>0</v>
      </c>
      <c r="X223" s="960">
        <f t="shared" si="26"/>
        <v>0</v>
      </c>
      <c r="Y223" s="960">
        <f t="shared" si="27"/>
        <v>0</v>
      </c>
      <c r="Z223" s="960">
        <f t="shared" si="28"/>
        <v>0</v>
      </c>
      <c r="AA223" s="960">
        <f t="shared" si="29"/>
        <v>0</v>
      </c>
      <c r="AB223" s="960">
        <f t="shared" si="30"/>
        <v>0</v>
      </c>
      <c r="AC223" s="957" t="str">
        <f t="shared" si="31"/>
        <v/>
      </c>
    </row>
    <row r="224" spans="22:29" ht="14.4" x14ac:dyDescent="0.3">
      <c r="V224" s="959" t="str">
        <f t="shared" si="24"/>
        <v>Dépenses</v>
      </c>
      <c r="W224" s="960">
        <f t="shared" si="25"/>
        <v>0</v>
      </c>
      <c r="X224" s="960">
        <f t="shared" si="26"/>
        <v>0</v>
      </c>
      <c r="Y224" s="960">
        <f t="shared" si="27"/>
        <v>0</v>
      </c>
      <c r="Z224" s="960">
        <f t="shared" si="28"/>
        <v>0</v>
      </c>
      <c r="AA224" s="960">
        <f t="shared" si="29"/>
        <v>0</v>
      </c>
      <c r="AB224" s="960">
        <f t="shared" si="30"/>
        <v>0</v>
      </c>
      <c r="AC224" s="957" t="str">
        <f t="shared" si="31"/>
        <v/>
      </c>
    </row>
    <row r="225" spans="22:29" ht="14.4" x14ac:dyDescent="0.3">
      <c r="V225" s="959" t="str">
        <f t="shared" si="24"/>
        <v>Dépenses</v>
      </c>
      <c r="W225" s="960">
        <f t="shared" si="25"/>
        <v>0</v>
      </c>
      <c r="X225" s="960">
        <f t="shared" si="26"/>
        <v>0</v>
      </c>
      <c r="Y225" s="960">
        <f t="shared" si="27"/>
        <v>0</v>
      </c>
      <c r="Z225" s="960">
        <f t="shared" si="28"/>
        <v>0</v>
      </c>
      <c r="AA225" s="960">
        <f t="shared" si="29"/>
        <v>0</v>
      </c>
      <c r="AB225" s="960">
        <f t="shared" si="30"/>
        <v>0</v>
      </c>
      <c r="AC225" s="957" t="str">
        <f t="shared" si="31"/>
        <v/>
      </c>
    </row>
    <row r="226" spans="22:29" ht="14.4" x14ac:dyDescent="0.3">
      <c r="V226" s="959" t="str">
        <f t="shared" si="24"/>
        <v>Dépenses</v>
      </c>
      <c r="W226" s="960">
        <f t="shared" si="25"/>
        <v>0</v>
      </c>
      <c r="X226" s="960">
        <f t="shared" si="26"/>
        <v>0</v>
      </c>
      <c r="Y226" s="960">
        <f t="shared" si="27"/>
        <v>0</v>
      </c>
      <c r="Z226" s="960">
        <f t="shared" si="28"/>
        <v>0</v>
      </c>
      <c r="AA226" s="960">
        <f t="shared" si="29"/>
        <v>0</v>
      </c>
      <c r="AB226" s="960">
        <f t="shared" si="30"/>
        <v>0</v>
      </c>
      <c r="AC226" s="957" t="str">
        <f t="shared" si="31"/>
        <v/>
      </c>
    </row>
    <row r="227" spans="22:29" ht="14.4" x14ac:dyDescent="0.3">
      <c r="V227" s="959" t="str">
        <f t="shared" si="24"/>
        <v>Dépenses</v>
      </c>
      <c r="W227" s="960">
        <f t="shared" si="25"/>
        <v>0</v>
      </c>
      <c r="X227" s="960">
        <f t="shared" si="26"/>
        <v>0</v>
      </c>
      <c r="Y227" s="960">
        <f t="shared" si="27"/>
        <v>0</v>
      </c>
      <c r="Z227" s="960">
        <f t="shared" si="28"/>
        <v>0</v>
      </c>
      <c r="AA227" s="960">
        <f t="shared" si="29"/>
        <v>0</v>
      </c>
      <c r="AB227" s="960">
        <f t="shared" si="30"/>
        <v>0</v>
      </c>
      <c r="AC227" s="957" t="str">
        <f t="shared" si="31"/>
        <v/>
      </c>
    </row>
    <row r="228" spans="22:29" ht="14.4" x14ac:dyDescent="0.3">
      <c r="V228" s="959" t="str">
        <f t="shared" si="24"/>
        <v>Dépenses</v>
      </c>
      <c r="W228" s="960">
        <f t="shared" si="25"/>
        <v>0</v>
      </c>
      <c r="X228" s="960">
        <f t="shared" si="26"/>
        <v>0</v>
      </c>
      <c r="Y228" s="960">
        <f t="shared" si="27"/>
        <v>0</v>
      </c>
      <c r="Z228" s="960">
        <f t="shared" si="28"/>
        <v>0</v>
      </c>
      <c r="AA228" s="960">
        <f t="shared" si="29"/>
        <v>0</v>
      </c>
      <c r="AB228" s="960">
        <f t="shared" si="30"/>
        <v>0</v>
      </c>
      <c r="AC228" s="957" t="str">
        <f t="shared" si="31"/>
        <v/>
      </c>
    </row>
    <row r="229" spans="22:29" ht="14.4" x14ac:dyDescent="0.3">
      <c r="V229" s="959" t="str">
        <f t="shared" si="24"/>
        <v>Dépenses</v>
      </c>
      <c r="W229" s="960">
        <f t="shared" si="25"/>
        <v>0</v>
      </c>
      <c r="X229" s="960">
        <f t="shared" si="26"/>
        <v>0</v>
      </c>
      <c r="Y229" s="960">
        <f t="shared" si="27"/>
        <v>0</v>
      </c>
      <c r="Z229" s="960">
        <f t="shared" si="28"/>
        <v>0</v>
      </c>
      <c r="AA229" s="960">
        <f t="shared" si="29"/>
        <v>0</v>
      </c>
      <c r="AB229" s="960">
        <f t="shared" si="30"/>
        <v>0</v>
      </c>
      <c r="AC229" s="957" t="str">
        <f t="shared" si="31"/>
        <v/>
      </c>
    </row>
    <row r="230" spans="22:29" ht="14.4" x14ac:dyDescent="0.3">
      <c r="V230" s="959" t="str">
        <f t="shared" si="24"/>
        <v>Dépenses</v>
      </c>
      <c r="W230" s="960">
        <f t="shared" si="25"/>
        <v>0</v>
      </c>
      <c r="X230" s="960">
        <f t="shared" si="26"/>
        <v>0</v>
      </c>
      <c r="Y230" s="960">
        <f t="shared" si="27"/>
        <v>0</v>
      </c>
      <c r="Z230" s="960">
        <f t="shared" si="28"/>
        <v>0</v>
      </c>
      <c r="AA230" s="960">
        <f t="shared" si="29"/>
        <v>0</v>
      </c>
      <c r="AB230" s="960">
        <f t="shared" si="30"/>
        <v>0</v>
      </c>
      <c r="AC230" s="957" t="str">
        <f t="shared" si="31"/>
        <v/>
      </c>
    </row>
    <row r="231" spans="22:29" ht="14.4" x14ac:dyDescent="0.3">
      <c r="V231" s="959" t="str">
        <f t="shared" si="24"/>
        <v>Dépenses</v>
      </c>
      <c r="W231" s="960">
        <f t="shared" si="25"/>
        <v>0</v>
      </c>
      <c r="X231" s="960">
        <f t="shared" si="26"/>
        <v>0</v>
      </c>
      <c r="Y231" s="960">
        <f t="shared" si="27"/>
        <v>0</v>
      </c>
      <c r="Z231" s="960">
        <f t="shared" si="28"/>
        <v>0</v>
      </c>
      <c r="AA231" s="960">
        <f t="shared" si="29"/>
        <v>0</v>
      </c>
      <c r="AB231" s="960">
        <f t="shared" si="30"/>
        <v>0</v>
      </c>
      <c r="AC231" s="957" t="str">
        <f t="shared" si="31"/>
        <v/>
      </c>
    </row>
    <row r="232" spans="22:29" ht="14.4" x14ac:dyDescent="0.3">
      <c r="V232" s="959" t="str">
        <f t="shared" si="24"/>
        <v>Dépenses</v>
      </c>
      <c r="W232" s="960">
        <f t="shared" si="25"/>
        <v>0</v>
      </c>
      <c r="X232" s="960">
        <f t="shared" si="26"/>
        <v>0</v>
      </c>
      <c r="Y232" s="960">
        <f t="shared" si="27"/>
        <v>0</v>
      </c>
      <c r="Z232" s="960">
        <f t="shared" si="28"/>
        <v>0</v>
      </c>
      <c r="AA232" s="960">
        <f t="shared" si="29"/>
        <v>0</v>
      </c>
      <c r="AB232" s="960">
        <f t="shared" si="30"/>
        <v>0</v>
      </c>
      <c r="AC232" s="957" t="str">
        <f t="shared" si="31"/>
        <v/>
      </c>
    </row>
    <row r="233" spans="22:29" ht="14.4" x14ac:dyDescent="0.3">
      <c r="V233" s="959" t="str">
        <f t="shared" si="24"/>
        <v>Dépenses</v>
      </c>
      <c r="W233" s="960">
        <f t="shared" si="25"/>
        <v>0</v>
      </c>
      <c r="X233" s="960">
        <f t="shared" si="26"/>
        <v>0</v>
      </c>
      <c r="Y233" s="960">
        <f t="shared" si="27"/>
        <v>0</v>
      </c>
      <c r="Z233" s="960">
        <f t="shared" si="28"/>
        <v>0</v>
      </c>
      <c r="AA233" s="960">
        <f t="shared" si="29"/>
        <v>0</v>
      </c>
      <c r="AB233" s="960">
        <f t="shared" si="30"/>
        <v>0</v>
      </c>
      <c r="AC233" s="957" t="str">
        <f t="shared" si="31"/>
        <v/>
      </c>
    </row>
    <row r="234" spans="22:29" ht="14.4" x14ac:dyDescent="0.3">
      <c r="V234" s="959" t="str">
        <f t="shared" si="24"/>
        <v>Dépenses</v>
      </c>
      <c r="W234" s="960">
        <f t="shared" si="25"/>
        <v>0</v>
      </c>
      <c r="X234" s="960">
        <f t="shared" si="26"/>
        <v>0</v>
      </c>
      <c r="Y234" s="960">
        <f t="shared" si="27"/>
        <v>0</v>
      </c>
      <c r="Z234" s="960">
        <f t="shared" si="28"/>
        <v>0</v>
      </c>
      <c r="AA234" s="960">
        <f t="shared" si="29"/>
        <v>0</v>
      </c>
      <c r="AB234" s="960">
        <f t="shared" si="30"/>
        <v>0</v>
      </c>
      <c r="AC234" s="957" t="str">
        <f t="shared" si="31"/>
        <v/>
      </c>
    </row>
    <row r="235" spans="22:29" ht="14.4" x14ac:dyDescent="0.3">
      <c r="V235" s="959" t="str">
        <f t="shared" si="24"/>
        <v>Dépenses</v>
      </c>
      <c r="W235" s="960">
        <f t="shared" si="25"/>
        <v>0</v>
      </c>
      <c r="X235" s="960">
        <f t="shared" si="26"/>
        <v>0</v>
      </c>
      <c r="Y235" s="960">
        <f t="shared" si="27"/>
        <v>0</v>
      </c>
      <c r="Z235" s="960">
        <f t="shared" si="28"/>
        <v>0</v>
      </c>
      <c r="AA235" s="960">
        <f t="shared" si="29"/>
        <v>0</v>
      </c>
      <c r="AB235" s="960">
        <f t="shared" si="30"/>
        <v>0</v>
      </c>
      <c r="AC235" s="957" t="str">
        <f t="shared" si="31"/>
        <v/>
      </c>
    </row>
    <row r="236" spans="22:29" ht="14.4" x14ac:dyDescent="0.3">
      <c r="V236" s="959" t="str">
        <f t="shared" si="24"/>
        <v>Dépenses</v>
      </c>
      <c r="W236" s="960">
        <f t="shared" si="25"/>
        <v>0</v>
      </c>
      <c r="X236" s="960">
        <f t="shared" si="26"/>
        <v>0</v>
      </c>
      <c r="Y236" s="960">
        <f t="shared" si="27"/>
        <v>0</v>
      </c>
      <c r="Z236" s="960">
        <f t="shared" si="28"/>
        <v>0</v>
      </c>
      <c r="AA236" s="960">
        <f t="shared" si="29"/>
        <v>0</v>
      </c>
      <c r="AB236" s="960">
        <f t="shared" si="30"/>
        <v>0</v>
      </c>
      <c r="AC236" s="957" t="str">
        <f t="shared" si="31"/>
        <v/>
      </c>
    </row>
    <row r="237" spans="22:29" ht="14.4" x14ac:dyDescent="0.3">
      <c r="V237" s="959" t="str">
        <f t="shared" si="24"/>
        <v>Dépenses</v>
      </c>
      <c r="W237" s="960">
        <f t="shared" si="25"/>
        <v>0</v>
      </c>
      <c r="X237" s="960">
        <f t="shared" si="26"/>
        <v>0</v>
      </c>
      <c r="Y237" s="960">
        <f t="shared" si="27"/>
        <v>0</v>
      </c>
      <c r="Z237" s="960">
        <f t="shared" si="28"/>
        <v>0</v>
      </c>
      <c r="AA237" s="960">
        <f t="shared" si="29"/>
        <v>0</v>
      </c>
      <c r="AB237" s="960">
        <f t="shared" si="30"/>
        <v>0</v>
      </c>
      <c r="AC237" s="957" t="str">
        <f t="shared" si="31"/>
        <v/>
      </c>
    </row>
    <row r="238" spans="22:29" ht="14.4" x14ac:dyDescent="0.3">
      <c r="V238" s="959" t="str">
        <f t="shared" si="24"/>
        <v>Dépenses</v>
      </c>
      <c r="W238" s="960">
        <f t="shared" si="25"/>
        <v>0</v>
      </c>
      <c r="X238" s="960">
        <f t="shared" si="26"/>
        <v>0</v>
      </c>
      <c r="Y238" s="960">
        <f t="shared" si="27"/>
        <v>0</v>
      </c>
      <c r="Z238" s="960">
        <f t="shared" si="28"/>
        <v>0</v>
      </c>
      <c r="AA238" s="960">
        <f t="shared" si="29"/>
        <v>0</v>
      </c>
      <c r="AB238" s="960">
        <f t="shared" si="30"/>
        <v>0</v>
      </c>
      <c r="AC238" s="957" t="str">
        <f t="shared" si="31"/>
        <v/>
      </c>
    </row>
    <row r="239" spans="22:29" ht="14.4" x14ac:dyDescent="0.3">
      <c r="V239" s="959" t="str">
        <f t="shared" si="24"/>
        <v>Dépenses</v>
      </c>
      <c r="W239" s="960">
        <f t="shared" si="25"/>
        <v>0</v>
      </c>
      <c r="X239" s="960">
        <f t="shared" si="26"/>
        <v>0</v>
      </c>
      <c r="Y239" s="960">
        <f t="shared" si="27"/>
        <v>0</v>
      </c>
      <c r="Z239" s="960">
        <f t="shared" si="28"/>
        <v>0</v>
      </c>
      <c r="AA239" s="960">
        <f t="shared" si="29"/>
        <v>0</v>
      </c>
      <c r="AB239" s="960">
        <f t="shared" si="30"/>
        <v>0</v>
      </c>
      <c r="AC239" s="957" t="str">
        <f t="shared" si="31"/>
        <v/>
      </c>
    </row>
    <row r="240" spans="22:29" ht="14.4" x14ac:dyDescent="0.3">
      <c r="V240" s="959" t="str">
        <f t="shared" si="24"/>
        <v>Dépenses</v>
      </c>
      <c r="W240" s="960">
        <f t="shared" si="25"/>
        <v>0</v>
      </c>
      <c r="X240" s="960">
        <f t="shared" si="26"/>
        <v>0</v>
      </c>
      <c r="Y240" s="960">
        <f t="shared" si="27"/>
        <v>0</v>
      </c>
      <c r="Z240" s="960">
        <f t="shared" si="28"/>
        <v>0</v>
      </c>
      <c r="AA240" s="960">
        <f t="shared" si="29"/>
        <v>0</v>
      </c>
      <c r="AB240" s="960">
        <f t="shared" si="30"/>
        <v>0</v>
      </c>
      <c r="AC240" s="957" t="str">
        <f t="shared" si="31"/>
        <v/>
      </c>
    </row>
    <row r="241" spans="22:29" ht="14.4" x14ac:dyDescent="0.3">
      <c r="V241" s="959" t="str">
        <f t="shared" si="24"/>
        <v>Dépenses</v>
      </c>
      <c r="W241" s="960">
        <f t="shared" si="25"/>
        <v>0</v>
      </c>
      <c r="X241" s="960">
        <f t="shared" si="26"/>
        <v>0</v>
      </c>
      <c r="Y241" s="960">
        <f t="shared" si="27"/>
        <v>0</v>
      </c>
      <c r="Z241" s="960">
        <f t="shared" si="28"/>
        <v>0</v>
      </c>
      <c r="AA241" s="960">
        <f t="shared" si="29"/>
        <v>0</v>
      </c>
      <c r="AB241" s="960">
        <f t="shared" si="30"/>
        <v>0</v>
      </c>
      <c r="AC241" s="957" t="str">
        <f t="shared" si="31"/>
        <v/>
      </c>
    </row>
    <row r="242" spans="22:29" ht="14.4" x14ac:dyDescent="0.3">
      <c r="V242" s="959" t="str">
        <f t="shared" si="24"/>
        <v>Dépenses</v>
      </c>
      <c r="W242" s="960">
        <f t="shared" si="25"/>
        <v>0</v>
      </c>
      <c r="X242" s="960">
        <f t="shared" si="26"/>
        <v>0</v>
      </c>
      <c r="Y242" s="960">
        <f t="shared" si="27"/>
        <v>0</v>
      </c>
      <c r="Z242" s="960">
        <f t="shared" si="28"/>
        <v>0</v>
      </c>
      <c r="AA242" s="960">
        <f t="shared" si="29"/>
        <v>0</v>
      </c>
      <c r="AB242" s="960">
        <f t="shared" si="30"/>
        <v>0</v>
      </c>
      <c r="AC242" s="957" t="str">
        <f t="shared" si="31"/>
        <v/>
      </c>
    </row>
    <row r="243" spans="22:29" ht="14.4" x14ac:dyDescent="0.3">
      <c r="V243" s="959" t="str">
        <f t="shared" si="24"/>
        <v>Dépenses</v>
      </c>
      <c r="W243" s="960">
        <f t="shared" si="25"/>
        <v>0</v>
      </c>
      <c r="X243" s="960">
        <f t="shared" si="26"/>
        <v>0</v>
      </c>
      <c r="Y243" s="960">
        <f t="shared" si="27"/>
        <v>0</v>
      </c>
      <c r="Z243" s="960">
        <f t="shared" si="28"/>
        <v>0</v>
      </c>
      <c r="AA243" s="960">
        <f t="shared" si="29"/>
        <v>0</v>
      </c>
      <c r="AB243" s="960">
        <f t="shared" si="30"/>
        <v>0</v>
      </c>
      <c r="AC243" s="957" t="str">
        <f t="shared" si="31"/>
        <v/>
      </c>
    </row>
    <row r="244" spans="22:29" ht="14.4" x14ac:dyDescent="0.3">
      <c r="V244" s="959" t="str">
        <f t="shared" si="24"/>
        <v>Dépenses</v>
      </c>
      <c r="W244" s="960">
        <f t="shared" si="25"/>
        <v>0</v>
      </c>
      <c r="X244" s="960">
        <f t="shared" si="26"/>
        <v>0</v>
      </c>
      <c r="Y244" s="960">
        <f t="shared" si="27"/>
        <v>0</v>
      </c>
      <c r="Z244" s="960">
        <f t="shared" si="28"/>
        <v>0</v>
      </c>
      <c r="AA244" s="960">
        <f t="shared" si="29"/>
        <v>0</v>
      </c>
      <c r="AB244" s="960">
        <f t="shared" si="30"/>
        <v>0</v>
      </c>
      <c r="AC244" s="957" t="str">
        <f t="shared" si="31"/>
        <v/>
      </c>
    </row>
    <row r="245" spans="22:29" ht="14.4" x14ac:dyDescent="0.3">
      <c r="V245" s="959" t="str">
        <f t="shared" si="24"/>
        <v>Dépenses</v>
      </c>
      <c r="W245" s="960">
        <f t="shared" si="25"/>
        <v>0</v>
      </c>
      <c r="X245" s="960">
        <f t="shared" si="26"/>
        <v>0</v>
      </c>
      <c r="Y245" s="960">
        <f t="shared" si="27"/>
        <v>0</v>
      </c>
      <c r="Z245" s="960">
        <f t="shared" si="28"/>
        <v>0</v>
      </c>
      <c r="AA245" s="960">
        <f t="shared" si="29"/>
        <v>0</v>
      </c>
      <c r="AB245" s="960">
        <f t="shared" si="30"/>
        <v>0</v>
      </c>
      <c r="AC245" s="957" t="str">
        <f t="shared" si="31"/>
        <v/>
      </c>
    </row>
    <row r="246" spans="22:29" ht="14.4" x14ac:dyDescent="0.3">
      <c r="V246" s="959" t="str">
        <f t="shared" si="24"/>
        <v>Dépenses</v>
      </c>
      <c r="W246" s="960">
        <f t="shared" si="25"/>
        <v>0</v>
      </c>
      <c r="X246" s="960">
        <f t="shared" si="26"/>
        <v>0</v>
      </c>
      <c r="Y246" s="960">
        <f t="shared" si="27"/>
        <v>0</v>
      </c>
      <c r="Z246" s="960">
        <f t="shared" si="28"/>
        <v>0</v>
      </c>
      <c r="AA246" s="960">
        <f t="shared" si="29"/>
        <v>0</v>
      </c>
      <c r="AB246" s="960">
        <f t="shared" si="30"/>
        <v>0</v>
      </c>
      <c r="AC246" s="957" t="str">
        <f t="shared" si="31"/>
        <v/>
      </c>
    </row>
    <row r="247" spans="22:29" ht="14.4" x14ac:dyDescent="0.3">
      <c r="V247" s="959" t="str">
        <f t="shared" si="24"/>
        <v>Dépenses</v>
      </c>
      <c r="W247" s="960">
        <f t="shared" si="25"/>
        <v>0</v>
      </c>
      <c r="X247" s="960">
        <f t="shared" si="26"/>
        <v>0</v>
      </c>
      <c r="Y247" s="960">
        <f t="shared" si="27"/>
        <v>0</v>
      </c>
      <c r="Z247" s="960">
        <f t="shared" si="28"/>
        <v>0</v>
      </c>
      <c r="AA247" s="960">
        <f t="shared" si="29"/>
        <v>0</v>
      </c>
      <c r="AB247" s="960">
        <f t="shared" si="30"/>
        <v>0</v>
      </c>
      <c r="AC247" s="957" t="str">
        <f t="shared" si="31"/>
        <v/>
      </c>
    </row>
    <row r="248" spans="22:29" ht="14.4" x14ac:dyDescent="0.3">
      <c r="V248" s="959" t="str">
        <f t="shared" si="24"/>
        <v>Dépenses</v>
      </c>
      <c r="W248" s="960">
        <f t="shared" si="25"/>
        <v>0</v>
      </c>
      <c r="X248" s="960">
        <f t="shared" si="26"/>
        <v>0</v>
      </c>
      <c r="Y248" s="960">
        <f t="shared" si="27"/>
        <v>0</v>
      </c>
      <c r="Z248" s="960">
        <f t="shared" si="28"/>
        <v>0</v>
      </c>
      <c r="AA248" s="960">
        <f t="shared" si="29"/>
        <v>0</v>
      </c>
      <c r="AB248" s="960">
        <f t="shared" si="30"/>
        <v>0</v>
      </c>
      <c r="AC248" s="957" t="str">
        <f t="shared" si="31"/>
        <v/>
      </c>
    </row>
    <row r="249" spans="22:29" ht="14.4" x14ac:dyDescent="0.3">
      <c r="V249" s="959" t="str">
        <f t="shared" si="24"/>
        <v>Dépenses</v>
      </c>
      <c r="W249" s="960">
        <f t="shared" si="25"/>
        <v>0</v>
      </c>
      <c r="X249" s="960">
        <f t="shared" si="26"/>
        <v>0</v>
      </c>
      <c r="Y249" s="960">
        <f t="shared" si="27"/>
        <v>0</v>
      </c>
      <c r="Z249" s="960">
        <f t="shared" si="28"/>
        <v>0</v>
      </c>
      <c r="AA249" s="960">
        <f t="shared" si="29"/>
        <v>0</v>
      </c>
      <c r="AB249" s="960">
        <f t="shared" si="30"/>
        <v>0</v>
      </c>
      <c r="AC249" s="957" t="str">
        <f t="shared" si="31"/>
        <v/>
      </c>
    </row>
    <row r="250" spans="22:29" ht="14.4" x14ac:dyDescent="0.3">
      <c r="V250" s="959" t="str">
        <f t="shared" si="24"/>
        <v>Dépenses</v>
      </c>
      <c r="W250" s="960">
        <f t="shared" si="25"/>
        <v>0</v>
      </c>
      <c r="X250" s="960">
        <f t="shared" si="26"/>
        <v>0</v>
      </c>
      <c r="Y250" s="960">
        <f t="shared" si="27"/>
        <v>0</v>
      </c>
      <c r="Z250" s="960">
        <f t="shared" si="28"/>
        <v>0</v>
      </c>
      <c r="AA250" s="960">
        <f t="shared" si="29"/>
        <v>0</v>
      </c>
      <c r="AB250" s="960">
        <f t="shared" si="30"/>
        <v>0</v>
      </c>
      <c r="AC250" s="957" t="str">
        <f t="shared" si="31"/>
        <v/>
      </c>
    </row>
    <row r="251" spans="22:29" ht="14.4" x14ac:dyDescent="0.3">
      <c r="V251" s="959" t="str">
        <f t="shared" si="24"/>
        <v>Dépenses</v>
      </c>
      <c r="W251" s="960">
        <f t="shared" si="25"/>
        <v>0</v>
      </c>
      <c r="X251" s="960">
        <f t="shared" si="26"/>
        <v>0</v>
      </c>
      <c r="Y251" s="960">
        <f t="shared" si="27"/>
        <v>0</v>
      </c>
      <c r="Z251" s="960">
        <f t="shared" si="28"/>
        <v>0</v>
      </c>
      <c r="AA251" s="960">
        <f t="shared" si="29"/>
        <v>0</v>
      </c>
      <c r="AB251" s="960">
        <f t="shared" si="30"/>
        <v>0</v>
      </c>
      <c r="AC251" s="957" t="str">
        <f t="shared" si="31"/>
        <v/>
      </c>
    </row>
    <row r="252" spans="22:29" ht="14.4" x14ac:dyDescent="0.3">
      <c r="V252" s="959" t="str">
        <f t="shared" si="24"/>
        <v>Dépenses</v>
      </c>
      <c r="W252" s="960">
        <f t="shared" si="25"/>
        <v>0</v>
      </c>
      <c r="X252" s="960">
        <f t="shared" si="26"/>
        <v>0</v>
      </c>
      <c r="Y252" s="960">
        <f t="shared" si="27"/>
        <v>0</v>
      </c>
      <c r="Z252" s="960">
        <f t="shared" si="28"/>
        <v>0</v>
      </c>
      <c r="AA252" s="960">
        <f t="shared" si="29"/>
        <v>0</v>
      </c>
      <c r="AB252" s="960">
        <f t="shared" si="30"/>
        <v>0</v>
      </c>
      <c r="AC252" s="957" t="str">
        <f t="shared" si="31"/>
        <v/>
      </c>
    </row>
    <row r="253" spans="22:29" ht="14.4" x14ac:dyDescent="0.3">
      <c r="V253" s="959" t="str">
        <f t="shared" si="24"/>
        <v>Dépenses</v>
      </c>
      <c r="W253" s="960">
        <f t="shared" si="25"/>
        <v>0</v>
      </c>
      <c r="X253" s="960">
        <f t="shared" si="26"/>
        <v>0</v>
      </c>
      <c r="Y253" s="960">
        <f t="shared" si="27"/>
        <v>0</v>
      </c>
      <c r="Z253" s="960">
        <f t="shared" si="28"/>
        <v>0</v>
      </c>
      <c r="AA253" s="960">
        <f t="shared" si="29"/>
        <v>0</v>
      </c>
      <c r="AB253" s="960">
        <f t="shared" si="30"/>
        <v>0</v>
      </c>
      <c r="AC253" s="957" t="str">
        <f t="shared" si="31"/>
        <v/>
      </c>
    </row>
    <row r="254" spans="22:29" ht="14.4" x14ac:dyDescent="0.3">
      <c r="V254" s="959" t="str">
        <f t="shared" si="24"/>
        <v>Dépenses</v>
      </c>
      <c r="W254" s="960">
        <f t="shared" si="25"/>
        <v>0</v>
      </c>
      <c r="X254" s="960">
        <f t="shared" si="26"/>
        <v>0</v>
      </c>
      <c r="Y254" s="960">
        <f t="shared" si="27"/>
        <v>0</v>
      </c>
      <c r="Z254" s="960">
        <f t="shared" si="28"/>
        <v>0</v>
      </c>
      <c r="AA254" s="960">
        <f t="shared" si="29"/>
        <v>0</v>
      </c>
      <c r="AB254" s="960">
        <f t="shared" si="30"/>
        <v>0</v>
      </c>
      <c r="AC254" s="957" t="str">
        <f t="shared" si="31"/>
        <v/>
      </c>
    </row>
    <row r="255" spans="22:29" ht="14.4" x14ac:dyDescent="0.3">
      <c r="V255" s="959" t="str">
        <f t="shared" si="24"/>
        <v>Dépenses</v>
      </c>
      <c r="W255" s="960">
        <f t="shared" si="25"/>
        <v>0</v>
      </c>
      <c r="X255" s="960">
        <f t="shared" si="26"/>
        <v>0</v>
      </c>
      <c r="Y255" s="960">
        <f t="shared" si="27"/>
        <v>0</v>
      </c>
      <c r="Z255" s="960">
        <f t="shared" si="28"/>
        <v>0</v>
      </c>
      <c r="AA255" s="960">
        <f t="shared" si="29"/>
        <v>0</v>
      </c>
      <c r="AB255" s="960">
        <f t="shared" si="30"/>
        <v>0</v>
      </c>
      <c r="AC255" s="957" t="str">
        <f t="shared" si="31"/>
        <v/>
      </c>
    </row>
    <row r="256" spans="22:29" ht="14.4" x14ac:dyDescent="0.3">
      <c r="V256" s="959" t="str">
        <f t="shared" si="24"/>
        <v>Dépenses</v>
      </c>
      <c r="W256" s="960">
        <f t="shared" si="25"/>
        <v>0</v>
      </c>
      <c r="X256" s="960">
        <f t="shared" si="26"/>
        <v>0</v>
      </c>
      <c r="Y256" s="960">
        <f t="shared" si="27"/>
        <v>0</v>
      </c>
      <c r="Z256" s="960">
        <f t="shared" si="28"/>
        <v>0</v>
      </c>
      <c r="AA256" s="960">
        <f t="shared" si="29"/>
        <v>0</v>
      </c>
      <c r="AB256" s="960">
        <f t="shared" si="30"/>
        <v>0</v>
      </c>
      <c r="AC256" s="957" t="str">
        <f t="shared" si="31"/>
        <v/>
      </c>
    </row>
    <row r="257" spans="22:29" ht="14.4" x14ac:dyDescent="0.3">
      <c r="V257" s="959" t="str">
        <f t="shared" si="24"/>
        <v>Dépenses</v>
      </c>
      <c r="W257" s="960">
        <f t="shared" si="25"/>
        <v>0</v>
      </c>
      <c r="X257" s="960">
        <f t="shared" si="26"/>
        <v>0</v>
      </c>
      <c r="Y257" s="960">
        <f t="shared" si="27"/>
        <v>0</v>
      </c>
      <c r="Z257" s="960">
        <f t="shared" si="28"/>
        <v>0</v>
      </c>
      <c r="AA257" s="960">
        <f t="shared" si="29"/>
        <v>0</v>
      </c>
      <c r="AB257" s="960">
        <f t="shared" si="30"/>
        <v>0</v>
      </c>
      <c r="AC257" s="957" t="str">
        <f t="shared" si="31"/>
        <v/>
      </c>
    </row>
    <row r="258" spans="22:29" ht="14.4" x14ac:dyDescent="0.3">
      <c r="V258" s="959" t="str">
        <f t="shared" si="24"/>
        <v>Dépenses</v>
      </c>
      <c r="W258" s="960">
        <f t="shared" si="25"/>
        <v>0</v>
      </c>
      <c r="X258" s="960">
        <f t="shared" si="26"/>
        <v>0</v>
      </c>
      <c r="Y258" s="960">
        <f t="shared" si="27"/>
        <v>0</v>
      </c>
      <c r="Z258" s="960">
        <f t="shared" si="28"/>
        <v>0</v>
      </c>
      <c r="AA258" s="960">
        <f t="shared" si="29"/>
        <v>0</v>
      </c>
      <c r="AB258" s="960">
        <f t="shared" si="30"/>
        <v>0</v>
      </c>
      <c r="AC258" s="957" t="str">
        <f t="shared" si="31"/>
        <v/>
      </c>
    </row>
    <row r="259" spans="22:29" ht="14.4" x14ac:dyDescent="0.3">
      <c r="V259" s="959" t="str">
        <f t="shared" ref="V259:V322" si="32">IF(LEFT($L259,1)="R","Recettes","Dépenses")</f>
        <v>Dépenses</v>
      </c>
      <c r="W259" s="960">
        <f t="shared" ref="W259:W322" si="33">IF($G259&amp;$I259&amp;$D259="SaisirBudget InitialEngagement",$T259,0)</f>
        <v>0</v>
      </c>
      <c r="X259" s="960">
        <f t="shared" ref="X259:X322" si="34">IF($G259&amp;$I259&amp;$D259&amp;$V259="SaisirBudget InitialPaiementDépenses",$T259,0)</f>
        <v>0</v>
      </c>
      <c r="Y259" s="960">
        <f t="shared" ref="Y259:Y322" si="35">IF($G259&amp;$I259&amp;$D259&amp;$V259="SaisirBudget InitialPaiementRecettes",$T259,0)</f>
        <v>0</v>
      </c>
      <c r="Z259" s="960">
        <f t="shared" ref="Z259:Z322" si="36">IF($D259&amp;$V259="EngagementDépenses",$T259,0)</f>
        <v>0</v>
      </c>
      <c r="AA259" s="960">
        <f t="shared" ref="AA259:AA322" si="37">IF($D259&amp;$V259="PaiementDépenses",$T259,0)</f>
        <v>0</v>
      </c>
      <c r="AB259" s="960">
        <f t="shared" ref="AB259:AB322" si="38">IF($D259&amp;$V259="PaiementRecettes",$T259,0)</f>
        <v>0</v>
      </c>
      <c r="AC259" s="957" t="str">
        <f t="shared" ref="AC259:AC322" si="39">IF(LEFT($L259,2)="RF","RF",IF(LEFT($L259,2)="RI","RI",""))</f>
        <v/>
      </c>
    </row>
    <row r="260" spans="22:29" ht="14.4" x14ac:dyDescent="0.3">
      <c r="V260" s="959" t="str">
        <f t="shared" si="32"/>
        <v>Dépenses</v>
      </c>
      <c r="W260" s="960">
        <f t="shared" si="33"/>
        <v>0</v>
      </c>
      <c r="X260" s="960">
        <f t="shared" si="34"/>
        <v>0</v>
      </c>
      <c r="Y260" s="960">
        <f t="shared" si="35"/>
        <v>0</v>
      </c>
      <c r="Z260" s="960">
        <f t="shared" si="36"/>
        <v>0</v>
      </c>
      <c r="AA260" s="960">
        <f t="shared" si="37"/>
        <v>0</v>
      </c>
      <c r="AB260" s="960">
        <f t="shared" si="38"/>
        <v>0</v>
      </c>
      <c r="AC260" s="957" t="str">
        <f t="shared" si="39"/>
        <v/>
      </c>
    </row>
    <row r="261" spans="22:29" ht="14.4" x14ac:dyDescent="0.3">
      <c r="V261" s="959" t="str">
        <f t="shared" si="32"/>
        <v>Dépenses</v>
      </c>
      <c r="W261" s="960">
        <f t="shared" si="33"/>
        <v>0</v>
      </c>
      <c r="X261" s="960">
        <f t="shared" si="34"/>
        <v>0</v>
      </c>
      <c r="Y261" s="960">
        <f t="shared" si="35"/>
        <v>0</v>
      </c>
      <c r="Z261" s="960">
        <f t="shared" si="36"/>
        <v>0</v>
      </c>
      <c r="AA261" s="960">
        <f t="shared" si="37"/>
        <v>0</v>
      </c>
      <c r="AB261" s="960">
        <f t="shared" si="38"/>
        <v>0</v>
      </c>
      <c r="AC261" s="957" t="str">
        <f t="shared" si="39"/>
        <v/>
      </c>
    </row>
    <row r="262" spans="22:29" ht="14.4" x14ac:dyDescent="0.3">
      <c r="V262" s="959" t="str">
        <f t="shared" si="32"/>
        <v>Dépenses</v>
      </c>
      <c r="W262" s="960">
        <f t="shared" si="33"/>
        <v>0</v>
      </c>
      <c r="X262" s="960">
        <f t="shared" si="34"/>
        <v>0</v>
      </c>
      <c r="Y262" s="960">
        <f t="shared" si="35"/>
        <v>0</v>
      </c>
      <c r="Z262" s="960">
        <f t="shared" si="36"/>
        <v>0</v>
      </c>
      <c r="AA262" s="960">
        <f t="shared" si="37"/>
        <v>0</v>
      </c>
      <c r="AB262" s="960">
        <f t="shared" si="38"/>
        <v>0</v>
      </c>
      <c r="AC262" s="957" t="str">
        <f t="shared" si="39"/>
        <v/>
      </c>
    </row>
    <row r="263" spans="22:29" ht="14.4" x14ac:dyDescent="0.3">
      <c r="V263" s="959" t="str">
        <f t="shared" si="32"/>
        <v>Dépenses</v>
      </c>
      <c r="W263" s="960">
        <f t="shared" si="33"/>
        <v>0</v>
      </c>
      <c r="X263" s="960">
        <f t="shared" si="34"/>
        <v>0</v>
      </c>
      <c r="Y263" s="960">
        <f t="shared" si="35"/>
        <v>0</v>
      </c>
      <c r="Z263" s="960">
        <f t="shared" si="36"/>
        <v>0</v>
      </c>
      <c r="AA263" s="960">
        <f t="shared" si="37"/>
        <v>0</v>
      </c>
      <c r="AB263" s="960">
        <f t="shared" si="38"/>
        <v>0</v>
      </c>
      <c r="AC263" s="957" t="str">
        <f t="shared" si="39"/>
        <v/>
      </c>
    </row>
    <row r="264" spans="22:29" ht="14.4" x14ac:dyDescent="0.3">
      <c r="V264" s="959" t="str">
        <f t="shared" si="32"/>
        <v>Dépenses</v>
      </c>
      <c r="W264" s="960">
        <f t="shared" si="33"/>
        <v>0</v>
      </c>
      <c r="X264" s="960">
        <f t="shared" si="34"/>
        <v>0</v>
      </c>
      <c r="Y264" s="960">
        <f t="shared" si="35"/>
        <v>0</v>
      </c>
      <c r="Z264" s="960">
        <f t="shared" si="36"/>
        <v>0</v>
      </c>
      <c r="AA264" s="960">
        <f t="shared" si="37"/>
        <v>0</v>
      </c>
      <c r="AB264" s="960">
        <f t="shared" si="38"/>
        <v>0</v>
      </c>
      <c r="AC264" s="957" t="str">
        <f t="shared" si="39"/>
        <v/>
      </c>
    </row>
    <row r="265" spans="22:29" ht="14.4" x14ac:dyDescent="0.3">
      <c r="V265" s="959" t="str">
        <f t="shared" si="32"/>
        <v>Dépenses</v>
      </c>
      <c r="W265" s="960">
        <f t="shared" si="33"/>
        <v>0</v>
      </c>
      <c r="X265" s="960">
        <f t="shared" si="34"/>
        <v>0</v>
      </c>
      <c r="Y265" s="960">
        <f t="shared" si="35"/>
        <v>0</v>
      </c>
      <c r="Z265" s="960">
        <f t="shared" si="36"/>
        <v>0</v>
      </c>
      <c r="AA265" s="960">
        <f t="shared" si="37"/>
        <v>0</v>
      </c>
      <c r="AB265" s="960">
        <f t="shared" si="38"/>
        <v>0</v>
      </c>
      <c r="AC265" s="957" t="str">
        <f t="shared" si="39"/>
        <v/>
      </c>
    </row>
    <row r="266" spans="22:29" ht="14.4" x14ac:dyDescent="0.3">
      <c r="V266" s="959" t="str">
        <f t="shared" si="32"/>
        <v>Dépenses</v>
      </c>
      <c r="W266" s="960">
        <f t="shared" si="33"/>
        <v>0</v>
      </c>
      <c r="X266" s="960">
        <f t="shared" si="34"/>
        <v>0</v>
      </c>
      <c r="Y266" s="960">
        <f t="shared" si="35"/>
        <v>0</v>
      </c>
      <c r="Z266" s="960">
        <f t="shared" si="36"/>
        <v>0</v>
      </c>
      <c r="AA266" s="960">
        <f t="shared" si="37"/>
        <v>0</v>
      </c>
      <c r="AB266" s="960">
        <f t="shared" si="38"/>
        <v>0</v>
      </c>
      <c r="AC266" s="957" t="str">
        <f t="shared" si="39"/>
        <v/>
      </c>
    </row>
    <row r="267" spans="22:29" ht="14.4" x14ac:dyDescent="0.3">
      <c r="V267" s="959" t="str">
        <f t="shared" si="32"/>
        <v>Dépenses</v>
      </c>
      <c r="W267" s="960">
        <f t="shared" si="33"/>
        <v>0</v>
      </c>
      <c r="X267" s="960">
        <f t="shared" si="34"/>
        <v>0</v>
      </c>
      <c r="Y267" s="960">
        <f t="shared" si="35"/>
        <v>0</v>
      </c>
      <c r="Z267" s="960">
        <f t="shared" si="36"/>
        <v>0</v>
      </c>
      <c r="AA267" s="960">
        <f t="shared" si="37"/>
        <v>0</v>
      </c>
      <c r="AB267" s="960">
        <f t="shared" si="38"/>
        <v>0</v>
      </c>
      <c r="AC267" s="957" t="str">
        <f t="shared" si="39"/>
        <v/>
      </c>
    </row>
    <row r="268" spans="22:29" ht="14.4" x14ac:dyDescent="0.3">
      <c r="V268" s="959" t="str">
        <f t="shared" si="32"/>
        <v>Dépenses</v>
      </c>
      <c r="W268" s="960">
        <f t="shared" si="33"/>
        <v>0</v>
      </c>
      <c r="X268" s="960">
        <f t="shared" si="34"/>
        <v>0</v>
      </c>
      <c r="Y268" s="960">
        <f t="shared" si="35"/>
        <v>0</v>
      </c>
      <c r="Z268" s="960">
        <f t="shared" si="36"/>
        <v>0</v>
      </c>
      <c r="AA268" s="960">
        <f t="shared" si="37"/>
        <v>0</v>
      </c>
      <c r="AB268" s="960">
        <f t="shared" si="38"/>
        <v>0</v>
      </c>
      <c r="AC268" s="957" t="str">
        <f t="shared" si="39"/>
        <v/>
      </c>
    </row>
    <row r="269" spans="22:29" ht="14.4" x14ac:dyDescent="0.3">
      <c r="V269" s="959" t="str">
        <f t="shared" si="32"/>
        <v>Dépenses</v>
      </c>
      <c r="W269" s="960">
        <f t="shared" si="33"/>
        <v>0</v>
      </c>
      <c r="X269" s="960">
        <f t="shared" si="34"/>
        <v>0</v>
      </c>
      <c r="Y269" s="960">
        <f t="shared" si="35"/>
        <v>0</v>
      </c>
      <c r="Z269" s="960">
        <f t="shared" si="36"/>
        <v>0</v>
      </c>
      <c r="AA269" s="960">
        <f t="shared" si="37"/>
        <v>0</v>
      </c>
      <c r="AB269" s="960">
        <f t="shared" si="38"/>
        <v>0</v>
      </c>
      <c r="AC269" s="957" t="str">
        <f t="shared" si="39"/>
        <v/>
      </c>
    </row>
    <row r="270" spans="22:29" ht="14.4" x14ac:dyDescent="0.3">
      <c r="V270" s="959" t="str">
        <f t="shared" si="32"/>
        <v>Dépenses</v>
      </c>
      <c r="W270" s="960">
        <f t="shared" si="33"/>
        <v>0</v>
      </c>
      <c r="X270" s="960">
        <f t="shared" si="34"/>
        <v>0</v>
      </c>
      <c r="Y270" s="960">
        <f t="shared" si="35"/>
        <v>0</v>
      </c>
      <c r="Z270" s="960">
        <f t="shared" si="36"/>
        <v>0</v>
      </c>
      <c r="AA270" s="960">
        <f t="shared" si="37"/>
        <v>0</v>
      </c>
      <c r="AB270" s="960">
        <f t="shared" si="38"/>
        <v>0</v>
      </c>
      <c r="AC270" s="957" t="str">
        <f t="shared" si="39"/>
        <v/>
      </c>
    </row>
    <row r="271" spans="22:29" ht="14.4" x14ac:dyDescent="0.3">
      <c r="V271" s="959" t="str">
        <f t="shared" si="32"/>
        <v>Dépenses</v>
      </c>
      <c r="W271" s="960">
        <f t="shared" si="33"/>
        <v>0</v>
      </c>
      <c r="X271" s="960">
        <f t="shared" si="34"/>
        <v>0</v>
      </c>
      <c r="Y271" s="960">
        <f t="shared" si="35"/>
        <v>0</v>
      </c>
      <c r="Z271" s="960">
        <f t="shared" si="36"/>
        <v>0</v>
      </c>
      <c r="AA271" s="960">
        <f t="shared" si="37"/>
        <v>0</v>
      </c>
      <c r="AB271" s="960">
        <f t="shared" si="38"/>
        <v>0</v>
      </c>
      <c r="AC271" s="957" t="str">
        <f t="shared" si="39"/>
        <v/>
      </c>
    </row>
    <row r="272" spans="22:29" ht="14.4" x14ac:dyDescent="0.3">
      <c r="V272" s="959" t="str">
        <f t="shared" si="32"/>
        <v>Dépenses</v>
      </c>
      <c r="W272" s="960">
        <f t="shared" si="33"/>
        <v>0</v>
      </c>
      <c r="X272" s="960">
        <f t="shared" si="34"/>
        <v>0</v>
      </c>
      <c r="Y272" s="960">
        <f t="shared" si="35"/>
        <v>0</v>
      </c>
      <c r="Z272" s="960">
        <f t="shared" si="36"/>
        <v>0</v>
      </c>
      <c r="AA272" s="960">
        <f t="shared" si="37"/>
        <v>0</v>
      </c>
      <c r="AB272" s="960">
        <f t="shared" si="38"/>
        <v>0</v>
      </c>
      <c r="AC272" s="957" t="str">
        <f t="shared" si="39"/>
        <v/>
      </c>
    </row>
    <row r="273" spans="22:29" ht="14.4" x14ac:dyDescent="0.3">
      <c r="V273" s="959" t="str">
        <f t="shared" si="32"/>
        <v>Dépenses</v>
      </c>
      <c r="W273" s="960">
        <f t="shared" si="33"/>
        <v>0</v>
      </c>
      <c r="X273" s="960">
        <f t="shared" si="34"/>
        <v>0</v>
      </c>
      <c r="Y273" s="960">
        <f t="shared" si="35"/>
        <v>0</v>
      </c>
      <c r="Z273" s="960">
        <f t="shared" si="36"/>
        <v>0</v>
      </c>
      <c r="AA273" s="960">
        <f t="shared" si="37"/>
        <v>0</v>
      </c>
      <c r="AB273" s="960">
        <f t="shared" si="38"/>
        <v>0</v>
      </c>
      <c r="AC273" s="957" t="str">
        <f t="shared" si="39"/>
        <v/>
      </c>
    </row>
    <row r="274" spans="22:29" ht="14.4" x14ac:dyDescent="0.3">
      <c r="V274" s="959" t="str">
        <f t="shared" si="32"/>
        <v>Dépenses</v>
      </c>
      <c r="W274" s="960">
        <f t="shared" si="33"/>
        <v>0</v>
      </c>
      <c r="X274" s="960">
        <f t="shared" si="34"/>
        <v>0</v>
      </c>
      <c r="Y274" s="960">
        <f t="shared" si="35"/>
        <v>0</v>
      </c>
      <c r="Z274" s="960">
        <f t="shared" si="36"/>
        <v>0</v>
      </c>
      <c r="AA274" s="960">
        <f t="shared" si="37"/>
        <v>0</v>
      </c>
      <c r="AB274" s="960">
        <f t="shared" si="38"/>
        <v>0</v>
      </c>
      <c r="AC274" s="957" t="str">
        <f t="shared" si="39"/>
        <v/>
      </c>
    </row>
    <row r="275" spans="22:29" ht="14.4" x14ac:dyDescent="0.3">
      <c r="V275" s="959" t="str">
        <f t="shared" si="32"/>
        <v>Dépenses</v>
      </c>
      <c r="W275" s="960">
        <f t="shared" si="33"/>
        <v>0</v>
      </c>
      <c r="X275" s="960">
        <f t="shared" si="34"/>
        <v>0</v>
      </c>
      <c r="Y275" s="960">
        <f t="shared" si="35"/>
        <v>0</v>
      </c>
      <c r="Z275" s="960">
        <f t="shared" si="36"/>
        <v>0</v>
      </c>
      <c r="AA275" s="960">
        <f t="shared" si="37"/>
        <v>0</v>
      </c>
      <c r="AB275" s="960">
        <f t="shared" si="38"/>
        <v>0</v>
      </c>
      <c r="AC275" s="957" t="str">
        <f t="shared" si="39"/>
        <v/>
      </c>
    </row>
    <row r="276" spans="22:29" ht="14.4" x14ac:dyDescent="0.3">
      <c r="V276" s="959" t="str">
        <f t="shared" si="32"/>
        <v>Dépenses</v>
      </c>
      <c r="W276" s="960">
        <f t="shared" si="33"/>
        <v>0</v>
      </c>
      <c r="X276" s="960">
        <f t="shared" si="34"/>
        <v>0</v>
      </c>
      <c r="Y276" s="960">
        <f t="shared" si="35"/>
        <v>0</v>
      </c>
      <c r="Z276" s="960">
        <f t="shared" si="36"/>
        <v>0</v>
      </c>
      <c r="AA276" s="960">
        <f t="shared" si="37"/>
        <v>0</v>
      </c>
      <c r="AB276" s="960">
        <f t="shared" si="38"/>
        <v>0</v>
      </c>
      <c r="AC276" s="957" t="str">
        <f t="shared" si="39"/>
        <v/>
      </c>
    </row>
    <row r="277" spans="22:29" ht="14.4" x14ac:dyDescent="0.3">
      <c r="V277" s="959" t="str">
        <f t="shared" si="32"/>
        <v>Dépenses</v>
      </c>
      <c r="W277" s="960">
        <f t="shared" si="33"/>
        <v>0</v>
      </c>
      <c r="X277" s="960">
        <f t="shared" si="34"/>
        <v>0</v>
      </c>
      <c r="Y277" s="960">
        <f t="shared" si="35"/>
        <v>0</v>
      </c>
      <c r="Z277" s="960">
        <f t="shared" si="36"/>
        <v>0</v>
      </c>
      <c r="AA277" s="960">
        <f t="shared" si="37"/>
        <v>0</v>
      </c>
      <c r="AB277" s="960">
        <f t="shared" si="38"/>
        <v>0</v>
      </c>
      <c r="AC277" s="957" t="str">
        <f t="shared" si="39"/>
        <v/>
      </c>
    </row>
    <row r="278" spans="22:29" ht="14.4" x14ac:dyDescent="0.3">
      <c r="V278" s="959" t="str">
        <f t="shared" si="32"/>
        <v>Dépenses</v>
      </c>
      <c r="W278" s="960">
        <f t="shared" si="33"/>
        <v>0</v>
      </c>
      <c r="X278" s="960">
        <f t="shared" si="34"/>
        <v>0</v>
      </c>
      <c r="Y278" s="960">
        <f t="shared" si="35"/>
        <v>0</v>
      </c>
      <c r="Z278" s="960">
        <f t="shared" si="36"/>
        <v>0</v>
      </c>
      <c r="AA278" s="960">
        <f t="shared" si="37"/>
        <v>0</v>
      </c>
      <c r="AB278" s="960">
        <f t="shared" si="38"/>
        <v>0</v>
      </c>
      <c r="AC278" s="957" t="str">
        <f t="shared" si="39"/>
        <v/>
      </c>
    </row>
    <row r="279" spans="22:29" ht="14.4" x14ac:dyDescent="0.3">
      <c r="V279" s="959" t="str">
        <f t="shared" si="32"/>
        <v>Dépenses</v>
      </c>
      <c r="W279" s="960">
        <f t="shared" si="33"/>
        <v>0</v>
      </c>
      <c r="X279" s="960">
        <f t="shared" si="34"/>
        <v>0</v>
      </c>
      <c r="Y279" s="960">
        <f t="shared" si="35"/>
        <v>0</v>
      </c>
      <c r="Z279" s="960">
        <f t="shared" si="36"/>
        <v>0</v>
      </c>
      <c r="AA279" s="960">
        <f t="shared" si="37"/>
        <v>0</v>
      </c>
      <c r="AB279" s="960">
        <f t="shared" si="38"/>
        <v>0</v>
      </c>
      <c r="AC279" s="957" t="str">
        <f t="shared" si="39"/>
        <v/>
      </c>
    </row>
    <row r="280" spans="22:29" ht="14.4" x14ac:dyDescent="0.3">
      <c r="V280" s="959" t="str">
        <f t="shared" si="32"/>
        <v>Dépenses</v>
      </c>
      <c r="W280" s="960">
        <f t="shared" si="33"/>
        <v>0</v>
      </c>
      <c r="X280" s="960">
        <f t="shared" si="34"/>
        <v>0</v>
      </c>
      <c r="Y280" s="960">
        <f t="shared" si="35"/>
        <v>0</v>
      </c>
      <c r="Z280" s="960">
        <f t="shared" si="36"/>
        <v>0</v>
      </c>
      <c r="AA280" s="960">
        <f t="shared" si="37"/>
        <v>0</v>
      </c>
      <c r="AB280" s="960">
        <f t="shared" si="38"/>
        <v>0</v>
      </c>
      <c r="AC280" s="957" t="str">
        <f t="shared" si="39"/>
        <v/>
      </c>
    </row>
    <row r="281" spans="22:29" ht="14.4" x14ac:dyDescent="0.3">
      <c r="V281" s="959" t="str">
        <f t="shared" si="32"/>
        <v>Dépenses</v>
      </c>
      <c r="W281" s="960">
        <f t="shared" si="33"/>
        <v>0</v>
      </c>
      <c r="X281" s="960">
        <f t="shared" si="34"/>
        <v>0</v>
      </c>
      <c r="Y281" s="960">
        <f t="shared" si="35"/>
        <v>0</v>
      </c>
      <c r="Z281" s="960">
        <f t="shared" si="36"/>
        <v>0</v>
      </c>
      <c r="AA281" s="960">
        <f t="shared" si="37"/>
        <v>0</v>
      </c>
      <c r="AB281" s="960">
        <f t="shared" si="38"/>
        <v>0</v>
      </c>
      <c r="AC281" s="957" t="str">
        <f t="shared" si="39"/>
        <v/>
      </c>
    </row>
    <row r="282" spans="22:29" ht="14.4" x14ac:dyDescent="0.3">
      <c r="V282" s="959" t="str">
        <f t="shared" si="32"/>
        <v>Dépenses</v>
      </c>
      <c r="W282" s="960">
        <f t="shared" si="33"/>
        <v>0</v>
      </c>
      <c r="X282" s="960">
        <f t="shared" si="34"/>
        <v>0</v>
      </c>
      <c r="Y282" s="960">
        <f t="shared" si="35"/>
        <v>0</v>
      </c>
      <c r="Z282" s="960">
        <f t="shared" si="36"/>
        <v>0</v>
      </c>
      <c r="AA282" s="960">
        <f t="shared" si="37"/>
        <v>0</v>
      </c>
      <c r="AB282" s="960">
        <f t="shared" si="38"/>
        <v>0</v>
      </c>
      <c r="AC282" s="957" t="str">
        <f t="shared" si="39"/>
        <v/>
      </c>
    </row>
    <row r="283" spans="22:29" ht="14.4" x14ac:dyDescent="0.3">
      <c r="V283" s="959" t="str">
        <f t="shared" si="32"/>
        <v>Dépenses</v>
      </c>
      <c r="W283" s="960">
        <f t="shared" si="33"/>
        <v>0</v>
      </c>
      <c r="X283" s="960">
        <f t="shared" si="34"/>
        <v>0</v>
      </c>
      <c r="Y283" s="960">
        <f t="shared" si="35"/>
        <v>0</v>
      </c>
      <c r="Z283" s="960">
        <f t="shared" si="36"/>
        <v>0</v>
      </c>
      <c r="AA283" s="960">
        <f t="shared" si="37"/>
        <v>0</v>
      </c>
      <c r="AB283" s="960">
        <f t="shared" si="38"/>
        <v>0</v>
      </c>
      <c r="AC283" s="957" t="str">
        <f t="shared" si="39"/>
        <v/>
      </c>
    </row>
    <row r="284" spans="22:29" ht="14.4" x14ac:dyDescent="0.3">
      <c r="V284" s="959" t="str">
        <f t="shared" si="32"/>
        <v>Dépenses</v>
      </c>
      <c r="W284" s="960">
        <f t="shared" si="33"/>
        <v>0</v>
      </c>
      <c r="X284" s="960">
        <f t="shared" si="34"/>
        <v>0</v>
      </c>
      <c r="Y284" s="960">
        <f t="shared" si="35"/>
        <v>0</v>
      </c>
      <c r="Z284" s="960">
        <f t="shared" si="36"/>
        <v>0</v>
      </c>
      <c r="AA284" s="960">
        <f t="shared" si="37"/>
        <v>0</v>
      </c>
      <c r="AB284" s="960">
        <f t="shared" si="38"/>
        <v>0</v>
      </c>
      <c r="AC284" s="957" t="str">
        <f t="shared" si="39"/>
        <v/>
      </c>
    </row>
    <row r="285" spans="22:29" ht="14.4" x14ac:dyDescent="0.3">
      <c r="V285" s="959" t="str">
        <f t="shared" si="32"/>
        <v>Dépenses</v>
      </c>
      <c r="W285" s="960">
        <f t="shared" si="33"/>
        <v>0</v>
      </c>
      <c r="X285" s="960">
        <f t="shared" si="34"/>
        <v>0</v>
      </c>
      <c r="Y285" s="960">
        <f t="shared" si="35"/>
        <v>0</v>
      </c>
      <c r="Z285" s="960">
        <f t="shared" si="36"/>
        <v>0</v>
      </c>
      <c r="AA285" s="960">
        <f t="shared" si="37"/>
        <v>0</v>
      </c>
      <c r="AB285" s="960">
        <f t="shared" si="38"/>
        <v>0</v>
      </c>
      <c r="AC285" s="957" t="str">
        <f t="shared" si="39"/>
        <v/>
      </c>
    </row>
    <row r="286" spans="22:29" ht="14.4" x14ac:dyDescent="0.3">
      <c r="V286" s="959" t="str">
        <f t="shared" si="32"/>
        <v>Dépenses</v>
      </c>
      <c r="W286" s="960">
        <f t="shared" si="33"/>
        <v>0</v>
      </c>
      <c r="X286" s="960">
        <f t="shared" si="34"/>
        <v>0</v>
      </c>
      <c r="Y286" s="960">
        <f t="shared" si="35"/>
        <v>0</v>
      </c>
      <c r="Z286" s="960">
        <f t="shared" si="36"/>
        <v>0</v>
      </c>
      <c r="AA286" s="960">
        <f t="shared" si="37"/>
        <v>0</v>
      </c>
      <c r="AB286" s="960">
        <f t="shared" si="38"/>
        <v>0</v>
      </c>
      <c r="AC286" s="957" t="str">
        <f t="shared" si="39"/>
        <v/>
      </c>
    </row>
    <row r="287" spans="22:29" ht="14.4" x14ac:dyDescent="0.3">
      <c r="V287" s="959" t="str">
        <f t="shared" si="32"/>
        <v>Dépenses</v>
      </c>
      <c r="W287" s="960">
        <f t="shared" si="33"/>
        <v>0</v>
      </c>
      <c r="X287" s="960">
        <f t="shared" si="34"/>
        <v>0</v>
      </c>
      <c r="Y287" s="960">
        <f t="shared" si="35"/>
        <v>0</v>
      </c>
      <c r="Z287" s="960">
        <f t="shared" si="36"/>
        <v>0</v>
      </c>
      <c r="AA287" s="960">
        <f t="shared" si="37"/>
        <v>0</v>
      </c>
      <c r="AB287" s="960">
        <f t="shared" si="38"/>
        <v>0</v>
      </c>
      <c r="AC287" s="957" t="str">
        <f t="shared" si="39"/>
        <v/>
      </c>
    </row>
    <row r="288" spans="22:29" ht="14.4" x14ac:dyDescent="0.3">
      <c r="V288" s="959" t="str">
        <f t="shared" si="32"/>
        <v>Dépenses</v>
      </c>
      <c r="W288" s="960">
        <f t="shared" si="33"/>
        <v>0</v>
      </c>
      <c r="X288" s="960">
        <f t="shared" si="34"/>
        <v>0</v>
      </c>
      <c r="Y288" s="960">
        <f t="shared" si="35"/>
        <v>0</v>
      </c>
      <c r="Z288" s="960">
        <f t="shared" si="36"/>
        <v>0</v>
      </c>
      <c r="AA288" s="960">
        <f t="shared" si="37"/>
        <v>0</v>
      </c>
      <c r="AB288" s="960">
        <f t="shared" si="38"/>
        <v>0</v>
      </c>
      <c r="AC288" s="957" t="str">
        <f t="shared" si="39"/>
        <v/>
      </c>
    </row>
    <row r="289" spans="22:29" ht="14.4" x14ac:dyDescent="0.3">
      <c r="V289" s="959" t="str">
        <f t="shared" si="32"/>
        <v>Dépenses</v>
      </c>
      <c r="W289" s="960">
        <f t="shared" si="33"/>
        <v>0</v>
      </c>
      <c r="X289" s="960">
        <f t="shared" si="34"/>
        <v>0</v>
      </c>
      <c r="Y289" s="960">
        <f t="shared" si="35"/>
        <v>0</v>
      </c>
      <c r="Z289" s="960">
        <f t="shared" si="36"/>
        <v>0</v>
      </c>
      <c r="AA289" s="960">
        <f t="shared" si="37"/>
        <v>0</v>
      </c>
      <c r="AB289" s="960">
        <f t="shared" si="38"/>
        <v>0</v>
      </c>
      <c r="AC289" s="957" t="str">
        <f t="shared" si="39"/>
        <v/>
      </c>
    </row>
    <row r="290" spans="22:29" ht="14.4" x14ac:dyDescent="0.3">
      <c r="V290" s="959" t="str">
        <f t="shared" si="32"/>
        <v>Dépenses</v>
      </c>
      <c r="W290" s="960">
        <f t="shared" si="33"/>
        <v>0</v>
      </c>
      <c r="X290" s="960">
        <f t="shared" si="34"/>
        <v>0</v>
      </c>
      <c r="Y290" s="960">
        <f t="shared" si="35"/>
        <v>0</v>
      </c>
      <c r="Z290" s="960">
        <f t="shared" si="36"/>
        <v>0</v>
      </c>
      <c r="AA290" s="960">
        <f t="shared" si="37"/>
        <v>0</v>
      </c>
      <c r="AB290" s="960">
        <f t="shared" si="38"/>
        <v>0</v>
      </c>
      <c r="AC290" s="957" t="str">
        <f t="shared" si="39"/>
        <v/>
      </c>
    </row>
    <row r="291" spans="22:29" ht="14.4" x14ac:dyDescent="0.3">
      <c r="V291" s="959" t="str">
        <f t="shared" si="32"/>
        <v>Dépenses</v>
      </c>
      <c r="W291" s="960">
        <f t="shared" si="33"/>
        <v>0</v>
      </c>
      <c r="X291" s="960">
        <f t="shared" si="34"/>
        <v>0</v>
      </c>
      <c r="Y291" s="960">
        <f t="shared" si="35"/>
        <v>0</v>
      </c>
      <c r="Z291" s="960">
        <f t="shared" si="36"/>
        <v>0</v>
      </c>
      <c r="AA291" s="960">
        <f t="shared" si="37"/>
        <v>0</v>
      </c>
      <c r="AB291" s="960">
        <f t="shared" si="38"/>
        <v>0</v>
      </c>
      <c r="AC291" s="957" t="str">
        <f t="shared" si="39"/>
        <v/>
      </c>
    </row>
    <row r="292" spans="22:29" ht="14.4" x14ac:dyDescent="0.3">
      <c r="V292" s="959" t="str">
        <f t="shared" si="32"/>
        <v>Dépenses</v>
      </c>
      <c r="W292" s="960">
        <f t="shared" si="33"/>
        <v>0</v>
      </c>
      <c r="X292" s="960">
        <f t="shared" si="34"/>
        <v>0</v>
      </c>
      <c r="Y292" s="960">
        <f t="shared" si="35"/>
        <v>0</v>
      </c>
      <c r="Z292" s="960">
        <f t="shared" si="36"/>
        <v>0</v>
      </c>
      <c r="AA292" s="960">
        <f t="shared" si="37"/>
        <v>0</v>
      </c>
      <c r="AB292" s="960">
        <f t="shared" si="38"/>
        <v>0</v>
      </c>
      <c r="AC292" s="957" t="str">
        <f t="shared" si="39"/>
        <v/>
      </c>
    </row>
    <row r="293" spans="22:29" ht="14.4" x14ac:dyDescent="0.3">
      <c r="V293" s="959" t="str">
        <f t="shared" si="32"/>
        <v>Dépenses</v>
      </c>
      <c r="W293" s="960">
        <f t="shared" si="33"/>
        <v>0</v>
      </c>
      <c r="X293" s="960">
        <f t="shared" si="34"/>
        <v>0</v>
      </c>
      <c r="Y293" s="960">
        <f t="shared" si="35"/>
        <v>0</v>
      </c>
      <c r="Z293" s="960">
        <f t="shared" si="36"/>
        <v>0</v>
      </c>
      <c r="AA293" s="960">
        <f t="shared" si="37"/>
        <v>0</v>
      </c>
      <c r="AB293" s="960">
        <f t="shared" si="38"/>
        <v>0</v>
      </c>
      <c r="AC293" s="957" t="str">
        <f t="shared" si="39"/>
        <v/>
      </c>
    </row>
    <row r="294" spans="22:29" ht="14.4" x14ac:dyDescent="0.3">
      <c r="V294" s="959" t="str">
        <f t="shared" si="32"/>
        <v>Dépenses</v>
      </c>
      <c r="W294" s="960">
        <f t="shared" si="33"/>
        <v>0</v>
      </c>
      <c r="X294" s="960">
        <f t="shared" si="34"/>
        <v>0</v>
      </c>
      <c r="Y294" s="960">
        <f t="shared" si="35"/>
        <v>0</v>
      </c>
      <c r="Z294" s="960">
        <f t="shared" si="36"/>
        <v>0</v>
      </c>
      <c r="AA294" s="960">
        <f t="shared" si="37"/>
        <v>0</v>
      </c>
      <c r="AB294" s="960">
        <f t="shared" si="38"/>
        <v>0</v>
      </c>
      <c r="AC294" s="957" t="str">
        <f t="shared" si="39"/>
        <v/>
      </c>
    </row>
    <row r="295" spans="22:29" ht="14.4" x14ac:dyDescent="0.3">
      <c r="V295" s="959" t="str">
        <f t="shared" si="32"/>
        <v>Dépenses</v>
      </c>
      <c r="W295" s="960">
        <f t="shared" si="33"/>
        <v>0</v>
      </c>
      <c r="X295" s="960">
        <f t="shared" si="34"/>
        <v>0</v>
      </c>
      <c r="Y295" s="960">
        <f t="shared" si="35"/>
        <v>0</v>
      </c>
      <c r="Z295" s="960">
        <f t="shared" si="36"/>
        <v>0</v>
      </c>
      <c r="AA295" s="960">
        <f t="shared" si="37"/>
        <v>0</v>
      </c>
      <c r="AB295" s="960">
        <f t="shared" si="38"/>
        <v>0</v>
      </c>
      <c r="AC295" s="957" t="str">
        <f t="shared" si="39"/>
        <v/>
      </c>
    </row>
    <row r="296" spans="22:29" ht="14.4" x14ac:dyDescent="0.3">
      <c r="V296" s="959" t="str">
        <f t="shared" si="32"/>
        <v>Dépenses</v>
      </c>
      <c r="W296" s="960">
        <f t="shared" si="33"/>
        <v>0</v>
      </c>
      <c r="X296" s="960">
        <f t="shared" si="34"/>
        <v>0</v>
      </c>
      <c r="Y296" s="960">
        <f t="shared" si="35"/>
        <v>0</v>
      </c>
      <c r="Z296" s="960">
        <f t="shared" si="36"/>
        <v>0</v>
      </c>
      <c r="AA296" s="960">
        <f t="shared" si="37"/>
        <v>0</v>
      </c>
      <c r="AB296" s="960">
        <f t="shared" si="38"/>
        <v>0</v>
      </c>
      <c r="AC296" s="957" t="str">
        <f t="shared" si="39"/>
        <v/>
      </c>
    </row>
    <row r="297" spans="22:29" ht="14.4" x14ac:dyDescent="0.3">
      <c r="V297" s="959" t="str">
        <f t="shared" si="32"/>
        <v>Dépenses</v>
      </c>
      <c r="W297" s="960">
        <f t="shared" si="33"/>
        <v>0</v>
      </c>
      <c r="X297" s="960">
        <f t="shared" si="34"/>
        <v>0</v>
      </c>
      <c r="Y297" s="960">
        <f t="shared" si="35"/>
        <v>0</v>
      </c>
      <c r="Z297" s="960">
        <f t="shared" si="36"/>
        <v>0</v>
      </c>
      <c r="AA297" s="960">
        <f t="shared" si="37"/>
        <v>0</v>
      </c>
      <c r="AB297" s="960">
        <f t="shared" si="38"/>
        <v>0</v>
      </c>
      <c r="AC297" s="957" t="str">
        <f t="shared" si="39"/>
        <v/>
      </c>
    </row>
    <row r="298" spans="22:29" ht="14.4" x14ac:dyDescent="0.3">
      <c r="V298" s="959" t="str">
        <f t="shared" si="32"/>
        <v>Dépenses</v>
      </c>
      <c r="W298" s="960">
        <f t="shared" si="33"/>
        <v>0</v>
      </c>
      <c r="X298" s="960">
        <f t="shared" si="34"/>
        <v>0</v>
      </c>
      <c r="Y298" s="960">
        <f t="shared" si="35"/>
        <v>0</v>
      </c>
      <c r="Z298" s="960">
        <f t="shared" si="36"/>
        <v>0</v>
      </c>
      <c r="AA298" s="960">
        <f t="shared" si="37"/>
        <v>0</v>
      </c>
      <c r="AB298" s="960">
        <f t="shared" si="38"/>
        <v>0</v>
      </c>
      <c r="AC298" s="957" t="str">
        <f t="shared" si="39"/>
        <v/>
      </c>
    </row>
    <row r="299" spans="22:29" ht="14.4" x14ac:dyDescent="0.3">
      <c r="V299" s="959" t="str">
        <f t="shared" si="32"/>
        <v>Dépenses</v>
      </c>
      <c r="W299" s="960">
        <f t="shared" si="33"/>
        <v>0</v>
      </c>
      <c r="X299" s="960">
        <f t="shared" si="34"/>
        <v>0</v>
      </c>
      <c r="Y299" s="960">
        <f t="shared" si="35"/>
        <v>0</v>
      </c>
      <c r="Z299" s="960">
        <f t="shared" si="36"/>
        <v>0</v>
      </c>
      <c r="AA299" s="960">
        <f t="shared" si="37"/>
        <v>0</v>
      </c>
      <c r="AB299" s="960">
        <f t="shared" si="38"/>
        <v>0</v>
      </c>
      <c r="AC299" s="957" t="str">
        <f t="shared" si="39"/>
        <v/>
      </c>
    </row>
    <row r="300" spans="22:29" ht="14.4" x14ac:dyDescent="0.3">
      <c r="V300" s="959" t="str">
        <f t="shared" si="32"/>
        <v>Dépenses</v>
      </c>
      <c r="W300" s="960">
        <f t="shared" si="33"/>
        <v>0</v>
      </c>
      <c r="X300" s="960">
        <f t="shared" si="34"/>
        <v>0</v>
      </c>
      <c r="Y300" s="960">
        <f t="shared" si="35"/>
        <v>0</v>
      </c>
      <c r="Z300" s="960">
        <f t="shared" si="36"/>
        <v>0</v>
      </c>
      <c r="AA300" s="960">
        <f t="shared" si="37"/>
        <v>0</v>
      </c>
      <c r="AB300" s="960">
        <f t="shared" si="38"/>
        <v>0</v>
      </c>
      <c r="AC300" s="957" t="str">
        <f t="shared" si="39"/>
        <v/>
      </c>
    </row>
    <row r="301" spans="22:29" ht="14.4" x14ac:dyDescent="0.3">
      <c r="V301" s="959" t="str">
        <f t="shared" si="32"/>
        <v>Dépenses</v>
      </c>
      <c r="W301" s="960">
        <f t="shared" si="33"/>
        <v>0</v>
      </c>
      <c r="X301" s="960">
        <f t="shared" si="34"/>
        <v>0</v>
      </c>
      <c r="Y301" s="960">
        <f t="shared" si="35"/>
        <v>0</v>
      </c>
      <c r="Z301" s="960">
        <f t="shared" si="36"/>
        <v>0</v>
      </c>
      <c r="AA301" s="960">
        <f t="shared" si="37"/>
        <v>0</v>
      </c>
      <c r="AB301" s="960">
        <f t="shared" si="38"/>
        <v>0</v>
      </c>
      <c r="AC301" s="957" t="str">
        <f t="shared" si="39"/>
        <v/>
      </c>
    </row>
    <row r="302" spans="22:29" ht="14.4" x14ac:dyDescent="0.3">
      <c r="V302" s="959" t="str">
        <f t="shared" si="32"/>
        <v>Dépenses</v>
      </c>
      <c r="W302" s="960">
        <f t="shared" si="33"/>
        <v>0</v>
      </c>
      <c r="X302" s="960">
        <f t="shared" si="34"/>
        <v>0</v>
      </c>
      <c r="Y302" s="960">
        <f t="shared" si="35"/>
        <v>0</v>
      </c>
      <c r="Z302" s="960">
        <f t="shared" si="36"/>
        <v>0</v>
      </c>
      <c r="AA302" s="960">
        <f t="shared" si="37"/>
        <v>0</v>
      </c>
      <c r="AB302" s="960">
        <f t="shared" si="38"/>
        <v>0</v>
      </c>
      <c r="AC302" s="957" t="str">
        <f t="shared" si="39"/>
        <v/>
      </c>
    </row>
    <row r="303" spans="22:29" ht="14.4" x14ac:dyDescent="0.3">
      <c r="V303" s="959" t="str">
        <f t="shared" si="32"/>
        <v>Dépenses</v>
      </c>
      <c r="W303" s="960">
        <f t="shared" si="33"/>
        <v>0</v>
      </c>
      <c r="X303" s="960">
        <f t="shared" si="34"/>
        <v>0</v>
      </c>
      <c r="Y303" s="960">
        <f t="shared" si="35"/>
        <v>0</v>
      </c>
      <c r="Z303" s="960">
        <f t="shared" si="36"/>
        <v>0</v>
      </c>
      <c r="AA303" s="960">
        <f t="shared" si="37"/>
        <v>0</v>
      </c>
      <c r="AB303" s="960">
        <f t="shared" si="38"/>
        <v>0</v>
      </c>
      <c r="AC303" s="957" t="str">
        <f t="shared" si="39"/>
        <v/>
      </c>
    </row>
    <row r="304" spans="22:29" ht="14.4" x14ac:dyDescent="0.3">
      <c r="V304" s="959" t="str">
        <f t="shared" si="32"/>
        <v>Dépenses</v>
      </c>
      <c r="W304" s="960">
        <f t="shared" si="33"/>
        <v>0</v>
      </c>
      <c r="X304" s="960">
        <f t="shared" si="34"/>
        <v>0</v>
      </c>
      <c r="Y304" s="960">
        <f t="shared" si="35"/>
        <v>0</v>
      </c>
      <c r="Z304" s="960">
        <f t="shared" si="36"/>
        <v>0</v>
      </c>
      <c r="AA304" s="960">
        <f t="shared" si="37"/>
        <v>0</v>
      </c>
      <c r="AB304" s="960">
        <f t="shared" si="38"/>
        <v>0</v>
      </c>
      <c r="AC304" s="957" t="str">
        <f t="shared" si="39"/>
        <v/>
      </c>
    </row>
    <row r="305" spans="22:29" ht="14.4" x14ac:dyDescent="0.3">
      <c r="V305" s="959" t="str">
        <f t="shared" si="32"/>
        <v>Dépenses</v>
      </c>
      <c r="W305" s="960">
        <f t="shared" si="33"/>
        <v>0</v>
      </c>
      <c r="X305" s="960">
        <f t="shared" si="34"/>
        <v>0</v>
      </c>
      <c r="Y305" s="960">
        <f t="shared" si="35"/>
        <v>0</v>
      </c>
      <c r="Z305" s="960">
        <f t="shared" si="36"/>
        <v>0</v>
      </c>
      <c r="AA305" s="960">
        <f t="shared" si="37"/>
        <v>0</v>
      </c>
      <c r="AB305" s="960">
        <f t="shared" si="38"/>
        <v>0</v>
      </c>
      <c r="AC305" s="957" t="str">
        <f t="shared" si="39"/>
        <v/>
      </c>
    </row>
    <row r="306" spans="22:29" ht="14.4" x14ac:dyDescent="0.3">
      <c r="V306" s="959" t="str">
        <f t="shared" si="32"/>
        <v>Dépenses</v>
      </c>
      <c r="W306" s="960">
        <f t="shared" si="33"/>
        <v>0</v>
      </c>
      <c r="X306" s="960">
        <f t="shared" si="34"/>
        <v>0</v>
      </c>
      <c r="Y306" s="960">
        <f t="shared" si="35"/>
        <v>0</v>
      </c>
      <c r="Z306" s="960">
        <f t="shared" si="36"/>
        <v>0</v>
      </c>
      <c r="AA306" s="960">
        <f t="shared" si="37"/>
        <v>0</v>
      </c>
      <c r="AB306" s="960">
        <f t="shared" si="38"/>
        <v>0</v>
      </c>
      <c r="AC306" s="957" t="str">
        <f t="shared" si="39"/>
        <v/>
      </c>
    </row>
    <row r="307" spans="22:29" ht="14.4" x14ac:dyDescent="0.3">
      <c r="V307" s="959" t="str">
        <f t="shared" si="32"/>
        <v>Dépenses</v>
      </c>
      <c r="W307" s="960">
        <f t="shared" si="33"/>
        <v>0</v>
      </c>
      <c r="X307" s="960">
        <f t="shared" si="34"/>
        <v>0</v>
      </c>
      <c r="Y307" s="960">
        <f t="shared" si="35"/>
        <v>0</v>
      </c>
      <c r="Z307" s="960">
        <f t="shared" si="36"/>
        <v>0</v>
      </c>
      <c r="AA307" s="960">
        <f t="shared" si="37"/>
        <v>0</v>
      </c>
      <c r="AB307" s="960">
        <f t="shared" si="38"/>
        <v>0</v>
      </c>
      <c r="AC307" s="957" t="str">
        <f t="shared" si="39"/>
        <v/>
      </c>
    </row>
    <row r="308" spans="22:29" ht="14.4" x14ac:dyDescent="0.3">
      <c r="V308" s="959" t="str">
        <f t="shared" si="32"/>
        <v>Dépenses</v>
      </c>
      <c r="W308" s="960">
        <f t="shared" si="33"/>
        <v>0</v>
      </c>
      <c r="X308" s="960">
        <f t="shared" si="34"/>
        <v>0</v>
      </c>
      <c r="Y308" s="960">
        <f t="shared" si="35"/>
        <v>0</v>
      </c>
      <c r="Z308" s="960">
        <f t="shared" si="36"/>
        <v>0</v>
      </c>
      <c r="AA308" s="960">
        <f t="shared" si="37"/>
        <v>0</v>
      </c>
      <c r="AB308" s="960">
        <f t="shared" si="38"/>
        <v>0</v>
      </c>
      <c r="AC308" s="957" t="str">
        <f t="shared" si="39"/>
        <v/>
      </c>
    </row>
    <row r="309" spans="22:29" ht="14.4" x14ac:dyDescent="0.3">
      <c r="V309" s="959" t="str">
        <f t="shared" si="32"/>
        <v>Dépenses</v>
      </c>
      <c r="W309" s="960">
        <f t="shared" si="33"/>
        <v>0</v>
      </c>
      <c r="X309" s="960">
        <f t="shared" si="34"/>
        <v>0</v>
      </c>
      <c r="Y309" s="960">
        <f t="shared" si="35"/>
        <v>0</v>
      </c>
      <c r="Z309" s="960">
        <f t="shared" si="36"/>
        <v>0</v>
      </c>
      <c r="AA309" s="960">
        <f t="shared" si="37"/>
        <v>0</v>
      </c>
      <c r="AB309" s="960">
        <f t="shared" si="38"/>
        <v>0</v>
      </c>
      <c r="AC309" s="957" t="str">
        <f t="shared" si="39"/>
        <v/>
      </c>
    </row>
    <row r="310" spans="22:29" ht="14.4" x14ac:dyDescent="0.3">
      <c r="V310" s="959" t="str">
        <f t="shared" si="32"/>
        <v>Dépenses</v>
      </c>
      <c r="W310" s="960">
        <f t="shared" si="33"/>
        <v>0</v>
      </c>
      <c r="X310" s="960">
        <f t="shared" si="34"/>
        <v>0</v>
      </c>
      <c r="Y310" s="960">
        <f t="shared" si="35"/>
        <v>0</v>
      </c>
      <c r="Z310" s="960">
        <f t="shared" si="36"/>
        <v>0</v>
      </c>
      <c r="AA310" s="960">
        <f t="shared" si="37"/>
        <v>0</v>
      </c>
      <c r="AB310" s="960">
        <f t="shared" si="38"/>
        <v>0</v>
      </c>
      <c r="AC310" s="957" t="str">
        <f t="shared" si="39"/>
        <v/>
      </c>
    </row>
    <row r="311" spans="22:29" ht="14.4" x14ac:dyDescent="0.3">
      <c r="V311" s="959" t="str">
        <f t="shared" si="32"/>
        <v>Dépenses</v>
      </c>
      <c r="W311" s="960">
        <f t="shared" si="33"/>
        <v>0</v>
      </c>
      <c r="X311" s="960">
        <f t="shared" si="34"/>
        <v>0</v>
      </c>
      <c r="Y311" s="960">
        <f t="shared" si="35"/>
        <v>0</v>
      </c>
      <c r="Z311" s="960">
        <f t="shared" si="36"/>
        <v>0</v>
      </c>
      <c r="AA311" s="960">
        <f t="shared" si="37"/>
        <v>0</v>
      </c>
      <c r="AB311" s="960">
        <f t="shared" si="38"/>
        <v>0</v>
      </c>
      <c r="AC311" s="957" t="str">
        <f t="shared" si="39"/>
        <v/>
      </c>
    </row>
    <row r="312" spans="22:29" ht="14.4" x14ac:dyDescent="0.3">
      <c r="V312" s="959" t="str">
        <f t="shared" si="32"/>
        <v>Dépenses</v>
      </c>
      <c r="W312" s="960">
        <f t="shared" si="33"/>
        <v>0</v>
      </c>
      <c r="X312" s="960">
        <f t="shared" si="34"/>
        <v>0</v>
      </c>
      <c r="Y312" s="960">
        <f t="shared" si="35"/>
        <v>0</v>
      </c>
      <c r="Z312" s="960">
        <f t="shared" si="36"/>
        <v>0</v>
      </c>
      <c r="AA312" s="960">
        <f t="shared" si="37"/>
        <v>0</v>
      </c>
      <c r="AB312" s="960">
        <f t="shared" si="38"/>
        <v>0</v>
      </c>
      <c r="AC312" s="957" t="str">
        <f t="shared" si="39"/>
        <v/>
      </c>
    </row>
    <row r="313" spans="22:29" ht="14.4" x14ac:dyDescent="0.3">
      <c r="V313" s="959" t="str">
        <f t="shared" si="32"/>
        <v>Dépenses</v>
      </c>
      <c r="W313" s="960">
        <f t="shared" si="33"/>
        <v>0</v>
      </c>
      <c r="X313" s="960">
        <f t="shared" si="34"/>
        <v>0</v>
      </c>
      <c r="Y313" s="960">
        <f t="shared" si="35"/>
        <v>0</v>
      </c>
      <c r="Z313" s="960">
        <f t="shared" si="36"/>
        <v>0</v>
      </c>
      <c r="AA313" s="960">
        <f t="shared" si="37"/>
        <v>0</v>
      </c>
      <c r="AB313" s="960">
        <f t="shared" si="38"/>
        <v>0</v>
      </c>
      <c r="AC313" s="957" t="str">
        <f t="shared" si="39"/>
        <v/>
      </c>
    </row>
    <row r="314" spans="22:29" ht="14.4" x14ac:dyDescent="0.3">
      <c r="V314" s="959" t="str">
        <f t="shared" si="32"/>
        <v>Dépenses</v>
      </c>
      <c r="W314" s="960">
        <f t="shared" si="33"/>
        <v>0</v>
      </c>
      <c r="X314" s="960">
        <f t="shared" si="34"/>
        <v>0</v>
      </c>
      <c r="Y314" s="960">
        <f t="shared" si="35"/>
        <v>0</v>
      </c>
      <c r="Z314" s="960">
        <f t="shared" si="36"/>
        <v>0</v>
      </c>
      <c r="AA314" s="960">
        <f t="shared" si="37"/>
        <v>0</v>
      </c>
      <c r="AB314" s="960">
        <f t="shared" si="38"/>
        <v>0</v>
      </c>
      <c r="AC314" s="957" t="str">
        <f t="shared" si="39"/>
        <v/>
      </c>
    </row>
    <row r="315" spans="22:29" ht="14.4" x14ac:dyDescent="0.3">
      <c r="V315" s="959" t="str">
        <f t="shared" si="32"/>
        <v>Dépenses</v>
      </c>
      <c r="W315" s="960">
        <f t="shared" si="33"/>
        <v>0</v>
      </c>
      <c r="X315" s="960">
        <f t="shared" si="34"/>
        <v>0</v>
      </c>
      <c r="Y315" s="960">
        <f t="shared" si="35"/>
        <v>0</v>
      </c>
      <c r="Z315" s="960">
        <f t="shared" si="36"/>
        <v>0</v>
      </c>
      <c r="AA315" s="960">
        <f t="shared" si="37"/>
        <v>0</v>
      </c>
      <c r="AB315" s="960">
        <f t="shared" si="38"/>
        <v>0</v>
      </c>
      <c r="AC315" s="957" t="str">
        <f t="shared" si="39"/>
        <v/>
      </c>
    </row>
    <row r="316" spans="22:29" ht="14.4" x14ac:dyDescent="0.3">
      <c r="V316" s="959" t="str">
        <f t="shared" si="32"/>
        <v>Dépenses</v>
      </c>
      <c r="W316" s="960">
        <f t="shared" si="33"/>
        <v>0</v>
      </c>
      <c r="X316" s="960">
        <f t="shared" si="34"/>
        <v>0</v>
      </c>
      <c r="Y316" s="960">
        <f t="shared" si="35"/>
        <v>0</v>
      </c>
      <c r="Z316" s="960">
        <f t="shared" si="36"/>
        <v>0</v>
      </c>
      <c r="AA316" s="960">
        <f t="shared" si="37"/>
        <v>0</v>
      </c>
      <c r="AB316" s="960">
        <f t="shared" si="38"/>
        <v>0</v>
      </c>
      <c r="AC316" s="957" t="str">
        <f t="shared" si="39"/>
        <v/>
      </c>
    </row>
    <row r="317" spans="22:29" ht="14.4" x14ac:dyDescent="0.3">
      <c r="V317" s="959" t="str">
        <f t="shared" si="32"/>
        <v>Dépenses</v>
      </c>
      <c r="W317" s="960">
        <f t="shared" si="33"/>
        <v>0</v>
      </c>
      <c r="X317" s="960">
        <f t="shared" si="34"/>
        <v>0</v>
      </c>
      <c r="Y317" s="960">
        <f t="shared" si="35"/>
        <v>0</v>
      </c>
      <c r="Z317" s="960">
        <f t="shared" si="36"/>
        <v>0</v>
      </c>
      <c r="AA317" s="960">
        <f t="shared" si="37"/>
        <v>0</v>
      </c>
      <c r="AB317" s="960">
        <f t="shared" si="38"/>
        <v>0</v>
      </c>
      <c r="AC317" s="957" t="str">
        <f t="shared" si="39"/>
        <v/>
      </c>
    </row>
    <row r="318" spans="22:29" ht="14.4" x14ac:dyDescent="0.3">
      <c r="V318" s="959" t="str">
        <f t="shared" si="32"/>
        <v>Dépenses</v>
      </c>
      <c r="W318" s="960">
        <f t="shared" si="33"/>
        <v>0</v>
      </c>
      <c r="X318" s="960">
        <f t="shared" si="34"/>
        <v>0</v>
      </c>
      <c r="Y318" s="960">
        <f t="shared" si="35"/>
        <v>0</v>
      </c>
      <c r="Z318" s="960">
        <f t="shared" si="36"/>
        <v>0</v>
      </c>
      <c r="AA318" s="960">
        <f t="shared" si="37"/>
        <v>0</v>
      </c>
      <c r="AB318" s="960">
        <f t="shared" si="38"/>
        <v>0</v>
      </c>
      <c r="AC318" s="957" t="str">
        <f t="shared" si="39"/>
        <v/>
      </c>
    </row>
    <row r="319" spans="22:29" ht="14.4" x14ac:dyDescent="0.3">
      <c r="V319" s="959" t="str">
        <f t="shared" si="32"/>
        <v>Dépenses</v>
      </c>
      <c r="W319" s="960">
        <f t="shared" si="33"/>
        <v>0</v>
      </c>
      <c r="X319" s="960">
        <f t="shared" si="34"/>
        <v>0</v>
      </c>
      <c r="Y319" s="960">
        <f t="shared" si="35"/>
        <v>0</v>
      </c>
      <c r="Z319" s="960">
        <f t="shared" si="36"/>
        <v>0</v>
      </c>
      <c r="AA319" s="960">
        <f t="shared" si="37"/>
        <v>0</v>
      </c>
      <c r="AB319" s="960">
        <f t="shared" si="38"/>
        <v>0</v>
      </c>
      <c r="AC319" s="957" t="str">
        <f t="shared" si="39"/>
        <v/>
      </c>
    </row>
    <row r="320" spans="22:29" ht="14.4" x14ac:dyDescent="0.3">
      <c r="V320" s="959" t="str">
        <f t="shared" si="32"/>
        <v>Dépenses</v>
      </c>
      <c r="W320" s="960">
        <f t="shared" si="33"/>
        <v>0</v>
      </c>
      <c r="X320" s="960">
        <f t="shared" si="34"/>
        <v>0</v>
      </c>
      <c r="Y320" s="960">
        <f t="shared" si="35"/>
        <v>0</v>
      </c>
      <c r="Z320" s="960">
        <f t="shared" si="36"/>
        <v>0</v>
      </c>
      <c r="AA320" s="960">
        <f t="shared" si="37"/>
        <v>0</v>
      </c>
      <c r="AB320" s="960">
        <f t="shared" si="38"/>
        <v>0</v>
      </c>
      <c r="AC320" s="957" t="str">
        <f t="shared" si="39"/>
        <v/>
      </c>
    </row>
    <row r="321" spans="22:29" ht="14.4" x14ac:dyDescent="0.3">
      <c r="V321" s="959" t="str">
        <f t="shared" si="32"/>
        <v>Dépenses</v>
      </c>
      <c r="W321" s="960">
        <f t="shared" si="33"/>
        <v>0</v>
      </c>
      <c r="X321" s="960">
        <f t="shared" si="34"/>
        <v>0</v>
      </c>
      <c r="Y321" s="960">
        <f t="shared" si="35"/>
        <v>0</v>
      </c>
      <c r="Z321" s="960">
        <f t="shared" si="36"/>
        <v>0</v>
      </c>
      <c r="AA321" s="960">
        <f t="shared" si="37"/>
        <v>0</v>
      </c>
      <c r="AB321" s="960">
        <f t="shared" si="38"/>
        <v>0</v>
      </c>
      <c r="AC321" s="957" t="str">
        <f t="shared" si="39"/>
        <v/>
      </c>
    </row>
    <row r="322" spans="22:29" ht="14.4" x14ac:dyDescent="0.3">
      <c r="V322" s="959" t="str">
        <f t="shared" si="32"/>
        <v>Dépenses</v>
      </c>
      <c r="W322" s="960">
        <f t="shared" si="33"/>
        <v>0</v>
      </c>
      <c r="X322" s="960">
        <f t="shared" si="34"/>
        <v>0</v>
      </c>
      <c r="Y322" s="960">
        <f t="shared" si="35"/>
        <v>0</v>
      </c>
      <c r="Z322" s="960">
        <f t="shared" si="36"/>
        <v>0</v>
      </c>
      <c r="AA322" s="960">
        <f t="shared" si="37"/>
        <v>0</v>
      </c>
      <c r="AB322" s="960">
        <f t="shared" si="38"/>
        <v>0</v>
      </c>
      <c r="AC322" s="957" t="str">
        <f t="shared" si="39"/>
        <v/>
      </c>
    </row>
    <row r="323" spans="22:29" ht="14.4" x14ac:dyDescent="0.3">
      <c r="V323" s="959" t="str">
        <f t="shared" ref="V323:V386" si="40">IF(LEFT($L323,1)="R","Recettes","Dépenses")</f>
        <v>Dépenses</v>
      </c>
      <c r="W323" s="960">
        <f t="shared" ref="W323:W386" si="41">IF($G323&amp;$I323&amp;$D323="SaisirBudget InitialEngagement",$T323,0)</f>
        <v>0</v>
      </c>
      <c r="X323" s="960">
        <f t="shared" ref="X323:X386" si="42">IF($G323&amp;$I323&amp;$D323&amp;$V323="SaisirBudget InitialPaiementDépenses",$T323,0)</f>
        <v>0</v>
      </c>
      <c r="Y323" s="960">
        <f t="shared" ref="Y323:Y386" si="43">IF($G323&amp;$I323&amp;$D323&amp;$V323="SaisirBudget InitialPaiementRecettes",$T323,0)</f>
        <v>0</v>
      </c>
      <c r="Z323" s="960">
        <f t="shared" ref="Z323:Z386" si="44">IF($D323&amp;$V323="EngagementDépenses",$T323,0)</f>
        <v>0</v>
      </c>
      <c r="AA323" s="960">
        <f t="shared" ref="AA323:AA386" si="45">IF($D323&amp;$V323="PaiementDépenses",$T323,0)</f>
        <v>0</v>
      </c>
      <c r="AB323" s="960">
        <f t="shared" ref="AB323:AB386" si="46">IF($D323&amp;$V323="PaiementRecettes",$T323,0)</f>
        <v>0</v>
      </c>
      <c r="AC323" s="957" t="str">
        <f t="shared" ref="AC323:AC386" si="47">IF(LEFT($L323,2)="RF","RF",IF(LEFT($L323,2)="RI","RI",""))</f>
        <v/>
      </c>
    </row>
    <row r="324" spans="22:29" ht="14.4" x14ac:dyDescent="0.3">
      <c r="V324" s="959" t="str">
        <f t="shared" si="40"/>
        <v>Dépenses</v>
      </c>
      <c r="W324" s="960">
        <f t="shared" si="41"/>
        <v>0</v>
      </c>
      <c r="X324" s="960">
        <f t="shared" si="42"/>
        <v>0</v>
      </c>
      <c r="Y324" s="960">
        <f t="shared" si="43"/>
        <v>0</v>
      </c>
      <c r="Z324" s="960">
        <f t="shared" si="44"/>
        <v>0</v>
      </c>
      <c r="AA324" s="960">
        <f t="shared" si="45"/>
        <v>0</v>
      </c>
      <c r="AB324" s="960">
        <f t="shared" si="46"/>
        <v>0</v>
      </c>
      <c r="AC324" s="957" t="str">
        <f t="shared" si="47"/>
        <v/>
      </c>
    </row>
    <row r="325" spans="22:29" ht="14.4" x14ac:dyDescent="0.3">
      <c r="V325" s="959" t="str">
        <f t="shared" si="40"/>
        <v>Dépenses</v>
      </c>
      <c r="W325" s="960">
        <f t="shared" si="41"/>
        <v>0</v>
      </c>
      <c r="X325" s="960">
        <f t="shared" si="42"/>
        <v>0</v>
      </c>
      <c r="Y325" s="960">
        <f t="shared" si="43"/>
        <v>0</v>
      </c>
      <c r="Z325" s="960">
        <f t="shared" si="44"/>
        <v>0</v>
      </c>
      <c r="AA325" s="960">
        <f t="shared" si="45"/>
        <v>0</v>
      </c>
      <c r="AB325" s="960">
        <f t="shared" si="46"/>
        <v>0</v>
      </c>
      <c r="AC325" s="957" t="str">
        <f t="shared" si="47"/>
        <v/>
      </c>
    </row>
    <row r="326" spans="22:29" ht="14.4" x14ac:dyDescent="0.3">
      <c r="V326" s="959" t="str">
        <f t="shared" si="40"/>
        <v>Dépenses</v>
      </c>
      <c r="W326" s="960">
        <f t="shared" si="41"/>
        <v>0</v>
      </c>
      <c r="X326" s="960">
        <f t="shared" si="42"/>
        <v>0</v>
      </c>
      <c r="Y326" s="960">
        <f t="shared" si="43"/>
        <v>0</v>
      </c>
      <c r="Z326" s="960">
        <f t="shared" si="44"/>
        <v>0</v>
      </c>
      <c r="AA326" s="960">
        <f t="shared" si="45"/>
        <v>0</v>
      </c>
      <c r="AB326" s="960">
        <f t="shared" si="46"/>
        <v>0</v>
      </c>
      <c r="AC326" s="957" t="str">
        <f t="shared" si="47"/>
        <v/>
      </c>
    </row>
    <row r="327" spans="22:29" ht="14.4" x14ac:dyDescent="0.3">
      <c r="V327" s="959" t="str">
        <f t="shared" si="40"/>
        <v>Dépenses</v>
      </c>
      <c r="W327" s="960">
        <f t="shared" si="41"/>
        <v>0</v>
      </c>
      <c r="X327" s="960">
        <f t="shared" si="42"/>
        <v>0</v>
      </c>
      <c r="Y327" s="960">
        <f t="shared" si="43"/>
        <v>0</v>
      </c>
      <c r="Z327" s="960">
        <f t="shared" si="44"/>
        <v>0</v>
      </c>
      <c r="AA327" s="960">
        <f t="shared" si="45"/>
        <v>0</v>
      </c>
      <c r="AB327" s="960">
        <f t="shared" si="46"/>
        <v>0</v>
      </c>
      <c r="AC327" s="957" t="str">
        <f t="shared" si="47"/>
        <v/>
      </c>
    </row>
    <row r="328" spans="22:29" ht="14.4" x14ac:dyDescent="0.3">
      <c r="V328" s="959" t="str">
        <f t="shared" si="40"/>
        <v>Dépenses</v>
      </c>
      <c r="W328" s="960">
        <f t="shared" si="41"/>
        <v>0</v>
      </c>
      <c r="X328" s="960">
        <f t="shared" si="42"/>
        <v>0</v>
      </c>
      <c r="Y328" s="960">
        <f t="shared" si="43"/>
        <v>0</v>
      </c>
      <c r="Z328" s="960">
        <f t="shared" si="44"/>
        <v>0</v>
      </c>
      <c r="AA328" s="960">
        <f t="shared" si="45"/>
        <v>0</v>
      </c>
      <c r="AB328" s="960">
        <f t="shared" si="46"/>
        <v>0</v>
      </c>
      <c r="AC328" s="957" t="str">
        <f t="shared" si="47"/>
        <v/>
      </c>
    </row>
    <row r="329" spans="22:29" ht="14.4" x14ac:dyDescent="0.3">
      <c r="V329" s="959" t="str">
        <f t="shared" si="40"/>
        <v>Dépenses</v>
      </c>
      <c r="W329" s="960">
        <f t="shared" si="41"/>
        <v>0</v>
      </c>
      <c r="X329" s="960">
        <f t="shared" si="42"/>
        <v>0</v>
      </c>
      <c r="Y329" s="960">
        <f t="shared" si="43"/>
        <v>0</v>
      </c>
      <c r="Z329" s="960">
        <f t="shared" si="44"/>
        <v>0</v>
      </c>
      <c r="AA329" s="960">
        <f t="shared" si="45"/>
        <v>0</v>
      </c>
      <c r="AB329" s="960">
        <f t="shared" si="46"/>
        <v>0</v>
      </c>
      <c r="AC329" s="957" t="str">
        <f t="shared" si="47"/>
        <v/>
      </c>
    </row>
    <row r="330" spans="22:29" ht="14.4" x14ac:dyDescent="0.3">
      <c r="V330" s="959" t="str">
        <f t="shared" si="40"/>
        <v>Dépenses</v>
      </c>
      <c r="W330" s="960">
        <f t="shared" si="41"/>
        <v>0</v>
      </c>
      <c r="X330" s="960">
        <f t="shared" si="42"/>
        <v>0</v>
      </c>
      <c r="Y330" s="960">
        <f t="shared" si="43"/>
        <v>0</v>
      </c>
      <c r="Z330" s="960">
        <f t="shared" si="44"/>
        <v>0</v>
      </c>
      <c r="AA330" s="960">
        <f t="shared" si="45"/>
        <v>0</v>
      </c>
      <c r="AB330" s="960">
        <f t="shared" si="46"/>
        <v>0</v>
      </c>
      <c r="AC330" s="957" t="str">
        <f t="shared" si="47"/>
        <v/>
      </c>
    </row>
    <row r="331" spans="22:29" ht="14.4" x14ac:dyDescent="0.3">
      <c r="V331" s="959" t="str">
        <f t="shared" si="40"/>
        <v>Dépenses</v>
      </c>
      <c r="W331" s="960">
        <f t="shared" si="41"/>
        <v>0</v>
      </c>
      <c r="X331" s="960">
        <f t="shared" si="42"/>
        <v>0</v>
      </c>
      <c r="Y331" s="960">
        <f t="shared" si="43"/>
        <v>0</v>
      </c>
      <c r="Z331" s="960">
        <f t="shared" si="44"/>
        <v>0</v>
      </c>
      <c r="AA331" s="960">
        <f t="shared" si="45"/>
        <v>0</v>
      </c>
      <c r="AB331" s="960">
        <f t="shared" si="46"/>
        <v>0</v>
      </c>
      <c r="AC331" s="957" t="str">
        <f t="shared" si="47"/>
        <v/>
      </c>
    </row>
    <row r="332" spans="22:29" ht="14.4" x14ac:dyDescent="0.3">
      <c r="V332" s="959" t="str">
        <f t="shared" si="40"/>
        <v>Dépenses</v>
      </c>
      <c r="W332" s="960">
        <f t="shared" si="41"/>
        <v>0</v>
      </c>
      <c r="X332" s="960">
        <f t="shared" si="42"/>
        <v>0</v>
      </c>
      <c r="Y332" s="960">
        <f t="shared" si="43"/>
        <v>0</v>
      </c>
      <c r="Z332" s="960">
        <f t="shared" si="44"/>
        <v>0</v>
      </c>
      <c r="AA332" s="960">
        <f t="shared" si="45"/>
        <v>0</v>
      </c>
      <c r="AB332" s="960">
        <f t="shared" si="46"/>
        <v>0</v>
      </c>
      <c r="AC332" s="957" t="str">
        <f t="shared" si="47"/>
        <v/>
      </c>
    </row>
    <row r="333" spans="22:29" ht="14.4" x14ac:dyDescent="0.3">
      <c r="V333" s="959" t="str">
        <f t="shared" si="40"/>
        <v>Dépenses</v>
      </c>
      <c r="W333" s="960">
        <f t="shared" si="41"/>
        <v>0</v>
      </c>
      <c r="X333" s="960">
        <f t="shared" si="42"/>
        <v>0</v>
      </c>
      <c r="Y333" s="960">
        <f t="shared" si="43"/>
        <v>0</v>
      </c>
      <c r="Z333" s="960">
        <f t="shared" si="44"/>
        <v>0</v>
      </c>
      <c r="AA333" s="960">
        <f t="shared" si="45"/>
        <v>0</v>
      </c>
      <c r="AB333" s="960">
        <f t="shared" si="46"/>
        <v>0</v>
      </c>
      <c r="AC333" s="957" t="str">
        <f t="shared" si="47"/>
        <v/>
      </c>
    </row>
    <row r="334" spans="22:29" ht="14.4" x14ac:dyDescent="0.3">
      <c r="V334" s="959" t="str">
        <f t="shared" si="40"/>
        <v>Dépenses</v>
      </c>
      <c r="W334" s="960">
        <f t="shared" si="41"/>
        <v>0</v>
      </c>
      <c r="X334" s="960">
        <f t="shared" si="42"/>
        <v>0</v>
      </c>
      <c r="Y334" s="960">
        <f t="shared" si="43"/>
        <v>0</v>
      </c>
      <c r="Z334" s="960">
        <f t="shared" si="44"/>
        <v>0</v>
      </c>
      <c r="AA334" s="960">
        <f t="shared" si="45"/>
        <v>0</v>
      </c>
      <c r="AB334" s="960">
        <f t="shared" si="46"/>
        <v>0</v>
      </c>
      <c r="AC334" s="957" t="str">
        <f t="shared" si="47"/>
        <v/>
      </c>
    </row>
    <row r="335" spans="22:29" ht="14.4" x14ac:dyDescent="0.3">
      <c r="V335" s="959" t="str">
        <f t="shared" si="40"/>
        <v>Dépenses</v>
      </c>
      <c r="W335" s="960">
        <f t="shared" si="41"/>
        <v>0</v>
      </c>
      <c r="X335" s="960">
        <f t="shared" si="42"/>
        <v>0</v>
      </c>
      <c r="Y335" s="960">
        <f t="shared" si="43"/>
        <v>0</v>
      </c>
      <c r="Z335" s="960">
        <f t="shared" si="44"/>
        <v>0</v>
      </c>
      <c r="AA335" s="960">
        <f t="shared" si="45"/>
        <v>0</v>
      </c>
      <c r="AB335" s="960">
        <f t="shared" si="46"/>
        <v>0</v>
      </c>
      <c r="AC335" s="957" t="str">
        <f t="shared" si="47"/>
        <v/>
      </c>
    </row>
    <row r="336" spans="22:29" ht="14.4" x14ac:dyDescent="0.3">
      <c r="V336" s="959" t="str">
        <f t="shared" si="40"/>
        <v>Dépenses</v>
      </c>
      <c r="W336" s="960">
        <f t="shared" si="41"/>
        <v>0</v>
      </c>
      <c r="X336" s="960">
        <f t="shared" si="42"/>
        <v>0</v>
      </c>
      <c r="Y336" s="960">
        <f t="shared" si="43"/>
        <v>0</v>
      </c>
      <c r="Z336" s="960">
        <f t="shared" si="44"/>
        <v>0</v>
      </c>
      <c r="AA336" s="960">
        <f t="shared" si="45"/>
        <v>0</v>
      </c>
      <c r="AB336" s="960">
        <f t="shared" si="46"/>
        <v>0</v>
      </c>
      <c r="AC336" s="957" t="str">
        <f t="shared" si="47"/>
        <v/>
      </c>
    </row>
    <row r="337" spans="22:29" ht="14.4" x14ac:dyDescent="0.3">
      <c r="V337" s="959" t="str">
        <f t="shared" si="40"/>
        <v>Dépenses</v>
      </c>
      <c r="W337" s="960">
        <f t="shared" si="41"/>
        <v>0</v>
      </c>
      <c r="X337" s="960">
        <f t="shared" si="42"/>
        <v>0</v>
      </c>
      <c r="Y337" s="960">
        <f t="shared" si="43"/>
        <v>0</v>
      </c>
      <c r="Z337" s="960">
        <f t="shared" si="44"/>
        <v>0</v>
      </c>
      <c r="AA337" s="960">
        <f t="shared" si="45"/>
        <v>0</v>
      </c>
      <c r="AB337" s="960">
        <f t="shared" si="46"/>
        <v>0</v>
      </c>
      <c r="AC337" s="957" t="str">
        <f t="shared" si="47"/>
        <v/>
      </c>
    </row>
    <row r="338" spans="22:29" ht="14.4" x14ac:dyDescent="0.3">
      <c r="V338" s="959" t="str">
        <f t="shared" si="40"/>
        <v>Dépenses</v>
      </c>
      <c r="W338" s="960">
        <f t="shared" si="41"/>
        <v>0</v>
      </c>
      <c r="X338" s="960">
        <f t="shared" si="42"/>
        <v>0</v>
      </c>
      <c r="Y338" s="960">
        <f t="shared" si="43"/>
        <v>0</v>
      </c>
      <c r="Z338" s="960">
        <f t="shared" si="44"/>
        <v>0</v>
      </c>
      <c r="AA338" s="960">
        <f t="shared" si="45"/>
        <v>0</v>
      </c>
      <c r="AB338" s="960">
        <f t="shared" si="46"/>
        <v>0</v>
      </c>
      <c r="AC338" s="957" t="str">
        <f t="shared" si="47"/>
        <v/>
      </c>
    </row>
    <row r="339" spans="22:29" ht="14.4" x14ac:dyDescent="0.3">
      <c r="V339" s="959" t="str">
        <f t="shared" si="40"/>
        <v>Dépenses</v>
      </c>
      <c r="W339" s="960">
        <f t="shared" si="41"/>
        <v>0</v>
      </c>
      <c r="X339" s="960">
        <f t="shared" si="42"/>
        <v>0</v>
      </c>
      <c r="Y339" s="960">
        <f t="shared" si="43"/>
        <v>0</v>
      </c>
      <c r="Z339" s="960">
        <f t="shared" si="44"/>
        <v>0</v>
      </c>
      <c r="AA339" s="960">
        <f t="shared" si="45"/>
        <v>0</v>
      </c>
      <c r="AB339" s="960">
        <f t="shared" si="46"/>
        <v>0</v>
      </c>
      <c r="AC339" s="957" t="str">
        <f t="shared" si="47"/>
        <v/>
      </c>
    </row>
    <row r="340" spans="22:29" ht="14.4" x14ac:dyDescent="0.3">
      <c r="V340" s="959" t="str">
        <f t="shared" si="40"/>
        <v>Dépenses</v>
      </c>
      <c r="W340" s="960">
        <f t="shared" si="41"/>
        <v>0</v>
      </c>
      <c r="X340" s="960">
        <f t="shared" si="42"/>
        <v>0</v>
      </c>
      <c r="Y340" s="960">
        <f t="shared" si="43"/>
        <v>0</v>
      </c>
      <c r="Z340" s="960">
        <f t="shared" si="44"/>
        <v>0</v>
      </c>
      <c r="AA340" s="960">
        <f t="shared" si="45"/>
        <v>0</v>
      </c>
      <c r="AB340" s="960">
        <f t="shared" si="46"/>
        <v>0</v>
      </c>
      <c r="AC340" s="957" t="str">
        <f t="shared" si="47"/>
        <v/>
      </c>
    </row>
    <row r="341" spans="22:29" ht="14.4" x14ac:dyDescent="0.3">
      <c r="V341" s="959" t="str">
        <f t="shared" si="40"/>
        <v>Dépenses</v>
      </c>
      <c r="W341" s="960">
        <f t="shared" si="41"/>
        <v>0</v>
      </c>
      <c r="X341" s="960">
        <f t="shared" si="42"/>
        <v>0</v>
      </c>
      <c r="Y341" s="960">
        <f t="shared" si="43"/>
        <v>0</v>
      </c>
      <c r="Z341" s="960">
        <f t="shared" si="44"/>
        <v>0</v>
      </c>
      <c r="AA341" s="960">
        <f t="shared" si="45"/>
        <v>0</v>
      </c>
      <c r="AB341" s="960">
        <f t="shared" si="46"/>
        <v>0</v>
      </c>
      <c r="AC341" s="957" t="str">
        <f t="shared" si="47"/>
        <v/>
      </c>
    </row>
    <row r="342" spans="22:29" ht="14.4" x14ac:dyDescent="0.3">
      <c r="V342" s="959" t="str">
        <f t="shared" si="40"/>
        <v>Dépenses</v>
      </c>
      <c r="W342" s="960">
        <f t="shared" si="41"/>
        <v>0</v>
      </c>
      <c r="X342" s="960">
        <f t="shared" si="42"/>
        <v>0</v>
      </c>
      <c r="Y342" s="960">
        <f t="shared" si="43"/>
        <v>0</v>
      </c>
      <c r="Z342" s="960">
        <f t="shared" si="44"/>
        <v>0</v>
      </c>
      <c r="AA342" s="960">
        <f t="shared" si="45"/>
        <v>0</v>
      </c>
      <c r="AB342" s="960">
        <f t="shared" si="46"/>
        <v>0</v>
      </c>
      <c r="AC342" s="957" t="str">
        <f t="shared" si="47"/>
        <v/>
      </c>
    </row>
    <row r="343" spans="22:29" ht="14.4" x14ac:dyDescent="0.3">
      <c r="V343" s="959" t="str">
        <f t="shared" si="40"/>
        <v>Dépenses</v>
      </c>
      <c r="W343" s="960">
        <f t="shared" si="41"/>
        <v>0</v>
      </c>
      <c r="X343" s="960">
        <f t="shared" si="42"/>
        <v>0</v>
      </c>
      <c r="Y343" s="960">
        <f t="shared" si="43"/>
        <v>0</v>
      </c>
      <c r="Z343" s="960">
        <f t="shared" si="44"/>
        <v>0</v>
      </c>
      <c r="AA343" s="960">
        <f t="shared" si="45"/>
        <v>0</v>
      </c>
      <c r="AB343" s="960">
        <f t="shared" si="46"/>
        <v>0</v>
      </c>
      <c r="AC343" s="957" t="str">
        <f t="shared" si="47"/>
        <v/>
      </c>
    </row>
    <row r="344" spans="22:29" ht="14.4" x14ac:dyDescent="0.3">
      <c r="V344" s="959" t="str">
        <f t="shared" si="40"/>
        <v>Dépenses</v>
      </c>
      <c r="W344" s="960">
        <f t="shared" si="41"/>
        <v>0</v>
      </c>
      <c r="X344" s="960">
        <f t="shared" si="42"/>
        <v>0</v>
      </c>
      <c r="Y344" s="960">
        <f t="shared" si="43"/>
        <v>0</v>
      </c>
      <c r="Z344" s="960">
        <f t="shared" si="44"/>
        <v>0</v>
      </c>
      <c r="AA344" s="960">
        <f t="shared" si="45"/>
        <v>0</v>
      </c>
      <c r="AB344" s="960">
        <f t="shared" si="46"/>
        <v>0</v>
      </c>
      <c r="AC344" s="957" t="str">
        <f t="shared" si="47"/>
        <v/>
      </c>
    </row>
    <row r="345" spans="22:29" ht="14.4" x14ac:dyDescent="0.3">
      <c r="V345" s="959" t="str">
        <f t="shared" si="40"/>
        <v>Dépenses</v>
      </c>
      <c r="W345" s="960">
        <f t="shared" si="41"/>
        <v>0</v>
      </c>
      <c r="X345" s="960">
        <f t="shared" si="42"/>
        <v>0</v>
      </c>
      <c r="Y345" s="960">
        <f t="shared" si="43"/>
        <v>0</v>
      </c>
      <c r="Z345" s="960">
        <f t="shared" si="44"/>
        <v>0</v>
      </c>
      <c r="AA345" s="960">
        <f t="shared" si="45"/>
        <v>0</v>
      </c>
      <c r="AB345" s="960">
        <f t="shared" si="46"/>
        <v>0</v>
      </c>
      <c r="AC345" s="957" t="str">
        <f t="shared" si="47"/>
        <v/>
      </c>
    </row>
    <row r="346" spans="22:29" ht="14.4" x14ac:dyDescent="0.3">
      <c r="V346" s="959" t="str">
        <f t="shared" si="40"/>
        <v>Dépenses</v>
      </c>
      <c r="W346" s="960">
        <f t="shared" si="41"/>
        <v>0</v>
      </c>
      <c r="X346" s="960">
        <f t="shared" si="42"/>
        <v>0</v>
      </c>
      <c r="Y346" s="960">
        <f t="shared" si="43"/>
        <v>0</v>
      </c>
      <c r="Z346" s="960">
        <f t="shared" si="44"/>
        <v>0</v>
      </c>
      <c r="AA346" s="960">
        <f t="shared" si="45"/>
        <v>0</v>
      </c>
      <c r="AB346" s="960">
        <f t="shared" si="46"/>
        <v>0</v>
      </c>
      <c r="AC346" s="957" t="str">
        <f t="shared" si="47"/>
        <v/>
      </c>
    </row>
    <row r="347" spans="22:29" ht="14.4" x14ac:dyDescent="0.3">
      <c r="V347" s="959" t="str">
        <f t="shared" si="40"/>
        <v>Dépenses</v>
      </c>
      <c r="W347" s="960">
        <f t="shared" si="41"/>
        <v>0</v>
      </c>
      <c r="X347" s="960">
        <f t="shared" si="42"/>
        <v>0</v>
      </c>
      <c r="Y347" s="960">
        <f t="shared" si="43"/>
        <v>0</v>
      </c>
      <c r="Z347" s="960">
        <f t="shared" si="44"/>
        <v>0</v>
      </c>
      <c r="AA347" s="960">
        <f t="shared" si="45"/>
        <v>0</v>
      </c>
      <c r="AB347" s="960">
        <f t="shared" si="46"/>
        <v>0</v>
      </c>
      <c r="AC347" s="957" t="str">
        <f t="shared" si="47"/>
        <v/>
      </c>
    </row>
    <row r="348" spans="22:29" ht="14.4" x14ac:dyDescent="0.3">
      <c r="V348" s="959" t="str">
        <f t="shared" si="40"/>
        <v>Dépenses</v>
      </c>
      <c r="W348" s="960">
        <f t="shared" si="41"/>
        <v>0</v>
      </c>
      <c r="X348" s="960">
        <f t="shared" si="42"/>
        <v>0</v>
      </c>
      <c r="Y348" s="960">
        <f t="shared" si="43"/>
        <v>0</v>
      </c>
      <c r="Z348" s="960">
        <f t="shared" si="44"/>
        <v>0</v>
      </c>
      <c r="AA348" s="960">
        <f t="shared" si="45"/>
        <v>0</v>
      </c>
      <c r="AB348" s="960">
        <f t="shared" si="46"/>
        <v>0</v>
      </c>
      <c r="AC348" s="957" t="str">
        <f t="shared" si="47"/>
        <v/>
      </c>
    </row>
    <row r="349" spans="22:29" ht="14.4" x14ac:dyDescent="0.3">
      <c r="V349" s="959" t="str">
        <f t="shared" si="40"/>
        <v>Dépenses</v>
      </c>
      <c r="W349" s="960">
        <f t="shared" si="41"/>
        <v>0</v>
      </c>
      <c r="X349" s="960">
        <f t="shared" si="42"/>
        <v>0</v>
      </c>
      <c r="Y349" s="960">
        <f t="shared" si="43"/>
        <v>0</v>
      </c>
      <c r="Z349" s="960">
        <f t="shared" si="44"/>
        <v>0</v>
      </c>
      <c r="AA349" s="960">
        <f t="shared" si="45"/>
        <v>0</v>
      </c>
      <c r="AB349" s="960">
        <f t="shared" si="46"/>
        <v>0</v>
      </c>
      <c r="AC349" s="957" t="str">
        <f t="shared" si="47"/>
        <v/>
      </c>
    </row>
    <row r="350" spans="22:29" ht="14.4" x14ac:dyDescent="0.3">
      <c r="V350" s="959" t="str">
        <f t="shared" si="40"/>
        <v>Dépenses</v>
      </c>
      <c r="W350" s="960">
        <f t="shared" si="41"/>
        <v>0</v>
      </c>
      <c r="X350" s="960">
        <f t="shared" si="42"/>
        <v>0</v>
      </c>
      <c r="Y350" s="960">
        <f t="shared" si="43"/>
        <v>0</v>
      </c>
      <c r="Z350" s="960">
        <f t="shared" si="44"/>
        <v>0</v>
      </c>
      <c r="AA350" s="960">
        <f t="shared" si="45"/>
        <v>0</v>
      </c>
      <c r="AB350" s="960">
        <f t="shared" si="46"/>
        <v>0</v>
      </c>
      <c r="AC350" s="957" t="str">
        <f t="shared" si="47"/>
        <v/>
      </c>
    </row>
    <row r="351" spans="22:29" ht="14.4" x14ac:dyDescent="0.3">
      <c r="V351" s="959" t="str">
        <f t="shared" si="40"/>
        <v>Dépenses</v>
      </c>
      <c r="W351" s="960">
        <f t="shared" si="41"/>
        <v>0</v>
      </c>
      <c r="X351" s="960">
        <f t="shared" si="42"/>
        <v>0</v>
      </c>
      <c r="Y351" s="960">
        <f t="shared" si="43"/>
        <v>0</v>
      </c>
      <c r="Z351" s="960">
        <f t="shared" si="44"/>
        <v>0</v>
      </c>
      <c r="AA351" s="960">
        <f t="shared" si="45"/>
        <v>0</v>
      </c>
      <c r="AB351" s="960">
        <f t="shared" si="46"/>
        <v>0</v>
      </c>
      <c r="AC351" s="957" t="str">
        <f t="shared" si="47"/>
        <v/>
      </c>
    </row>
    <row r="352" spans="22:29" ht="14.4" x14ac:dyDescent="0.3">
      <c r="V352" s="959" t="str">
        <f t="shared" si="40"/>
        <v>Dépenses</v>
      </c>
      <c r="W352" s="960">
        <f t="shared" si="41"/>
        <v>0</v>
      </c>
      <c r="X352" s="960">
        <f t="shared" si="42"/>
        <v>0</v>
      </c>
      <c r="Y352" s="960">
        <f t="shared" si="43"/>
        <v>0</v>
      </c>
      <c r="Z352" s="960">
        <f t="shared" si="44"/>
        <v>0</v>
      </c>
      <c r="AA352" s="960">
        <f t="shared" si="45"/>
        <v>0</v>
      </c>
      <c r="AB352" s="960">
        <f t="shared" si="46"/>
        <v>0</v>
      </c>
      <c r="AC352" s="957" t="str">
        <f t="shared" si="47"/>
        <v/>
      </c>
    </row>
    <row r="353" spans="22:29" ht="14.4" x14ac:dyDescent="0.3">
      <c r="V353" s="959" t="str">
        <f t="shared" si="40"/>
        <v>Dépenses</v>
      </c>
      <c r="W353" s="960">
        <f t="shared" si="41"/>
        <v>0</v>
      </c>
      <c r="X353" s="960">
        <f t="shared" si="42"/>
        <v>0</v>
      </c>
      <c r="Y353" s="960">
        <f t="shared" si="43"/>
        <v>0</v>
      </c>
      <c r="Z353" s="960">
        <f t="shared" si="44"/>
        <v>0</v>
      </c>
      <c r="AA353" s="960">
        <f t="shared" si="45"/>
        <v>0</v>
      </c>
      <c r="AB353" s="960">
        <f t="shared" si="46"/>
        <v>0</v>
      </c>
      <c r="AC353" s="957" t="str">
        <f t="shared" si="47"/>
        <v/>
      </c>
    </row>
    <row r="354" spans="22:29" ht="14.4" x14ac:dyDescent="0.3">
      <c r="V354" s="959" t="str">
        <f t="shared" si="40"/>
        <v>Dépenses</v>
      </c>
      <c r="W354" s="960">
        <f t="shared" si="41"/>
        <v>0</v>
      </c>
      <c r="X354" s="960">
        <f t="shared" si="42"/>
        <v>0</v>
      </c>
      <c r="Y354" s="960">
        <f t="shared" si="43"/>
        <v>0</v>
      </c>
      <c r="Z354" s="960">
        <f t="shared" si="44"/>
        <v>0</v>
      </c>
      <c r="AA354" s="960">
        <f t="shared" si="45"/>
        <v>0</v>
      </c>
      <c r="AB354" s="960">
        <f t="shared" si="46"/>
        <v>0</v>
      </c>
      <c r="AC354" s="957" t="str">
        <f t="shared" si="47"/>
        <v/>
      </c>
    </row>
    <row r="355" spans="22:29" ht="14.4" x14ac:dyDescent="0.3">
      <c r="V355" s="959" t="str">
        <f t="shared" si="40"/>
        <v>Dépenses</v>
      </c>
      <c r="W355" s="960">
        <f t="shared" si="41"/>
        <v>0</v>
      </c>
      <c r="X355" s="960">
        <f t="shared" si="42"/>
        <v>0</v>
      </c>
      <c r="Y355" s="960">
        <f t="shared" si="43"/>
        <v>0</v>
      </c>
      <c r="Z355" s="960">
        <f t="shared" si="44"/>
        <v>0</v>
      </c>
      <c r="AA355" s="960">
        <f t="shared" si="45"/>
        <v>0</v>
      </c>
      <c r="AB355" s="960">
        <f t="shared" si="46"/>
        <v>0</v>
      </c>
      <c r="AC355" s="957" t="str">
        <f t="shared" si="47"/>
        <v/>
      </c>
    </row>
    <row r="356" spans="22:29" ht="14.4" x14ac:dyDescent="0.3">
      <c r="V356" s="959" t="str">
        <f t="shared" si="40"/>
        <v>Dépenses</v>
      </c>
      <c r="W356" s="960">
        <f t="shared" si="41"/>
        <v>0</v>
      </c>
      <c r="X356" s="960">
        <f t="shared" si="42"/>
        <v>0</v>
      </c>
      <c r="Y356" s="960">
        <f t="shared" si="43"/>
        <v>0</v>
      </c>
      <c r="Z356" s="960">
        <f t="shared" si="44"/>
        <v>0</v>
      </c>
      <c r="AA356" s="960">
        <f t="shared" si="45"/>
        <v>0</v>
      </c>
      <c r="AB356" s="960">
        <f t="shared" si="46"/>
        <v>0</v>
      </c>
      <c r="AC356" s="957" t="str">
        <f t="shared" si="47"/>
        <v/>
      </c>
    </row>
    <row r="357" spans="22:29" ht="14.4" x14ac:dyDescent="0.3">
      <c r="V357" s="959" t="str">
        <f t="shared" si="40"/>
        <v>Dépenses</v>
      </c>
      <c r="W357" s="960">
        <f t="shared" si="41"/>
        <v>0</v>
      </c>
      <c r="X357" s="960">
        <f t="shared" si="42"/>
        <v>0</v>
      </c>
      <c r="Y357" s="960">
        <f t="shared" si="43"/>
        <v>0</v>
      </c>
      <c r="Z357" s="960">
        <f t="shared" si="44"/>
        <v>0</v>
      </c>
      <c r="AA357" s="960">
        <f t="shared" si="45"/>
        <v>0</v>
      </c>
      <c r="AB357" s="960">
        <f t="shared" si="46"/>
        <v>0</v>
      </c>
      <c r="AC357" s="957" t="str">
        <f t="shared" si="47"/>
        <v/>
      </c>
    </row>
    <row r="358" spans="22:29" ht="14.4" x14ac:dyDescent="0.3">
      <c r="V358" s="959" t="str">
        <f t="shared" si="40"/>
        <v>Dépenses</v>
      </c>
      <c r="W358" s="960">
        <f t="shared" si="41"/>
        <v>0</v>
      </c>
      <c r="X358" s="960">
        <f t="shared" si="42"/>
        <v>0</v>
      </c>
      <c r="Y358" s="960">
        <f t="shared" si="43"/>
        <v>0</v>
      </c>
      <c r="Z358" s="960">
        <f t="shared" si="44"/>
        <v>0</v>
      </c>
      <c r="AA358" s="960">
        <f t="shared" si="45"/>
        <v>0</v>
      </c>
      <c r="AB358" s="960">
        <f t="shared" si="46"/>
        <v>0</v>
      </c>
      <c r="AC358" s="957" t="str">
        <f t="shared" si="47"/>
        <v/>
      </c>
    </row>
    <row r="359" spans="22:29" ht="14.4" x14ac:dyDescent="0.3">
      <c r="V359" s="959" t="str">
        <f t="shared" si="40"/>
        <v>Dépenses</v>
      </c>
      <c r="W359" s="960">
        <f t="shared" si="41"/>
        <v>0</v>
      </c>
      <c r="X359" s="960">
        <f t="shared" si="42"/>
        <v>0</v>
      </c>
      <c r="Y359" s="960">
        <f t="shared" si="43"/>
        <v>0</v>
      </c>
      <c r="Z359" s="960">
        <f t="shared" si="44"/>
        <v>0</v>
      </c>
      <c r="AA359" s="960">
        <f t="shared" si="45"/>
        <v>0</v>
      </c>
      <c r="AB359" s="960">
        <f t="shared" si="46"/>
        <v>0</v>
      </c>
      <c r="AC359" s="957" t="str">
        <f t="shared" si="47"/>
        <v/>
      </c>
    </row>
    <row r="360" spans="22:29" ht="14.4" x14ac:dyDescent="0.3">
      <c r="V360" s="959" t="str">
        <f t="shared" si="40"/>
        <v>Dépenses</v>
      </c>
      <c r="W360" s="960">
        <f t="shared" si="41"/>
        <v>0</v>
      </c>
      <c r="X360" s="960">
        <f t="shared" si="42"/>
        <v>0</v>
      </c>
      <c r="Y360" s="960">
        <f t="shared" si="43"/>
        <v>0</v>
      </c>
      <c r="Z360" s="960">
        <f t="shared" si="44"/>
        <v>0</v>
      </c>
      <c r="AA360" s="960">
        <f t="shared" si="45"/>
        <v>0</v>
      </c>
      <c r="AB360" s="960">
        <f t="shared" si="46"/>
        <v>0</v>
      </c>
      <c r="AC360" s="957" t="str">
        <f t="shared" si="47"/>
        <v/>
      </c>
    </row>
    <row r="361" spans="22:29" ht="14.4" x14ac:dyDescent="0.3">
      <c r="V361" s="959" t="str">
        <f t="shared" si="40"/>
        <v>Dépenses</v>
      </c>
      <c r="W361" s="960">
        <f t="shared" si="41"/>
        <v>0</v>
      </c>
      <c r="X361" s="960">
        <f t="shared" si="42"/>
        <v>0</v>
      </c>
      <c r="Y361" s="960">
        <f t="shared" si="43"/>
        <v>0</v>
      </c>
      <c r="Z361" s="960">
        <f t="shared" si="44"/>
        <v>0</v>
      </c>
      <c r="AA361" s="960">
        <f t="shared" si="45"/>
        <v>0</v>
      </c>
      <c r="AB361" s="960">
        <f t="shared" si="46"/>
        <v>0</v>
      </c>
      <c r="AC361" s="957" t="str">
        <f t="shared" si="47"/>
        <v/>
      </c>
    </row>
    <row r="362" spans="22:29" ht="14.4" x14ac:dyDescent="0.3">
      <c r="V362" s="959" t="str">
        <f t="shared" si="40"/>
        <v>Dépenses</v>
      </c>
      <c r="W362" s="960">
        <f t="shared" si="41"/>
        <v>0</v>
      </c>
      <c r="X362" s="960">
        <f t="shared" si="42"/>
        <v>0</v>
      </c>
      <c r="Y362" s="960">
        <f t="shared" si="43"/>
        <v>0</v>
      </c>
      <c r="Z362" s="960">
        <f t="shared" si="44"/>
        <v>0</v>
      </c>
      <c r="AA362" s="960">
        <f t="shared" si="45"/>
        <v>0</v>
      </c>
      <c r="AB362" s="960">
        <f t="shared" si="46"/>
        <v>0</v>
      </c>
      <c r="AC362" s="957" t="str">
        <f t="shared" si="47"/>
        <v/>
      </c>
    </row>
    <row r="363" spans="22:29" ht="14.4" x14ac:dyDescent="0.3">
      <c r="V363" s="959" t="str">
        <f t="shared" si="40"/>
        <v>Dépenses</v>
      </c>
      <c r="W363" s="960">
        <f t="shared" si="41"/>
        <v>0</v>
      </c>
      <c r="X363" s="960">
        <f t="shared" si="42"/>
        <v>0</v>
      </c>
      <c r="Y363" s="960">
        <f t="shared" si="43"/>
        <v>0</v>
      </c>
      <c r="Z363" s="960">
        <f t="shared" si="44"/>
        <v>0</v>
      </c>
      <c r="AA363" s="960">
        <f t="shared" si="45"/>
        <v>0</v>
      </c>
      <c r="AB363" s="960">
        <f t="shared" si="46"/>
        <v>0</v>
      </c>
      <c r="AC363" s="957" t="str">
        <f t="shared" si="47"/>
        <v/>
      </c>
    </row>
    <row r="364" spans="22:29" ht="14.4" x14ac:dyDescent="0.3">
      <c r="V364" s="959" t="str">
        <f t="shared" si="40"/>
        <v>Dépenses</v>
      </c>
      <c r="W364" s="960">
        <f t="shared" si="41"/>
        <v>0</v>
      </c>
      <c r="X364" s="960">
        <f t="shared" si="42"/>
        <v>0</v>
      </c>
      <c r="Y364" s="960">
        <f t="shared" si="43"/>
        <v>0</v>
      </c>
      <c r="Z364" s="960">
        <f t="shared" si="44"/>
        <v>0</v>
      </c>
      <c r="AA364" s="960">
        <f t="shared" si="45"/>
        <v>0</v>
      </c>
      <c r="AB364" s="960">
        <f t="shared" si="46"/>
        <v>0</v>
      </c>
      <c r="AC364" s="957" t="str">
        <f t="shared" si="47"/>
        <v/>
      </c>
    </row>
    <row r="365" spans="22:29" ht="14.4" x14ac:dyDescent="0.3">
      <c r="V365" s="959" t="str">
        <f t="shared" si="40"/>
        <v>Dépenses</v>
      </c>
      <c r="W365" s="960">
        <f t="shared" si="41"/>
        <v>0</v>
      </c>
      <c r="X365" s="960">
        <f t="shared" si="42"/>
        <v>0</v>
      </c>
      <c r="Y365" s="960">
        <f t="shared" si="43"/>
        <v>0</v>
      </c>
      <c r="Z365" s="960">
        <f t="shared" si="44"/>
        <v>0</v>
      </c>
      <c r="AA365" s="960">
        <f t="shared" si="45"/>
        <v>0</v>
      </c>
      <c r="AB365" s="960">
        <f t="shared" si="46"/>
        <v>0</v>
      </c>
      <c r="AC365" s="957" t="str">
        <f t="shared" si="47"/>
        <v/>
      </c>
    </row>
    <row r="366" spans="22:29" ht="14.4" x14ac:dyDescent="0.3">
      <c r="V366" s="959" t="str">
        <f t="shared" si="40"/>
        <v>Dépenses</v>
      </c>
      <c r="W366" s="960">
        <f t="shared" si="41"/>
        <v>0</v>
      </c>
      <c r="X366" s="960">
        <f t="shared" si="42"/>
        <v>0</v>
      </c>
      <c r="Y366" s="960">
        <f t="shared" si="43"/>
        <v>0</v>
      </c>
      <c r="Z366" s="960">
        <f t="shared" si="44"/>
        <v>0</v>
      </c>
      <c r="AA366" s="960">
        <f t="shared" si="45"/>
        <v>0</v>
      </c>
      <c r="AB366" s="960">
        <f t="shared" si="46"/>
        <v>0</v>
      </c>
      <c r="AC366" s="957" t="str">
        <f t="shared" si="47"/>
        <v/>
      </c>
    </row>
    <row r="367" spans="22:29" ht="14.4" x14ac:dyDescent="0.3">
      <c r="V367" s="959" t="str">
        <f t="shared" si="40"/>
        <v>Dépenses</v>
      </c>
      <c r="W367" s="960">
        <f t="shared" si="41"/>
        <v>0</v>
      </c>
      <c r="X367" s="960">
        <f t="shared" si="42"/>
        <v>0</v>
      </c>
      <c r="Y367" s="960">
        <f t="shared" si="43"/>
        <v>0</v>
      </c>
      <c r="Z367" s="960">
        <f t="shared" si="44"/>
        <v>0</v>
      </c>
      <c r="AA367" s="960">
        <f t="shared" si="45"/>
        <v>0</v>
      </c>
      <c r="AB367" s="960">
        <f t="shared" si="46"/>
        <v>0</v>
      </c>
      <c r="AC367" s="957" t="str">
        <f t="shared" si="47"/>
        <v/>
      </c>
    </row>
    <row r="368" spans="22:29" ht="14.4" x14ac:dyDescent="0.3">
      <c r="V368" s="959" t="str">
        <f t="shared" si="40"/>
        <v>Dépenses</v>
      </c>
      <c r="W368" s="960">
        <f t="shared" si="41"/>
        <v>0</v>
      </c>
      <c r="X368" s="960">
        <f t="shared" si="42"/>
        <v>0</v>
      </c>
      <c r="Y368" s="960">
        <f t="shared" si="43"/>
        <v>0</v>
      </c>
      <c r="Z368" s="960">
        <f t="shared" si="44"/>
        <v>0</v>
      </c>
      <c r="AA368" s="960">
        <f t="shared" si="45"/>
        <v>0</v>
      </c>
      <c r="AB368" s="960">
        <f t="shared" si="46"/>
        <v>0</v>
      </c>
      <c r="AC368" s="957" t="str">
        <f t="shared" si="47"/>
        <v/>
      </c>
    </row>
    <row r="369" spans="22:29" ht="14.4" x14ac:dyDescent="0.3">
      <c r="V369" s="959" t="str">
        <f t="shared" si="40"/>
        <v>Dépenses</v>
      </c>
      <c r="W369" s="960">
        <f t="shared" si="41"/>
        <v>0</v>
      </c>
      <c r="X369" s="960">
        <f t="shared" si="42"/>
        <v>0</v>
      </c>
      <c r="Y369" s="960">
        <f t="shared" si="43"/>
        <v>0</v>
      </c>
      <c r="Z369" s="960">
        <f t="shared" si="44"/>
        <v>0</v>
      </c>
      <c r="AA369" s="960">
        <f t="shared" si="45"/>
        <v>0</v>
      </c>
      <c r="AB369" s="960">
        <f t="shared" si="46"/>
        <v>0</v>
      </c>
      <c r="AC369" s="957" t="str">
        <f t="shared" si="47"/>
        <v/>
      </c>
    </row>
    <row r="370" spans="22:29" ht="14.4" x14ac:dyDescent="0.3">
      <c r="V370" s="959" t="str">
        <f t="shared" si="40"/>
        <v>Dépenses</v>
      </c>
      <c r="W370" s="960">
        <f t="shared" si="41"/>
        <v>0</v>
      </c>
      <c r="X370" s="960">
        <f t="shared" si="42"/>
        <v>0</v>
      </c>
      <c r="Y370" s="960">
        <f t="shared" si="43"/>
        <v>0</v>
      </c>
      <c r="Z370" s="960">
        <f t="shared" si="44"/>
        <v>0</v>
      </c>
      <c r="AA370" s="960">
        <f t="shared" si="45"/>
        <v>0</v>
      </c>
      <c r="AB370" s="960">
        <f t="shared" si="46"/>
        <v>0</v>
      </c>
      <c r="AC370" s="957" t="str">
        <f t="shared" si="47"/>
        <v/>
      </c>
    </row>
    <row r="371" spans="22:29" ht="14.4" x14ac:dyDescent="0.3">
      <c r="V371" s="959" t="str">
        <f t="shared" si="40"/>
        <v>Dépenses</v>
      </c>
      <c r="W371" s="960">
        <f t="shared" si="41"/>
        <v>0</v>
      </c>
      <c r="X371" s="960">
        <f t="shared" si="42"/>
        <v>0</v>
      </c>
      <c r="Y371" s="960">
        <f t="shared" si="43"/>
        <v>0</v>
      </c>
      <c r="Z371" s="960">
        <f t="shared" si="44"/>
        <v>0</v>
      </c>
      <c r="AA371" s="960">
        <f t="shared" si="45"/>
        <v>0</v>
      </c>
      <c r="AB371" s="960">
        <f t="shared" si="46"/>
        <v>0</v>
      </c>
      <c r="AC371" s="957" t="str">
        <f t="shared" si="47"/>
        <v/>
      </c>
    </row>
    <row r="372" spans="22:29" ht="14.4" x14ac:dyDescent="0.3">
      <c r="V372" s="959" t="str">
        <f t="shared" si="40"/>
        <v>Dépenses</v>
      </c>
      <c r="W372" s="960">
        <f t="shared" si="41"/>
        <v>0</v>
      </c>
      <c r="X372" s="960">
        <f t="shared" si="42"/>
        <v>0</v>
      </c>
      <c r="Y372" s="960">
        <f t="shared" si="43"/>
        <v>0</v>
      </c>
      <c r="Z372" s="960">
        <f t="shared" si="44"/>
        <v>0</v>
      </c>
      <c r="AA372" s="960">
        <f t="shared" si="45"/>
        <v>0</v>
      </c>
      <c r="AB372" s="960">
        <f t="shared" si="46"/>
        <v>0</v>
      </c>
      <c r="AC372" s="957" t="str">
        <f t="shared" si="47"/>
        <v/>
      </c>
    </row>
    <row r="373" spans="22:29" ht="14.4" x14ac:dyDescent="0.3">
      <c r="V373" s="959" t="str">
        <f t="shared" si="40"/>
        <v>Dépenses</v>
      </c>
      <c r="W373" s="960">
        <f t="shared" si="41"/>
        <v>0</v>
      </c>
      <c r="X373" s="960">
        <f t="shared" si="42"/>
        <v>0</v>
      </c>
      <c r="Y373" s="960">
        <f t="shared" si="43"/>
        <v>0</v>
      </c>
      <c r="Z373" s="960">
        <f t="shared" si="44"/>
        <v>0</v>
      </c>
      <c r="AA373" s="960">
        <f t="shared" si="45"/>
        <v>0</v>
      </c>
      <c r="AB373" s="960">
        <f t="shared" si="46"/>
        <v>0</v>
      </c>
      <c r="AC373" s="957" t="str">
        <f t="shared" si="47"/>
        <v/>
      </c>
    </row>
    <row r="374" spans="22:29" ht="14.4" x14ac:dyDescent="0.3">
      <c r="V374" s="959" t="str">
        <f t="shared" si="40"/>
        <v>Dépenses</v>
      </c>
      <c r="W374" s="960">
        <f t="shared" si="41"/>
        <v>0</v>
      </c>
      <c r="X374" s="960">
        <f t="shared" si="42"/>
        <v>0</v>
      </c>
      <c r="Y374" s="960">
        <f t="shared" si="43"/>
        <v>0</v>
      </c>
      <c r="Z374" s="960">
        <f t="shared" si="44"/>
        <v>0</v>
      </c>
      <c r="AA374" s="960">
        <f t="shared" si="45"/>
        <v>0</v>
      </c>
      <c r="AB374" s="960">
        <f t="shared" si="46"/>
        <v>0</v>
      </c>
      <c r="AC374" s="957" t="str">
        <f t="shared" si="47"/>
        <v/>
      </c>
    </row>
    <row r="375" spans="22:29" ht="14.4" x14ac:dyDescent="0.3">
      <c r="V375" s="959" t="str">
        <f t="shared" si="40"/>
        <v>Dépenses</v>
      </c>
      <c r="W375" s="960">
        <f t="shared" si="41"/>
        <v>0</v>
      </c>
      <c r="X375" s="960">
        <f t="shared" si="42"/>
        <v>0</v>
      </c>
      <c r="Y375" s="960">
        <f t="shared" si="43"/>
        <v>0</v>
      </c>
      <c r="Z375" s="960">
        <f t="shared" si="44"/>
        <v>0</v>
      </c>
      <c r="AA375" s="960">
        <f t="shared" si="45"/>
        <v>0</v>
      </c>
      <c r="AB375" s="960">
        <f t="shared" si="46"/>
        <v>0</v>
      </c>
      <c r="AC375" s="957" t="str">
        <f t="shared" si="47"/>
        <v/>
      </c>
    </row>
    <row r="376" spans="22:29" ht="14.4" x14ac:dyDescent="0.3">
      <c r="V376" s="959" t="str">
        <f t="shared" si="40"/>
        <v>Dépenses</v>
      </c>
      <c r="W376" s="960">
        <f t="shared" si="41"/>
        <v>0</v>
      </c>
      <c r="X376" s="960">
        <f t="shared" si="42"/>
        <v>0</v>
      </c>
      <c r="Y376" s="960">
        <f t="shared" si="43"/>
        <v>0</v>
      </c>
      <c r="Z376" s="960">
        <f t="shared" si="44"/>
        <v>0</v>
      </c>
      <c r="AA376" s="960">
        <f t="shared" si="45"/>
        <v>0</v>
      </c>
      <c r="AB376" s="960">
        <f t="shared" si="46"/>
        <v>0</v>
      </c>
      <c r="AC376" s="957" t="str">
        <f t="shared" si="47"/>
        <v/>
      </c>
    </row>
    <row r="377" spans="22:29" ht="14.4" x14ac:dyDescent="0.3">
      <c r="V377" s="959" t="str">
        <f t="shared" si="40"/>
        <v>Dépenses</v>
      </c>
      <c r="W377" s="960">
        <f t="shared" si="41"/>
        <v>0</v>
      </c>
      <c r="X377" s="960">
        <f t="shared" si="42"/>
        <v>0</v>
      </c>
      <c r="Y377" s="960">
        <f t="shared" si="43"/>
        <v>0</v>
      </c>
      <c r="Z377" s="960">
        <f t="shared" si="44"/>
        <v>0</v>
      </c>
      <c r="AA377" s="960">
        <f t="shared" si="45"/>
        <v>0</v>
      </c>
      <c r="AB377" s="960">
        <f t="shared" si="46"/>
        <v>0</v>
      </c>
      <c r="AC377" s="957" t="str">
        <f t="shared" si="47"/>
        <v/>
      </c>
    </row>
    <row r="378" spans="22:29" ht="14.4" x14ac:dyDescent="0.3">
      <c r="V378" s="959" t="str">
        <f t="shared" si="40"/>
        <v>Dépenses</v>
      </c>
      <c r="W378" s="960">
        <f t="shared" si="41"/>
        <v>0</v>
      </c>
      <c r="X378" s="960">
        <f t="shared" si="42"/>
        <v>0</v>
      </c>
      <c r="Y378" s="960">
        <f t="shared" si="43"/>
        <v>0</v>
      </c>
      <c r="Z378" s="960">
        <f t="shared" si="44"/>
        <v>0</v>
      </c>
      <c r="AA378" s="960">
        <f t="shared" si="45"/>
        <v>0</v>
      </c>
      <c r="AB378" s="960">
        <f t="shared" si="46"/>
        <v>0</v>
      </c>
      <c r="AC378" s="957" t="str">
        <f t="shared" si="47"/>
        <v/>
      </c>
    </row>
    <row r="379" spans="22:29" ht="14.4" x14ac:dyDescent="0.3">
      <c r="V379" s="959" t="str">
        <f t="shared" si="40"/>
        <v>Dépenses</v>
      </c>
      <c r="W379" s="960">
        <f t="shared" si="41"/>
        <v>0</v>
      </c>
      <c r="X379" s="960">
        <f t="shared" si="42"/>
        <v>0</v>
      </c>
      <c r="Y379" s="960">
        <f t="shared" si="43"/>
        <v>0</v>
      </c>
      <c r="Z379" s="960">
        <f t="shared" si="44"/>
        <v>0</v>
      </c>
      <c r="AA379" s="960">
        <f t="shared" si="45"/>
        <v>0</v>
      </c>
      <c r="AB379" s="960">
        <f t="shared" si="46"/>
        <v>0</v>
      </c>
      <c r="AC379" s="957" t="str">
        <f t="shared" si="47"/>
        <v/>
      </c>
    </row>
    <row r="380" spans="22:29" ht="14.4" x14ac:dyDescent="0.3">
      <c r="V380" s="959" t="str">
        <f t="shared" si="40"/>
        <v>Dépenses</v>
      </c>
      <c r="W380" s="960">
        <f t="shared" si="41"/>
        <v>0</v>
      </c>
      <c r="X380" s="960">
        <f t="shared" si="42"/>
        <v>0</v>
      </c>
      <c r="Y380" s="960">
        <f t="shared" si="43"/>
        <v>0</v>
      </c>
      <c r="Z380" s="960">
        <f t="shared" si="44"/>
        <v>0</v>
      </c>
      <c r="AA380" s="960">
        <f t="shared" si="45"/>
        <v>0</v>
      </c>
      <c r="AB380" s="960">
        <f t="shared" si="46"/>
        <v>0</v>
      </c>
      <c r="AC380" s="957" t="str">
        <f t="shared" si="47"/>
        <v/>
      </c>
    </row>
    <row r="381" spans="22:29" ht="14.4" x14ac:dyDescent="0.3">
      <c r="V381" s="959" t="str">
        <f t="shared" si="40"/>
        <v>Dépenses</v>
      </c>
      <c r="W381" s="960">
        <f t="shared" si="41"/>
        <v>0</v>
      </c>
      <c r="X381" s="960">
        <f t="shared" si="42"/>
        <v>0</v>
      </c>
      <c r="Y381" s="960">
        <f t="shared" si="43"/>
        <v>0</v>
      </c>
      <c r="Z381" s="960">
        <f t="shared" si="44"/>
        <v>0</v>
      </c>
      <c r="AA381" s="960">
        <f t="shared" si="45"/>
        <v>0</v>
      </c>
      <c r="AB381" s="960">
        <f t="shared" si="46"/>
        <v>0</v>
      </c>
      <c r="AC381" s="957" t="str">
        <f t="shared" si="47"/>
        <v/>
      </c>
    </row>
    <row r="382" spans="22:29" ht="14.4" x14ac:dyDescent="0.3">
      <c r="V382" s="959" t="str">
        <f t="shared" si="40"/>
        <v>Dépenses</v>
      </c>
      <c r="W382" s="960">
        <f t="shared" si="41"/>
        <v>0</v>
      </c>
      <c r="X382" s="960">
        <f t="shared" si="42"/>
        <v>0</v>
      </c>
      <c r="Y382" s="960">
        <f t="shared" si="43"/>
        <v>0</v>
      </c>
      <c r="Z382" s="960">
        <f t="shared" si="44"/>
        <v>0</v>
      </c>
      <c r="AA382" s="960">
        <f t="shared" si="45"/>
        <v>0</v>
      </c>
      <c r="AB382" s="960">
        <f t="shared" si="46"/>
        <v>0</v>
      </c>
      <c r="AC382" s="957" t="str">
        <f t="shared" si="47"/>
        <v/>
      </c>
    </row>
    <row r="383" spans="22:29" ht="14.4" x14ac:dyDescent="0.3">
      <c r="V383" s="959" t="str">
        <f t="shared" si="40"/>
        <v>Dépenses</v>
      </c>
      <c r="W383" s="960">
        <f t="shared" si="41"/>
        <v>0</v>
      </c>
      <c r="X383" s="960">
        <f t="shared" si="42"/>
        <v>0</v>
      </c>
      <c r="Y383" s="960">
        <f t="shared" si="43"/>
        <v>0</v>
      </c>
      <c r="Z383" s="960">
        <f t="shared" si="44"/>
        <v>0</v>
      </c>
      <c r="AA383" s="960">
        <f t="shared" si="45"/>
        <v>0</v>
      </c>
      <c r="AB383" s="960">
        <f t="shared" si="46"/>
        <v>0</v>
      </c>
      <c r="AC383" s="957" t="str">
        <f t="shared" si="47"/>
        <v/>
      </c>
    </row>
    <row r="384" spans="22:29" ht="14.4" x14ac:dyDescent="0.3">
      <c r="V384" s="959" t="str">
        <f t="shared" si="40"/>
        <v>Dépenses</v>
      </c>
      <c r="W384" s="960">
        <f t="shared" si="41"/>
        <v>0</v>
      </c>
      <c r="X384" s="960">
        <f t="shared" si="42"/>
        <v>0</v>
      </c>
      <c r="Y384" s="960">
        <f t="shared" si="43"/>
        <v>0</v>
      </c>
      <c r="Z384" s="960">
        <f t="shared" si="44"/>
        <v>0</v>
      </c>
      <c r="AA384" s="960">
        <f t="shared" si="45"/>
        <v>0</v>
      </c>
      <c r="AB384" s="960">
        <f t="shared" si="46"/>
        <v>0</v>
      </c>
      <c r="AC384" s="957" t="str">
        <f t="shared" si="47"/>
        <v/>
      </c>
    </row>
    <row r="385" spans="22:29" ht="14.4" x14ac:dyDescent="0.3">
      <c r="V385" s="959" t="str">
        <f t="shared" si="40"/>
        <v>Dépenses</v>
      </c>
      <c r="W385" s="960">
        <f t="shared" si="41"/>
        <v>0</v>
      </c>
      <c r="X385" s="960">
        <f t="shared" si="42"/>
        <v>0</v>
      </c>
      <c r="Y385" s="960">
        <f t="shared" si="43"/>
        <v>0</v>
      </c>
      <c r="Z385" s="960">
        <f t="shared" si="44"/>
        <v>0</v>
      </c>
      <c r="AA385" s="960">
        <f t="shared" si="45"/>
        <v>0</v>
      </c>
      <c r="AB385" s="960">
        <f t="shared" si="46"/>
        <v>0</v>
      </c>
      <c r="AC385" s="957" t="str">
        <f t="shared" si="47"/>
        <v/>
      </c>
    </row>
    <row r="386" spans="22:29" ht="14.4" x14ac:dyDescent="0.3">
      <c r="V386" s="959" t="str">
        <f t="shared" si="40"/>
        <v>Dépenses</v>
      </c>
      <c r="W386" s="960">
        <f t="shared" si="41"/>
        <v>0</v>
      </c>
      <c r="X386" s="960">
        <f t="shared" si="42"/>
        <v>0</v>
      </c>
      <c r="Y386" s="960">
        <f t="shared" si="43"/>
        <v>0</v>
      </c>
      <c r="Z386" s="960">
        <f t="shared" si="44"/>
        <v>0</v>
      </c>
      <c r="AA386" s="960">
        <f t="shared" si="45"/>
        <v>0</v>
      </c>
      <c r="AB386" s="960">
        <f t="shared" si="46"/>
        <v>0</v>
      </c>
      <c r="AC386" s="957" t="str">
        <f t="shared" si="47"/>
        <v/>
      </c>
    </row>
    <row r="387" spans="22:29" ht="14.4" x14ac:dyDescent="0.3">
      <c r="V387" s="959" t="str">
        <f t="shared" ref="V387:V450" si="48">IF(LEFT($L387,1)="R","Recettes","Dépenses")</f>
        <v>Dépenses</v>
      </c>
      <c r="W387" s="960">
        <f t="shared" ref="W387:W450" si="49">IF($G387&amp;$I387&amp;$D387="SaisirBudget InitialEngagement",$T387,0)</f>
        <v>0</v>
      </c>
      <c r="X387" s="960">
        <f t="shared" ref="X387:X450" si="50">IF($G387&amp;$I387&amp;$D387&amp;$V387="SaisirBudget InitialPaiementDépenses",$T387,0)</f>
        <v>0</v>
      </c>
      <c r="Y387" s="960">
        <f t="shared" ref="Y387:Y450" si="51">IF($G387&amp;$I387&amp;$D387&amp;$V387="SaisirBudget InitialPaiementRecettes",$T387,0)</f>
        <v>0</v>
      </c>
      <c r="Z387" s="960">
        <f t="shared" ref="Z387:Z450" si="52">IF($D387&amp;$V387="EngagementDépenses",$T387,0)</f>
        <v>0</v>
      </c>
      <c r="AA387" s="960">
        <f t="shared" ref="AA387:AA450" si="53">IF($D387&amp;$V387="PaiementDépenses",$T387,0)</f>
        <v>0</v>
      </c>
      <c r="AB387" s="960">
        <f t="shared" ref="AB387:AB450" si="54">IF($D387&amp;$V387="PaiementRecettes",$T387,0)</f>
        <v>0</v>
      </c>
      <c r="AC387" s="957" t="str">
        <f t="shared" ref="AC387:AC450" si="55">IF(LEFT($L387,2)="RF","RF",IF(LEFT($L387,2)="RI","RI",""))</f>
        <v/>
      </c>
    </row>
    <row r="388" spans="22:29" ht="14.4" x14ac:dyDescent="0.3">
      <c r="V388" s="959" t="str">
        <f t="shared" si="48"/>
        <v>Dépenses</v>
      </c>
      <c r="W388" s="960">
        <f t="shared" si="49"/>
        <v>0</v>
      </c>
      <c r="X388" s="960">
        <f t="shared" si="50"/>
        <v>0</v>
      </c>
      <c r="Y388" s="960">
        <f t="shared" si="51"/>
        <v>0</v>
      </c>
      <c r="Z388" s="960">
        <f t="shared" si="52"/>
        <v>0</v>
      </c>
      <c r="AA388" s="960">
        <f t="shared" si="53"/>
        <v>0</v>
      </c>
      <c r="AB388" s="960">
        <f t="shared" si="54"/>
        <v>0</v>
      </c>
      <c r="AC388" s="957" t="str">
        <f t="shared" si="55"/>
        <v/>
      </c>
    </row>
    <row r="389" spans="22:29" ht="14.4" x14ac:dyDescent="0.3">
      <c r="V389" s="959" t="str">
        <f t="shared" si="48"/>
        <v>Dépenses</v>
      </c>
      <c r="W389" s="960">
        <f t="shared" si="49"/>
        <v>0</v>
      </c>
      <c r="X389" s="960">
        <f t="shared" si="50"/>
        <v>0</v>
      </c>
      <c r="Y389" s="960">
        <f t="shared" si="51"/>
        <v>0</v>
      </c>
      <c r="Z389" s="960">
        <f t="shared" si="52"/>
        <v>0</v>
      </c>
      <c r="AA389" s="960">
        <f t="shared" si="53"/>
        <v>0</v>
      </c>
      <c r="AB389" s="960">
        <f t="shared" si="54"/>
        <v>0</v>
      </c>
      <c r="AC389" s="957" t="str">
        <f t="shared" si="55"/>
        <v/>
      </c>
    </row>
    <row r="390" spans="22:29" ht="14.4" x14ac:dyDescent="0.3">
      <c r="V390" s="959" t="str">
        <f t="shared" si="48"/>
        <v>Dépenses</v>
      </c>
      <c r="W390" s="960">
        <f t="shared" si="49"/>
        <v>0</v>
      </c>
      <c r="X390" s="960">
        <f t="shared" si="50"/>
        <v>0</v>
      </c>
      <c r="Y390" s="960">
        <f t="shared" si="51"/>
        <v>0</v>
      </c>
      <c r="Z390" s="960">
        <f t="shared" si="52"/>
        <v>0</v>
      </c>
      <c r="AA390" s="960">
        <f t="shared" si="53"/>
        <v>0</v>
      </c>
      <c r="AB390" s="960">
        <f t="shared" si="54"/>
        <v>0</v>
      </c>
      <c r="AC390" s="957" t="str">
        <f t="shared" si="55"/>
        <v/>
      </c>
    </row>
    <row r="391" spans="22:29" ht="14.4" x14ac:dyDescent="0.3">
      <c r="V391" s="959" t="str">
        <f t="shared" si="48"/>
        <v>Dépenses</v>
      </c>
      <c r="W391" s="960">
        <f t="shared" si="49"/>
        <v>0</v>
      </c>
      <c r="X391" s="960">
        <f t="shared" si="50"/>
        <v>0</v>
      </c>
      <c r="Y391" s="960">
        <f t="shared" si="51"/>
        <v>0</v>
      </c>
      <c r="Z391" s="960">
        <f t="shared" si="52"/>
        <v>0</v>
      </c>
      <c r="AA391" s="960">
        <f t="shared" si="53"/>
        <v>0</v>
      </c>
      <c r="AB391" s="960">
        <f t="shared" si="54"/>
        <v>0</v>
      </c>
      <c r="AC391" s="957" t="str">
        <f t="shared" si="55"/>
        <v/>
      </c>
    </row>
    <row r="392" spans="22:29" ht="14.4" x14ac:dyDescent="0.3">
      <c r="V392" s="959" t="str">
        <f t="shared" si="48"/>
        <v>Dépenses</v>
      </c>
      <c r="W392" s="960">
        <f t="shared" si="49"/>
        <v>0</v>
      </c>
      <c r="X392" s="960">
        <f t="shared" si="50"/>
        <v>0</v>
      </c>
      <c r="Y392" s="960">
        <f t="shared" si="51"/>
        <v>0</v>
      </c>
      <c r="Z392" s="960">
        <f t="shared" si="52"/>
        <v>0</v>
      </c>
      <c r="AA392" s="960">
        <f t="shared" si="53"/>
        <v>0</v>
      </c>
      <c r="AB392" s="960">
        <f t="shared" si="54"/>
        <v>0</v>
      </c>
      <c r="AC392" s="957" t="str">
        <f t="shared" si="55"/>
        <v/>
      </c>
    </row>
    <row r="393" spans="22:29" ht="14.4" x14ac:dyDescent="0.3">
      <c r="V393" s="959" t="str">
        <f t="shared" si="48"/>
        <v>Dépenses</v>
      </c>
      <c r="W393" s="960">
        <f t="shared" si="49"/>
        <v>0</v>
      </c>
      <c r="X393" s="960">
        <f t="shared" si="50"/>
        <v>0</v>
      </c>
      <c r="Y393" s="960">
        <f t="shared" si="51"/>
        <v>0</v>
      </c>
      <c r="Z393" s="960">
        <f t="shared" si="52"/>
        <v>0</v>
      </c>
      <c r="AA393" s="960">
        <f t="shared" si="53"/>
        <v>0</v>
      </c>
      <c r="AB393" s="960">
        <f t="shared" si="54"/>
        <v>0</v>
      </c>
      <c r="AC393" s="957" t="str">
        <f t="shared" si="55"/>
        <v/>
      </c>
    </row>
    <row r="394" spans="22:29" ht="14.4" x14ac:dyDescent="0.3">
      <c r="V394" s="959" t="str">
        <f t="shared" si="48"/>
        <v>Dépenses</v>
      </c>
      <c r="W394" s="960">
        <f t="shared" si="49"/>
        <v>0</v>
      </c>
      <c r="X394" s="960">
        <f t="shared" si="50"/>
        <v>0</v>
      </c>
      <c r="Y394" s="960">
        <f t="shared" si="51"/>
        <v>0</v>
      </c>
      <c r="Z394" s="960">
        <f t="shared" si="52"/>
        <v>0</v>
      </c>
      <c r="AA394" s="960">
        <f t="shared" si="53"/>
        <v>0</v>
      </c>
      <c r="AB394" s="960">
        <f t="shared" si="54"/>
        <v>0</v>
      </c>
      <c r="AC394" s="957" t="str">
        <f t="shared" si="55"/>
        <v/>
      </c>
    </row>
    <row r="395" spans="22:29" ht="14.4" x14ac:dyDescent="0.3">
      <c r="V395" s="959" t="str">
        <f t="shared" si="48"/>
        <v>Dépenses</v>
      </c>
      <c r="W395" s="960">
        <f t="shared" si="49"/>
        <v>0</v>
      </c>
      <c r="X395" s="960">
        <f t="shared" si="50"/>
        <v>0</v>
      </c>
      <c r="Y395" s="960">
        <f t="shared" si="51"/>
        <v>0</v>
      </c>
      <c r="Z395" s="960">
        <f t="shared" si="52"/>
        <v>0</v>
      </c>
      <c r="AA395" s="960">
        <f t="shared" si="53"/>
        <v>0</v>
      </c>
      <c r="AB395" s="960">
        <f t="shared" si="54"/>
        <v>0</v>
      </c>
      <c r="AC395" s="957" t="str">
        <f t="shared" si="55"/>
        <v/>
      </c>
    </row>
    <row r="396" spans="22:29" ht="14.4" x14ac:dyDescent="0.3">
      <c r="V396" s="959" t="str">
        <f t="shared" si="48"/>
        <v>Dépenses</v>
      </c>
      <c r="W396" s="960">
        <f t="shared" si="49"/>
        <v>0</v>
      </c>
      <c r="X396" s="960">
        <f t="shared" si="50"/>
        <v>0</v>
      </c>
      <c r="Y396" s="960">
        <f t="shared" si="51"/>
        <v>0</v>
      </c>
      <c r="Z396" s="960">
        <f t="shared" si="52"/>
        <v>0</v>
      </c>
      <c r="AA396" s="960">
        <f t="shared" si="53"/>
        <v>0</v>
      </c>
      <c r="AB396" s="960">
        <f t="shared" si="54"/>
        <v>0</v>
      </c>
      <c r="AC396" s="957" t="str">
        <f t="shared" si="55"/>
        <v/>
      </c>
    </row>
    <row r="397" spans="22:29" ht="14.4" x14ac:dyDescent="0.3">
      <c r="V397" s="959" t="str">
        <f t="shared" si="48"/>
        <v>Dépenses</v>
      </c>
      <c r="W397" s="960">
        <f t="shared" si="49"/>
        <v>0</v>
      </c>
      <c r="X397" s="960">
        <f t="shared" si="50"/>
        <v>0</v>
      </c>
      <c r="Y397" s="960">
        <f t="shared" si="51"/>
        <v>0</v>
      </c>
      <c r="Z397" s="960">
        <f t="shared" si="52"/>
        <v>0</v>
      </c>
      <c r="AA397" s="960">
        <f t="shared" si="53"/>
        <v>0</v>
      </c>
      <c r="AB397" s="960">
        <f t="shared" si="54"/>
        <v>0</v>
      </c>
      <c r="AC397" s="957" t="str">
        <f t="shared" si="55"/>
        <v/>
      </c>
    </row>
    <row r="398" spans="22:29" ht="14.4" x14ac:dyDescent="0.3">
      <c r="V398" s="959" t="str">
        <f t="shared" si="48"/>
        <v>Dépenses</v>
      </c>
      <c r="W398" s="960">
        <f t="shared" si="49"/>
        <v>0</v>
      </c>
      <c r="X398" s="960">
        <f t="shared" si="50"/>
        <v>0</v>
      </c>
      <c r="Y398" s="960">
        <f t="shared" si="51"/>
        <v>0</v>
      </c>
      <c r="Z398" s="960">
        <f t="shared" si="52"/>
        <v>0</v>
      </c>
      <c r="AA398" s="960">
        <f t="shared" si="53"/>
        <v>0</v>
      </c>
      <c r="AB398" s="960">
        <f t="shared" si="54"/>
        <v>0</v>
      </c>
      <c r="AC398" s="957" t="str">
        <f t="shared" si="55"/>
        <v/>
      </c>
    </row>
    <row r="399" spans="22:29" ht="14.4" x14ac:dyDescent="0.3">
      <c r="V399" s="959" t="str">
        <f t="shared" si="48"/>
        <v>Dépenses</v>
      </c>
      <c r="W399" s="960">
        <f t="shared" si="49"/>
        <v>0</v>
      </c>
      <c r="X399" s="960">
        <f t="shared" si="50"/>
        <v>0</v>
      </c>
      <c r="Y399" s="960">
        <f t="shared" si="51"/>
        <v>0</v>
      </c>
      <c r="Z399" s="960">
        <f t="shared" si="52"/>
        <v>0</v>
      </c>
      <c r="AA399" s="960">
        <f t="shared" si="53"/>
        <v>0</v>
      </c>
      <c r="AB399" s="960">
        <f t="shared" si="54"/>
        <v>0</v>
      </c>
      <c r="AC399" s="957" t="str">
        <f t="shared" si="55"/>
        <v/>
      </c>
    </row>
    <row r="400" spans="22:29" ht="14.4" x14ac:dyDescent="0.3">
      <c r="V400" s="959" t="str">
        <f t="shared" si="48"/>
        <v>Dépenses</v>
      </c>
      <c r="W400" s="960">
        <f t="shared" si="49"/>
        <v>0</v>
      </c>
      <c r="X400" s="960">
        <f t="shared" si="50"/>
        <v>0</v>
      </c>
      <c r="Y400" s="960">
        <f t="shared" si="51"/>
        <v>0</v>
      </c>
      <c r="Z400" s="960">
        <f t="shared" si="52"/>
        <v>0</v>
      </c>
      <c r="AA400" s="960">
        <f t="shared" si="53"/>
        <v>0</v>
      </c>
      <c r="AB400" s="960">
        <f t="shared" si="54"/>
        <v>0</v>
      </c>
      <c r="AC400" s="957" t="str">
        <f t="shared" si="55"/>
        <v/>
      </c>
    </row>
    <row r="401" spans="22:29" ht="14.4" x14ac:dyDescent="0.3">
      <c r="V401" s="959" t="str">
        <f t="shared" si="48"/>
        <v>Dépenses</v>
      </c>
      <c r="W401" s="960">
        <f t="shared" si="49"/>
        <v>0</v>
      </c>
      <c r="X401" s="960">
        <f t="shared" si="50"/>
        <v>0</v>
      </c>
      <c r="Y401" s="960">
        <f t="shared" si="51"/>
        <v>0</v>
      </c>
      <c r="Z401" s="960">
        <f t="shared" si="52"/>
        <v>0</v>
      </c>
      <c r="AA401" s="960">
        <f t="shared" si="53"/>
        <v>0</v>
      </c>
      <c r="AB401" s="960">
        <f t="shared" si="54"/>
        <v>0</v>
      </c>
      <c r="AC401" s="957" t="str">
        <f t="shared" si="55"/>
        <v/>
      </c>
    </row>
    <row r="402" spans="22:29" ht="14.4" x14ac:dyDescent="0.3">
      <c r="V402" s="959" t="str">
        <f t="shared" si="48"/>
        <v>Dépenses</v>
      </c>
      <c r="W402" s="960">
        <f t="shared" si="49"/>
        <v>0</v>
      </c>
      <c r="X402" s="960">
        <f t="shared" si="50"/>
        <v>0</v>
      </c>
      <c r="Y402" s="960">
        <f t="shared" si="51"/>
        <v>0</v>
      </c>
      <c r="Z402" s="960">
        <f t="shared" si="52"/>
        <v>0</v>
      </c>
      <c r="AA402" s="960">
        <f t="shared" si="53"/>
        <v>0</v>
      </c>
      <c r="AB402" s="960">
        <f t="shared" si="54"/>
        <v>0</v>
      </c>
      <c r="AC402" s="957" t="str">
        <f t="shared" si="55"/>
        <v/>
      </c>
    </row>
    <row r="403" spans="22:29" ht="14.4" x14ac:dyDescent="0.3">
      <c r="V403" s="959" t="str">
        <f t="shared" si="48"/>
        <v>Dépenses</v>
      </c>
      <c r="W403" s="960">
        <f t="shared" si="49"/>
        <v>0</v>
      </c>
      <c r="X403" s="960">
        <f t="shared" si="50"/>
        <v>0</v>
      </c>
      <c r="Y403" s="960">
        <f t="shared" si="51"/>
        <v>0</v>
      </c>
      <c r="Z403" s="960">
        <f t="shared" si="52"/>
        <v>0</v>
      </c>
      <c r="AA403" s="960">
        <f t="shared" si="53"/>
        <v>0</v>
      </c>
      <c r="AB403" s="960">
        <f t="shared" si="54"/>
        <v>0</v>
      </c>
      <c r="AC403" s="957" t="str">
        <f t="shared" si="55"/>
        <v/>
      </c>
    </row>
    <row r="404" spans="22:29" ht="14.4" x14ac:dyDescent="0.3">
      <c r="V404" s="959" t="str">
        <f t="shared" si="48"/>
        <v>Dépenses</v>
      </c>
      <c r="W404" s="960">
        <f t="shared" si="49"/>
        <v>0</v>
      </c>
      <c r="X404" s="960">
        <f t="shared" si="50"/>
        <v>0</v>
      </c>
      <c r="Y404" s="960">
        <f t="shared" si="51"/>
        <v>0</v>
      </c>
      <c r="Z404" s="960">
        <f t="shared" si="52"/>
        <v>0</v>
      </c>
      <c r="AA404" s="960">
        <f t="shared" si="53"/>
        <v>0</v>
      </c>
      <c r="AB404" s="960">
        <f t="shared" si="54"/>
        <v>0</v>
      </c>
      <c r="AC404" s="957" t="str">
        <f t="shared" si="55"/>
        <v/>
      </c>
    </row>
    <row r="405" spans="22:29" ht="14.4" x14ac:dyDescent="0.3">
      <c r="V405" s="959" t="str">
        <f t="shared" si="48"/>
        <v>Dépenses</v>
      </c>
      <c r="W405" s="960">
        <f t="shared" si="49"/>
        <v>0</v>
      </c>
      <c r="X405" s="960">
        <f t="shared" si="50"/>
        <v>0</v>
      </c>
      <c r="Y405" s="960">
        <f t="shared" si="51"/>
        <v>0</v>
      </c>
      <c r="Z405" s="960">
        <f t="shared" si="52"/>
        <v>0</v>
      </c>
      <c r="AA405" s="960">
        <f t="shared" si="53"/>
        <v>0</v>
      </c>
      <c r="AB405" s="960">
        <f t="shared" si="54"/>
        <v>0</v>
      </c>
      <c r="AC405" s="957" t="str">
        <f t="shared" si="55"/>
        <v/>
      </c>
    </row>
    <row r="406" spans="22:29" ht="14.4" x14ac:dyDescent="0.3">
      <c r="V406" s="959" t="str">
        <f t="shared" si="48"/>
        <v>Dépenses</v>
      </c>
      <c r="W406" s="960">
        <f t="shared" si="49"/>
        <v>0</v>
      </c>
      <c r="X406" s="960">
        <f t="shared" si="50"/>
        <v>0</v>
      </c>
      <c r="Y406" s="960">
        <f t="shared" si="51"/>
        <v>0</v>
      </c>
      <c r="Z406" s="960">
        <f t="shared" si="52"/>
        <v>0</v>
      </c>
      <c r="AA406" s="960">
        <f t="shared" si="53"/>
        <v>0</v>
      </c>
      <c r="AB406" s="960">
        <f t="shared" si="54"/>
        <v>0</v>
      </c>
      <c r="AC406" s="957" t="str">
        <f t="shared" si="55"/>
        <v/>
      </c>
    </row>
    <row r="407" spans="22:29" ht="14.4" x14ac:dyDescent="0.3">
      <c r="V407" s="959" t="str">
        <f t="shared" si="48"/>
        <v>Dépenses</v>
      </c>
      <c r="W407" s="960">
        <f t="shared" si="49"/>
        <v>0</v>
      </c>
      <c r="X407" s="960">
        <f t="shared" si="50"/>
        <v>0</v>
      </c>
      <c r="Y407" s="960">
        <f t="shared" si="51"/>
        <v>0</v>
      </c>
      <c r="Z407" s="960">
        <f t="shared" si="52"/>
        <v>0</v>
      </c>
      <c r="AA407" s="960">
        <f t="shared" si="53"/>
        <v>0</v>
      </c>
      <c r="AB407" s="960">
        <f t="shared" si="54"/>
        <v>0</v>
      </c>
      <c r="AC407" s="957" t="str">
        <f t="shared" si="55"/>
        <v/>
      </c>
    </row>
    <row r="408" spans="22:29" ht="14.4" x14ac:dyDescent="0.3">
      <c r="V408" s="959" t="str">
        <f t="shared" si="48"/>
        <v>Dépenses</v>
      </c>
      <c r="W408" s="960">
        <f t="shared" si="49"/>
        <v>0</v>
      </c>
      <c r="X408" s="960">
        <f t="shared" si="50"/>
        <v>0</v>
      </c>
      <c r="Y408" s="960">
        <f t="shared" si="51"/>
        <v>0</v>
      </c>
      <c r="Z408" s="960">
        <f t="shared" si="52"/>
        <v>0</v>
      </c>
      <c r="AA408" s="960">
        <f t="shared" si="53"/>
        <v>0</v>
      </c>
      <c r="AB408" s="960">
        <f t="shared" si="54"/>
        <v>0</v>
      </c>
      <c r="AC408" s="957" t="str">
        <f t="shared" si="55"/>
        <v/>
      </c>
    </row>
    <row r="409" spans="22:29" ht="14.4" x14ac:dyDescent="0.3">
      <c r="V409" s="959" t="str">
        <f t="shared" si="48"/>
        <v>Dépenses</v>
      </c>
      <c r="W409" s="960">
        <f t="shared" si="49"/>
        <v>0</v>
      </c>
      <c r="X409" s="960">
        <f t="shared" si="50"/>
        <v>0</v>
      </c>
      <c r="Y409" s="960">
        <f t="shared" si="51"/>
        <v>0</v>
      </c>
      <c r="Z409" s="960">
        <f t="shared" si="52"/>
        <v>0</v>
      </c>
      <c r="AA409" s="960">
        <f t="shared" si="53"/>
        <v>0</v>
      </c>
      <c r="AB409" s="960">
        <f t="shared" si="54"/>
        <v>0</v>
      </c>
      <c r="AC409" s="957" t="str">
        <f t="shared" si="55"/>
        <v/>
      </c>
    </row>
    <row r="410" spans="22:29" ht="14.4" x14ac:dyDescent="0.3">
      <c r="V410" s="959" t="str">
        <f t="shared" si="48"/>
        <v>Dépenses</v>
      </c>
      <c r="W410" s="960">
        <f t="shared" si="49"/>
        <v>0</v>
      </c>
      <c r="X410" s="960">
        <f t="shared" si="50"/>
        <v>0</v>
      </c>
      <c r="Y410" s="960">
        <f t="shared" si="51"/>
        <v>0</v>
      </c>
      <c r="Z410" s="960">
        <f t="shared" si="52"/>
        <v>0</v>
      </c>
      <c r="AA410" s="960">
        <f t="shared" si="53"/>
        <v>0</v>
      </c>
      <c r="AB410" s="960">
        <f t="shared" si="54"/>
        <v>0</v>
      </c>
      <c r="AC410" s="957" t="str">
        <f t="shared" si="55"/>
        <v/>
      </c>
    </row>
    <row r="411" spans="22:29" ht="14.4" x14ac:dyDescent="0.3">
      <c r="V411" s="959" t="str">
        <f t="shared" si="48"/>
        <v>Dépenses</v>
      </c>
      <c r="W411" s="960">
        <f t="shared" si="49"/>
        <v>0</v>
      </c>
      <c r="X411" s="960">
        <f t="shared" si="50"/>
        <v>0</v>
      </c>
      <c r="Y411" s="960">
        <f t="shared" si="51"/>
        <v>0</v>
      </c>
      <c r="Z411" s="960">
        <f t="shared" si="52"/>
        <v>0</v>
      </c>
      <c r="AA411" s="960">
        <f t="shared" si="53"/>
        <v>0</v>
      </c>
      <c r="AB411" s="960">
        <f t="shared" si="54"/>
        <v>0</v>
      </c>
      <c r="AC411" s="957" t="str">
        <f t="shared" si="55"/>
        <v/>
      </c>
    </row>
    <row r="412" spans="22:29" ht="14.4" x14ac:dyDescent="0.3">
      <c r="V412" s="959" t="str">
        <f t="shared" si="48"/>
        <v>Dépenses</v>
      </c>
      <c r="W412" s="960">
        <f t="shared" si="49"/>
        <v>0</v>
      </c>
      <c r="X412" s="960">
        <f t="shared" si="50"/>
        <v>0</v>
      </c>
      <c r="Y412" s="960">
        <f t="shared" si="51"/>
        <v>0</v>
      </c>
      <c r="Z412" s="960">
        <f t="shared" si="52"/>
        <v>0</v>
      </c>
      <c r="AA412" s="960">
        <f t="shared" si="53"/>
        <v>0</v>
      </c>
      <c r="AB412" s="960">
        <f t="shared" si="54"/>
        <v>0</v>
      </c>
      <c r="AC412" s="957" t="str">
        <f t="shared" si="55"/>
        <v/>
      </c>
    </row>
    <row r="413" spans="22:29" ht="14.4" x14ac:dyDescent="0.3">
      <c r="V413" s="959" t="str">
        <f t="shared" si="48"/>
        <v>Dépenses</v>
      </c>
      <c r="W413" s="960">
        <f t="shared" si="49"/>
        <v>0</v>
      </c>
      <c r="X413" s="960">
        <f t="shared" si="50"/>
        <v>0</v>
      </c>
      <c r="Y413" s="960">
        <f t="shared" si="51"/>
        <v>0</v>
      </c>
      <c r="Z413" s="960">
        <f t="shared" si="52"/>
        <v>0</v>
      </c>
      <c r="AA413" s="960">
        <f t="shared" si="53"/>
        <v>0</v>
      </c>
      <c r="AB413" s="960">
        <f t="shared" si="54"/>
        <v>0</v>
      </c>
      <c r="AC413" s="957" t="str">
        <f t="shared" si="55"/>
        <v/>
      </c>
    </row>
    <row r="414" spans="22:29" ht="14.4" x14ac:dyDescent="0.3">
      <c r="V414" s="959" t="str">
        <f t="shared" si="48"/>
        <v>Dépenses</v>
      </c>
      <c r="W414" s="960">
        <f t="shared" si="49"/>
        <v>0</v>
      </c>
      <c r="X414" s="960">
        <f t="shared" si="50"/>
        <v>0</v>
      </c>
      <c r="Y414" s="960">
        <f t="shared" si="51"/>
        <v>0</v>
      </c>
      <c r="Z414" s="960">
        <f t="shared" si="52"/>
        <v>0</v>
      </c>
      <c r="AA414" s="960">
        <f t="shared" si="53"/>
        <v>0</v>
      </c>
      <c r="AB414" s="960">
        <f t="shared" si="54"/>
        <v>0</v>
      </c>
      <c r="AC414" s="957" t="str">
        <f t="shared" si="55"/>
        <v/>
      </c>
    </row>
    <row r="415" spans="22:29" ht="14.4" x14ac:dyDescent="0.3">
      <c r="V415" s="959" t="str">
        <f t="shared" si="48"/>
        <v>Dépenses</v>
      </c>
      <c r="W415" s="960">
        <f t="shared" si="49"/>
        <v>0</v>
      </c>
      <c r="X415" s="960">
        <f t="shared" si="50"/>
        <v>0</v>
      </c>
      <c r="Y415" s="960">
        <f t="shared" si="51"/>
        <v>0</v>
      </c>
      <c r="Z415" s="960">
        <f t="shared" si="52"/>
        <v>0</v>
      </c>
      <c r="AA415" s="960">
        <f t="shared" si="53"/>
        <v>0</v>
      </c>
      <c r="AB415" s="960">
        <f t="shared" si="54"/>
        <v>0</v>
      </c>
      <c r="AC415" s="957" t="str">
        <f t="shared" si="55"/>
        <v/>
      </c>
    </row>
    <row r="416" spans="22:29" ht="14.4" x14ac:dyDescent="0.3">
      <c r="V416" s="959" t="str">
        <f t="shared" si="48"/>
        <v>Dépenses</v>
      </c>
      <c r="W416" s="960">
        <f t="shared" si="49"/>
        <v>0</v>
      </c>
      <c r="X416" s="960">
        <f t="shared" si="50"/>
        <v>0</v>
      </c>
      <c r="Y416" s="960">
        <f t="shared" si="51"/>
        <v>0</v>
      </c>
      <c r="Z416" s="960">
        <f t="shared" si="52"/>
        <v>0</v>
      </c>
      <c r="AA416" s="960">
        <f t="shared" si="53"/>
        <v>0</v>
      </c>
      <c r="AB416" s="960">
        <f t="shared" si="54"/>
        <v>0</v>
      </c>
      <c r="AC416" s="957" t="str">
        <f t="shared" si="55"/>
        <v/>
      </c>
    </row>
    <row r="417" spans="22:29" ht="14.4" x14ac:dyDescent="0.3">
      <c r="V417" s="959" t="str">
        <f t="shared" si="48"/>
        <v>Dépenses</v>
      </c>
      <c r="W417" s="960">
        <f t="shared" si="49"/>
        <v>0</v>
      </c>
      <c r="X417" s="960">
        <f t="shared" si="50"/>
        <v>0</v>
      </c>
      <c r="Y417" s="960">
        <f t="shared" si="51"/>
        <v>0</v>
      </c>
      <c r="Z417" s="960">
        <f t="shared" si="52"/>
        <v>0</v>
      </c>
      <c r="AA417" s="960">
        <f t="shared" si="53"/>
        <v>0</v>
      </c>
      <c r="AB417" s="960">
        <f t="shared" si="54"/>
        <v>0</v>
      </c>
      <c r="AC417" s="957" t="str">
        <f t="shared" si="55"/>
        <v/>
      </c>
    </row>
    <row r="418" spans="22:29" ht="14.4" x14ac:dyDescent="0.3">
      <c r="V418" s="959" t="str">
        <f t="shared" si="48"/>
        <v>Dépenses</v>
      </c>
      <c r="W418" s="960">
        <f t="shared" si="49"/>
        <v>0</v>
      </c>
      <c r="X418" s="960">
        <f t="shared" si="50"/>
        <v>0</v>
      </c>
      <c r="Y418" s="960">
        <f t="shared" si="51"/>
        <v>0</v>
      </c>
      <c r="Z418" s="960">
        <f t="shared" si="52"/>
        <v>0</v>
      </c>
      <c r="AA418" s="960">
        <f t="shared" si="53"/>
        <v>0</v>
      </c>
      <c r="AB418" s="960">
        <f t="shared" si="54"/>
        <v>0</v>
      </c>
      <c r="AC418" s="957" t="str">
        <f t="shared" si="55"/>
        <v/>
      </c>
    </row>
    <row r="419" spans="22:29" ht="14.4" x14ac:dyDescent="0.3">
      <c r="V419" s="959" t="str">
        <f t="shared" si="48"/>
        <v>Dépenses</v>
      </c>
      <c r="W419" s="960">
        <f t="shared" si="49"/>
        <v>0</v>
      </c>
      <c r="X419" s="960">
        <f t="shared" si="50"/>
        <v>0</v>
      </c>
      <c r="Y419" s="960">
        <f t="shared" si="51"/>
        <v>0</v>
      </c>
      <c r="Z419" s="960">
        <f t="shared" si="52"/>
        <v>0</v>
      </c>
      <c r="AA419" s="960">
        <f t="shared" si="53"/>
        <v>0</v>
      </c>
      <c r="AB419" s="960">
        <f t="shared" si="54"/>
        <v>0</v>
      </c>
      <c r="AC419" s="957" t="str">
        <f t="shared" si="55"/>
        <v/>
      </c>
    </row>
    <row r="420" spans="22:29" ht="14.4" x14ac:dyDescent="0.3">
      <c r="V420" s="959" t="str">
        <f t="shared" si="48"/>
        <v>Dépenses</v>
      </c>
      <c r="W420" s="960">
        <f t="shared" si="49"/>
        <v>0</v>
      </c>
      <c r="X420" s="960">
        <f t="shared" si="50"/>
        <v>0</v>
      </c>
      <c r="Y420" s="960">
        <f t="shared" si="51"/>
        <v>0</v>
      </c>
      <c r="Z420" s="960">
        <f t="shared" si="52"/>
        <v>0</v>
      </c>
      <c r="AA420" s="960">
        <f t="shared" si="53"/>
        <v>0</v>
      </c>
      <c r="AB420" s="960">
        <f t="shared" si="54"/>
        <v>0</v>
      </c>
      <c r="AC420" s="957" t="str">
        <f t="shared" si="55"/>
        <v/>
      </c>
    </row>
    <row r="421" spans="22:29" ht="14.4" x14ac:dyDescent="0.3">
      <c r="V421" s="959" t="str">
        <f t="shared" si="48"/>
        <v>Dépenses</v>
      </c>
      <c r="W421" s="960">
        <f t="shared" si="49"/>
        <v>0</v>
      </c>
      <c r="X421" s="960">
        <f t="shared" si="50"/>
        <v>0</v>
      </c>
      <c r="Y421" s="960">
        <f t="shared" si="51"/>
        <v>0</v>
      </c>
      <c r="Z421" s="960">
        <f t="shared" si="52"/>
        <v>0</v>
      </c>
      <c r="AA421" s="960">
        <f t="shared" si="53"/>
        <v>0</v>
      </c>
      <c r="AB421" s="960">
        <f t="shared" si="54"/>
        <v>0</v>
      </c>
      <c r="AC421" s="957" t="str">
        <f t="shared" si="55"/>
        <v/>
      </c>
    </row>
    <row r="422" spans="22:29" ht="14.4" x14ac:dyDescent="0.3">
      <c r="V422" s="959" t="str">
        <f t="shared" si="48"/>
        <v>Dépenses</v>
      </c>
      <c r="W422" s="960">
        <f t="shared" si="49"/>
        <v>0</v>
      </c>
      <c r="X422" s="960">
        <f t="shared" si="50"/>
        <v>0</v>
      </c>
      <c r="Y422" s="960">
        <f t="shared" si="51"/>
        <v>0</v>
      </c>
      <c r="Z422" s="960">
        <f t="shared" si="52"/>
        <v>0</v>
      </c>
      <c r="AA422" s="960">
        <f t="shared" si="53"/>
        <v>0</v>
      </c>
      <c r="AB422" s="960">
        <f t="shared" si="54"/>
        <v>0</v>
      </c>
      <c r="AC422" s="957" t="str">
        <f t="shared" si="55"/>
        <v/>
      </c>
    </row>
    <row r="423" spans="22:29" ht="14.4" x14ac:dyDescent="0.3">
      <c r="V423" s="959" t="str">
        <f t="shared" si="48"/>
        <v>Dépenses</v>
      </c>
      <c r="W423" s="960">
        <f t="shared" si="49"/>
        <v>0</v>
      </c>
      <c r="X423" s="960">
        <f t="shared" si="50"/>
        <v>0</v>
      </c>
      <c r="Y423" s="960">
        <f t="shared" si="51"/>
        <v>0</v>
      </c>
      <c r="Z423" s="960">
        <f t="shared" si="52"/>
        <v>0</v>
      </c>
      <c r="AA423" s="960">
        <f t="shared" si="53"/>
        <v>0</v>
      </c>
      <c r="AB423" s="960">
        <f t="shared" si="54"/>
        <v>0</v>
      </c>
      <c r="AC423" s="957" t="str">
        <f t="shared" si="55"/>
        <v/>
      </c>
    </row>
    <row r="424" spans="22:29" ht="14.4" x14ac:dyDescent="0.3">
      <c r="V424" s="959" t="str">
        <f t="shared" si="48"/>
        <v>Dépenses</v>
      </c>
      <c r="W424" s="960">
        <f t="shared" si="49"/>
        <v>0</v>
      </c>
      <c r="X424" s="960">
        <f t="shared" si="50"/>
        <v>0</v>
      </c>
      <c r="Y424" s="960">
        <f t="shared" si="51"/>
        <v>0</v>
      </c>
      <c r="Z424" s="960">
        <f t="shared" si="52"/>
        <v>0</v>
      </c>
      <c r="AA424" s="960">
        <f t="shared" si="53"/>
        <v>0</v>
      </c>
      <c r="AB424" s="960">
        <f t="shared" si="54"/>
        <v>0</v>
      </c>
      <c r="AC424" s="957" t="str">
        <f t="shared" si="55"/>
        <v/>
      </c>
    </row>
    <row r="425" spans="22:29" ht="14.4" x14ac:dyDescent="0.3">
      <c r="V425" s="959" t="str">
        <f t="shared" si="48"/>
        <v>Dépenses</v>
      </c>
      <c r="W425" s="960">
        <f t="shared" si="49"/>
        <v>0</v>
      </c>
      <c r="X425" s="960">
        <f t="shared" si="50"/>
        <v>0</v>
      </c>
      <c r="Y425" s="960">
        <f t="shared" si="51"/>
        <v>0</v>
      </c>
      <c r="Z425" s="960">
        <f t="shared" si="52"/>
        <v>0</v>
      </c>
      <c r="AA425" s="960">
        <f t="shared" si="53"/>
        <v>0</v>
      </c>
      <c r="AB425" s="960">
        <f t="shared" si="54"/>
        <v>0</v>
      </c>
      <c r="AC425" s="957" t="str">
        <f t="shared" si="55"/>
        <v/>
      </c>
    </row>
    <row r="426" spans="22:29" ht="14.4" x14ac:dyDescent="0.3">
      <c r="V426" s="959" t="str">
        <f t="shared" si="48"/>
        <v>Dépenses</v>
      </c>
      <c r="W426" s="960">
        <f t="shared" si="49"/>
        <v>0</v>
      </c>
      <c r="X426" s="960">
        <f t="shared" si="50"/>
        <v>0</v>
      </c>
      <c r="Y426" s="960">
        <f t="shared" si="51"/>
        <v>0</v>
      </c>
      <c r="Z426" s="960">
        <f t="shared" si="52"/>
        <v>0</v>
      </c>
      <c r="AA426" s="960">
        <f t="shared" si="53"/>
        <v>0</v>
      </c>
      <c r="AB426" s="960">
        <f t="shared" si="54"/>
        <v>0</v>
      </c>
      <c r="AC426" s="957" t="str">
        <f t="shared" si="55"/>
        <v/>
      </c>
    </row>
    <row r="427" spans="22:29" ht="14.4" x14ac:dyDescent="0.3">
      <c r="V427" s="959" t="str">
        <f t="shared" si="48"/>
        <v>Dépenses</v>
      </c>
      <c r="W427" s="960">
        <f t="shared" si="49"/>
        <v>0</v>
      </c>
      <c r="X427" s="960">
        <f t="shared" si="50"/>
        <v>0</v>
      </c>
      <c r="Y427" s="960">
        <f t="shared" si="51"/>
        <v>0</v>
      </c>
      <c r="Z427" s="960">
        <f t="shared" si="52"/>
        <v>0</v>
      </c>
      <c r="AA427" s="960">
        <f t="shared" si="53"/>
        <v>0</v>
      </c>
      <c r="AB427" s="960">
        <f t="shared" si="54"/>
        <v>0</v>
      </c>
      <c r="AC427" s="957" t="str">
        <f t="shared" si="55"/>
        <v/>
      </c>
    </row>
    <row r="428" spans="22:29" ht="14.4" x14ac:dyDescent="0.3">
      <c r="V428" s="959" t="str">
        <f t="shared" si="48"/>
        <v>Dépenses</v>
      </c>
      <c r="W428" s="960">
        <f t="shared" si="49"/>
        <v>0</v>
      </c>
      <c r="X428" s="960">
        <f t="shared" si="50"/>
        <v>0</v>
      </c>
      <c r="Y428" s="960">
        <f t="shared" si="51"/>
        <v>0</v>
      </c>
      <c r="Z428" s="960">
        <f t="shared" si="52"/>
        <v>0</v>
      </c>
      <c r="AA428" s="960">
        <f t="shared" si="53"/>
        <v>0</v>
      </c>
      <c r="AB428" s="960">
        <f t="shared" si="54"/>
        <v>0</v>
      </c>
      <c r="AC428" s="957" t="str">
        <f t="shared" si="55"/>
        <v/>
      </c>
    </row>
    <row r="429" spans="22:29" ht="14.4" x14ac:dyDescent="0.3">
      <c r="V429" s="959" t="str">
        <f t="shared" si="48"/>
        <v>Dépenses</v>
      </c>
      <c r="W429" s="960">
        <f t="shared" si="49"/>
        <v>0</v>
      </c>
      <c r="X429" s="960">
        <f t="shared" si="50"/>
        <v>0</v>
      </c>
      <c r="Y429" s="960">
        <f t="shared" si="51"/>
        <v>0</v>
      </c>
      <c r="Z429" s="960">
        <f t="shared" si="52"/>
        <v>0</v>
      </c>
      <c r="AA429" s="960">
        <f t="shared" si="53"/>
        <v>0</v>
      </c>
      <c r="AB429" s="960">
        <f t="shared" si="54"/>
        <v>0</v>
      </c>
      <c r="AC429" s="957" t="str">
        <f t="shared" si="55"/>
        <v/>
      </c>
    </row>
    <row r="430" spans="22:29" ht="14.4" x14ac:dyDescent="0.3">
      <c r="V430" s="959" t="str">
        <f t="shared" si="48"/>
        <v>Dépenses</v>
      </c>
      <c r="W430" s="960">
        <f t="shared" si="49"/>
        <v>0</v>
      </c>
      <c r="X430" s="960">
        <f t="shared" si="50"/>
        <v>0</v>
      </c>
      <c r="Y430" s="960">
        <f t="shared" si="51"/>
        <v>0</v>
      </c>
      <c r="Z430" s="960">
        <f t="shared" si="52"/>
        <v>0</v>
      </c>
      <c r="AA430" s="960">
        <f t="shared" si="53"/>
        <v>0</v>
      </c>
      <c r="AB430" s="960">
        <f t="shared" si="54"/>
        <v>0</v>
      </c>
      <c r="AC430" s="957" t="str">
        <f t="shared" si="55"/>
        <v/>
      </c>
    </row>
    <row r="431" spans="22:29" ht="14.4" x14ac:dyDescent="0.3">
      <c r="V431" s="959" t="str">
        <f t="shared" si="48"/>
        <v>Dépenses</v>
      </c>
      <c r="W431" s="960">
        <f t="shared" si="49"/>
        <v>0</v>
      </c>
      <c r="X431" s="960">
        <f t="shared" si="50"/>
        <v>0</v>
      </c>
      <c r="Y431" s="960">
        <f t="shared" si="51"/>
        <v>0</v>
      </c>
      <c r="Z431" s="960">
        <f t="shared" si="52"/>
        <v>0</v>
      </c>
      <c r="AA431" s="960">
        <f t="shared" si="53"/>
        <v>0</v>
      </c>
      <c r="AB431" s="960">
        <f t="shared" si="54"/>
        <v>0</v>
      </c>
      <c r="AC431" s="957" t="str">
        <f t="shared" si="55"/>
        <v/>
      </c>
    </row>
    <row r="432" spans="22:29" ht="14.4" x14ac:dyDescent="0.3">
      <c r="V432" s="959" t="str">
        <f t="shared" si="48"/>
        <v>Dépenses</v>
      </c>
      <c r="W432" s="960">
        <f t="shared" si="49"/>
        <v>0</v>
      </c>
      <c r="X432" s="960">
        <f t="shared" si="50"/>
        <v>0</v>
      </c>
      <c r="Y432" s="960">
        <f t="shared" si="51"/>
        <v>0</v>
      </c>
      <c r="Z432" s="960">
        <f t="shared" si="52"/>
        <v>0</v>
      </c>
      <c r="AA432" s="960">
        <f t="shared" si="53"/>
        <v>0</v>
      </c>
      <c r="AB432" s="960">
        <f t="shared" si="54"/>
        <v>0</v>
      </c>
      <c r="AC432" s="957" t="str">
        <f t="shared" si="55"/>
        <v/>
      </c>
    </row>
    <row r="433" spans="22:29" ht="14.4" x14ac:dyDescent="0.3">
      <c r="V433" s="959" t="str">
        <f t="shared" si="48"/>
        <v>Dépenses</v>
      </c>
      <c r="W433" s="960">
        <f t="shared" si="49"/>
        <v>0</v>
      </c>
      <c r="X433" s="960">
        <f t="shared" si="50"/>
        <v>0</v>
      </c>
      <c r="Y433" s="960">
        <f t="shared" si="51"/>
        <v>0</v>
      </c>
      <c r="Z433" s="960">
        <f t="shared" si="52"/>
        <v>0</v>
      </c>
      <c r="AA433" s="960">
        <f t="shared" si="53"/>
        <v>0</v>
      </c>
      <c r="AB433" s="960">
        <f t="shared" si="54"/>
        <v>0</v>
      </c>
      <c r="AC433" s="957" t="str">
        <f t="shared" si="55"/>
        <v/>
      </c>
    </row>
    <row r="434" spans="22:29" ht="14.4" x14ac:dyDescent="0.3">
      <c r="V434" s="959" t="str">
        <f t="shared" si="48"/>
        <v>Dépenses</v>
      </c>
      <c r="W434" s="960">
        <f t="shared" si="49"/>
        <v>0</v>
      </c>
      <c r="X434" s="960">
        <f t="shared" si="50"/>
        <v>0</v>
      </c>
      <c r="Y434" s="960">
        <f t="shared" si="51"/>
        <v>0</v>
      </c>
      <c r="Z434" s="960">
        <f t="shared" si="52"/>
        <v>0</v>
      </c>
      <c r="AA434" s="960">
        <f t="shared" si="53"/>
        <v>0</v>
      </c>
      <c r="AB434" s="960">
        <f t="shared" si="54"/>
        <v>0</v>
      </c>
      <c r="AC434" s="957" t="str">
        <f t="shared" si="55"/>
        <v/>
      </c>
    </row>
    <row r="435" spans="22:29" ht="14.4" x14ac:dyDescent="0.3">
      <c r="V435" s="959" t="str">
        <f t="shared" si="48"/>
        <v>Dépenses</v>
      </c>
      <c r="W435" s="960">
        <f t="shared" si="49"/>
        <v>0</v>
      </c>
      <c r="X435" s="960">
        <f t="shared" si="50"/>
        <v>0</v>
      </c>
      <c r="Y435" s="960">
        <f t="shared" si="51"/>
        <v>0</v>
      </c>
      <c r="Z435" s="960">
        <f t="shared" si="52"/>
        <v>0</v>
      </c>
      <c r="AA435" s="960">
        <f t="shared" si="53"/>
        <v>0</v>
      </c>
      <c r="AB435" s="960">
        <f t="shared" si="54"/>
        <v>0</v>
      </c>
      <c r="AC435" s="957" t="str">
        <f t="shared" si="55"/>
        <v/>
      </c>
    </row>
    <row r="436" spans="22:29" ht="14.4" x14ac:dyDescent="0.3">
      <c r="V436" s="959" t="str">
        <f t="shared" si="48"/>
        <v>Dépenses</v>
      </c>
      <c r="W436" s="960">
        <f t="shared" si="49"/>
        <v>0</v>
      </c>
      <c r="X436" s="960">
        <f t="shared" si="50"/>
        <v>0</v>
      </c>
      <c r="Y436" s="960">
        <f t="shared" si="51"/>
        <v>0</v>
      </c>
      <c r="Z436" s="960">
        <f t="shared" si="52"/>
        <v>0</v>
      </c>
      <c r="AA436" s="960">
        <f t="shared" si="53"/>
        <v>0</v>
      </c>
      <c r="AB436" s="960">
        <f t="shared" si="54"/>
        <v>0</v>
      </c>
      <c r="AC436" s="957" t="str">
        <f t="shared" si="55"/>
        <v/>
      </c>
    </row>
    <row r="437" spans="22:29" ht="14.4" x14ac:dyDescent="0.3">
      <c r="V437" s="959" t="str">
        <f t="shared" si="48"/>
        <v>Dépenses</v>
      </c>
      <c r="W437" s="960">
        <f t="shared" si="49"/>
        <v>0</v>
      </c>
      <c r="X437" s="960">
        <f t="shared" si="50"/>
        <v>0</v>
      </c>
      <c r="Y437" s="960">
        <f t="shared" si="51"/>
        <v>0</v>
      </c>
      <c r="Z437" s="960">
        <f t="shared" si="52"/>
        <v>0</v>
      </c>
      <c r="AA437" s="960">
        <f t="shared" si="53"/>
        <v>0</v>
      </c>
      <c r="AB437" s="960">
        <f t="shared" si="54"/>
        <v>0</v>
      </c>
      <c r="AC437" s="957" t="str">
        <f t="shared" si="55"/>
        <v/>
      </c>
    </row>
    <row r="438" spans="22:29" ht="14.4" x14ac:dyDescent="0.3">
      <c r="V438" s="959" t="str">
        <f t="shared" si="48"/>
        <v>Dépenses</v>
      </c>
      <c r="W438" s="960">
        <f t="shared" si="49"/>
        <v>0</v>
      </c>
      <c r="X438" s="960">
        <f t="shared" si="50"/>
        <v>0</v>
      </c>
      <c r="Y438" s="960">
        <f t="shared" si="51"/>
        <v>0</v>
      </c>
      <c r="Z438" s="960">
        <f t="shared" si="52"/>
        <v>0</v>
      </c>
      <c r="AA438" s="960">
        <f t="shared" si="53"/>
        <v>0</v>
      </c>
      <c r="AB438" s="960">
        <f t="shared" si="54"/>
        <v>0</v>
      </c>
      <c r="AC438" s="957" t="str">
        <f t="shared" si="55"/>
        <v/>
      </c>
    </row>
    <row r="439" spans="22:29" ht="14.4" x14ac:dyDescent="0.3">
      <c r="V439" s="959" t="str">
        <f t="shared" si="48"/>
        <v>Dépenses</v>
      </c>
      <c r="W439" s="960">
        <f t="shared" si="49"/>
        <v>0</v>
      </c>
      <c r="X439" s="960">
        <f t="shared" si="50"/>
        <v>0</v>
      </c>
      <c r="Y439" s="960">
        <f t="shared" si="51"/>
        <v>0</v>
      </c>
      <c r="Z439" s="960">
        <f t="shared" si="52"/>
        <v>0</v>
      </c>
      <c r="AA439" s="960">
        <f t="shared" si="53"/>
        <v>0</v>
      </c>
      <c r="AB439" s="960">
        <f t="shared" si="54"/>
        <v>0</v>
      </c>
      <c r="AC439" s="957" t="str">
        <f t="shared" si="55"/>
        <v/>
      </c>
    </row>
    <row r="440" spans="22:29" ht="14.4" x14ac:dyDescent="0.3">
      <c r="V440" s="959" t="str">
        <f t="shared" si="48"/>
        <v>Dépenses</v>
      </c>
      <c r="W440" s="960">
        <f t="shared" si="49"/>
        <v>0</v>
      </c>
      <c r="X440" s="960">
        <f t="shared" si="50"/>
        <v>0</v>
      </c>
      <c r="Y440" s="960">
        <f t="shared" si="51"/>
        <v>0</v>
      </c>
      <c r="Z440" s="960">
        <f t="shared" si="52"/>
        <v>0</v>
      </c>
      <c r="AA440" s="960">
        <f t="shared" si="53"/>
        <v>0</v>
      </c>
      <c r="AB440" s="960">
        <f t="shared" si="54"/>
        <v>0</v>
      </c>
      <c r="AC440" s="957" t="str">
        <f t="shared" si="55"/>
        <v/>
      </c>
    </row>
    <row r="441" spans="22:29" ht="14.4" x14ac:dyDescent="0.3">
      <c r="V441" s="959" t="str">
        <f t="shared" si="48"/>
        <v>Dépenses</v>
      </c>
      <c r="W441" s="960">
        <f t="shared" si="49"/>
        <v>0</v>
      </c>
      <c r="X441" s="960">
        <f t="shared" si="50"/>
        <v>0</v>
      </c>
      <c r="Y441" s="960">
        <f t="shared" si="51"/>
        <v>0</v>
      </c>
      <c r="Z441" s="960">
        <f t="shared" si="52"/>
        <v>0</v>
      </c>
      <c r="AA441" s="960">
        <f t="shared" si="53"/>
        <v>0</v>
      </c>
      <c r="AB441" s="960">
        <f t="shared" si="54"/>
        <v>0</v>
      </c>
      <c r="AC441" s="957" t="str">
        <f t="shared" si="55"/>
        <v/>
      </c>
    </row>
    <row r="442" spans="22:29" ht="14.4" x14ac:dyDescent="0.3">
      <c r="V442" s="959" t="str">
        <f t="shared" si="48"/>
        <v>Dépenses</v>
      </c>
      <c r="W442" s="960">
        <f t="shared" si="49"/>
        <v>0</v>
      </c>
      <c r="X442" s="960">
        <f t="shared" si="50"/>
        <v>0</v>
      </c>
      <c r="Y442" s="960">
        <f t="shared" si="51"/>
        <v>0</v>
      </c>
      <c r="Z442" s="960">
        <f t="shared" si="52"/>
        <v>0</v>
      </c>
      <c r="AA442" s="960">
        <f t="shared" si="53"/>
        <v>0</v>
      </c>
      <c r="AB442" s="960">
        <f t="shared" si="54"/>
        <v>0</v>
      </c>
      <c r="AC442" s="957" t="str">
        <f t="shared" si="55"/>
        <v/>
      </c>
    </row>
    <row r="443" spans="22:29" ht="14.4" x14ac:dyDescent="0.3">
      <c r="V443" s="959" t="str">
        <f t="shared" si="48"/>
        <v>Dépenses</v>
      </c>
      <c r="W443" s="960">
        <f t="shared" si="49"/>
        <v>0</v>
      </c>
      <c r="X443" s="960">
        <f t="shared" si="50"/>
        <v>0</v>
      </c>
      <c r="Y443" s="960">
        <f t="shared" si="51"/>
        <v>0</v>
      </c>
      <c r="Z443" s="960">
        <f t="shared" si="52"/>
        <v>0</v>
      </c>
      <c r="AA443" s="960">
        <f t="shared" si="53"/>
        <v>0</v>
      </c>
      <c r="AB443" s="960">
        <f t="shared" si="54"/>
        <v>0</v>
      </c>
      <c r="AC443" s="957" t="str">
        <f t="shared" si="55"/>
        <v/>
      </c>
    </row>
    <row r="444" spans="22:29" ht="14.4" x14ac:dyDescent="0.3">
      <c r="V444" s="959" t="str">
        <f t="shared" si="48"/>
        <v>Dépenses</v>
      </c>
      <c r="W444" s="960">
        <f t="shared" si="49"/>
        <v>0</v>
      </c>
      <c r="X444" s="960">
        <f t="shared" si="50"/>
        <v>0</v>
      </c>
      <c r="Y444" s="960">
        <f t="shared" si="51"/>
        <v>0</v>
      </c>
      <c r="Z444" s="960">
        <f t="shared" si="52"/>
        <v>0</v>
      </c>
      <c r="AA444" s="960">
        <f t="shared" si="53"/>
        <v>0</v>
      </c>
      <c r="AB444" s="960">
        <f t="shared" si="54"/>
        <v>0</v>
      </c>
      <c r="AC444" s="957" t="str">
        <f t="shared" si="55"/>
        <v/>
      </c>
    </row>
    <row r="445" spans="22:29" ht="14.4" x14ac:dyDescent="0.3">
      <c r="V445" s="959" t="str">
        <f t="shared" si="48"/>
        <v>Dépenses</v>
      </c>
      <c r="W445" s="960">
        <f t="shared" si="49"/>
        <v>0</v>
      </c>
      <c r="X445" s="960">
        <f t="shared" si="50"/>
        <v>0</v>
      </c>
      <c r="Y445" s="960">
        <f t="shared" si="51"/>
        <v>0</v>
      </c>
      <c r="Z445" s="960">
        <f t="shared" si="52"/>
        <v>0</v>
      </c>
      <c r="AA445" s="960">
        <f t="shared" si="53"/>
        <v>0</v>
      </c>
      <c r="AB445" s="960">
        <f t="shared" si="54"/>
        <v>0</v>
      </c>
      <c r="AC445" s="957" t="str">
        <f t="shared" si="55"/>
        <v/>
      </c>
    </row>
    <row r="446" spans="22:29" ht="14.4" x14ac:dyDescent="0.3">
      <c r="V446" s="959" t="str">
        <f t="shared" si="48"/>
        <v>Dépenses</v>
      </c>
      <c r="W446" s="960">
        <f t="shared" si="49"/>
        <v>0</v>
      </c>
      <c r="X446" s="960">
        <f t="shared" si="50"/>
        <v>0</v>
      </c>
      <c r="Y446" s="960">
        <f t="shared" si="51"/>
        <v>0</v>
      </c>
      <c r="Z446" s="960">
        <f t="shared" si="52"/>
        <v>0</v>
      </c>
      <c r="AA446" s="960">
        <f t="shared" si="53"/>
        <v>0</v>
      </c>
      <c r="AB446" s="960">
        <f t="shared" si="54"/>
        <v>0</v>
      </c>
      <c r="AC446" s="957" t="str">
        <f t="shared" si="55"/>
        <v/>
      </c>
    </row>
    <row r="447" spans="22:29" ht="14.4" x14ac:dyDescent="0.3">
      <c r="V447" s="959" t="str">
        <f t="shared" si="48"/>
        <v>Dépenses</v>
      </c>
      <c r="W447" s="960">
        <f t="shared" si="49"/>
        <v>0</v>
      </c>
      <c r="X447" s="960">
        <f t="shared" si="50"/>
        <v>0</v>
      </c>
      <c r="Y447" s="960">
        <f t="shared" si="51"/>
        <v>0</v>
      </c>
      <c r="Z447" s="960">
        <f t="shared" si="52"/>
        <v>0</v>
      </c>
      <c r="AA447" s="960">
        <f t="shared" si="53"/>
        <v>0</v>
      </c>
      <c r="AB447" s="960">
        <f t="shared" si="54"/>
        <v>0</v>
      </c>
      <c r="AC447" s="957" t="str">
        <f t="shared" si="55"/>
        <v/>
      </c>
    </row>
    <row r="448" spans="22:29" ht="14.4" x14ac:dyDescent="0.3">
      <c r="V448" s="959" t="str">
        <f t="shared" si="48"/>
        <v>Dépenses</v>
      </c>
      <c r="W448" s="960">
        <f t="shared" si="49"/>
        <v>0</v>
      </c>
      <c r="X448" s="960">
        <f t="shared" si="50"/>
        <v>0</v>
      </c>
      <c r="Y448" s="960">
        <f t="shared" si="51"/>
        <v>0</v>
      </c>
      <c r="Z448" s="960">
        <f t="shared" si="52"/>
        <v>0</v>
      </c>
      <c r="AA448" s="960">
        <f t="shared" si="53"/>
        <v>0</v>
      </c>
      <c r="AB448" s="960">
        <f t="shared" si="54"/>
        <v>0</v>
      </c>
      <c r="AC448" s="957" t="str">
        <f t="shared" si="55"/>
        <v/>
      </c>
    </row>
    <row r="449" spans="22:29" ht="14.4" x14ac:dyDescent="0.3">
      <c r="V449" s="959" t="str">
        <f t="shared" si="48"/>
        <v>Dépenses</v>
      </c>
      <c r="W449" s="960">
        <f t="shared" si="49"/>
        <v>0</v>
      </c>
      <c r="X449" s="960">
        <f t="shared" si="50"/>
        <v>0</v>
      </c>
      <c r="Y449" s="960">
        <f t="shared" si="51"/>
        <v>0</v>
      </c>
      <c r="Z449" s="960">
        <f t="shared" si="52"/>
        <v>0</v>
      </c>
      <c r="AA449" s="960">
        <f t="shared" si="53"/>
        <v>0</v>
      </c>
      <c r="AB449" s="960">
        <f t="shared" si="54"/>
        <v>0</v>
      </c>
      <c r="AC449" s="957" t="str">
        <f t="shared" si="55"/>
        <v/>
      </c>
    </row>
    <row r="450" spans="22:29" ht="14.4" x14ac:dyDescent="0.3">
      <c r="V450" s="959" t="str">
        <f t="shared" si="48"/>
        <v>Dépenses</v>
      </c>
      <c r="W450" s="960">
        <f t="shared" si="49"/>
        <v>0</v>
      </c>
      <c r="X450" s="960">
        <f t="shared" si="50"/>
        <v>0</v>
      </c>
      <c r="Y450" s="960">
        <f t="shared" si="51"/>
        <v>0</v>
      </c>
      <c r="Z450" s="960">
        <f t="shared" si="52"/>
        <v>0</v>
      </c>
      <c r="AA450" s="960">
        <f t="shared" si="53"/>
        <v>0</v>
      </c>
      <c r="AB450" s="960">
        <f t="shared" si="54"/>
        <v>0</v>
      </c>
      <c r="AC450" s="957" t="str">
        <f t="shared" si="55"/>
        <v/>
      </c>
    </row>
    <row r="451" spans="22:29" ht="14.4" x14ac:dyDescent="0.3">
      <c r="V451" s="959" t="str">
        <f t="shared" ref="V451:V514" si="56">IF(LEFT($L451,1)="R","Recettes","Dépenses")</f>
        <v>Dépenses</v>
      </c>
      <c r="W451" s="960">
        <f t="shared" ref="W451:W514" si="57">IF($G451&amp;$I451&amp;$D451="SaisirBudget InitialEngagement",$T451,0)</f>
        <v>0</v>
      </c>
      <c r="X451" s="960">
        <f t="shared" ref="X451:X514" si="58">IF($G451&amp;$I451&amp;$D451&amp;$V451="SaisirBudget InitialPaiementDépenses",$T451,0)</f>
        <v>0</v>
      </c>
      <c r="Y451" s="960">
        <f t="shared" ref="Y451:Y514" si="59">IF($G451&amp;$I451&amp;$D451&amp;$V451="SaisirBudget InitialPaiementRecettes",$T451,0)</f>
        <v>0</v>
      </c>
      <c r="Z451" s="960">
        <f t="shared" ref="Z451:Z514" si="60">IF($D451&amp;$V451="EngagementDépenses",$T451,0)</f>
        <v>0</v>
      </c>
      <c r="AA451" s="960">
        <f t="shared" ref="AA451:AA514" si="61">IF($D451&amp;$V451="PaiementDépenses",$T451,0)</f>
        <v>0</v>
      </c>
      <c r="AB451" s="960">
        <f t="shared" ref="AB451:AB514" si="62">IF($D451&amp;$V451="PaiementRecettes",$T451,0)</f>
        <v>0</v>
      </c>
      <c r="AC451" s="957" t="str">
        <f t="shared" ref="AC451:AC514" si="63">IF(LEFT($L451,2)="RF","RF",IF(LEFT($L451,2)="RI","RI",""))</f>
        <v/>
      </c>
    </row>
    <row r="452" spans="22:29" ht="14.4" x14ac:dyDescent="0.3">
      <c r="V452" s="959" t="str">
        <f t="shared" si="56"/>
        <v>Dépenses</v>
      </c>
      <c r="W452" s="960">
        <f t="shared" si="57"/>
        <v>0</v>
      </c>
      <c r="X452" s="960">
        <f t="shared" si="58"/>
        <v>0</v>
      </c>
      <c r="Y452" s="960">
        <f t="shared" si="59"/>
        <v>0</v>
      </c>
      <c r="Z452" s="960">
        <f t="shared" si="60"/>
        <v>0</v>
      </c>
      <c r="AA452" s="960">
        <f t="shared" si="61"/>
        <v>0</v>
      </c>
      <c r="AB452" s="960">
        <f t="shared" si="62"/>
        <v>0</v>
      </c>
      <c r="AC452" s="957" t="str">
        <f t="shared" si="63"/>
        <v/>
      </c>
    </row>
    <row r="453" spans="22:29" ht="14.4" x14ac:dyDescent="0.3">
      <c r="V453" s="959" t="str">
        <f t="shared" si="56"/>
        <v>Dépenses</v>
      </c>
      <c r="W453" s="960">
        <f t="shared" si="57"/>
        <v>0</v>
      </c>
      <c r="X453" s="960">
        <f t="shared" si="58"/>
        <v>0</v>
      </c>
      <c r="Y453" s="960">
        <f t="shared" si="59"/>
        <v>0</v>
      </c>
      <c r="Z453" s="960">
        <f t="shared" si="60"/>
        <v>0</v>
      </c>
      <c r="AA453" s="960">
        <f t="shared" si="61"/>
        <v>0</v>
      </c>
      <c r="AB453" s="960">
        <f t="shared" si="62"/>
        <v>0</v>
      </c>
      <c r="AC453" s="957" t="str">
        <f t="shared" si="63"/>
        <v/>
      </c>
    </row>
    <row r="454" spans="22:29" ht="14.4" x14ac:dyDescent="0.3">
      <c r="V454" s="959" t="str">
        <f t="shared" si="56"/>
        <v>Dépenses</v>
      </c>
      <c r="W454" s="960">
        <f t="shared" si="57"/>
        <v>0</v>
      </c>
      <c r="X454" s="960">
        <f t="shared" si="58"/>
        <v>0</v>
      </c>
      <c r="Y454" s="960">
        <f t="shared" si="59"/>
        <v>0</v>
      </c>
      <c r="Z454" s="960">
        <f t="shared" si="60"/>
        <v>0</v>
      </c>
      <c r="AA454" s="960">
        <f t="shared" si="61"/>
        <v>0</v>
      </c>
      <c r="AB454" s="960">
        <f t="shared" si="62"/>
        <v>0</v>
      </c>
      <c r="AC454" s="957" t="str">
        <f t="shared" si="63"/>
        <v/>
      </c>
    </row>
    <row r="455" spans="22:29" ht="14.4" x14ac:dyDescent="0.3">
      <c r="V455" s="959" t="str">
        <f t="shared" si="56"/>
        <v>Dépenses</v>
      </c>
      <c r="W455" s="960">
        <f t="shared" si="57"/>
        <v>0</v>
      </c>
      <c r="X455" s="960">
        <f t="shared" si="58"/>
        <v>0</v>
      </c>
      <c r="Y455" s="960">
        <f t="shared" si="59"/>
        <v>0</v>
      </c>
      <c r="Z455" s="960">
        <f t="shared" si="60"/>
        <v>0</v>
      </c>
      <c r="AA455" s="960">
        <f t="shared" si="61"/>
        <v>0</v>
      </c>
      <c r="AB455" s="960">
        <f t="shared" si="62"/>
        <v>0</v>
      </c>
      <c r="AC455" s="957" t="str">
        <f t="shared" si="63"/>
        <v/>
      </c>
    </row>
    <row r="456" spans="22:29" ht="14.4" x14ac:dyDescent="0.3">
      <c r="V456" s="959" t="str">
        <f t="shared" si="56"/>
        <v>Dépenses</v>
      </c>
      <c r="W456" s="960">
        <f t="shared" si="57"/>
        <v>0</v>
      </c>
      <c r="X456" s="960">
        <f t="shared" si="58"/>
        <v>0</v>
      </c>
      <c r="Y456" s="960">
        <f t="shared" si="59"/>
        <v>0</v>
      </c>
      <c r="Z456" s="960">
        <f t="shared" si="60"/>
        <v>0</v>
      </c>
      <c r="AA456" s="960">
        <f t="shared" si="61"/>
        <v>0</v>
      </c>
      <c r="AB456" s="960">
        <f t="shared" si="62"/>
        <v>0</v>
      </c>
      <c r="AC456" s="957" t="str">
        <f t="shared" si="63"/>
        <v/>
      </c>
    </row>
    <row r="457" spans="22:29" ht="14.4" x14ac:dyDescent="0.3">
      <c r="V457" s="959" t="str">
        <f t="shared" si="56"/>
        <v>Dépenses</v>
      </c>
      <c r="W457" s="960">
        <f t="shared" si="57"/>
        <v>0</v>
      </c>
      <c r="X457" s="960">
        <f t="shared" si="58"/>
        <v>0</v>
      </c>
      <c r="Y457" s="960">
        <f t="shared" si="59"/>
        <v>0</v>
      </c>
      <c r="Z457" s="960">
        <f t="shared" si="60"/>
        <v>0</v>
      </c>
      <c r="AA457" s="960">
        <f t="shared" si="61"/>
        <v>0</v>
      </c>
      <c r="AB457" s="960">
        <f t="shared" si="62"/>
        <v>0</v>
      </c>
      <c r="AC457" s="957" t="str">
        <f t="shared" si="63"/>
        <v/>
      </c>
    </row>
    <row r="458" spans="22:29" ht="14.4" x14ac:dyDescent="0.3">
      <c r="V458" s="959" t="str">
        <f t="shared" si="56"/>
        <v>Dépenses</v>
      </c>
      <c r="W458" s="960">
        <f t="shared" si="57"/>
        <v>0</v>
      </c>
      <c r="X458" s="960">
        <f t="shared" si="58"/>
        <v>0</v>
      </c>
      <c r="Y458" s="960">
        <f t="shared" si="59"/>
        <v>0</v>
      </c>
      <c r="Z458" s="960">
        <f t="shared" si="60"/>
        <v>0</v>
      </c>
      <c r="AA458" s="960">
        <f t="shared" si="61"/>
        <v>0</v>
      </c>
      <c r="AB458" s="960">
        <f t="shared" si="62"/>
        <v>0</v>
      </c>
      <c r="AC458" s="957" t="str">
        <f t="shared" si="63"/>
        <v/>
      </c>
    </row>
    <row r="459" spans="22:29" ht="14.4" x14ac:dyDescent="0.3">
      <c r="V459" s="959" t="str">
        <f t="shared" si="56"/>
        <v>Dépenses</v>
      </c>
      <c r="W459" s="960">
        <f t="shared" si="57"/>
        <v>0</v>
      </c>
      <c r="X459" s="960">
        <f t="shared" si="58"/>
        <v>0</v>
      </c>
      <c r="Y459" s="960">
        <f t="shared" si="59"/>
        <v>0</v>
      </c>
      <c r="Z459" s="960">
        <f t="shared" si="60"/>
        <v>0</v>
      </c>
      <c r="AA459" s="960">
        <f t="shared" si="61"/>
        <v>0</v>
      </c>
      <c r="AB459" s="960">
        <f t="shared" si="62"/>
        <v>0</v>
      </c>
      <c r="AC459" s="957" t="str">
        <f t="shared" si="63"/>
        <v/>
      </c>
    </row>
    <row r="460" spans="22:29" ht="14.4" x14ac:dyDescent="0.3">
      <c r="V460" s="959" t="str">
        <f t="shared" si="56"/>
        <v>Dépenses</v>
      </c>
      <c r="W460" s="960">
        <f t="shared" si="57"/>
        <v>0</v>
      </c>
      <c r="X460" s="960">
        <f t="shared" si="58"/>
        <v>0</v>
      </c>
      <c r="Y460" s="960">
        <f t="shared" si="59"/>
        <v>0</v>
      </c>
      <c r="Z460" s="960">
        <f t="shared" si="60"/>
        <v>0</v>
      </c>
      <c r="AA460" s="960">
        <f t="shared" si="61"/>
        <v>0</v>
      </c>
      <c r="AB460" s="960">
        <f t="shared" si="62"/>
        <v>0</v>
      </c>
      <c r="AC460" s="957" t="str">
        <f t="shared" si="63"/>
        <v/>
      </c>
    </row>
    <row r="461" spans="22:29" ht="14.4" x14ac:dyDescent="0.3">
      <c r="V461" s="959" t="str">
        <f t="shared" si="56"/>
        <v>Dépenses</v>
      </c>
      <c r="W461" s="960">
        <f t="shared" si="57"/>
        <v>0</v>
      </c>
      <c r="X461" s="960">
        <f t="shared" si="58"/>
        <v>0</v>
      </c>
      <c r="Y461" s="960">
        <f t="shared" si="59"/>
        <v>0</v>
      </c>
      <c r="Z461" s="960">
        <f t="shared" si="60"/>
        <v>0</v>
      </c>
      <c r="AA461" s="960">
        <f t="shared" si="61"/>
        <v>0</v>
      </c>
      <c r="AB461" s="960">
        <f t="shared" si="62"/>
        <v>0</v>
      </c>
      <c r="AC461" s="957" t="str">
        <f t="shared" si="63"/>
        <v/>
      </c>
    </row>
    <row r="462" spans="22:29" ht="14.4" x14ac:dyDescent="0.3">
      <c r="V462" s="959" t="str">
        <f t="shared" si="56"/>
        <v>Dépenses</v>
      </c>
      <c r="W462" s="960">
        <f t="shared" si="57"/>
        <v>0</v>
      </c>
      <c r="X462" s="960">
        <f t="shared" si="58"/>
        <v>0</v>
      </c>
      <c r="Y462" s="960">
        <f t="shared" si="59"/>
        <v>0</v>
      </c>
      <c r="Z462" s="960">
        <f t="shared" si="60"/>
        <v>0</v>
      </c>
      <c r="AA462" s="960">
        <f t="shared" si="61"/>
        <v>0</v>
      </c>
      <c r="AB462" s="960">
        <f t="shared" si="62"/>
        <v>0</v>
      </c>
      <c r="AC462" s="957" t="str">
        <f t="shared" si="63"/>
        <v/>
      </c>
    </row>
    <row r="463" spans="22:29" ht="14.4" x14ac:dyDescent="0.3">
      <c r="V463" s="959" t="str">
        <f t="shared" si="56"/>
        <v>Dépenses</v>
      </c>
      <c r="W463" s="960">
        <f t="shared" si="57"/>
        <v>0</v>
      </c>
      <c r="X463" s="960">
        <f t="shared" si="58"/>
        <v>0</v>
      </c>
      <c r="Y463" s="960">
        <f t="shared" si="59"/>
        <v>0</v>
      </c>
      <c r="Z463" s="960">
        <f t="shared" si="60"/>
        <v>0</v>
      </c>
      <c r="AA463" s="960">
        <f t="shared" si="61"/>
        <v>0</v>
      </c>
      <c r="AB463" s="960">
        <f t="shared" si="62"/>
        <v>0</v>
      </c>
      <c r="AC463" s="957" t="str">
        <f t="shared" si="63"/>
        <v/>
      </c>
    </row>
    <row r="464" spans="22:29" ht="14.4" x14ac:dyDescent="0.3">
      <c r="V464" s="959" t="str">
        <f t="shared" si="56"/>
        <v>Dépenses</v>
      </c>
      <c r="W464" s="960">
        <f t="shared" si="57"/>
        <v>0</v>
      </c>
      <c r="X464" s="960">
        <f t="shared" si="58"/>
        <v>0</v>
      </c>
      <c r="Y464" s="960">
        <f t="shared" si="59"/>
        <v>0</v>
      </c>
      <c r="Z464" s="960">
        <f t="shared" si="60"/>
        <v>0</v>
      </c>
      <c r="AA464" s="960">
        <f t="shared" si="61"/>
        <v>0</v>
      </c>
      <c r="AB464" s="960">
        <f t="shared" si="62"/>
        <v>0</v>
      </c>
      <c r="AC464" s="957" t="str">
        <f t="shared" si="63"/>
        <v/>
      </c>
    </row>
    <row r="465" spans="22:29" ht="14.4" x14ac:dyDescent="0.3">
      <c r="V465" s="959" t="str">
        <f t="shared" si="56"/>
        <v>Dépenses</v>
      </c>
      <c r="W465" s="960">
        <f t="shared" si="57"/>
        <v>0</v>
      </c>
      <c r="X465" s="960">
        <f t="shared" si="58"/>
        <v>0</v>
      </c>
      <c r="Y465" s="960">
        <f t="shared" si="59"/>
        <v>0</v>
      </c>
      <c r="Z465" s="960">
        <f t="shared" si="60"/>
        <v>0</v>
      </c>
      <c r="AA465" s="960">
        <f t="shared" si="61"/>
        <v>0</v>
      </c>
      <c r="AB465" s="960">
        <f t="shared" si="62"/>
        <v>0</v>
      </c>
      <c r="AC465" s="957" t="str">
        <f t="shared" si="63"/>
        <v/>
      </c>
    </row>
    <row r="466" spans="22:29" ht="14.4" x14ac:dyDescent="0.3">
      <c r="V466" s="959" t="str">
        <f t="shared" si="56"/>
        <v>Dépenses</v>
      </c>
      <c r="W466" s="960">
        <f t="shared" si="57"/>
        <v>0</v>
      </c>
      <c r="X466" s="960">
        <f t="shared" si="58"/>
        <v>0</v>
      </c>
      <c r="Y466" s="960">
        <f t="shared" si="59"/>
        <v>0</v>
      </c>
      <c r="Z466" s="960">
        <f t="shared" si="60"/>
        <v>0</v>
      </c>
      <c r="AA466" s="960">
        <f t="shared" si="61"/>
        <v>0</v>
      </c>
      <c r="AB466" s="960">
        <f t="shared" si="62"/>
        <v>0</v>
      </c>
      <c r="AC466" s="957" t="str">
        <f t="shared" si="63"/>
        <v/>
      </c>
    </row>
    <row r="467" spans="22:29" ht="14.4" x14ac:dyDescent="0.3">
      <c r="V467" s="959" t="str">
        <f t="shared" si="56"/>
        <v>Dépenses</v>
      </c>
      <c r="W467" s="960">
        <f t="shared" si="57"/>
        <v>0</v>
      </c>
      <c r="X467" s="960">
        <f t="shared" si="58"/>
        <v>0</v>
      </c>
      <c r="Y467" s="960">
        <f t="shared" si="59"/>
        <v>0</v>
      </c>
      <c r="Z467" s="960">
        <f t="shared" si="60"/>
        <v>0</v>
      </c>
      <c r="AA467" s="960">
        <f t="shared" si="61"/>
        <v>0</v>
      </c>
      <c r="AB467" s="960">
        <f t="shared" si="62"/>
        <v>0</v>
      </c>
      <c r="AC467" s="957" t="str">
        <f t="shared" si="63"/>
        <v/>
      </c>
    </row>
    <row r="468" spans="22:29" ht="14.4" x14ac:dyDescent="0.3">
      <c r="V468" s="959" t="str">
        <f t="shared" si="56"/>
        <v>Dépenses</v>
      </c>
      <c r="W468" s="960">
        <f t="shared" si="57"/>
        <v>0</v>
      </c>
      <c r="X468" s="960">
        <f t="shared" si="58"/>
        <v>0</v>
      </c>
      <c r="Y468" s="960">
        <f t="shared" si="59"/>
        <v>0</v>
      </c>
      <c r="Z468" s="960">
        <f t="shared" si="60"/>
        <v>0</v>
      </c>
      <c r="AA468" s="960">
        <f t="shared" si="61"/>
        <v>0</v>
      </c>
      <c r="AB468" s="960">
        <f t="shared" si="62"/>
        <v>0</v>
      </c>
      <c r="AC468" s="957" t="str">
        <f t="shared" si="63"/>
        <v/>
      </c>
    </row>
    <row r="469" spans="22:29" ht="14.4" x14ac:dyDescent="0.3">
      <c r="V469" s="959" t="str">
        <f t="shared" si="56"/>
        <v>Dépenses</v>
      </c>
      <c r="W469" s="960">
        <f t="shared" si="57"/>
        <v>0</v>
      </c>
      <c r="X469" s="960">
        <f t="shared" si="58"/>
        <v>0</v>
      </c>
      <c r="Y469" s="960">
        <f t="shared" si="59"/>
        <v>0</v>
      </c>
      <c r="Z469" s="960">
        <f t="shared" si="60"/>
        <v>0</v>
      </c>
      <c r="AA469" s="960">
        <f t="shared" si="61"/>
        <v>0</v>
      </c>
      <c r="AB469" s="960">
        <f t="shared" si="62"/>
        <v>0</v>
      </c>
      <c r="AC469" s="957" t="str">
        <f t="shared" si="63"/>
        <v/>
      </c>
    </row>
    <row r="470" spans="22:29" ht="14.4" x14ac:dyDescent="0.3">
      <c r="V470" s="959" t="str">
        <f t="shared" si="56"/>
        <v>Dépenses</v>
      </c>
      <c r="W470" s="960">
        <f t="shared" si="57"/>
        <v>0</v>
      </c>
      <c r="X470" s="960">
        <f t="shared" si="58"/>
        <v>0</v>
      </c>
      <c r="Y470" s="960">
        <f t="shared" si="59"/>
        <v>0</v>
      </c>
      <c r="Z470" s="960">
        <f t="shared" si="60"/>
        <v>0</v>
      </c>
      <c r="AA470" s="960">
        <f t="shared" si="61"/>
        <v>0</v>
      </c>
      <c r="AB470" s="960">
        <f t="shared" si="62"/>
        <v>0</v>
      </c>
      <c r="AC470" s="957" t="str">
        <f t="shared" si="63"/>
        <v/>
      </c>
    </row>
    <row r="471" spans="22:29" ht="14.4" x14ac:dyDescent="0.3">
      <c r="V471" s="959" t="str">
        <f t="shared" si="56"/>
        <v>Dépenses</v>
      </c>
      <c r="W471" s="960">
        <f t="shared" si="57"/>
        <v>0</v>
      </c>
      <c r="X471" s="960">
        <f t="shared" si="58"/>
        <v>0</v>
      </c>
      <c r="Y471" s="960">
        <f t="shared" si="59"/>
        <v>0</v>
      </c>
      <c r="Z471" s="960">
        <f t="shared" si="60"/>
        <v>0</v>
      </c>
      <c r="AA471" s="960">
        <f t="shared" si="61"/>
        <v>0</v>
      </c>
      <c r="AB471" s="960">
        <f t="shared" si="62"/>
        <v>0</v>
      </c>
      <c r="AC471" s="957" t="str">
        <f t="shared" si="63"/>
        <v/>
      </c>
    </row>
    <row r="472" spans="22:29" ht="14.4" x14ac:dyDescent="0.3">
      <c r="V472" s="959" t="str">
        <f t="shared" si="56"/>
        <v>Dépenses</v>
      </c>
      <c r="W472" s="960">
        <f t="shared" si="57"/>
        <v>0</v>
      </c>
      <c r="X472" s="960">
        <f t="shared" si="58"/>
        <v>0</v>
      </c>
      <c r="Y472" s="960">
        <f t="shared" si="59"/>
        <v>0</v>
      </c>
      <c r="Z472" s="960">
        <f t="shared" si="60"/>
        <v>0</v>
      </c>
      <c r="AA472" s="960">
        <f t="shared" si="61"/>
        <v>0</v>
      </c>
      <c r="AB472" s="960">
        <f t="shared" si="62"/>
        <v>0</v>
      </c>
      <c r="AC472" s="957" t="str">
        <f t="shared" si="63"/>
        <v/>
      </c>
    </row>
    <row r="473" spans="22:29" ht="14.4" x14ac:dyDescent="0.3">
      <c r="V473" s="959" t="str">
        <f t="shared" si="56"/>
        <v>Dépenses</v>
      </c>
      <c r="W473" s="960">
        <f t="shared" si="57"/>
        <v>0</v>
      </c>
      <c r="X473" s="960">
        <f t="shared" si="58"/>
        <v>0</v>
      </c>
      <c r="Y473" s="960">
        <f t="shared" si="59"/>
        <v>0</v>
      </c>
      <c r="Z473" s="960">
        <f t="shared" si="60"/>
        <v>0</v>
      </c>
      <c r="AA473" s="960">
        <f t="shared" si="61"/>
        <v>0</v>
      </c>
      <c r="AB473" s="960">
        <f t="shared" si="62"/>
        <v>0</v>
      </c>
      <c r="AC473" s="957" t="str">
        <f t="shared" si="63"/>
        <v/>
      </c>
    </row>
    <row r="474" spans="22:29" ht="14.4" x14ac:dyDescent="0.3">
      <c r="V474" s="959" t="str">
        <f t="shared" si="56"/>
        <v>Dépenses</v>
      </c>
      <c r="W474" s="960">
        <f t="shared" si="57"/>
        <v>0</v>
      </c>
      <c r="X474" s="960">
        <f t="shared" si="58"/>
        <v>0</v>
      </c>
      <c r="Y474" s="960">
        <f t="shared" si="59"/>
        <v>0</v>
      </c>
      <c r="Z474" s="960">
        <f t="shared" si="60"/>
        <v>0</v>
      </c>
      <c r="AA474" s="960">
        <f t="shared" si="61"/>
        <v>0</v>
      </c>
      <c r="AB474" s="960">
        <f t="shared" si="62"/>
        <v>0</v>
      </c>
      <c r="AC474" s="957" t="str">
        <f t="shared" si="63"/>
        <v/>
      </c>
    </row>
    <row r="475" spans="22:29" ht="14.4" x14ac:dyDescent="0.3">
      <c r="V475" s="959" t="str">
        <f t="shared" si="56"/>
        <v>Dépenses</v>
      </c>
      <c r="W475" s="960">
        <f t="shared" si="57"/>
        <v>0</v>
      </c>
      <c r="X475" s="960">
        <f t="shared" si="58"/>
        <v>0</v>
      </c>
      <c r="Y475" s="960">
        <f t="shared" si="59"/>
        <v>0</v>
      </c>
      <c r="Z475" s="960">
        <f t="shared" si="60"/>
        <v>0</v>
      </c>
      <c r="AA475" s="960">
        <f t="shared" si="61"/>
        <v>0</v>
      </c>
      <c r="AB475" s="960">
        <f t="shared" si="62"/>
        <v>0</v>
      </c>
      <c r="AC475" s="957" t="str">
        <f t="shared" si="63"/>
        <v/>
      </c>
    </row>
    <row r="476" spans="22:29" ht="14.4" x14ac:dyDescent="0.3">
      <c r="V476" s="959" t="str">
        <f t="shared" si="56"/>
        <v>Dépenses</v>
      </c>
      <c r="W476" s="960">
        <f t="shared" si="57"/>
        <v>0</v>
      </c>
      <c r="X476" s="960">
        <f t="shared" si="58"/>
        <v>0</v>
      </c>
      <c r="Y476" s="960">
        <f t="shared" si="59"/>
        <v>0</v>
      </c>
      <c r="Z476" s="960">
        <f t="shared" si="60"/>
        <v>0</v>
      </c>
      <c r="AA476" s="960">
        <f t="shared" si="61"/>
        <v>0</v>
      </c>
      <c r="AB476" s="960">
        <f t="shared" si="62"/>
        <v>0</v>
      </c>
      <c r="AC476" s="957" t="str">
        <f t="shared" si="63"/>
        <v/>
      </c>
    </row>
    <row r="477" spans="22:29" ht="14.4" x14ac:dyDescent="0.3">
      <c r="V477" s="959" t="str">
        <f t="shared" si="56"/>
        <v>Dépenses</v>
      </c>
      <c r="W477" s="960">
        <f t="shared" si="57"/>
        <v>0</v>
      </c>
      <c r="X477" s="960">
        <f t="shared" si="58"/>
        <v>0</v>
      </c>
      <c r="Y477" s="960">
        <f t="shared" si="59"/>
        <v>0</v>
      </c>
      <c r="Z477" s="960">
        <f t="shared" si="60"/>
        <v>0</v>
      </c>
      <c r="AA477" s="960">
        <f t="shared" si="61"/>
        <v>0</v>
      </c>
      <c r="AB477" s="960">
        <f t="shared" si="62"/>
        <v>0</v>
      </c>
      <c r="AC477" s="957" t="str">
        <f t="shared" si="63"/>
        <v/>
      </c>
    </row>
    <row r="478" spans="22:29" ht="14.4" x14ac:dyDescent="0.3">
      <c r="V478" s="959" t="str">
        <f t="shared" si="56"/>
        <v>Dépenses</v>
      </c>
      <c r="W478" s="960">
        <f t="shared" si="57"/>
        <v>0</v>
      </c>
      <c r="X478" s="960">
        <f t="shared" si="58"/>
        <v>0</v>
      </c>
      <c r="Y478" s="960">
        <f t="shared" si="59"/>
        <v>0</v>
      </c>
      <c r="Z478" s="960">
        <f t="shared" si="60"/>
        <v>0</v>
      </c>
      <c r="AA478" s="960">
        <f t="shared" si="61"/>
        <v>0</v>
      </c>
      <c r="AB478" s="960">
        <f t="shared" si="62"/>
        <v>0</v>
      </c>
      <c r="AC478" s="957" t="str">
        <f t="shared" si="63"/>
        <v/>
      </c>
    </row>
    <row r="479" spans="22:29" ht="14.4" x14ac:dyDescent="0.3">
      <c r="V479" s="959" t="str">
        <f t="shared" si="56"/>
        <v>Dépenses</v>
      </c>
      <c r="W479" s="960">
        <f t="shared" si="57"/>
        <v>0</v>
      </c>
      <c r="X479" s="960">
        <f t="shared" si="58"/>
        <v>0</v>
      </c>
      <c r="Y479" s="960">
        <f t="shared" si="59"/>
        <v>0</v>
      </c>
      <c r="Z479" s="960">
        <f t="shared" si="60"/>
        <v>0</v>
      </c>
      <c r="AA479" s="960">
        <f t="shared" si="61"/>
        <v>0</v>
      </c>
      <c r="AB479" s="960">
        <f t="shared" si="62"/>
        <v>0</v>
      </c>
      <c r="AC479" s="957" t="str">
        <f t="shared" si="63"/>
        <v/>
      </c>
    </row>
    <row r="480" spans="22:29" ht="14.4" x14ac:dyDescent="0.3">
      <c r="V480" s="959" t="str">
        <f t="shared" si="56"/>
        <v>Dépenses</v>
      </c>
      <c r="W480" s="960">
        <f t="shared" si="57"/>
        <v>0</v>
      </c>
      <c r="X480" s="960">
        <f t="shared" si="58"/>
        <v>0</v>
      </c>
      <c r="Y480" s="960">
        <f t="shared" si="59"/>
        <v>0</v>
      </c>
      <c r="Z480" s="960">
        <f t="shared" si="60"/>
        <v>0</v>
      </c>
      <c r="AA480" s="960">
        <f t="shared" si="61"/>
        <v>0</v>
      </c>
      <c r="AB480" s="960">
        <f t="shared" si="62"/>
        <v>0</v>
      </c>
      <c r="AC480" s="957" t="str">
        <f t="shared" si="63"/>
        <v/>
      </c>
    </row>
    <row r="481" spans="22:29" ht="14.4" x14ac:dyDescent="0.3">
      <c r="V481" s="959" t="str">
        <f t="shared" si="56"/>
        <v>Dépenses</v>
      </c>
      <c r="W481" s="960">
        <f t="shared" si="57"/>
        <v>0</v>
      </c>
      <c r="X481" s="960">
        <f t="shared" si="58"/>
        <v>0</v>
      </c>
      <c r="Y481" s="960">
        <f t="shared" si="59"/>
        <v>0</v>
      </c>
      <c r="Z481" s="960">
        <f t="shared" si="60"/>
        <v>0</v>
      </c>
      <c r="AA481" s="960">
        <f t="shared" si="61"/>
        <v>0</v>
      </c>
      <c r="AB481" s="960">
        <f t="shared" si="62"/>
        <v>0</v>
      </c>
      <c r="AC481" s="957" t="str">
        <f t="shared" si="63"/>
        <v/>
      </c>
    </row>
    <row r="482" spans="22:29" ht="14.4" x14ac:dyDescent="0.3">
      <c r="V482" s="959" t="str">
        <f t="shared" si="56"/>
        <v>Dépenses</v>
      </c>
      <c r="W482" s="960">
        <f t="shared" si="57"/>
        <v>0</v>
      </c>
      <c r="X482" s="960">
        <f t="shared" si="58"/>
        <v>0</v>
      </c>
      <c r="Y482" s="960">
        <f t="shared" si="59"/>
        <v>0</v>
      </c>
      <c r="Z482" s="960">
        <f t="shared" si="60"/>
        <v>0</v>
      </c>
      <c r="AA482" s="960">
        <f t="shared" si="61"/>
        <v>0</v>
      </c>
      <c r="AB482" s="960">
        <f t="shared" si="62"/>
        <v>0</v>
      </c>
      <c r="AC482" s="957" t="str">
        <f t="shared" si="63"/>
        <v/>
      </c>
    </row>
    <row r="483" spans="22:29" ht="14.4" x14ac:dyDescent="0.3">
      <c r="V483" s="959" t="str">
        <f t="shared" si="56"/>
        <v>Dépenses</v>
      </c>
      <c r="W483" s="960">
        <f t="shared" si="57"/>
        <v>0</v>
      </c>
      <c r="X483" s="960">
        <f t="shared" si="58"/>
        <v>0</v>
      </c>
      <c r="Y483" s="960">
        <f t="shared" si="59"/>
        <v>0</v>
      </c>
      <c r="Z483" s="960">
        <f t="shared" si="60"/>
        <v>0</v>
      </c>
      <c r="AA483" s="960">
        <f t="shared" si="61"/>
        <v>0</v>
      </c>
      <c r="AB483" s="960">
        <f t="shared" si="62"/>
        <v>0</v>
      </c>
      <c r="AC483" s="957" t="str">
        <f t="shared" si="63"/>
        <v/>
      </c>
    </row>
    <row r="484" spans="22:29" ht="14.4" x14ac:dyDescent="0.3">
      <c r="V484" s="959" t="str">
        <f t="shared" si="56"/>
        <v>Dépenses</v>
      </c>
      <c r="W484" s="960">
        <f t="shared" si="57"/>
        <v>0</v>
      </c>
      <c r="X484" s="960">
        <f t="shared" si="58"/>
        <v>0</v>
      </c>
      <c r="Y484" s="960">
        <f t="shared" si="59"/>
        <v>0</v>
      </c>
      <c r="Z484" s="960">
        <f t="shared" si="60"/>
        <v>0</v>
      </c>
      <c r="AA484" s="960">
        <f t="shared" si="61"/>
        <v>0</v>
      </c>
      <c r="AB484" s="960">
        <f t="shared" si="62"/>
        <v>0</v>
      </c>
      <c r="AC484" s="957" t="str">
        <f t="shared" si="63"/>
        <v/>
      </c>
    </row>
    <row r="485" spans="22:29" ht="14.4" x14ac:dyDescent="0.3">
      <c r="V485" s="959" t="str">
        <f t="shared" si="56"/>
        <v>Dépenses</v>
      </c>
      <c r="W485" s="960">
        <f t="shared" si="57"/>
        <v>0</v>
      </c>
      <c r="X485" s="960">
        <f t="shared" si="58"/>
        <v>0</v>
      </c>
      <c r="Y485" s="960">
        <f t="shared" si="59"/>
        <v>0</v>
      </c>
      <c r="Z485" s="960">
        <f t="shared" si="60"/>
        <v>0</v>
      </c>
      <c r="AA485" s="960">
        <f t="shared" si="61"/>
        <v>0</v>
      </c>
      <c r="AB485" s="960">
        <f t="shared" si="62"/>
        <v>0</v>
      </c>
      <c r="AC485" s="957" t="str">
        <f t="shared" si="63"/>
        <v/>
      </c>
    </row>
    <row r="486" spans="22:29" ht="14.4" x14ac:dyDescent="0.3">
      <c r="V486" s="959" t="str">
        <f t="shared" si="56"/>
        <v>Dépenses</v>
      </c>
      <c r="W486" s="960">
        <f t="shared" si="57"/>
        <v>0</v>
      </c>
      <c r="X486" s="960">
        <f t="shared" si="58"/>
        <v>0</v>
      </c>
      <c r="Y486" s="960">
        <f t="shared" si="59"/>
        <v>0</v>
      </c>
      <c r="Z486" s="960">
        <f t="shared" si="60"/>
        <v>0</v>
      </c>
      <c r="AA486" s="960">
        <f t="shared" si="61"/>
        <v>0</v>
      </c>
      <c r="AB486" s="960">
        <f t="shared" si="62"/>
        <v>0</v>
      </c>
      <c r="AC486" s="957" t="str">
        <f t="shared" si="63"/>
        <v/>
      </c>
    </row>
    <row r="487" spans="22:29" ht="14.4" x14ac:dyDescent="0.3">
      <c r="V487" s="959" t="str">
        <f t="shared" si="56"/>
        <v>Dépenses</v>
      </c>
      <c r="W487" s="960">
        <f t="shared" si="57"/>
        <v>0</v>
      </c>
      <c r="X487" s="960">
        <f t="shared" si="58"/>
        <v>0</v>
      </c>
      <c r="Y487" s="960">
        <f t="shared" si="59"/>
        <v>0</v>
      </c>
      <c r="Z487" s="960">
        <f t="shared" si="60"/>
        <v>0</v>
      </c>
      <c r="AA487" s="960">
        <f t="shared" si="61"/>
        <v>0</v>
      </c>
      <c r="AB487" s="960">
        <f t="shared" si="62"/>
        <v>0</v>
      </c>
      <c r="AC487" s="957" t="str">
        <f t="shared" si="63"/>
        <v/>
      </c>
    </row>
    <row r="488" spans="22:29" ht="14.4" x14ac:dyDescent="0.3">
      <c r="V488" s="959" t="str">
        <f t="shared" si="56"/>
        <v>Dépenses</v>
      </c>
      <c r="W488" s="960">
        <f t="shared" si="57"/>
        <v>0</v>
      </c>
      <c r="X488" s="960">
        <f t="shared" si="58"/>
        <v>0</v>
      </c>
      <c r="Y488" s="960">
        <f t="shared" si="59"/>
        <v>0</v>
      </c>
      <c r="Z488" s="960">
        <f t="shared" si="60"/>
        <v>0</v>
      </c>
      <c r="AA488" s="960">
        <f t="shared" si="61"/>
        <v>0</v>
      </c>
      <c r="AB488" s="960">
        <f t="shared" si="62"/>
        <v>0</v>
      </c>
      <c r="AC488" s="957" t="str">
        <f t="shared" si="63"/>
        <v/>
      </c>
    </row>
    <row r="489" spans="22:29" ht="14.4" x14ac:dyDescent="0.3">
      <c r="V489" s="959" t="str">
        <f t="shared" si="56"/>
        <v>Dépenses</v>
      </c>
      <c r="W489" s="960">
        <f t="shared" si="57"/>
        <v>0</v>
      </c>
      <c r="X489" s="960">
        <f t="shared" si="58"/>
        <v>0</v>
      </c>
      <c r="Y489" s="960">
        <f t="shared" si="59"/>
        <v>0</v>
      </c>
      <c r="Z489" s="960">
        <f t="shared" si="60"/>
        <v>0</v>
      </c>
      <c r="AA489" s="960">
        <f t="shared" si="61"/>
        <v>0</v>
      </c>
      <c r="AB489" s="960">
        <f t="shared" si="62"/>
        <v>0</v>
      </c>
      <c r="AC489" s="957" t="str">
        <f t="shared" si="63"/>
        <v/>
      </c>
    </row>
    <row r="490" spans="22:29" ht="14.4" x14ac:dyDescent="0.3">
      <c r="V490" s="959" t="str">
        <f t="shared" si="56"/>
        <v>Dépenses</v>
      </c>
      <c r="W490" s="960">
        <f t="shared" si="57"/>
        <v>0</v>
      </c>
      <c r="X490" s="960">
        <f t="shared" si="58"/>
        <v>0</v>
      </c>
      <c r="Y490" s="960">
        <f t="shared" si="59"/>
        <v>0</v>
      </c>
      <c r="Z490" s="960">
        <f t="shared" si="60"/>
        <v>0</v>
      </c>
      <c r="AA490" s="960">
        <f t="shared" si="61"/>
        <v>0</v>
      </c>
      <c r="AB490" s="960">
        <f t="shared" si="62"/>
        <v>0</v>
      </c>
      <c r="AC490" s="957" t="str">
        <f t="shared" si="63"/>
        <v/>
      </c>
    </row>
    <row r="491" spans="22:29" ht="14.4" x14ac:dyDescent="0.3">
      <c r="V491" s="959" t="str">
        <f t="shared" si="56"/>
        <v>Dépenses</v>
      </c>
      <c r="W491" s="960">
        <f t="shared" si="57"/>
        <v>0</v>
      </c>
      <c r="X491" s="960">
        <f t="shared" si="58"/>
        <v>0</v>
      </c>
      <c r="Y491" s="960">
        <f t="shared" si="59"/>
        <v>0</v>
      </c>
      <c r="Z491" s="960">
        <f t="shared" si="60"/>
        <v>0</v>
      </c>
      <c r="AA491" s="960">
        <f t="shared" si="61"/>
        <v>0</v>
      </c>
      <c r="AB491" s="960">
        <f t="shared" si="62"/>
        <v>0</v>
      </c>
      <c r="AC491" s="957" t="str">
        <f t="shared" si="63"/>
        <v/>
      </c>
    </row>
    <row r="492" spans="22:29" ht="14.4" x14ac:dyDescent="0.3">
      <c r="V492" s="959" t="str">
        <f t="shared" si="56"/>
        <v>Dépenses</v>
      </c>
      <c r="W492" s="960">
        <f t="shared" si="57"/>
        <v>0</v>
      </c>
      <c r="X492" s="960">
        <f t="shared" si="58"/>
        <v>0</v>
      </c>
      <c r="Y492" s="960">
        <f t="shared" si="59"/>
        <v>0</v>
      </c>
      <c r="Z492" s="960">
        <f t="shared" si="60"/>
        <v>0</v>
      </c>
      <c r="AA492" s="960">
        <f t="shared" si="61"/>
        <v>0</v>
      </c>
      <c r="AB492" s="960">
        <f t="shared" si="62"/>
        <v>0</v>
      </c>
      <c r="AC492" s="957" t="str">
        <f t="shared" si="63"/>
        <v/>
      </c>
    </row>
    <row r="493" spans="22:29" ht="14.4" x14ac:dyDescent="0.3">
      <c r="V493" s="959" t="str">
        <f t="shared" si="56"/>
        <v>Dépenses</v>
      </c>
      <c r="W493" s="960">
        <f t="shared" si="57"/>
        <v>0</v>
      </c>
      <c r="X493" s="960">
        <f t="shared" si="58"/>
        <v>0</v>
      </c>
      <c r="Y493" s="960">
        <f t="shared" si="59"/>
        <v>0</v>
      </c>
      <c r="Z493" s="960">
        <f t="shared" si="60"/>
        <v>0</v>
      </c>
      <c r="AA493" s="960">
        <f t="shared" si="61"/>
        <v>0</v>
      </c>
      <c r="AB493" s="960">
        <f t="shared" si="62"/>
        <v>0</v>
      </c>
      <c r="AC493" s="957" t="str">
        <f t="shared" si="63"/>
        <v/>
      </c>
    </row>
    <row r="494" spans="22:29" ht="14.4" x14ac:dyDescent="0.3">
      <c r="V494" s="959" t="str">
        <f t="shared" si="56"/>
        <v>Dépenses</v>
      </c>
      <c r="W494" s="960">
        <f t="shared" si="57"/>
        <v>0</v>
      </c>
      <c r="X494" s="960">
        <f t="shared" si="58"/>
        <v>0</v>
      </c>
      <c r="Y494" s="960">
        <f t="shared" si="59"/>
        <v>0</v>
      </c>
      <c r="Z494" s="960">
        <f t="shared" si="60"/>
        <v>0</v>
      </c>
      <c r="AA494" s="960">
        <f t="shared" si="61"/>
        <v>0</v>
      </c>
      <c r="AB494" s="960">
        <f t="shared" si="62"/>
        <v>0</v>
      </c>
      <c r="AC494" s="957" t="str">
        <f t="shared" si="63"/>
        <v/>
      </c>
    </row>
    <row r="495" spans="22:29" ht="14.4" x14ac:dyDescent="0.3">
      <c r="V495" s="959" t="str">
        <f t="shared" si="56"/>
        <v>Dépenses</v>
      </c>
      <c r="W495" s="960">
        <f t="shared" si="57"/>
        <v>0</v>
      </c>
      <c r="X495" s="960">
        <f t="shared" si="58"/>
        <v>0</v>
      </c>
      <c r="Y495" s="960">
        <f t="shared" si="59"/>
        <v>0</v>
      </c>
      <c r="Z495" s="960">
        <f t="shared" si="60"/>
        <v>0</v>
      </c>
      <c r="AA495" s="960">
        <f t="shared" si="61"/>
        <v>0</v>
      </c>
      <c r="AB495" s="960">
        <f t="shared" si="62"/>
        <v>0</v>
      </c>
      <c r="AC495" s="957" t="str">
        <f t="shared" si="63"/>
        <v/>
      </c>
    </row>
    <row r="496" spans="22:29" ht="14.4" x14ac:dyDescent="0.3">
      <c r="V496" s="959" t="str">
        <f t="shared" si="56"/>
        <v>Dépenses</v>
      </c>
      <c r="W496" s="960">
        <f t="shared" si="57"/>
        <v>0</v>
      </c>
      <c r="X496" s="960">
        <f t="shared" si="58"/>
        <v>0</v>
      </c>
      <c r="Y496" s="960">
        <f t="shared" si="59"/>
        <v>0</v>
      </c>
      <c r="Z496" s="960">
        <f t="shared" si="60"/>
        <v>0</v>
      </c>
      <c r="AA496" s="960">
        <f t="shared" si="61"/>
        <v>0</v>
      </c>
      <c r="AB496" s="960">
        <f t="shared" si="62"/>
        <v>0</v>
      </c>
      <c r="AC496" s="957" t="str">
        <f t="shared" si="63"/>
        <v/>
      </c>
    </row>
    <row r="497" spans="22:29" ht="14.4" x14ac:dyDescent="0.3">
      <c r="V497" s="959" t="str">
        <f t="shared" si="56"/>
        <v>Dépenses</v>
      </c>
      <c r="W497" s="960">
        <f t="shared" si="57"/>
        <v>0</v>
      </c>
      <c r="X497" s="960">
        <f t="shared" si="58"/>
        <v>0</v>
      </c>
      <c r="Y497" s="960">
        <f t="shared" si="59"/>
        <v>0</v>
      </c>
      <c r="Z497" s="960">
        <f t="shared" si="60"/>
        <v>0</v>
      </c>
      <c r="AA497" s="960">
        <f t="shared" si="61"/>
        <v>0</v>
      </c>
      <c r="AB497" s="960">
        <f t="shared" si="62"/>
        <v>0</v>
      </c>
      <c r="AC497" s="957" t="str">
        <f t="shared" si="63"/>
        <v/>
      </c>
    </row>
    <row r="498" spans="22:29" ht="14.4" x14ac:dyDescent="0.3">
      <c r="V498" s="959" t="str">
        <f t="shared" si="56"/>
        <v>Dépenses</v>
      </c>
      <c r="W498" s="960">
        <f t="shared" si="57"/>
        <v>0</v>
      </c>
      <c r="X498" s="960">
        <f t="shared" si="58"/>
        <v>0</v>
      </c>
      <c r="Y498" s="960">
        <f t="shared" si="59"/>
        <v>0</v>
      </c>
      <c r="Z498" s="960">
        <f t="shared" si="60"/>
        <v>0</v>
      </c>
      <c r="AA498" s="960">
        <f t="shared" si="61"/>
        <v>0</v>
      </c>
      <c r="AB498" s="960">
        <f t="shared" si="62"/>
        <v>0</v>
      </c>
      <c r="AC498" s="957" t="str">
        <f t="shared" si="63"/>
        <v/>
      </c>
    </row>
    <row r="499" spans="22:29" ht="14.4" x14ac:dyDescent="0.3">
      <c r="V499" s="959" t="str">
        <f t="shared" si="56"/>
        <v>Dépenses</v>
      </c>
      <c r="W499" s="960">
        <f t="shared" si="57"/>
        <v>0</v>
      </c>
      <c r="X499" s="960">
        <f t="shared" si="58"/>
        <v>0</v>
      </c>
      <c r="Y499" s="960">
        <f t="shared" si="59"/>
        <v>0</v>
      </c>
      <c r="Z499" s="960">
        <f t="shared" si="60"/>
        <v>0</v>
      </c>
      <c r="AA499" s="960">
        <f t="shared" si="61"/>
        <v>0</v>
      </c>
      <c r="AB499" s="960">
        <f t="shared" si="62"/>
        <v>0</v>
      </c>
      <c r="AC499" s="957" t="str">
        <f t="shared" si="63"/>
        <v/>
      </c>
    </row>
    <row r="500" spans="22:29" ht="14.4" x14ac:dyDescent="0.3">
      <c r="V500" s="959" t="str">
        <f t="shared" si="56"/>
        <v>Dépenses</v>
      </c>
      <c r="W500" s="960">
        <f t="shared" si="57"/>
        <v>0</v>
      </c>
      <c r="X500" s="960">
        <f t="shared" si="58"/>
        <v>0</v>
      </c>
      <c r="Y500" s="960">
        <f t="shared" si="59"/>
        <v>0</v>
      </c>
      <c r="Z500" s="960">
        <f t="shared" si="60"/>
        <v>0</v>
      </c>
      <c r="AA500" s="960">
        <f t="shared" si="61"/>
        <v>0</v>
      </c>
      <c r="AB500" s="960">
        <f t="shared" si="62"/>
        <v>0</v>
      </c>
      <c r="AC500" s="957" t="str">
        <f t="shared" si="63"/>
        <v/>
      </c>
    </row>
    <row r="501" spans="22:29" ht="14.4" x14ac:dyDescent="0.3">
      <c r="V501" s="959" t="str">
        <f t="shared" si="56"/>
        <v>Dépenses</v>
      </c>
      <c r="W501" s="960">
        <f t="shared" si="57"/>
        <v>0</v>
      </c>
      <c r="X501" s="960">
        <f t="shared" si="58"/>
        <v>0</v>
      </c>
      <c r="Y501" s="960">
        <f t="shared" si="59"/>
        <v>0</v>
      </c>
      <c r="Z501" s="960">
        <f t="shared" si="60"/>
        <v>0</v>
      </c>
      <c r="AA501" s="960">
        <f t="shared" si="61"/>
        <v>0</v>
      </c>
      <c r="AB501" s="960">
        <f t="shared" si="62"/>
        <v>0</v>
      </c>
      <c r="AC501" s="957" t="str">
        <f t="shared" si="63"/>
        <v/>
      </c>
    </row>
    <row r="502" spans="22:29" ht="14.4" x14ac:dyDescent="0.3">
      <c r="V502" s="959" t="str">
        <f t="shared" si="56"/>
        <v>Dépenses</v>
      </c>
      <c r="W502" s="960">
        <f t="shared" si="57"/>
        <v>0</v>
      </c>
      <c r="X502" s="960">
        <f t="shared" si="58"/>
        <v>0</v>
      </c>
      <c r="Y502" s="960">
        <f t="shared" si="59"/>
        <v>0</v>
      </c>
      <c r="Z502" s="960">
        <f t="shared" si="60"/>
        <v>0</v>
      </c>
      <c r="AA502" s="960">
        <f t="shared" si="61"/>
        <v>0</v>
      </c>
      <c r="AB502" s="960">
        <f t="shared" si="62"/>
        <v>0</v>
      </c>
      <c r="AC502" s="957" t="str">
        <f t="shared" si="63"/>
        <v/>
      </c>
    </row>
    <row r="503" spans="22:29" ht="14.4" x14ac:dyDescent="0.3">
      <c r="V503" s="959" t="str">
        <f t="shared" si="56"/>
        <v>Dépenses</v>
      </c>
      <c r="W503" s="960">
        <f t="shared" si="57"/>
        <v>0</v>
      </c>
      <c r="X503" s="960">
        <f t="shared" si="58"/>
        <v>0</v>
      </c>
      <c r="Y503" s="960">
        <f t="shared" si="59"/>
        <v>0</v>
      </c>
      <c r="Z503" s="960">
        <f t="shared" si="60"/>
        <v>0</v>
      </c>
      <c r="AA503" s="960">
        <f t="shared" si="61"/>
        <v>0</v>
      </c>
      <c r="AB503" s="960">
        <f t="shared" si="62"/>
        <v>0</v>
      </c>
      <c r="AC503" s="957" t="str">
        <f t="shared" si="63"/>
        <v/>
      </c>
    </row>
    <row r="504" spans="22:29" ht="14.4" x14ac:dyDescent="0.3">
      <c r="V504" s="959" t="str">
        <f t="shared" si="56"/>
        <v>Dépenses</v>
      </c>
      <c r="W504" s="960">
        <f t="shared" si="57"/>
        <v>0</v>
      </c>
      <c r="X504" s="960">
        <f t="shared" si="58"/>
        <v>0</v>
      </c>
      <c r="Y504" s="960">
        <f t="shared" si="59"/>
        <v>0</v>
      </c>
      <c r="Z504" s="960">
        <f t="shared" si="60"/>
        <v>0</v>
      </c>
      <c r="AA504" s="960">
        <f t="shared" si="61"/>
        <v>0</v>
      </c>
      <c r="AB504" s="960">
        <f t="shared" si="62"/>
        <v>0</v>
      </c>
      <c r="AC504" s="957" t="str">
        <f t="shared" si="63"/>
        <v/>
      </c>
    </row>
    <row r="505" spans="22:29" ht="14.4" x14ac:dyDescent="0.3">
      <c r="V505" s="959" t="str">
        <f t="shared" si="56"/>
        <v>Dépenses</v>
      </c>
      <c r="W505" s="960">
        <f t="shared" si="57"/>
        <v>0</v>
      </c>
      <c r="X505" s="960">
        <f t="shared" si="58"/>
        <v>0</v>
      </c>
      <c r="Y505" s="960">
        <f t="shared" si="59"/>
        <v>0</v>
      </c>
      <c r="Z505" s="960">
        <f t="shared" si="60"/>
        <v>0</v>
      </c>
      <c r="AA505" s="960">
        <f t="shared" si="61"/>
        <v>0</v>
      </c>
      <c r="AB505" s="960">
        <f t="shared" si="62"/>
        <v>0</v>
      </c>
      <c r="AC505" s="957" t="str">
        <f t="shared" si="63"/>
        <v/>
      </c>
    </row>
    <row r="506" spans="22:29" ht="14.4" x14ac:dyDescent="0.3">
      <c r="V506" s="959" t="str">
        <f t="shared" si="56"/>
        <v>Dépenses</v>
      </c>
      <c r="W506" s="960">
        <f t="shared" si="57"/>
        <v>0</v>
      </c>
      <c r="X506" s="960">
        <f t="shared" si="58"/>
        <v>0</v>
      </c>
      <c r="Y506" s="960">
        <f t="shared" si="59"/>
        <v>0</v>
      </c>
      <c r="Z506" s="960">
        <f t="shared" si="60"/>
        <v>0</v>
      </c>
      <c r="AA506" s="960">
        <f t="shared" si="61"/>
        <v>0</v>
      </c>
      <c r="AB506" s="960">
        <f t="shared" si="62"/>
        <v>0</v>
      </c>
      <c r="AC506" s="957" t="str">
        <f t="shared" si="63"/>
        <v/>
      </c>
    </row>
    <row r="507" spans="22:29" ht="14.4" x14ac:dyDescent="0.3">
      <c r="V507" s="959" t="str">
        <f t="shared" si="56"/>
        <v>Dépenses</v>
      </c>
      <c r="W507" s="960">
        <f t="shared" si="57"/>
        <v>0</v>
      </c>
      <c r="X507" s="960">
        <f t="shared" si="58"/>
        <v>0</v>
      </c>
      <c r="Y507" s="960">
        <f t="shared" si="59"/>
        <v>0</v>
      </c>
      <c r="Z507" s="960">
        <f t="shared" si="60"/>
        <v>0</v>
      </c>
      <c r="AA507" s="960">
        <f t="shared" si="61"/>
        <v>0</v>
      </c>
      <c r="AB507" s="960">
        <f t="shared" si="62"/>
        <v>0</v>
      </c>
      <c r="AC507" s="957" t="str">
        <f t="shared" si="63"/>
        <v/>
      </c>
    </row>
    <row r="508" spans="22:29" ht="14.4" x14ac:dyDescent="0.3">
      <c r="V508" s="959" t="str">
        <f t="shared" si="56"/>
        <v>Dépenses</v>
      </c>
      <c r="W508" s="960">
        <f t="shared" si="57"/>
        <v>0</v>
      </c>
      <c r="X508" s="960">
        <f t="shared" si="58"/>
        <v>0</v>
      </c>
      <c r="Y508" s="960">
        <f t="shared" si="59"/>
        <v>0</v>
      </c>
      <c r="Z508" s="960">
        <f t="shared" si="60"/>
        <v>0</v>
      </c>
      <c r="AA508" s="960">
        <f t="shared" si="61"/>
        <v>0</v>
      </c>
      <c r="AB508" s="960">
        <f t="shared" si="62"/>
        <v>0</v>
      </c>
      <c r="AC508" s="957" t="str">
        <f t="shared" si="63"/>
        <v/>
      </c>
    </row>
    <row r="509" spans="22:29" ht="14.4" x14ac:dyDescent="0.3">
      <c r="V509" s="959" t="str">
        <f t="shared" si="56"/>
        <v>Dépenses</v>
      </c>
      <c r="W509" s="960">
        <f t="shared" si="57"/>
        <v>0</v>
      </c>
      <c r="X509" s="960">
        <f t="shared" si="58"/>
        <v>0</v>
      </c>
      <c r="Y509" s="960">
        <f t="shared" si="59"/>
        <v>0</v>
      </c>
      <c r="Z509" s="960">
        <f t="shared" si="60"/>
        <v>0</v>
      </c>
      <c r="AA509" s="960">
        <f t="shared" si="61"/>
        <v>0</v>
      </c>
      <c r="AB509" s="960">
        <f t="shared" si="62"/>
        <v>0</v>
      </c>
      <c r="AC509" s="957" t="str">
        <f t="shared" si="63"/>
        <v/>
      </c>
    </row>
    <row r="510" spans="22:29" ht="14.4" x14ac:dyDescent="0.3">
      <c r="V510" s="959" t="str">
        <f t="shared" si="56"/>
        <v>Dépenses</v>
      </c>
      <c r="W510" s="960">
        <f t="shared" si="57"/>
        <v>0</v>
      </c>
      <c r="X510" s="960">
        <f t="shared" si="58"/>
        <v>0</v>
      </c>
      <c r="Y510" s="960">
        <f t="shared" si="59"/>
        <v>0</v>
      </c>
      <c r="Z510" s="960">
        <f t="shared" si="60"/>
        <v>0</v>
      </c>
      <c r="AA510" s="960">
        <f t="shared" si="61"/>
        <v>0</v>
      </c>
      <c r="AB510" s="960">
        <f t="shared" si="62"/>
        <v>0</v>
      </c>
      <c r="AC510" s="957" t="str">
        <f t="shared" si="63"/>
        <v/>
      </c>
    </row>
    <row r="511" spans="22:29" ht="14.4" x14ac:dyDescent="0.3">
      <c r="V511" s="959" t="str">
        <f t="shared" si="56"/>
        <v>Dépenses</v>
      </c>
      <c r="W511" s="960">
        <f t="shared" si="57"/>
        <v>0</v>
      </c>
      <c r="X511" s="960">
        <f t="shared" si="58"/>
        <v>0</v>
      </c>
      <c r="Y511" s="960">
        <f t="shared" si="59"/>
        <v>0</v>
      </c>
      <c r="Z511" s="960">
        <f t="shared" si="60"/>
        <v>0</v>
      </c>
      <c r="AA511" s="960">
        <f t="shared" si="61"/>
        <v>0</v>
      </c>
      <c r="AB511" s="960">
        <f t="shared" si="62"/>
        <v>0</v>
      </c>
      <c r="AC511" s="957" t="str">
        <f t="shared" si="63"/>
        <v/>
      </c>
    </row>
    <row r="512" spans="22:29" ht="14.4" x14ac:dyDescent="0.3">
      <c r="V512" s="959" t="str">
        <f t="shared" si="56"/>
        <v>Dépenses</v>
      </c>
      <c r="W512" s="960">
        <f t="shared" si="57"/>
        <v>0</v>
      </c>
      <c r="X512" s="960">
        <f t="shared" si="58"/>
        <v>0</v>
      </c>
      <c r="Y512" s="960">
        <f t="shared" si="59"/>
        <v>0</v>
      </c>
      <c r="Z512" s="960">
        <f t="shared" si="60"/>
        <v>0</v>
      </c>
      <c r="AA512" s="960">
        <f t="shared" si="61"/>
        <v>0</v>
      </c>
      <c r="AB512" s="960">
        <f t="shared" si="62"/>
        <v>0</v>
      </c>
      <c r="AC512" s="957" t="str">
        <f t="shared" si="63"/>
        <v/>
      </c>
    </row>
    <row r="513" spans="22:29" ht="14.4" x14ac:dyDescent="0.3">
      <c r="V513" s="959" t="str">
        <f t="shared" si="56"/>
        <v>Dépenses</v>
      </c>
      <c r="W513" s="960">
        <f t="shared" si="57"/>
        <v>0</v>
      </c>
      <c r="X513" s="960">
        <f t="shared" si="58"/>
        <v>0</v>
      </c>
      <c r="Y513" s="960">
        <f t="shared" si="59"/>
        <v>0</v>
      </c>
      <c r="Z513" s="960">
        <f t="shared" si="60"/>
        <v>0</v>
      </c>
      <c r="AA513" s="960">
        <f t="shared" si="61"/>
        <v>0</v>
      </c>
      <c r="AB513" s="960">
        <f t="shared" si="62"/>
        <v>0</v>
      </c>
      <c r="AC513" s="957" t="str">
        <f t="shared" si="63"/>
        <v/>
      </c>
    </row>
    <row r="514" spans="22:29" ht="14.4" x14ac:dyDescent="0.3">
      <c r="V514" s="959" t="str">
        <f t="shared" si="56"/>
        <v>Dépenses</v>
      </c>
      <c r="W514" s="960">
        <f t="shared" si="57"/>
        <v>0</v>
      </c>
      <c r="X514" s="960">
        <f t="shared" si="58"/>
        <v>0</v>
      </c>
      <c r="Y514" s="960">
        <f t="shared" si="59"/>
        <v>0</v>
      </c>
      <c r="Z514" s="960">
        <f t="shared" si="60"/>
        <v>0</v>
      </c>
      <c r="AA514" s="960">
        <f t="shared" si="61"/>
        <v>0</v>
      </c>
      <c r="AB514" s="960">
        <f t="shared" si="62"/>
        <v>0</v>
      </c>
      <c r="AC514" s="957" t="str">
        <f t="shared" si="63"/>
        <v/>
      </c>
    </row>
    <row r="515" spans="22:29" ht="14.4" x14ac:dyDescent="0.3">
      <c r="V515" s="959" t="str">
        <f t="shared" ref="V515:V578" si="64">IF(LEFT($L515,1)="R","Recettes","Dépenses")</f>
        <v>Dépenses</v>
      </c>
      <c r="W515" s="960">
        <f t="shared" ref="W515:W578" si="65">IF($G515&amp;$I515&amp;$D515="SaisirBudget InitialEngagement",$T515,0)</f>
        <v>0</v>
      </c>
      <c r="X515" s="960">
        <f t="shared" ref="X515:X578" si="66">IF($G515&amp;$I515&amp;$D515&amp;$V515="SaisirBudget InitialPaiementDépenses",$T515,0)</f>
        <v>0</v>
      </c>
      <c r="Y515" s="960">
        <f t="shared" ref="Y515:Y578" si="67">IF($G515&amp;$I515&amp;$D515&amp;$V515="SaisirBudget InitialPaiementRecettes",$T515,0)</f>
        <v>0</v>
      </c>
      <c r="Z515" s="960">
        <f t="shared" ref="Z515:Z578" si="68">IF($D515&amp;$V515="EngagementDépenses",$T515,0)</f>
        <v>0</v>
      </c>
      <c r="AA515" s="960">
        <f t="shared" ref="AA515:AA578" si="69">IF($D515&amp;$V515="PaiementDépenses",$T515,0)</f>
        <v>0</v>
      </c>
      <c r="AB515" s="960">
        <f t="shared" ref="AB515:AB578" si="70">IF($D515&amp;$V515="PaiementRecettes",$T515,0)</f>
        <v>0</v>
      </c>
      <c r="AC515" s="957" t="str">
        <f t="shared" ref="AC515:AC578" si="71">IF(LEFT($L515,2)="RF","RF",IF(LEFT($L515,2)="RI","RI",""))</f>
        <v/>
      </c>
    </row>
    <row r="516" spans="22:29" ht="14.4" x14ac:dyDescent="0.3">
      <c r="V516" s="959" t="str">
        <f t="shared" si="64"/>
        <v>Dépenses</v>
      </c>
      <c r="W516" s="960">
        <f t="shared" si="65"/>
        <v>0</v>
      </c>
      <c r="X516" s="960">
        <f t="shared" si="66"/>
        <v>0</v>
      </c>
      <c r="Y516" s="960">
        <f t="shared" si="67"/>
        <v>0</v>
      </c>
      <c r="Z516" s="960">
        <f t="shared" si="68"/>
        <v>0</v>
      </c>
      <c r="AA516" s="960">
        <f t="shared" si="69"/>
        <v>0</v>
      </c>
      <c r="AB516" s="960">
        <f t="shared" si="70"/>
        <v>0</v>
      </c>
      <c r="AC516" s="957" t="str">
        <f t="shared" si="71"/>
        <v/>
      </c>
    </row>
    <row r="517" spans="22:29" ht="14.4" x14ac:dyDescent="0.3">
      <c r="V517" s="959" t="str">
        <f t="shared" si="64"/>
        <v>Dépenses</v>
      </c>
      <c r="W517" s="960">
        <f t="shared" si="65"/>
        <v>0</v>
      </c>
      <c r="X517" s="960">
        <f t="shared" si="66"/>
        <v>0</v>
      </c>
      <c r="Y517" s="960">
        <f t="shared" si="67"/>
        <v>0</v>
      </c>
      <c r="Z517" s="960">
        <f t="shared" si="68"/>
        <v>0</v>
      </c>
      <c r="AA517" s="960">
        <f t="shared" si="69"/>
        <v>0</v>
      </c>
      <c r="AB517" s="960">
        <f t="shared" si="70"/>
        <v>0</v>
      </c>
      <c r="AC517" s="957" t="str">
        <f t="shared" si="71"/>
        <v/>
      </c>
    </row>
    <row r="518" spans="22:29" ht="14.4" x14ac:dyDescent="0.3">
      <c r="V518" s="959" t="str">
        <f t="shared" si="64"/>
        <v>Dépenses</v>
      </c>
      <c r="W518" s="960">
        <f t="shared" si="65"/>
        <v>0</v>
      </c>
      <c r="X518" s="960">
        <f t="shared" si="66"/>
        <v>0</v>
      </c>
      <c r="Y518" s="960">
        <f t="shared" si="67"/>
        <v>0</v>
      </c>
      <c r="Z518" s="960">
        <f t="shared" si="68"/>
        <v>0</v>
      </c>
      <c r="AA518" s="960">
        <f t="shared" si="69"/>
        <v>0</v>
      </c>
      <c r="AB518" s="960">
        <f t="shared" si="70"/>
        <v>0</v>
      </c>
      <c r="AC518" s="957" t="str">
        <f t="shared" si="71"/>
        <v/>
      </c>
    </row>
    <row r="519" spans="22:29" ht="14.4" x14ac:dyDescent="0.3">
      <c r="V519" s="959" t="str">
        <f t="shared" si="64"/>
        <v>Dépenses</v>
      </c>
      <c r="W519" s="960">
        <f t="shared" si="65"/>
        <v>0</v>
      </c>
      <c r="X519" s="960">
        <f t="shared" si="66"/>
        <v>0</v>
      </c>
      <c r="Y519" s="960">
        <f t="shared" si="67"/>
        <v>0</v>
      </c>
      <c r="Z519" s="960">
        <f t="shared" si="68"/>
        <v>0</v>
      </c>
      <c r="AA519" s="960">
        <f t="shared" si="69"/>
        <v>0</v>
      </c>
      <c r="AB519" s="960">
        <f t="shared" si="70"/>
        <v>0</v>
      </c>
      <c r="AC519" s="957" t="str">
        <f t="shared" si="71"/>
        <v/>
      </c>
    </row>
    <row r="520" spans="22:29" ht="14.4" x14ac:dyDescent="0.3">
      <c r="V520" s="959" t="str">
        <f t="shared" si="64"/>
        <v>Dépenses</v>
      </c>
      <c r="W520" s="960">
        <f t="shared" si="65"/>
        <v>0</v>
      </c>
      <c r="X520" s="960">
        <f t="shared" si="66"/>
        <v>0</v>
      </c>
      <c r="Y520" s="960">
        <f t="shared" si="67"/>
        <v>0</v>
      </c>
      <c r="Z520" s="960">
        <f t="shared" si="68"/>
        <v>0</v>
      </c>
      <c r="AA520" s="960">
        <f t="shared" si="69"/>
        <v>0</v>
      </c>
      <c r="AB520" s="960">
        <f t="shared" si="70"/>
        <v>0</v>
      </c>
      <c r="AC520" s="957" t="str">
        <f t="shared" si="71"/>
        <v/>
      </c>
    </row>
    <row r="521" spans="22:29" ht="14.4" x14ac:dyDescent="0.3">
      <c r="V521" s="959" t="str">
        <f t="shared" si="64"/>
        <v>Dépenses</v>
      </c>
      <c r="W521" s="960">
        <f t="shared" si="65"/>
        <v>0</v>
      </c>
      <c r="X521" s="960">
        <f t="shared" si="66"/>
        <v>0</v>
      </c>
      <c r="Y521" s="960">
        <f t="shared" si="67"/>
        <v>0</v>
      </c>
      <c r="Z521" s="960">
        <f t="shared" si="68"/>
        <v>0</v>
      </c>
      <c r="AA521" s="960">
        <f t="shared" si="69"/>
        <v>0</v>
      </c>
      <c r="AB521" s="960">
        <f t="shared" si="70"/>
        <v>0</v>
      </c>
      <c r="AC521" s="957" t="str">
        <f t="shared" si="71"/>
        <v/>
      </c>
    </row>
    <row r="522" spans="22:29" ht="14.4" x14ac:dyDescent="0.3">
      <c r="V522" s="959" t="str">
        <f t="shared" si="64"/>
        <v>Dépenses</v>
      </c>
      <c r="W522" s="960">
        <f t="shared" si="65"/>
        <v>0</v>
      </c>
      <c r="X522" s="960">
        <f t="shared" si="66"/>
        <v>0</v>
      </c>
      <c r="Y522" s="960">
        <f t="shared" si="67"/>
        <v>0</v>
      </c>
      <c r="Z522" s="960">
        <f t="shared" si="68"/>
        <v>0</v>
      </c>
      <c r="AA522" s="960">
        <f t="shared" si="69"/>
        <v>0</v>
      </c>
      <c r="AB522" s="960">
        <f t="shared" si="70"/>
        <v>0</v>
      </c>
      <c r="AC522" s="957" t="str">
        <f t="shared" si="71"/>
        <v/>
      </c>
    </row>
    <row r="523" spans="22:29" ht="14.4" x14ac:dyDescent="0.3">
      <c r="V523" s="959" t="str">
        <f t="shared" si="64"/>
        <v>Dépenses</v>
      </c>
      <c r="W523" s="960">
        <f t="shared" si="65"/>
        <v>0</v>
      </c>
      <c r="X523" s="960">
        <f t="shared" si="66"/>
        <v>0</v>
      </c>
      <c r="Y523" s="960">
        <f t="shared" si="67"/>
        <v>0</v>
      </c>
      <c r="Z523" s="960">
        <f t="shared" si="68"/>
        <v>0</v>
      </c>
      <c r="AA523" s="960">
        <f t="shared" si="69"/>
        <v>0</v>
      </c>
      <c r="AB523" s="960">
        <f t="shared" si="70"/>
        <v>0</v>
      </c>
      <c r="AC523" s="957" t="str">
        <f t="shared" si="71"/>
        <v/>
      </c>
    </row>
    <row r="524" spans="22:29" ht="14.4" x14ac:dyDescent="0.3">
      <c r="V524" s="959" t="str">
        <f t="shared" si="64"/>
        <v>Dépenses</v>
      </c>
      <c r="W524" s="960">
        <f t="shared" si="65"/>
        <v>0</v>
      </c>
      <c r="X524" s="960">
        <f t="shared" si="66"/>
        <v>0</v>
      </c>
      <c r="Y524" s="960">
        <f t="shared" si="67"/>
        <v>0</v>
      </c>
      <c r="Z524" s="960">
        <f t="shared" si="68"/>
        <v>0</v>
      </c>
      <c r="AA524" s="960">
        <f t="shared" si="69"/>
        <v>0</v>
      </c>
      <c r="AB524" s="960">
        <f t="shared" si="70"/>
        <v>0</v>
      </c>
      <c r="AC524" s="957" t="str">
        <f t="shared" si="71"/>
        <v/>
      </c>
    </row>
    <row r="525" spans="22:29" ht="14.4" x14ac:dyDescent="0.3">
      <c r="V525" s="959" t="str">
        <f t="shared" si="64"/>
        <v>Dépenses</v>
      </c>
      <c r="W525" s="960">
        <f t="shared" si="65"/>
        <v>0</v>
      </c>
      <c r="X525" s="960">
        <f t="shared" si="66"/>
        <v>0</v>
      </c>
      <c r="Y525" s="960">
        <f t="shared" si="67"/>
        <v>0</v>
      </c>
      <c r="Z525" s="960">
        <f t="shared" si="68"/>
        <v>0</v>
      </c>
      <c r="AA525" s="960">
        <f t="shared" si="69"/>
        <v>0</v>
      </c>
      <c r="AB525" s="960">
        <f t="shared" si="70"/>
        <v>0</v>
      </c>
      <c r="AC525" s="957" t="str">
        <f t="shared" si="71"/>
        <v/>
      </c>
    </row>
    <row r="526" spans="22:29" ht="14.4" x14ac:dyDescent="0.3">
      <c r="V526" s="959" t="str">
        <f t="shared" si="64"/>
        <v>Dépenses</v>
      </c>
      <c r="W526" s="960">
        <f t="shared" si="65"/>
        <v>0</v>
      </c>
      <c r="X526" s="960">
        <f t="shared" si="66"/>
        <v>0</v>
      </c>
      <c r="Y526" s="960">
        <f t="shared" si="67"/>
        <v>0</v>
      </c>
      <c r="Z526" s="960">
        <f t="shared" si="68"/>
        <v>0</v>
      </c>
      <c r="AA526" s="960">
        <f t="shared" si="69"/>
        <v>0</v>
      </c>
      <c r="AB526" s="960">
        <f t="shared" si="70"/>
        <v>0</v>
      </c>
      <c r="AC526" s="957" t="str">
        <f t="shared" si="71"/>
        <v/>
      </c>
    </row>
    <row r="527" spans="22:29" ht="14.4" x14ac:dyDescent="0.3">
      <c r="V527" s="959" t="str">
        <f t="shared" si="64"/>
        <v>Dépenses</v>
      </c>
      <c r="W527" s="960">
        <f t="shared" si="65"/>
        <v>0</v>
      </c>
      <c r="X527" s="960">
        <f t="shared" si="66"/>
        <v>0</v>
      </c>
      <c r="Y527" s="960">
        <f t="shared" si="67"/>
        <v>0</v>
      </c>
      <c r="Z527" s="960">
        <f t="shared" si="68"/>
        <v>0</v>
      </c>
      <c r="AA527" s="960">
        <f t="shared" si="69"/>
        <v>0</v>
      </c>
      <c r="AB527" s="960">
        <f t="shared" si="70"/>
        <v>0</v>
      </c>
      <c r="AC527" s="957" t="str">
        <f t="shared" si="71"/>
        <v/>
      </c>
    </row>
    <row r="528" spans="22:29" ht="14.4" x14ac:dyDescent="0.3">
      <c r="V528" s="959" t="str">
        <f t="shared" si="64"/>
        <v>Dépenses</v>
      </c>
      <c r="W528" s="960">
        <f t="shared" si="65"/>
        <v>0</v>
      </c>
      <c r="X528" s="960">
        <f t="shared" si="66"/>
        <v>0</v>
      </c>
      <c r="Y528" s="960">
        <f t="shared" si="67"/>
        <v>0</v>
      </c>
      <c r="Z528" s="960">
        <f t="shared" si="68"/>
        <v>0</v>
      </c>
      <c r="AA528" s="960">
        <f t="shared" si="69"/>
        <v>0</v>
      </c>
      <c r="AB528" s="960">
        <f t="shared" si="70"/>
        <v>0</v>
      </c>
      <c r="AC528" s="957" t="str">
        <f t="shared" si="71"/>
        <v/>
      </c>
    </row>
    <row r="529" spans="22:29" ht="14.4" x14ac:dyDescent="0.3">
      <c r="V529" s="959" t="str">
        <f t="shared" si="64"/>
        <v>Dépenses</v>
      </c>
      <c r="W529" s="960">
        <f t="shared" si="65"/>
        <v>0</v>
      </c>
      <c r="X529" s="960">
        <f t="shared" si="66"/>
        <v>0</v>
      </c>
      <c r="Y529" s="960">
        <f t="shared" si="67"/>
        <v>0</v>
      </c>
      <c r="Z529" s="960">
        <f t="shared" si="68"/>
        <v>0</v>
      </c>
      <c r="AA529" s="960">
        <f t="shared" si="69"/>
        <v>0</v>
      </c>
      <c r="AB529" s="960">
        <f t="shared" si="70"/>
        <v>0</v>
      </c>
      <c r="AC529" s="957" t="str">
        <f t="shared" si="71"/>
        <v/>
      </c>
    </row>
    <row r="530" spans="22:29" ht="14.4" x14ac:dyDescent="0.3">
      <c r="V530" s="959" t="str">
        <f t="shared" si="64"/>
        <v>Dépenses</v>
      </c>
      <c r="W530" s="960">
        <f t="shared" si="65"/>
        <v>0</v>
      </c>
      <c r="X530" s="960">
        <f t="shared" si="66"/>
        <v>0</v>
      </c>
      <c r="Y530" s="960">
        <f t="shared" si="67"/>
        <v>0</v>
      </c>
      <c r="Z530" s="960">
        <f t="shared" si="68"/>
        <v>0</v>
      </c>
      <c r="AA530" s="960">
        <f t="shared" si="69"/>
        <v>0</v>
      </c>
      <c r="AB530" s="960">
        <f t="shared" si="70"/>
        <v>0</v>
      </c>
      <c r="AC530" s="957" t="str">
        <f t="shared" si="71"/>
        <v/>
      </c>
    </row>
    <row r="531" spans="22:29" ht="14.4" x14ac:dyDescent="0.3">
      <c r="V531" s="959" t="str">
        <f t="shared" si="64"/>
        <v>Dépenses</v>
      </c>
      <c r="W531" s="960">
        <f t="shared" si="65"/>
        <v>0</v>
      </c>
      <c r="X531" s="960">
        <f t="shared" si="66"/>
        <v>0</v>
      </c>
      <c r="Y531" s="960">
        <f t="shared" si="67"/>
        <v>0</v>
      </c>
      <c r="Z531" s="960">
        <f t="shared" si="68"/>
        <v>0</v>
      </c>
      <c r="AA531" s="960">
        <f t="shared" si="69"/>
        <v>0</v>
      </c>
      <c r="AB531" s="960">
        <f t="shared" si="70"/>
        <v>0</v>
      </c>
      <c r="AC531" s="957" t="str">
        <f t="shared" si="71"/>
        <v/>
      </c>
    </row>
    <row r="532" spans="22:29" ht="14.4" x14ac:dyDescent="0.3">
      <c r="V532" s="959" t="str">
        <f t="shared" si="64"/>
        <v>Dépenses</v>
      </c>
      <c r="W532" s="960">
        <f t="shared" si="65"/>
        <v>0</v>
      </c>
      <c r="X532" s="960">
        <f t="shared" si="66"/>
        <v>0</v>
      </c>
      <c r="Y532" s="960">
        <f t="shared" si="67"/>
        <v>0</v>
      </c>
      <c r="Z532" s="960">
        <f t="shared" si="68"/>
        <v>0</v>
      </c>
      <c r="AA532" s="960">
        <f t="shared" si="69"/>
        <v>0</v>
      </c>
      <c r="AB532" s="960">
        <f t="shared" si="70"/>
        <v>0</v>
      </c>
      <c r="AC532" s="957" t="str">
        <f t="shared" si="71"/>
        <v/>
      </c>
    </row>
    <row r="533" spans="22:29" ht="14.4" x14ac:dyDescent="0.3">
      <c r="V533" s="959" t="str">
        <f t="shared" si="64"/>
        <v>Dépenses</v>
      </c>
      <c r="W533" s="960">
        <f t="shared" si="65"/>
        <v>0</v>
      </c>
      <c r="X533" s="960">
        <f t="shared" si="66"/>
        <v>0</v>
      </c>
      <c r="Y533" s="960">
        <f t="shared" si="67"/>
        <v>0</v>
      </c>
      <c r="Z533" s="960">
        <f t="shared" si="68"/>
        <v>0</v>
      </c>
      <c r="AA533" s="960">
        <f t="shared" si="69"/>
        <v>0</v>
      </c>
      <c r="AB533" s="960">
        <f t="shared" si="70"/>
        <v>0</v>
      </c>
      <c r="AC533" s="957" t="str">
        <f t="shared" si="71"/>
        <v/>
      </c>
    </row>
    <row r="534" spans="22:29" ht="14.4" x14ac:dyDescent="0.3">
      <c r="V534" s="959" t="str">
        <f t="shared" si="64"/>
        <v>Dépenses</v>
      </c>
      <c r="W534" s="960">
        <f t="shared" si="65"/>
        <v>0</v>
      </c>
      <c r="X534" s="960">
        <f t="shared" si="66"/>
        <v>0</v>
      </c>
      <c r="Y534" s="960">
        <f t="shared" si="67"/>
        <v>0</v>
      </c>
      <c r="Z534" s="960">
        <f t="shared" si="68"/>
        <v>0</v>
      </c>
      <c r="AA534" s="960">
        <f t="shared" si="69"/>
        <v>0</v>
      </c>
      <c r="AB534" s="960">
        <f t="shared" si="70"/>
        <v>0</v>
      </c>
      <c r="AC534" s="957" t="str">
        <f t="shared" si="71"/>
        <v/>
      </c>
    </row>
    <row r="535" spans="22:29" ht="14.4" x14ac:dyDescent="0.3">
      <c r="V535" s="959" t="str">
        <f t="shared" si="64"/>
        <v>Dépenses</v>
      </c>
      <c r="W535" s="960">
        <f t="shared" si="65"/>
        <v>0</v>
      </c>
      <c r="X535" s="960">
        <f t="shared" si="66"/>
        <v>0</v>
      </c>
      <c r="Y535" s="960">
        <f t="shared" si="67"/>
        <v>0</v>
      </c>
      <c r="Z535" s="960">
        <f t="shared" si="68"/>
        <v>0</v>
      </c>
      <c r="AA535" s="960">
        <f t="shared" si="69"/>
        <v>0</v>
      </c>
      <c r="AB535" s="960">
        <f t="shared" si="70"/>
        <v>0</v>
      </c>
      <c r="AC535" s="957" t="str">
        <f t="shared" si="71"/>
        <v/>
      </c>
    </row>
    <row r="536" spans="22:29" ht="14.4" x14ac:dyDescent="0.3">
      <c r="V536" s="959" t="str">
        <f t="shared" si="64"/>
        <v>Dépenses</v>
      </c>
      <c r="W536" s="960">
        <f t="shared" si="65"/>
        <v>0</v>
      </c>
      <c r="X536" s="960">
        <f t="shared" si="66"/>
        <v>0</v>
      </c>
      <c r="Y536" s="960">
        <f t="shared" si="67"/>
        <v>0</v>
      </c>
      <c r="Z536" s="960">
        <f t="shared" si="68"/>
        <v>0</v>
      </c>
      <c r="AA536" s="960">
        <f t="shared" si="69"/>
        <v>0</v>
      </c>
      <c r="AB536" s="960">
        <f t="shared" si="70"/>
        <v>0</v>
      </c>
      <c r="AC536" s="957" t="str">
        <f t="shared" si="71"/>
        <v/>
      </c>
    </row>
    <row r="537" spans="22:29" ht="14.4" x14ac:dyDescent="0.3">
      <c r="V537" s="959" t="str">
        <f t="shared" si="64"/>
        <v>Dépenses</v>
      </c>
      <c r="W537" s="960">
        <f t="shared" si="65"/>
        <v>0</v>
      </c>
      <c r="X537" s="960">
        <f t="shared" si="66"/>
        <v>0</v>
      </c>
      <c r="Y537" s="960">
        <f t="shared" si="67"/>
        <v>0</v>
      </c>
      <c r="Z537" s="960">
        <f t="shared" si="68"/>
        <v>0</v>
      </c>
      <c r="AA537" s="960">
        <f t="shared" si="69"/>
        <v>0</v>
      </c>
      <c r="AB537" s="960">
        <f t="shared" si="70"/>
        <v>0</v>
      </c>
      <c r="AC537" s="957" t="str">
        <f t="shared" si="71"/>
        <v/>
      </c>
    </row>
    <row r="538" spans="22:29" ht="14.4" x14ac:dyDescent="0.3">
      <c r="V538" s="959" t="str">
        <f t="shared" si="64"/>
        <v>Dépenses</v>
      </c>
      <c r="W538" s="960">
        <f t="shared" si="65"/>
        <v>0</v>
      </c>
      <c r="X538" s="960">
        <f t="shared" si="66"/>
        <v>0</v>
      </c>
      <c r="Y538" s="960">
        <f t="shared" si="67"/>
        <v>0</v>
      </c>
      <c r="Z538" s="960">
        <f t="shared" si="68"/>
        <v>0</v>
      </c>
      <c r="AA538" s="960">
        <f t="shared" si="69"/>
        <v>0</v>
      </c>
      <c r="AB538" s="960">
        <f t="shared" si="70"/>
        <v>0</v>
      </c>
      <c r="AC538" s="957" t="str">
        <f t="shared" si="71"/>
        <v/>
      </c>
    </row>
    <row r="539" spans="22:29" ht="14.4" x14ac:dyDescent="0.3">
      <c r="V539" s="959" t="str">
        <f t="shared" si="64"/>
        <v>Dépenses</v>
      </c>
      <c r="W539" s="960">
        <f t="shared" si="65"/>
        <v>0</v>
      </c>
      <c r="X539" s="960">
        <f t="shared" si="66"/>
        <v>0</v>
      </c>
      <c r="Y539" s="960">
        <f t="shared" si="67"/>
        <v>0</v>
      </c>
      <c r="Z539" s="960">
        <f t="shared" si="68"/>
        <v>0</v>
      </c>
      <c r="AA539" s="960">
        <f t="shared" si="69"/>
        <v>0</v>
      </c>
      <c r="AB539" s="960">
        <f t="shared" si="70"/>
        <v>0</v>
      </c>
      <c r="AC539" s="957" t="str">
        <f t="shared" si="71"/>
        <v/>
      </c>
    </row>
    <row r="540" spans="22:29" ht="14.4" x14ac:dyDescent="0.3">
      <c r="V540" s="959" t="str">
        <f t="shared" si="64"/>
        <v>Dépenses</v>
      </c>
      <c r="W540" s="960">
        <f t="shared" si="65"/>
        <v>0</v>
      </c>
      <c r="X540" s="960">
        <f t="shared" si="66"/>
        <v>0</v>
      </c>
      <c r="Y540" s="960">
        <f t="shared" si="67"/>
        <v>0</v>
      </c>
      <c r="Z540" s="960">
        <f t="shared" si="68"/>
        <v>0</v>
      </c>
      <c r="AA540" s="960">
        <f t="shared" si="69"/>
        <v>0</v>
      </c>
      <c r="AB540" s="960">
        <f t="shared" si="70"/>
        <v>0</v>
      </c>
      <c r="AC540" s="957" t="str">
        <f t="shared" si="71"/>
        <v/>
      </c>
    </row>
    <row r="541" spans="22:29" ht="14.4" x14ac:dyDescent="0.3">
      <c r="V541" s="959" t="str">
        <f t="shared" si="64"/>
        <v>Dépenses</v>
      </c>
      <c r="W541" s="960">
        <f t="shared" si="65"/>
        <v>0</v>
      </c>
      <c r="X541" s="960">
        <f t="shared" si="66"/>
        <v>0</v>
      </c>
      <c r="Y541" s="960">
        <f t="shared" si="67"/>
        <v>0</v>
      </c>
      <c r="Z541" s="960">
        <f t="shared" si="68"/>
        <v>0</v>
      </c>
      <c r="AA541" s="960">
        <f t="shared" si="69"/>
        <v>0</v>
      </c>
      <c r="AB541" s="960">
        <f t="shared" si="70"/>
        <v>0</v>
      </c>
      <c r="AC541" s="957" t="str">
        <f t="shared" si="71"/>
        <v/>
      </c>
    </row>
    <row r="542" spans="22:29" ht="14.4" x14ac:dyDescent="0.3">
      <c r="V542" s="959" t="str">
        <f t="shared" si="64"/>
        <v>Dépenses</v>
      </c>
      <c r="W542" s="960">
        <f t="shared" si="65"/>
        <v>0</v>
      </c>
      <c r="X542" s="960">
        <f t="shared" si="66"/>
        <v>0</v>
      </c>
      <c r="Y542" s="960">
        <f t="shared" si="67"/>
        <v>0</v>
      </c>
      <c r="Z542" s="960">
        <f t="shared" si="68"/>
        <v>0</v>
      </c>
      <c r="AA542" s="960">
        <f t="shared" si="69"/>
        <v>0</v>
      </c>
      <c r="AB542" s="960">
        <f t="shared" si="70"/>
        <v>0</v>
      </c>
      <c r="AC542" s="957" t="str">
        <f t="shared" si="71"/>
        <v/>
      </c>
    </row>
    <row r="543" spans="22:29" ht="14.4" x14ac:dyDescent="0.3">
      <c r="V543" s="959" t="str">
        <f t="shared" si="64"/>
        <v>Dépenses</v>
      </c>
      <c r="W543" s="960">
        <f t="shared" si="65"/>
        <v>0</v>
      </c>
      <c r="X543" s="960">
        <f t="shared" si="66"/>
        <v>0</v>
      </c>
      <c r="Y543" s="960">
        <f t="shared" si="67"/>
        <v>0</v>
      </c>
      <c r="Z543" s="960">
        <f t="shared" si="68"/>
        <v>0</v>
      </c>
      <c r="AA543" s="960">
        <f t="shared" si="69"/>
        <v>0</v>
      </c>
      <c r="AB543" s="960">
        <f t="shared" si="70"/>
        <v>0</v>
      </c>
      <c r="AC543" s="957" t="str">
        <f t="shared" si="71"/>
        <v/>
      </c>
    </row>
    <row r="544" spans="22:29" ht="14.4" x14ac:dyDescent="0.3">
      <c r="V544" s="959" t="str">
        <f t="shared" si="64"/>
        <v>Dépenses</v>
      </c>
      <c r="W544" s="960">
        <f t="shared" si="65"/>
        <v>0</v>
      </c>
      <c r="X544" s="960">
        <f t="shared" si="66"/>
        <v>0</v>
      </c>
      <c r="Y544" s="960">
        <f t="shared" si="67"/>
        <v>0</v>
      </c>
      <c r="Z544" s="960">
        <f t="shared" si="68"/>
        <v>0</v>
      </c>
      <c r="AA544" s="960">
        <f t="shared" si="69"/>
        <v>0</v>
      </c>
      <c r="AB544" s="960">
        <f t="shared" si="70"/>
        <v>0</v>
      </c>
      <c r="AC544" s="957" t="str">
        <f t="shared" si="71"/>
        <v/>
      </c>
    </row>
    <row r="545" spans="22:29" ht="14.4" x14ac:dyDescent="0.3">
      <c r="V545" s="959" t="str">
        <f t="shared" si="64"/>
        <v>Dépenses</v>
      </c>
      <c r="W545" s="960">
        <f t="shared" si="65"/>
        <v>0</v>
      </c>
      <c r="X545" s="960">
        <f t="shared" si="66"/>
        <v>0</v>
      </c>
      <c r="Y545" s="960">
        <f t="shared" si="67"/>
        <v>0</v>
      </c>
      <c r="Z545" s="960">
        <f t="shared" si="68"/>
        <v>0</v>
      </c>
      <c r="AA545" s="960">
        <f t="shared" si="69"/>
        <v>0</v>
      </c>
      <c r="AB545" s="960">
        <f t="shared" si="70"/>
        <v>0</v>
      </c>
      <c r="AC545" s="957" t="str">
        <f t="shared" si="71"/>
        <v/>
      </c>
    </row>
    <row r="546" spans="22:29" ht="14.4" x14ac:dyDescent="0.3">
      <c r="V546" s="959" t="str">
        <f t="shared" si="64"/>
        <v>Dépenses</v>
      </c>
      <c r="W546" s="960">
        <f t="shared" si="65"/>
        <v>0</v>
      </c>
      <c r="X546" s="960">
        <f t="shared" si="66"/>
        <v>0</v>
      </c>
      <c r="Y546" s="960">
        <f t="shared" si="67"/>
        <v>0</v>
      </c>
      <c r="Z546" s="960">
        <f t="shared" si="68"/>
        <v>0</v>
      </c>
      <c r="AA546" s="960">
        <f t="shared" si="69"/>
        <v>0</v>
      </c>
      <c r="AB546" s="960">
        <f t="shared" si="70"/>
        <v>0</v>
      </c>
      <c r="AC546" s="957" t="str">
        <f t="shared" si="71"/>
        <v/>
      </c>
    </row>
    <row r="547" spans="22:29" ht="14.4" x14ac:dyDescent="0.3">
      <c r="V547" s="959" t="str">
        <f t="shared" si="64"/>
        <v>Dépenses</v>
      </c>
      <c r="W547" s="960">
        <f t="shared" si="65"/>
        <v>0</v>
      </c>
      <c r="X547" s="960">
        <f t="shared" si="66"/>
        <v>0</v>
      </c>
      <c r="Y547" s="960">
        <f t="shared" si="67"/>
        <v>0</v>
      </c>
      <c r="Z547" s="960">
        <f t="shared" si="68"/>
        <v>0</v>
      </c>
      <c r="AA547" s="960">
        <f t="shared" si="69"/>
        <v>0</v>
      </c>
      <c r="AB547" s="960">
        <f t="shared" si="70"/>
        <v>0</v>
      </c>
      <c r="AC547" s="957" t="str">
        <f t="shared" si="71"/>
        <v/>
      </c>
    </row>
    <row r="548" spans="22:29" ht="14.4" x14ac:dyDescent="0.3">
      <c r="V548" s="959" t="str">
        <f t="shared" si="64"/>
        <v>Dépenses</v>
      </c>
      <c r="W548" s="960">
        <f t="shared" si="65"/>
        <v>0</v>
      </c>
      <c r="X548" s="960">
        <f t="shared" si="66"/>
        <v>0</v>
      </c>
      <c r="Y548" s="960">
        <f t="shared" si="67"/>
        <v>0</v>
      </c>
      <c r="Z548" s="960">
        <f t="shared" si="68"/>
        <v>0</v>
      </c>
      <c r="AA548" s="960">
        <f t="shared" si="69"/>
        <v>0</v>
      </c>
      <c r="AB548" s="960">
        <f t="shared" si="70"/>
        <v>0</v>
      </c>
      <c r="AC548" s="957" t="str">
        <f t="shared" si="71"/>
        <v/>
      </c>
    </row>
    <row r="549" spans="22:29" ht="14.4" x14ac:dyDescent="0.3">
      <c r="V549" s="959" t="str">
        <f t="shared" si="64"/>
        <v>Dépenses</v>
      </c>
      <c r="W549" s="960">
        <f t="shared" si="65"/>
        <v>0</v>
      </c>
      <c r="X549" s="960">
        <f t="shared" si="66"/>
        <v>0</v>
      </c>
      <c r="Y549" s="960">
        <f t="shared" si="67"/>
        <v>0</v>
      </c>
      <c r="Z549" s="960">
        <f t="shared" si="68"/>
        <v>0</v>
      </c>
      <c r="AA549" s="960">
        <f t="shared" si="69"/>
        <v>0</v>
      </c>
      <c r="AB549" s="960">
        <f t="shared" si="70"/>
        <v>0</v>
      </c>
      <c r="AC549" s="957" t="str">
        <f t="shared" si="71"/>
        <v/>
      </c>
    </row>
    <row r="550" spans="22:29" ht="14.4" x14ac:dyDescent="0.3">
      <c r="V550" s="959" t="str">
        <f t="shared" si="64"/>
        <v>Dépenses</v>
      </c>
      <c r="W550" s="960">
        <f t="shared" si="65"/>
        <v>0</v>
      </c>
      <c r="X550" s="960">
        <f t="shared" si="66"/>
        <v>0</v>
      </c>
      <c r="Y550" s="960">
        <f t="shared" si="67"/>
        <v>0</v>
      </c>
      <c r="Z550" s="960">
        <f t="shared" si="68"/>
        <v>0</v>
      </c>
      <c r="AA550" s="960">
        <f t="shared" si="69"/>
        <v>0</v>
      </c>
      <c r="AB550" s="960">
        <f t="shared" si="70"/>
        <v>0</v>
      </c>
      <c r="AC550" s="957" t="str">
        <f t="shared" si="71"/>
        <v/>
      </c>
    </row>
    <row r="551" spans="22:29" ht="14.4" x14ac:dyDescent="0.3">
      <c r="V551" s="959" t="str">
        <f t="shared" si="64"/>
        <v>Dépenses</v>
      </c>
      <c r="W551" s="960">
        <f t="shared" si="65"/>
        <v>0</v>
      </c>
      <c r="X551" s="960">
        <f t="shared" si="66"/>
        <v>0</v>
      </c>
      <c r="Y551" s="960">
        <f t="shared" si="67"/>
        <v>0</v>
      </c>
      <c r="Z551" s="960">
        <f t="shared" si="68"/>
        <v>0</v>
      </c>
      <c r="AA551" s="960">
        <f t="shared" si="69"/>
        <v>0</v>
      </c>
      <c r="AB551" s="960">
        <f t="shared" si="70"/>
        <v>0</v>
      </c>
      <c r="AC551" s="957" t="str">
        <f t="shared" si="71"/>
        <v/>
      </c>
    </row>
    <row r="552" spans="22:29" ht="14.4" x14ac:dyDescent="0.3">
      <c r="V552" s="959" t="str">
        <f t="shared" si="64"/>
        <v>Dépenses</v>
      </c>
      <c r="W552" s="960">
        <f t="shared" si="65"/>
        <v>0</v>
      </c>
      <c r="X552" s="960">
        <f t="shared" si="66"/>
        <v>0</v>
      </c>
      <c r="Y552" s="960">
        <f t="shared" si="67"/>
        <v>0</v>
      </c>
      <c r="Z552" s="960">
        <f t="shared" si="68"/>
        <v>0</v>
      </c>
      <c r="AA552" s="960">
        <f t="shared" si="69"/>
        <v>0</v>
      </c>
      <c r="AB552" s="960">
        <f t="shared" si="70"/>
        <v>0</v>
      </c>
      <c r="AC552" s="957" t="str">
        <f t="shared" si="71"/>
        <v/>
      </c>
    </row>
    <row r="553" spans="22:29" ht="14.4" x14ac:dyDescent="0.3">
      <c r="V553" s="959" t="str">
        <f t="shared" si="64"/>
        <v>Dépenses</v>
      </c>
      <c r="W553" s="960">
        <f t="shared" si="65"/>
        <v>0</v>
      </c>
      <c r="X553" s="960">
        <f t="shared" si="66"/>
        <v>0</v>
      </c>
      <c r="Y553" s="960">
        <f t="shared" si="67"/>
        <v>0</v>
      </c>
      <c r="Z553" s="960">
        <f t="shared" si="68"/>
        <v>0</v>
      </c>
      <c r="AA553" s="960">
        <f t="shared" si="69"/>
        <v>0</v>
      </c>
      <c r="AB553" s="960">
        <f t="shared" si="70"/>
        <v>0</v>
      </c>
      <c r="AC553" s="957" t="str">
        <f t="shared" si="71"/>
        <v/>
      </c>
    </row>
    <row r="554" spans="22:29" ht="14.4" x14ac:dyDescent="0.3">
      <c r="V554" s="959" t="str">
        <f t="shared" si="64"/>
        <v>Dépenses</v>
      </c>
      <c r="W554" s="960">
        <f t="shared" si="65"/>
        <v>0</v>
      </c>
      <c r="X554" s="960">
        <f t="shared" si="66"/>
        <v>0</v>
      </c>
      <c r="Y554" s="960">
        <f t="shared" si="67"/>
        <v>0</v>
      </c>
      <c r="Z554" s="960">
        <f t="shared" si="68"/>
        <v>0</v>
      </c>
      <c r="AA554" s="960">
        <f t="shared" si="69"/>
        <v>0</v>
      </c>
      <c r="AB554" s="960">
        <f t="shared" si="70"/>
        <v>0</v>
      </c>
      <c r="AC554" s="957" t="str">
        <f t="shared" si="71"/>
        <v/>
      </c>
    </row>
    <row r="555" spans="22:29" ht="14.4" x14ac:dyDescent="0.3">
      <c r="V555" s="959" t="str">
        <f t="shared" si="64"/>
        <v>Dépenses</v>
      </c>
      <c r="W555" s="960">
        <f t="shared" si="65"/>
        <v>0</v>
      </c>
      <c r="X555" s="960">
        <f t="shared" si="66"/>
        <v>0</v>
      </c>
      <c r="Y555" s="960">
        <f t="shared" si="67"/>
        <v>0</v>
      </c>
      <c r="Z555" s="960">
        <f t="shared" si="68"/>
        <v>0</v>
      </c>
      <c r="AA555" s="960">
        <f t="shared" si="69"/>
        <v>0</v>
      </c>
      <c r="AB555" s="960">
        <f t="shared" si="70"/>
        <v>0</v>
      </c>
      <c r="AC555" s="957" t="str">
        <f t="shared" si="71"/>
        <v/>
      </c>
    </row>
    <row r="556" spans="22:29" ht="14.4" x14ac:dyDescent="0.3">
      <c r="V556" s="959" t="str">
        <f t="shared" si="64"/>
        <v>Dépenses</v>
      </c>
      <c r="W556" s="960">
        <f t="shared" si="65"/>
        <v>0</v>
      </c>
      <c r="X556" s="960">
        <f t="shared" si="66"/>
        <v>0</v>
      </c>
      <c r="Y556" s="960">
        <f t="shared" si="67"/>
        <v>0</v>
      </c>
      <c r="Z556" s="960">
        <f t="shared" si="68"/>
        <v>0</v>
      </c>
      <c r="AA556" s="960">
        <f t="shared" si="69"/>
        <v>0</v>
      </c>
      <c r="AB556" s="960">
        <f t="shared" si="70"/>
        <v>0</v>
      </c>
      <c r="AC556" s="957" t="str">
        <f t="shared" si="71"/>
        <v/>
      </c>
    </row>
    <row r="557" spans="22:29" ht="14.4" x14ac:dyDescent="0.3">
      <c r="V557" s="959" t="str">
        <f t="shared" si="64"/>
        <v>Dépenses</v>
      </c>
      <c r="W557" s="960">
        <f t="shared" si="65"/>
        <v>0</v>
      </c>
      <c r="X557" s="960">
        <f t="shared" si="66"/>
        <v>0</v>
      </c>
      <c r="Y557" s="960">
        <f t="shared" si="67"/>
        <v>0</v>
      </c>
      <c r="Z557" s="960">
        <f t="shared" si="68"/>
        <v>0</v>
      </c>
      <c r="AA557" s="960">
        <f t="shared" si="69"/>
        <v>0</v>
      </c>
      <c r="AB557" s="960">
        <f t="shared" si="70"/>
        <v>0</v>
      </c>
      <c r="AC557" s="957" t="str">
        <f t="shared" si="71"/>
        <v/>
      </c>
    </row>
    <row r="558" spans="22:29" ht="14.4" x14ac:dyDescent="0.3">
      <c r="V558" s="959" t="str">
        <f t="shared" si="64"/>
        <v>Dépenses</v>
      </c>
      <c r="W558" s="960">
        <f t="shared" si="65"/>
        <v>0</v>
      </c>
      <c r="X558" s="960">
        <f t="shared" si="66"/>
        <v>0</v>
      </c>
      <c r="Y558" s="960">
        <f t="shared" si="67"/>
        <v>0</v>
      </c>
      <c r="Z558" s="960">
        <f t="shared" si="68"/>
        <v>0</v>
      </c>
      <c r="AA558" s="960">
        <f t="shared" si="69"/>
        <v>0</v>
      </c>
      <c r="AB558" s="960">
        <f t="shared" si="70"/>
        <v>0</v>
      </c>
      <c r="AC558" s="957" t="str">
        <f t="shared" si="71"/>
        <v/>
      </c>
    </row>
    <row r="559" spans="22:29" ht="14.4" x14ac:dyDescent="0.3">
      <c r="V559" s="959" t="str">
        <f t="shared" si="64"/>
        <v>Dépenses</v>
      </c>
      <c r="W559" s="960">
        <f t="shared" si="65"/>
        <v>0</v>
      </c>
      <c r="X559" s="960">
        <f t="shared" si="66"/>
        <v>0</v>
      </c>
      <c r="Y559" s="960">
        <f t="shared" si="67"/>
        <v>0</v>
      </c>
      <c r="Z559" s="960">
        <f t="shared" si="68"/>
        <v>0</v>
      </c>
      <c r="AA559" s="960">
        <f t="shared" si="69"/>
        <v>0</v>
      </c>
      <c r="AB559" s="960">
        <f t="shared" si="70"/>
        <v>0</v>
      </c>
      <c r="AC559" s="957" t="str">
        <f t="shared" si="71"/>
        <v/>
      </c>
    </row>
    <row r="560" spans="22:29" ht="14.4" x14ac:dyDescent="0.3">
      <c r="V560" s="959" t="str">
        <f t="shared" si="64"/>
        <v>Dépenses</v>
      </c>
      <c r="W560" s="960">
        <f t="shared" si="65"/>
        <v>0</v>
      </c>
      <c r="X560" s="960">
        <f t="shared" si="66"/>
        <v>0</v>
      </c>
      <c r="Y560" s="960">
        <f t="shared" si="67"/>
        <v>0</v>
      </c>
      <c r="Z560" s="960">
        <f t="shared" si="68"/>
        <v>0</v>
      </c>
      <c r="AA560" s="960">
        <f t="shared" si="69"/>
        <v>0</v>
      </c>
      <c r="AB560" s="960">
        <f t="shared" si="70"/>
        <v>0</v>
      </c>
      <c r="AC560" s="957" t="str">
        <f t="shared" si="71"/>
        <v/>
      </c>
    </row>
    <row r="561" spans="22:29" ht="14.4" x14ac:dyDescent="0.3">
      <c r="V561" s="959" t="str">
        <f t="shared" si="64"/>
        <v>Dépenses</v>
      </c>
      <c r="W561" s="960">
        <f t="shared" si="65"/>
        <v>0</v>
      </c>
      <c r="X561" s="960">
        <f t="shared" si="66"/>
        <v>0</v>
      </c>
      <c r="Y561" s="960">
        <f t="shared" si="67"/>
        <v>0</v>
      </c>
      <c r="Z561" s="960">
        <f t="shared" si="68"/>
        <v>0</v>
      </c>
      <c r="AA561" s="960">
        <f t="shared" si="69"/>
        <v>0</v>
      </c>
      <c r="AB561" s="960">
        <f t="shared" si="70"/>
        <v>0</v>
      </c>
      <c r="AC561" s="957" t="str">
        <f t="shared" si="71"/>
        <v/>
      </c>
    </row>
    <row r="562" spans="22:29" ht="14.4" x14ac:dyDescent="0.3">
      <c r="V562" s="959" t="str">
        <f t="shared" si="64"/>
        <v>Dépenses</v>
      </c>
      <c r="W562" s="960">
        <f t="shared" si="65"/>
        <v>0</v>
      </c>
      <c r="X562" s="960">
        <f t="shared" si="66"/>
        <v>0</v>
      </c>
      <c r="Y562" s="960">
        <f t="shared" si="67"/>
        <v>0</v>
      </c>
      <c r="Z562" s="960">
        <f t="shared" si="68"/>
        <v>0</v>
      </c>
      <c r="AA562" s="960">
        <f t="shared" si="69"/>
        <v>0</v>
      </c>
      <c r="AB562" s="960">
        <f t="shared" si="70"/>
        <v>0</v>
      </c>
      <c r="AC562" s="957" t="str">
        <f t="shared" si="71"/>
        <v/>
      </c>
    </row>
    <row r="563" spans="22:29" ht="14.4" x14ac:dyDescent="0.3">
      <c r="V563" s="959" t="str">
        <f t="shared" si="64"/>
        <v>Dépenses</v>
      </c>
      <c r="W563" s="960">
        <f t="shared" si="65"/>
        <v>0</v>
      </c>
      <c r="X563" s="960">
        <f t="shared" si="66"/>
        <v>0</v>
      </c>
      <c r="Y563" s="960">
        <f t="shared" si="67"/>
        <v>0</v>
      </c>
      <c r="Z563" s="960">
        <f t="shared" si="68"/>
        <v>0</v>
      </c>
      <c r="AA563" s="960">
        <f t="shared" si="69"/>
        <v>0</v>
      </c>
      <c r="AB563" s="960">
        <f t="shared" si="70"/>
        <v>0</v>
      </c>
      <c r="AC563" s="957" t="str">
        <f t="shared" si="71"/>
        <v/>
      </c>
    </row>
    <row r="564" spans="22:29" ht="14.4" x14ac:dyDescent="0.3">
      <c r="V564" s="959" t="str">
        <f t="shared" si="64"/>
        <v>Dépenses</v>
      </c>
      <c r="W564" s="960">
        <f t="shared" si="65"/>
        <v>0</v>
      </c>
      <c r="X564" s="960">
        <f t="shared" si="66"/>
        <v>0</v>
      </c>
      <c r="Y564" s="960">
        <f t="shared" si="67"/>
        <v>0</v>
      </c>
      <c r="Z564" s="960">
        <f t="shared" si="68"/>
        <v>0</v>
      </c>
      <c r="AA564" s="960">
        <f t="shared" si="69"/>
        <v>0</v>
      </c>
      <c r="AB564" s="960">
        <f t="shared" si="70"/>
        <v>0</v>
      </c>
      <c r="AC564" s="957" t="str">
        <f t="shared" si="71"/>
        <v/>
      </c>
    </row>
    <row r="565" spans="22:29" ht="14.4" x14ac:dyDescent="0.3">
      <c r="V565" s="959" t="str">
        <f t="shared" si="64"/>
        <v>Dépenses</v>
      </c>
      <c r="W565" s="960">
        <f t="shared" si="65"/>
        <v>0</v>
      </c>
      <c r="X565" s="960">
        <f t="shared" si="66"/>
        <v>0</v>
      </c>
      <c r="Y565" s="960">
        <f t="shared" si="67"/>
        <v>0</v>
      </c>
      <c r="Z565" s="960">
        <f t="shared" si="68"/>
        <v>0</v>
      </c>
      <c r="AA565" s="960">
        <f t="shared" si="69"/>
        <v>0</v>
      </c>
      <c r="AB565" s="960">
        <f t="shared" si="70"/>
        <v>0</v>
      </c>
      <c r="AC565" s="957" t="str">
        <f t="shared" si="71"/>
        <v/>
      </c>
    </row>
    <row r="566" spans="22:29" ht="14.4" x14ac:dyDescent="0.3">
      <c r="V566" s="959" t="str">
        <f t="shared" si="64"/>
        <v>Dépenses</v>
      </c>
      <c r="W566" s="960">
        <f t="shared" si="65"/>
        <v>0</v>
      </c>
      <c r="X566" s="960">
        <f t="shared" si="66"/>
        <v>0</v>
      </c>
      <c r="Y566" s="960">
        <f t="shared" si="67"/>
        <v>0</v>
      </c>
      <c r="Z566" s="960">
        <f t="shared" si="68"/>
        <v>0</v>
      </c>
      <c r="AA566" s="960">
        <f t="shared" si="69"/>
        <v>0</v>
      </c>
      <c r="AB566" s="960">
        <f t="shared" si="70"/>
        <v>0</v>
      </c>
      <c r="AC566" s="957" t="str">
        <f t="shared" si="71"/>
        <v/>
      </c>
    </row>
    <row r="567" spans="22:29" ht="14.4" x14ac:dyDescent="0.3">
      <c r="V567" s="959" t="str">
        <f t="shared" si="64"/>
        <v>Dépenses</v>
      </c>
      <c r="W567" s="960">
        <f t="shared" si="65"/>
        <v>0</v>
      </c>
      <c r="X567" s="960">
        <f t="shared" si="66"/>
        <v>0</v>
      </c>
      <c r="Y567" s="960">
        <f t="shared" si="67"/>
        <v>0</v>
      </c>
      <c r="Z567" s="960">
        <f t="shared" si="68"/>
        <v>0</v>
      </c>
      <c r="AA567" s="960">
        <f t="shared" si="69"/>
        <v>0</v>
      </c>
      <c r="AB567" s="960">
        <f t="shared" si="70"/>
        <v>0</v>
      </c>
      <c r="AC567" s="957" t="str">
        <f t="shared" si="71"/>
        <v/>
      </c>
    </row>
    <row r="568" spans="22:29" ht="14.4" x14ac:dyDescent="0.3">
      <c r="V568" s="959" t="str">
        <f t="shared" si="64"/>
        <v>Dépenses</v>
      </c>
      <c r="W568" s="960">
        <f t="shared" si="65"/>
        <v>0</v>
      </c>
      <c r="X568" s="960">
        <f t="shared" si="66"/>
        <v>0</v>
      </c>
      <c r="Y568" s="960">
        <f t="shared" si="67"/>
        <v>0</v>
      </c>
      <c r="Z568" s="960">
        <f t="shared" si="68"/>
        <v>0</v>
      </c>
      <c r="AA568" s="960">
        <f t="shared" si="69"/>
        <v>0</v>
      </c>
      <c r="AB568" s="960">
        <f t="shared" si="70"/>
        <v>0</v>
      </c>
      <c r="AC568" s="957" t="str">
        <f t="shared" si="71"/>
        <v/>
      </c>
    </row>
    <row r="569" spans="22:29" ht="14.4" x14ac:dyDescent="0.3">
      <c r="V569" s="959" t="str">
        <f t="shared" si="64"/>
        <v>Dépenses</v>
      </c>
      <c r="W569" s="960">
        <f t="shared" si="65"/>
        <v>0</v>
      </c>
      <c r="X569" s="960">
        <f t="shared" si="66"/>
        <v>0</v>
      </c>
      <c r="Y569" s="960">
        <f t="shared" si="67"/>
        <v>0</v>
      </c>
      <c r="Z569" s="960">
        <f t="shared" si="68"/>
        <v>0</v>
      </c>
      <c r="AA569" s="960">
        <f t="shared" si="69"/>
        <v>0</v>
      </c>
      <c r="AB569" s="960">
        <f t="shared" si="70"/>
        <v>0</v>
      </c>
      <c r="AC569" s="957" t="str">
        <f t="shared" si="71"/>
        <v/>
      </c>
    </row>
    <row r="570" spans="22:29" ht="14.4" x14ac:dyDescent="0.3">
      <c r="V570" s="959" t="str">
        <f t="shared" si="64"/>
        <v>Dépenses</v>
      </c>
      <c r="W570" s="960">
        <f t="shared" si="65"/>
        <v>0</v>
      </c>
      <c r="X570" s="960">
        <f t="shared" si="66"/>
        <v>0</v>
      </c>
      <c r="Y570" s="960">
        <f t="shared" si="67"/>
        <v>0</v>
      </c>
      <c r="Z570" s="960">
        <f t="shared" si="68"/>
        <v>0</v>
      </c>
      <c r="AA570" s="960">
        <f t="shared" si="69"/>
        <v>0</v>
      </c>
      <c r="AB570" s="960">
        <f t="shared" si="70"/>
        <v>0</v>
      </c>
      <c r="AC570" s="957" t="str">
        <f t="shared" si="71"/>
        <v/>
      </c>
    </row>
    <row r="571" spans="22:29" ht="14.4" x14ac:dyDescent="0.3">
      <c r="V571" s="959" t="str">
        <f t="shared" si="64"/>
        <v>Dépenses</v>
      </c>
      <c r="W571" s="960">
        <f t="shared" si="65"/>
        <v>0</v>
      </c>
      <c r="X571" s="960">
        <f t="shared" si="66"/>
        <v>0</v>
      </c>
      <c r="Y571" s="960">
        <f t="shared" si="67"/>
        <v>0</v>
      </c>
      <c r="Z571" s="960">
        <f t="shared" si="68"/>
        <v>0</v>
      </c>
      <c r="AA571" s="960">
        <f t="shared" si="69"/>
        <v>0</v>
      </c>
      <c r="AB571" s="960">
        <f t="shared" si="70"/>
        <v>0</v>
      </c>
      <c r="AC571" s="957" t="str">
        <f t="shared" si="71"/>
        <v/>
      </c>
    </row>
    <row r="572" spans="22:29" ht="14.4" x14ac:dyDescent="0.3">
      <c r="V572" s="959" t="str">
        <f t="shared" si="64"/>
        <v>Dépenses</v>
      </c>
      <c r="W572" s="960">
        <f t="shared" si="65"/>
        <v>0</v>
      </c>
      <c r="X572" s="960">
        <f t="shared" si="66"/>
        <v>0</v>
      </c>
      <c r="Y572" s="960">
        <f t="shared" si="67"/>
        <v>0</v>
      </c>
      <c r="Z572" s="960">
        <f t="shared" si="68"/>
        <v>0</v>
      </c>
      <c r="AA572" s="960">
        <f t="shared" si="69"/>
        <v>0</v>
      </c>
      <c r="AB572" s="960">
        <f t="shared" si="70"/>
        <v>0</v>
      </c>
      <c r="AC572" s="957" t="str">
        <f t="shared" si="71"/>
        <v/>
      </c>
    </row>
    <row r="573" spans="22:29" ht="14.4" x14ac:dyDescent="0.3">
      <c r="V573" s="959" t="str">
        <f t="shared" si="64"/>
        <v>Dépenses</v>
      </c>
      <c r="W573" s="960">
        <f t="shared" si="65"/>
        <v>0</v>
      </c>
      <c r="X573" s="960">
        <f t="shared" si="66"/>
        <v>0</v>
      </c>
      <c r="Y573" s="960">
        <f t="shared" si="67"/>
        <v>0</v>
      </c>
      <c r="Z573" s="960">
        <f t="shared" si="68"/>
        <v>0</v>
      </c>
      <c r="AA573" s="960">
        <f t="shared" si="69"/>
        <v>0</v>
      </c>
      <c r="AB573" s="960">
        <f t="shared" si="70"/>
        <v>0</v>
      </c>
      <c r="AC573" s="957" t="str">
        <f t="shared" si="71"/>
        <v/>
      </c>
    </row>
    <row r="574" spans="22:29" ht="14.4" x14ac:dyDescent="0.3">
      <c r="V574" s="959" t="str">
        <f t="shared" si="64"/>
        <v>Dépenses</v>
      </c>
      <c r="W574" s="960">
        <f t="shared" si="65"/>
        <v>0</v>
      </c>
      <c r="X574" s="960">
        <f t="shared" si="66"/>
        <v>0</v>
      </c>
      <c r="Y574" s="960">
        <f t="shared" si="67"/>
        <v>0</v>
      </c>
      <c r="Z574" s="960">
        <f t="shared" si="68"/>
        <v>0</v>
      </c>
      <c r="AA574" s="960">
        <f t="shared" si="69"/>
        <v>0</v>
      </c>
      <c r="AB574" s="960">
        <f t="shared" si="70"/>
        <v>0</v>
      </c>
      <c r="AC574" s="957" t="str">
        <f t="shared" si="71"/>
        <v/>
      </c>
    </row>
    <row r="575" spans="22:29" ht="14.4" x14ac:dyDescent="0.3">
      <c r="V575" s="959" t="str">
        <f t="shared" si="64"/>
        <v>Dépenses</v>
      </c>
      <c r="W575" s="960">
        <f t="shared" si="65"/>
        <v>0</v>
      </c>
      <c r="X575" s="960">
        <f t="shared" si="66"/>
        <v>0</v>
      </c>
      <c r="Y575" s="960">
        <f t="shared" si="67"/>
        <v>0</v>
      </c>
      <c r="Z575" s="960">
        <f t="shared" si="68"/>
        <v>0</v>
      </c>
      <c r="AA575" s="960">
        <f t="shared" si="69"/>
        <v>0</v>
      </c>
      <c r="AB575" s="960">
        <f t="shared" si="70"/>
        <v>0</v>
      </c>
      <c r="AC575" s="957" t="str">
        <f t="shared" si="71"/>
        <v/>
      </c>
    </row>
    <row r="576" spans="22:29" ht="14.4" x14ac:dyDescent="0.3">
      <c r="V576" s="959" t="str">
        <f t="shared" si="64"/>
        <v>Dépenses</v>
      </c>
      <c r="W576" s="960">
        <f t="shared" si="65"/>
        <v>0</v>
      </c>
      <c r="X576" s="960">
        <f t="shared" si="66"/>
        <v>0</v>
      </c>
      <c r="Y576" s="960">
        <f t="shared" si="67"/>
        <v>0</v>
      </c>
      <c r="Z576" s="960">
        <f t="shared" si="68"/>
        <v>0</v>
      </c>
      <c r="AA576" s="960">
        <f t="shared" si="69"/>
        <v>0</v>
      </c>
      <c r="AB576" s="960">
        <f t="shared" si="70"/>
        <v>0</v>
      </c>
      <c r="AC576" s="957" t="str">
        <f t="shared" si="71"/>
        <v/>
      </c>
    </row>
    <row r="577" spans="22:29" ht="14.4" x14ac:dyDescent="0.3">
      <c r="V577" s="959" t="str">
        <f t="shared" si="64"/>
        <v>Dépenses</v>
      </c>
      <c r="W577" s="960">
        <f t="shared" si="65"/>
        <v>0</v>
      </c>
      <c r="X577" s="960">
        <f t="shared" si="66"/>
        <v>0</v>
      </c>
      <c r="Y577" s="960">
        <f t="shared" si="67"/>
        <v>0</v>
      </c>
      <c r="Z577" s="960">
        <f t="shared" si="68"/>
        <v>0</v>
      </c>
      <c r="AA577" s="960">
        <f t="shared" si="69"/>
        <v>0</v>
      </c>
      <c r="AB577" s="960">
        <f t="shared" si="70"/>
        <v>0</v>
      </c>
      <c r="AC577" s="957" t="str">
        <f t="shared" si="71"/>
        <v/>
      </c>
    </row>
    <row r="578" spans="22:29" ht="14.4" x14ac:dyDescent="0.3">
      <c r="V578" s="959" t="str">
        <f t="shared" si="64"/>
        <v>Dépenses</v>
      </c>
      <c r="W578" s="960">
        <f t="shared" si="65"/>
        <v>0</v>
      </c>
      <c r="X578" s="960">
        <f t="shared" si="66"/>
        <v>0</v>
      </c>
      <c r="Y578" s="960">
        <f t="shared" si="67"/>
        <v>0</v>
      </c>
      <c r="Z578" s="960">
        <f t="shared" si="68"/>
        <v>0</v>
      </c>
      <c r="AA578" s="960">
        <f t="shared" si="69"/>
        <v>0</v>
      </c>
      <c r="AB578" s="960">
        <f t="shared" si="70"/>
        <v>0</v>
      </c>
      <c r="AC578" s="957" t="str">
        <f t="shared" si="71"/>
        <v/>
      </c>
    </row>
    <row r="579" spans="22:29" ht="14.4" x14ac:dyDescent="0.3">
      <c r="V579" s="959" t="str">
        <f t="shared" ref="V579:V642" si="72">IF(LEFT($L579,1)="R","Recettes","Dépenses")</f>
        <v>Dépenses</v>
      </c>
      <c r="W579" s="960">
        <f t="shared" ref="W579:W642" si="73">IF($G579&amp;$I579&amp;$D579="SaisirBudget InitialEngagement",$T579,0)</f>
        <v>0</v>
      </c>
      <c r="X579" s="960">
        <f t="shared" ref="X579:X642" si="74">IF($G579&amp;$I579&amp;$D579&amp;$V579="SaisirBudget InitialPaiementDépenses",$T579,0)</f>
        <v>0</v>
      </c>
      <c r="Y579" s="960">
        <f t="shared" ref="Y579:Y642" si="75">IF($G579&amp;$I579&amp;$D579&amp;$V579="SaisirBudget InitialPaiementRecettes",$T579,0)</f>
        <v>0</v>
      </c>
      <c r="Z579" s="960">
        <f t="shared" ref="Z579:Z642" si="76">IF($D579&amp;$V579="EngagementDépenses",$T579,0)</f>
        <v>0</v>
      </c>
      <c r="AA579" s="960">
        <f t="shared" ref="AA579:AA642" si="77">IF($D579&amp;$V579="PaiementDépenses",$T579,0)</f>
        <v>0</v>
      </c>
      <c r="AB579" s="960">
        <f t="shared" ref="AB579:AB642" si="78">IF($D579&amp;$V579="PaiementRecettes",$T579,0)</f>
        <v>0</v>
      </c>
      <c r="AC579" s="957" t="str">
        <f t="shared" ref="AC579:AC642" si="79">IF(LEFT($L579,2)="RF","RF",IF(LEFT($L579,2)="RI","RI",""))</f>
        <v/>
      </c>
    </row>
    <row r="580" spans="22:29" ht="14.4" x14ac:dyDescent="0.3">
      <c r="V580" s="959" t="str">
        <f t="shared" si="72"/>
        <v>Dépenses</v>
      </c>
      <c r="W580" s="960">
        <f t="shared" si="73"/>
        <v>0</v>
      </c>
      <c r="X580" s="960">
        <f t="shared" si="74"/>
        <v>0</v>
      </c>
      <c r="Y580" s="960">
        <f t="shared" si="75"/>
        <v>0</v>
      </c>
      <c r="Z580" s="960">
        <f t="shared" si="76"/>
        <v>0</v>
      </c>
      <c r="AA580" s="960">
        <f t="shared" si="77"/>
        <v>0</v>
      </c>
      <c r="AB580" s="960">
        <f t="shared" si="78"/>
        <v>0</v>
      </c>
      <c r="AC580" s="957" t="str">
        <f t="shared" si="79"/>
        <v/>
      </c>
    </row>
    <row r="581" spans="22:29" ht="14.4" x14ac:dyDescent="0.3">
      <c r="V581" s="959" t="str">
        <f t="shared" si="72"/>
        <v>Dépenses</v>
      </c>
      <c r="W581" s="960">
        <f t="shared" si="73"/>
        <v>0</v>
      </c>
      <c r="X581" s="960">
        <f t="shared" si="74"/>
        <v>0</v>
      </c>
      <c r="Y581" s="960">
        <f t="shared" si="75"/>
        <v>0</v>
      </c>
      <c r="Z581" s="960">
        <f t="shared" si="76"/>
        <v>0</v>
      </c>
      <c r="AA581" s="960">
        <f t="shared" si="77"/>
        <v>0</v>
      </c>
      <c r="AB581" s="960">
        <f t="shared" si="78"/>
        <v>0</v>
      </c>
      <c r="AC581" s="957" t="str">
        <f t="shared" si="79"/>
        <v/>
      </c>
    </row>
    <row r="582" spans="22:29" ht="14.4" x14ac:dyDescent="0.3">
      <c r="V582" s="959" t="str">
        <f t="shared" si="72"/>
        <v>Dépenses</v>
      </c>
      <c r="W582" s="960">
        <f t="shared" si="73"/>
        <v>0</v>
      </c>
      <c r="X582" s="960">
        <f t="shared" si="74"/>
        <v>0</v>
      </c>
      <c r="Y582" s="960">
        <f t="shared" si="75"/>
        <v>0</v>
      </c>
      <c r="Z582" s="960">
        <f t="shared" si="76"/>
        <v>0</v>
      </c>
      <c r="AA582" s="960">
        <f t="shared" si="77"/>
        <v>0</v>
      </c>
      <c r="AB582" s="960">
        <f t="shared" si="78"/>
        <v>0</v>
      </c>
      <c r="AC582" s="957" t="str">
        <f t="shared" si="79"/>
        <v/>
      </c>
    </row>
    <row r="583" spans="22:29" ht="14.4" x14ac:dyDescent="0.3">
      <c r="V583" s="959" t="str">
        <f t="shared" si="72"/>
        <v>Dépenses</v>
      </c>
      <c r="W583" s="960">
        <f t="shared" si="73"/>
        <v>0</v>
      </c>
      <c r="X583" s="960">
        <f t="shared" si="74"/>
        <v>0</v>
      </c>
      <c r="Y583" s="960">
        <f t="shared" si="75"/>
        <v>0</v>
      </c>
      <c r="Z583" s="960">
        <f t="shared" si="76"/>
        <v>0</v>
      </c>
      <c r="AA583" s="960">
        <f t="shared" si="77"/>
        <v>0</v>
      </c>
      <c r="AB583" s="960">
        <f t="shared" si="78"/>
        <v>0</v>
      </c>
      <c r="AC583" s="957" t="str">
        <f t="shared" si="79"/>
        <v/>
      </c>
    </row>
    <row r="584" spans="22:29" ht="14.4" x14ac:dyDescent="0.3">
      <c r="V584" s="959" t="str">
        <f t="shared" si="72"/>
        <v>Dépenses</v>
      </c>
      <c r="W584" s="960">
        <f t="shared" si="73"/>
        <v>0</v>
      </c>
      <c r="X584" s="960">
        <f t="shared" si="74"/>
        <v>0</v>
      </c>
      <c r="Y584" s="960">
        <f t="shared" si="75"/>
        <v>0</v>
      </c>
      <c r="Z584" s="960">
        <f t="shared" si="76"/>
        <v>0</v>
      </c>
      <c r="AA584" s="960">
        <f t="shared" si="77"/>
        <v>0</v>
      </c>
      <c r="AB584" s="960">
        <f t="shared" si="78"/>
        <v>0</v>
      </c>
      <c r="AC584" s="957" t="str">
        <f t="shared" si="79"/>
        <v/>
      </c>
    </row>
    <row r="585" spans="22:29" ht="14.4" x14ac:dyDescent="0.3">
      <c r="V585" s="959" t="str">
        <f t="shared" si="72"/>
        <v>Dépenses</v>
      </c>
      <c r="W585" s="960">
        <f t="shared" si="73"/>
        <v>0</v>
      </c>
      <c r="X585" s="960">
        <f t="shared" si="74"/>
        <v>0</v>
      </c>
      <c r="Y585" s="960">
        <f t="shared" si="75"/>
        <v>0</v>
      </c>
      <c r="Z585" s="960">
        <f t="shared" si="76"/>
        <v>0</v>
      </c>
      <c r="AA585" s="960">
        <f t="shared" si="77"/>
        <v>0</v>
      </c>
      <c r="AB585" s="960">
        <f t="shared" si="78"/>
        <v>0</v>
      </c>
      <c r="AC585" s="957" t="str">
        <f t="shared" si="79"/>
        <v/>
      </c>
    </row>
    <row r="586" spans="22:29" ht="14.4" x14ac:dyDescent="0.3">
      <c r="V586" s="959" t="str">
        <f t="shared" si="72"/>
        <v>Dépenses</v>
      </c>
      <c r="W586" s="960">
        <f t="shared" si="73"/>
        <v>0</v>
      </c>
      <c r="X586" s="960">
        <f t="shared" si="74"/>
        <v>0</v>
      </c>
      <c r="Y586" s="960">
        <f t="shared" si="75"/>
        <v>0</v>
      </c>
      <c r="Z586" s="960">
        <f t="shared" si="76"/>
        <v>0</v>
      </c>
      <c r="AA586" s="960">
        <f t="shared" si="77"/>
        <v>0</v>
      </c>
      <c r="AB586" s="960">
        <f t="shared" si="78"/>
        <v>0</v>
      </c>
      <c r="AC586" s="957" t="str">
        <f t="shared" si="79"/>
        <v/>
      </c>
    </row>
    <row r="587" spans="22:29" ht="14.4" x14ac:dyDescent="0.3">
      <c r="V587" s="959" t="str">
        <f t="shared" si="72"/>
        <v>Dépenses</v>
      </c>
      <c r="W587" s="960">
        <f t="shared" si="73"/>
        <v>0</v>
      </c>
      <c r="X587" s="960">
        <f t="shared" si="74"/>
        <v>0</v>
      </c>
      <c r="Y587" s="960">
        <f t="shared" si="75"/>
        <v>0</v>
      </c>
      <c r="Z587" s="960">
        <f t="shared" si="76"/>
        <v>0</v>
      </c>
      <c r="AA587" s="960">
        <f t="shared" si="77"/>
        <v>0</v>
      </c>
      <c r="AB587" s="960">
        <f t="shared" si="78"/>
        <v>0</v>
      </c>
      <c r="AC587" s="957" t="str">
        <f t="shared" si="79"/>
        <v/>
      </c>
    </row>
    <row r="588" spans="22:29" ht="14.4" x14ac:dyDescent="0.3">
      <c r="V588" s="959" t="str">
        <f t="shared" si="72"/>
        <v>Dépenses</v>
      </c>
      <c r="W588" s="960">
        <f t="shared" si="73"/>
        <v>0</v>
      </c>
      <c r="X588" s="960">
        <f t="shared" si="74"/>
        <v>0</v>
      </c>
      <c r="Y588" s="960">
        <f t="shared" si="75"/>
        <v>0</v>
      </c>
      <c r="Z588" s="960">
        <f t="shared" si="76"/>
        <v>0</v>
      </c>
      <c r="AA588" s="960">
        <f t="shared" si="77"/>
        <v>0</v>
      </c>
      <c r="AB588" s="960">
        <f t="shared" si="78"/>
        <v>0</v>
      </c>
      <c r="AC588" s="957" t="str">
        <f t="shared" si="79"/>
        <v/>
      </c>
    </row>
    <row r="589" spans="22:29" ht="14.4" x14ac:dyDescent="0.3">
      <c r="V589" s="959" t="str">
        <f t="shared" si="72"/>
        <v>Dépenses</v>
      </c>
      <c r="W589" s="960">
        <f t="shared" si="73"/>
        <v>0</v>
      </c>
      <c r="X589" s="960">
        <f t="shared" si="74"/>
        <v>0</v>
      </c>
      <c r="Y589" s="960">
        <f t="shared" si="75"/>
        <v>0</v>
      </c>
      <c r="Z589" s="960">
        <f t="shared" si="76"/>
        <v>0</v>
      </c>
      <c r="AA589" s="960">
        <f t="shared" si="77"/>
        <v>0</v>
      </c>
      <c r="AB589" s="960">
        <f t="shared" si="78"/>
        <v>0</v>
      </c>
      <c r="AC589" s="957" t="str">
        <f t="shared" si="79"/>
        <v/>
      </c>
    </row>
    <row r="590" spans="22:29" ht="14.4" x14ac:dyDescent="0.3">
      <c r="V590" s="959" t="str">
        <f t="shared" si="72"/>
        <v>Dépenses</v>
      </c>
      <c r="W590" s="960">
        <f t="shared" si="73"/>
        <v>0</v>
      </c>
      <c r="X590" s="960">
        <f t="shared" si="74"/>
        <v>0</v>
      </c>
      <c r="Y590" s="960">
        <f t="shared" si="75"/>
        <v>0</v>
      </c>
      <c r="Z590" s="960">
        <f t="shared" si="76"/>
        <v>0</v>
      </c>
      <c r="AA590" s="960">
        <f t="shared" si="77"/>
        <v>0</v>
      </c>
      <c r="AB590" s="960">
        <f t="shared" si="78"/>
        <v>0</v>
      </c>
      <c r="AC590" s="957" t="str">
        <f t="shared" si="79"/>
        <v/>
      </c>
    </row>
    <row r="591" spans="22:29" ht="14.4" x14ac:dyDescent="0.3">
      <c r="V591" s="959" t="str">
        <f t="shared" si="72"/>
        <v>Dépenses</v>
      </c>
      <c r="W591" s="960">
        <f t="shared" si="73"/>
        <v>0</v>
      </c>
      <c r="X591" s="960">
        <f t="shared" si="74"/>
        <v>0</v>
      </c>
      <c r="Y591" s="960">
        <f t="shared" si="75"/>
        <v>0</v>
      </c>
      <c r="Z591" s="960">
        <f t="shared" si="76"/>
        <v>0</v>
      </c>
      <c r="AA591" s="960">
        <f t="shared" si="77"/>
        <v>0</v>
      </c>
      <c r="AB591" s="960">
        <f t="shared" si="78"/>
        <v>0</v>
      </c>
      <c r="AC591" s="957" t="str">
        <f t="shared" si="79"/>
        <v/>
      </c>
    </row>
    <row r="592" spans="22:29" ht="14.4" x14ac:dyDescent="0.3">
      <c r="V592" s="959" t="str">
        <f t="shared" si="72"/>
        <v>Dépenses</v>
      </c>
      <c r="W592" s="960">
        <f t="shared" si="73"/>
        <v>0</v>
      </c>
      <c r="X592" s="960">
        <f t="shared" si="74"/>
        <v>0</v>
      </c>
      <c r="Y592" s="960">
        <f t="shared" si="75"/>
        <v>0</v>
      </c>
      <c r="Z592" s="960">
        <f t="shared" si="76"/>
        <v>0</v>
      </c>
      <c r="AA592" s="960">
        <f t="shared" si="77"/>
        <v>0</v>
      </c>
      <c r="AB592" s="960">
        <f t="shared" si="78"/>
        <v>0</v>
      </c>
      <c r="AC592" s="957" t="str">
        <f t="shared" si="79"/>
        <v/>
      </c>
    </row>
    <row r="593" spans="22:29" ht="14.4" x14ac:dyDescent="0.3">
      <c r="V593" s="959" t="str">
        <f t="shared" si="72"/>
        <v>Dépenses</v>
      </c>
      <c r="W593" s="960">
        <f t="shared" si="73"/>
        <v>0</v>
      </c>
      <c r="X593" s="960">
        <f t="shared" si="74"/>
        <v>0</v>
      </c>
      <c r="Y593" s="960">
        <f t="shared" si="75"/>
        <v>0</v>
      </c>
      <c r="Z593" s="960">
        <f t="shared" si="76"/>
        <v>0</v>
      </c>
      <c r="AA593" s="960">
        <f t="shared" si="77"/>
        <v>0</v>
      </c>
      <c r="AB593" s="960">
        <f t="shared" si="78"/>
        <v>0</v>
      </c>
      <c r="AC593" s="957" t="str">
        <f t="shared" si="79"/>
        <v/>
      </c>
    </row>
    <row r="594" spans="22:29" ht="14.4" x14ac:dyDescent="0.3">
      <c r="V594" s="959" t="str">
        <f t="shared" si="72"/>
        <v>Dépenses</v>
      </c>
      <c r="W594" s="960">
        <f t="shared" si="73"/>
        <v>0</v>
      </c>
      <c r="X594" s="960">
        <f t="shared" si="74"/>
        <v>0</v>
      </c>
      <c r="Y594" s="960">
        <f t="shared" si="75"/>
        <v>0</v>
      </c>
      <c r="Z594" s="960">
        <f t="shared" si="76"/>
        <v>0</v>
      </c>
      <c r="AA594" s="960">
        <f t="shared" si="77"/>
        <v>0</v>
      </c>
      <c r="AB594" s="960">
        <f t="shared" si="78"/>
        <v>0</v>
      </c>
      <c r="AC594" s="957" t="str">
        <f t="shared" si="79"/>
        <v/>
      </c>
    </row>
    <row r="595" spans="22:29" ht="14.4" x14ac:dyDescent="0.3">
      <c r="V595" s="959" t="str">
        <f t="shared" si="72"/>
        <v>Dépenses</v>
      </c>
      <c r="W595" s="960">
        <f t="shared" si="73"/>
        <v>0</v>
      </c>
      <c r="X595" s="960">
        <f t="shared" si="74"/>
        <v>0</v>
      </c>
      <c r="Y595" s="960">
        <f t="shared" si="75"/>
        <v>0</v>
      </c>
      <c r="Z595" s="960">
        <f t="shared" si="76"/>
        <v>0</v>
      </c>
      <c r="AA595" s="960">
        <f t="shared" si="77"/>
        <v>0</v>
      </c>
      <c r="AB595" s="960">
        <f t="shared" si="78"/>
        <v>0</v>
      </c>
      <c r="AC595" s="957" t="str">
        <f t="shared" si="79"/>
        <v/>
      </c>
    </row>
    <row r="596" spans="22:29" ht="14.4" x14ac:dyDescent="0.3">
      <c r="V596" s="959" t="str">
        <f t="shared" si="72"/>
        <v>Dépenses</v>
      </c>
      <c r="W596" s="960">
        <f t="shared" si="73"/>
        <v>0</v>
      </c>
      <c r="X596" s="960">
        <f t="shared" si="74"/>
        <v>0</v>
      </c>
      <c r="Y596" s="960">
        <f t="shared" si="75"/>
        <v>0</v>
      </c>
      <c r="Z596" s="960">
        <f t="shared" si="76"/>
        <v>0</v>
      </c>
      <c r="AA596" s="960">
        <f t="shared" si="77"/>
        <v>0</v>
      </c>
      <c r="AB596" s="960">
        <f t="shared" si="78"/>
        <v>0</v>
      </c>
      <c r="AC596" s="957" t="str">
        <f t="shared" si="79"/>
        <v/>
      </c>
    </row>
    <row r="597" spans="22:29" ht="14.4" x14ac:dyDescent="0.3">
      <c r="V597" s="959" t="str">
        <f t="shared" si="72"/>
        <v>Dépenses</v>
      </c>
      <c r="W597" s="960">
        <f t="shared" si="73"/>
        <v>0</v>
      </c>
      <c r="X597" s="960">
        <f t="shared" si="74"/>
        <v>0</v>
      </c>
      <c r="Y597" s="960">
        <f t="shared" si="75"/>
        <v>0</v>
      </c>
      <c r="Z597" s="960">
        <f t="shared" si="76"/>
        <v>0</v>
      </c>
      <c r="AA597" s="960">
        <f t="shared" si="77"/>
        <v>0</v>
      </c>
      <c r="AB597" s="960">
        <f t="shared" si="78"/>
        <v>0</v>
      </c>
      <c r="AC597" s="957" t="str">
        <f t="shared" si="79"/>
        <v/>
      </c>
    </row>
    <row r="598" spans="22:29" ht="14.4" x14ac:dyDescent="0.3">
      <c r="V598" s="959" t="str">
        <f t="shared" si="72"/>
        <v>Dépenses</v>
      </c>
      <c r="W598" s="960">
        <f t="shared" si="73"/>
        <v>0</v>
      </c>
      <c r="X598" s="960">
        <f t="shared" si="74"/>
        <v>0</v>
      </c>
      <c r="Y598" s="960">
        <f t="shared" si="75"/>
        <v>0</v>
      </c>
      <c r="Z598" s="960">
        <f t="shared" si="76"/>
        <v>0</v>
      </c>
      <c r="AA598" s="960">
        <f t="shared" si="77"/>
        <v>0</v>
      </c>
      <c r="AB598" s="960">
        <f t="shared" si="78"/>
        <v>0</v>
      </c>
      <c r="AC598" s="957" t="str">
        <f t="shared" si="79"/>
        <v/>
      </c>
    </row>
    <row r="599" spans="22:29" ht="14.4" x14ac:dyDescent="0.3">
      <c r="V599" s="959" t="str">
        <f t="shared" si="72"/>
        <v>Dépenses</v>
      </c>
      <c r="W599" s="960">
        <f t="shared" si="73"/>
        <v>0</v>
      </c>
      <c r="X599" s="960">
        <f t="shared" si="74"/>
        <v>0</v>
      </c>
      <c r="Y599" s="960">
        <f t="shared" si="75"/>
        <v>0</v>
      </c>
      <c r="Z599" s="960">
        <f t="shared" si="76"/>
        <v>0</v>
      </c>
      <c r="AA599" s="960">
        <f t="shared" si="77"/>
        <v>0</v>
      </c>
      <c r="AB599" s="960">
        <f t="shared" si="78"/>
        <v>0</v>
      </c>
      <c r="AC599" s="957" t="str">
        <f t="shared" si="79"/>
        <v/>
      </c>
    </row>
    <row r="600" spans="22:29" ht="14.4" x14ac:dyDescent="0.3">
      <c r="V600" s="959" t="str">
        <f t="shared" si="72"/>
        <v>Dépenses</v>
      </c>
      <c r="W600" s="960">
        <f t="shared" si="73"/>
        <v>0</v>
      </c>
      <c r="X600" s="960">
        <f t="shared" si="74"/>
        <v>0</v>
      </c>
      <c r="Y600" s="960">
        <f t="shared" si="75"/>
        <v>0</v>
      </c>
      <c r="Z600" s="960">
        <f t="shared" si="76"/>
        <v>0</v>
      </c>
      <c r="AA600" s="960">
        <f t="shared" si="77"/>
        <v>0</v>
      </c>
      <c r="AB600" s="960">
        <f t="shared" si="78"/>
        <v>0</v>
      </c>
      <c r="AC600" s="957" t="str">
        <f t="shared" si="79"/>
        <v/>
      </c>
    </row>
    <row r="601" spans="22:29" ht="14.4" x14ac:dyDescent="0.3">
      <c r="V601" s="959" t="str">
        <f t="shared" si="72"/>
        <v>Dépenses</v>
      </c>
      <c r="W601" s="960">
        <f t="shared" si="73"/>
        <v>0</v>
      </c>
      <c r="X601" s="960">
        <f t="shared" si="74"/>
        <v>0</v>
      </c>
      <c r="Y601" s="960">
        <f t="shared" si="75"/>
        <v>0</v>
      </c>
      <c r="Z601" s="960">
        <f t="shared" si="76"/>
        <v>0</v>
      </c>
      <c r="AA601" s="960">
        <f t="shared" si="77"/>
        <v>0</v>
      </c>
      <c r="AB601" s="960">
        <f t="shared" si="78"/>
        <v>0</v>
      </c>
      <c r="AC601" s="957" t="str">
        <f t="shared" si="79"/>
        <v/>
      </c>
    </row>
    <row r="602" spans="22:29" ht="14.4" x14ac:dyDescent="0.3">
      <c r="V602" s="959" t="str">
        <f t="shared" si="72"/>
        <v>Dépenses</v>
      </c>
      <c r="W602" s="960">
        <f t="shared" si="73"/>
        <v>0</v>
      </c>
      <c r="X602" s="960">
        <f t="shared" si="74"/>
        <v>0</v>
      </c>
      <c r="Y602" s="960">
        <f t="shared" si="75"/>
        <v>0</v>
      </c>
      <c r="Z602" s="960">
        <f t="shared" si="76"/>
        <v>0</v>
      </c>
      <c r="AA602" s="960">
        <f t="shared" si="77"/>
        <v>0</v>
      </c>
      <c r="AB602" s="960">
        <f t="shared" si="78"/>
        <v>0</v>
      </c>
      <c r="AC602" s="957" t="str">
        <f t="shared" si="79"/>
        <v/>
      </c>
    </row>
    <row r="603" spans="22:29" ht="14.4" x14ac:dyDescent="0.3">
      <c r="V603" s="959" t="str">
        <f t="shared" si="72"/>
        <v>Dépenses</v>
      </c>
      <c r="W603" s="960">
        <f t="shared" si="73"/>
        <v>0</v>
      </c>
      <c r="X603" s="960">
        <f t="shared" si="74"/>
        <v>0</v>
      </c>
      <c r="Y603" s="960">
        <f t="shared" si="75"/>
        <v>0</v>
      </c>
      <c r="Z603" s="960">
        <f t="shared" si="76"/>
        <v>0</v>
      </c>
      <c r="AA603" s="960">
        <f t="shared" si="77"/>
        <v>0</v>
      </c>
      <c r="AB603" s="960">
        <f t="shared" si="78"/>
        <v>0</v>
      </c>
      <c r="AC603" s="957" t="str">
        <f t="shared" si="79"/>
        <v/>
      </c>
    </row>
    <row r="604" spans="22:29" ht="14.4" x14ac:dyDescent="0.3">
      <c r="V604" s="959" t="str">
        <f t="shared" si="72"/>
        <v>Dépenses</v>
      </c>
      <c r="W604" s="960">
        <f t="shared" si="73"/>
        <v>0</v>
      </c>
      <c r="X604" s="960">
        <f t="shared" si="74"/>
        <v>0</v>
      </c>
      <c r="Y604" s="960">
        <f t="shared" si="75"/>
        <v>0</v>
      </c>
      <c r="Z604" s="960">
        <f t="shared" si="76"/>
        <v>0</v>
      </c>
      <c r="AA604" s="960">
        <f t="shared" si="77"/>
        <v>0</v>
      </c>
      <c r="AB604" s="960">
        <f t="shared" si="78"/>
        <v>0</v>
      </c>
      <c r="AC604" s="957" t="str">
        <f t="shared" si="79"/>
        <v/>
      </c>
    </row>
    <row r="605" spans="22:29" ht="14.4" x14ac:dyDescent="0.3">
      <c r="V605" s="959" t="str">
        <f t="shared" si="72"/>
        <v>Dépenses</v>
      </c>
      <c r="W605" s="960">
        <f t="shared" si="73"/>
        <v>0</v>
      </c>
      <c r="X605" s="960">
        <f t="shared" si="74"/>
        <v>0</v>
      </c>
      <c r="Y605" s="960">
        <f t="shared" si="75"/>
        <v>0</v>
      </c>
      <c r="Z605" s="960">
        <f t="shared" si="76"/>
        <v>0</v>
      </c>
      <c r="AA605" s="960">
        <f t="shared" si="77"/>
        <v>0</v>
      </c>
      <c r="AB605" s="960">
        <f t="shared" si="78"/>
        <v>0</v>
      </c>
      <c r="AC605" s="957" t="str">
        <f t="shared" si="79"/>
        <v/>
      </c>
    </row>
    <row r="606" spans="22:29" ht="14.4" x14ac:dyDescent="0.3">
      <c r="V606" s="959" t="str">
        <f t="shared" si="72"/>
        <v>Dépenses</v>
      </c>
      <c r="W606" s="960">
        <f t="shared" si="73"/>
        <v>0</v>
      </c>
      <c r="X606" s="960">
        <f t="shared" si="74"/>
        <v>0</v>
      </c>
      <c r="Y606" s="960">
        <f t="shared" si="75"/>
        <v>0</v>
      </c>
      <c r="Z606" s="960">
        <f t="shared" si="76"/>
        <v>0</v>
      </c>
      <c r="AA606" s="960">
        <f t="shared" si="77"/>
        <v>0</v>
      </c>
      <c r="AB606" s="960">
        <f t="shared" si="78"/>
        <v>0</v>
      </c>
      <c r="AC606" s="957" t="str">
        <f t="shared" si="79"/>
        <v/>
      </c>
    </row>
    <row r="607" spans="22:29" ht="14.4" x14ac:dyDescent="0.3">
      <c r="V607" s="959" t="str">
        <f t="shared" si="72"/>
        <v>Dépenses</v>
      </c>
      <c r="W607" s="960">
        <f t="shared" si="73"/>
        <v>0</v>
      </c>
      <c r="X607" s="960">
        <f t="shared" si="74"/>
        <v>0</v>
      </c>
      <c r="Y607" s="960">
        <f t="shared" si="75"/>
        <v>0</v>
      </c>
      <c r="Z607" s="960">
        <f t="shared" si="76"/>
        <v>0</v>
      </c>
      <c r="AA607" s="960">
        <f t="shared" si="77"/>
        <v>0</v>
      </c>
      <c r="AB607" s="960">
        <f t="shared" si="78"/>
        <v>0</v>
      </c>
      <c r="AC607" s="957" t="str">
        <f t="shared" si="79"/>
        <v/>
      </c>
    </row>
    <row r="608" spans="22:29" ht="14.4" x14ac:dyDescent="0.3">
      <c r="V608" s="959" t="str">
        <f t="shared" si="72"/>
        <v>Dépenses</v>
      </c>
      <c r="W608" s="960">
        <f t="shared" si="73"/>
        <v>0</v>
      </c>
      <c r="X608" s="960">
        <f t="shared" si="74"/>
        <v>0</v>
      </c>
      <c r="Y608" s="960">
        <f t="shared" si="75"/>
        <v>0</v>
      </c>
      <c r="Z608" s="960">
        <f t="shared" si="76"/>
        <v>0</v>
      </c>
      <c r="AA608" s="960">
        <f t="shared" si="77"/>
        <v>0</v>
      </c>
      <c r="AB608" s="960">
        <f t="shared" si="78"/>
        <v>0</v>
      </c>
      <c r="AC608" s="957" t="str">
        <f t="shared" si="79"/>
        <v/>
      </c>
    </row>
    <row r="609" spans="22:29" ht="14.4" x14ac:dyDescent="0.3">
      <c r="V609" s="959" t="str">
        <f t="shared" si="72"/>
        <v>Dépenses</v>
      </c>
      <c r="W609" s="960">
        <f t="shared" si="73"/>
        <v>0</v>
      </c>
      <c r="X609" s="960">
        <f t="shared" si="74"/>
        <v>0</v>
      </c>
      <c r="Y609" s="960">
        <f t="shared" si="75"/>
        <v>0</v>
      </c>
      <c r="Z609" s="960">
        <f t="shared" si="76"/>
        <v>0</v>
      </c>
      <c r="AA609" s="960">
        <f t="shared" si="77"/>
        <v>0</v>
      </c>
      <c r="AB609" s="960">
        <f t="shared" si="78"/>
        <v>0</v>
      </c>
      <c r="AC609" s="957" t="str">
        <f t="shared" si="79"/>
        <v/>
      </c>
    </row>
    <row r="610" spans="22:29" ht="14.4" x14ac:dyDescent="0.3">
      <c r="V610" s="959" t="str">
        <f t="shared" si="72"/>
        <v>Dépenses</v>
      </c>
      <c r="W610" s="960">
        <f t="shared" si="73"/>
        <v>0</v>
      </c>
      <c r="X610" s="960">
        <f t="shared" si="74"/>
        <v>0</v>
      </c>
      <c r="Y610" s="960">
        <f t="shared" si="75"/>
        <v>0</v>
      </c>
      <c r="Z610" s="960">
        <f t="shared" si="76"/>
        <v>0</v>
      </c>
      <c r="AA610" s="960">
        <f t="shared" si="77"/>
        <v>0</v>
      </c>
      <c r="AB610" s="960">
        <f t="shared" si="78"/>
        <v>0</v>
      </c>
      <c r="AC610" s="957" t="str">
        <f t="shared" si="79"/>
        <v/>
      </c>
    </row>
    <row r="611" spans="22:29" ht="14.4" x14ac:dyDescent="0.3">
      <c r="V611" s="959" t="str">
        <f t="shared" si="72"/>
        <v>Dépenses</v>
      </c>
      <c r="W611" s="960">
        <f t="shared" si="73"/>
        <v>0</v>
      </c>
      <c r="X611" s="960">
        <f t="shared" si="74"/>
        <v>0</v>
      </c>
      <c r="Y611" s="960">
        <f t="shared" si="75"/>
        <v>0</v>
      </c>
      <c r="Z611" s="960">
        <f t="shared" si="76"/>
        <v>0</v>
      </c>
      <c r="AA611" s="960">
        <f t="shared" si="77"/>
        <v>0</v>
      </c>
      <c r="AB611" s="960">
        <f t="shared" si="78"/>
        <v>0</v>
      </c>
      <c r="AC611" s="957" t="str">
        <f t="shared" si="79"/>
        <v/>
      </c>
    </row>
    <row r="612" spans="22:29" ht="14.4" x14ac:dyDescent="0.3">
      <c r="V612" s="959" t="str">
        <f t="shared" si="72"/>
        <v>Dépenses</v>
      </c>
      <c r="W612" s="960">
        <f t="shared" si="73"/>
        <v>0</v>
      </c>
      <c r="X612" s="960">
        <f t="shared" si="74"/>
        <v>0</v>
      </c>
      <c r="Y612" s="960">
        <f t="shared" si="75"/>
        <v>0</v>
      </c>
      <c r="Z612" s="960">
        <f t="shared" si="76"/>
        <v>0</v>
      </c>
      <c r="AA612" s="960">
        <f t="shared" si="77"/>
        <v>0</v>
      </c>
      <c r="AB612" s="960">
        <f t="shared" si="78"/>
        <v>0</v>
      </c>
      <c r="AC612" s="957" t="str">
        <f t="shared" si="79"/>
        <v/>
      </c>
    </row>
    <row r="613" spans="22:29" ht="14.4" x14ac:dyDescent="0.3">
      <c r="V613" s="959" t="str">
        <f t="shared" si="72"/>
        <v>Dépenses</v>
      </c>
      <c r="W613" s="960">
        <f t="shared" si="73"/>
        <v>0</v>
      </c>
      <c r="X613" s="960">
        <f t="shared" si="74"/>
        <v>0</v>
      </c>
      <c r="Y613" s="960">
        <f t="shared" si="75"/>
        <v>0</v>
      </c>
      <c r="Z613" s="960">
        <f t="shared" si="76"/>
        <v>0</v>
      </c>
      <c r="AA613" s="960">
        <f t="shared" si="77"/>
        <v>0</v>
      </c>
      <c r="AB613" s="960">
        <f t="shared" si="78"/>
        <v>0</v>
      </c>
      <c r="AC613" s="957" t="str">
        <f t="shared" si="79"/>
        <v/>
      </c>
    </row>
    <row r="614" spans="22:29" ht="14.4" x14ac:dyDescent="0.3">
      <c r="V614" s="959" t="str">
        <f t="shared" si="72"/>
        <v>Dépenses</v>
      </c>
      <c r="W614" s="960">
        <f t="shared" si="73"/>
        <v>0</v>
      </c>
      <c r="X614" s="960">
        <f t="shared" si="74"/>
        <v>0</v>
      </c>
      <c r="Y614" s="960">
        <f t="shared" si="75"/>
        <v>0</v>
      </c>
      <c r="Z614" s="960">
        <f t="shared" si="76"/>
        <v>0</v>
      </c>
      <c r="AA614" s="960">
        <f t="shared" si="77"/>
        <v>0</v>
      </c>
      <c r="AB614" s="960">
        <f t="shared" si="78"/>
        <v>0</v>
      </c>
      <c r="AC614" s="957" t="str">
        <f t="shared" si="79"/>
        <v/>
      </c>
    </row>
    <row r="615" spans="22:29" ht="14.4" x14ac:dyDescent="0.3">
      <c r="V615" s="959" t="str">
        <f t="shared" si="72"/>
        <v>Dépenses</v>
      </c>
      <c r="W615" s="960">
        <f t="shared" si="73"/>
        <v>0</v>
      </c>
      <c r="X615" s="960">
        <f t="shared" si="74"/>
        <v>0</v>
      </c>
      <c r="Y615" s="960">
        <f t="shared" si="75"/>
        <v>0</v>
      </c>
      <c r="Z615" s="960">
        <f t="shared" si="76"/>
        <v>0</v>
      </c>
      <c r="AA615" s="960">
        <f t="shared" si="77"/>
        <v>0</v>
      </c>
      <c r="AB615" s="960">
        <f t="shared" si="78"/>
        <v>0</v>
      </c>
      <c r="AC615" s="957" t="str">
        <f t="shared" si="79"/>
        <v/>
      </c>
    </row>
    <row r="616" spans="22:29" ht="14.4" x14ac:dyDescent="0.3">
      <c r="V616" s="959" t="str">
        <f t="shared" si="72"/>
        <v>Dépenses</v>
      </c>
      <c r="W616" s="960">
        <f t="shared" si="73"/>
        <v>0</v>
      </c>
      <c r="X616" s="960">
        <f t="shared" si="74"/>
        <v>0</v>
      </c>
      <c r="Y616" s="960">
        <f t="shared" si="75"/>
        <v>0</v>
      </c>
      <c r="Z616" s="960">
        <f t="shared" si="76"/>
        <v>0</v>
      </c>
      <c r="AA616" s="960">
        <f t="shared" si="77"/>
        <v>0</v>
      </c>
      <c r="AB616" s="960">
        <f t="shared" si="78"/>
        <v>0</v>
      </c>
      <c r="AC616" s="957" t="str">
        <f t="shared" si="79"/>
        <v/>
      </c>
    </row>
    <row r="617" spans="22:29" ht="14.4" x14ac:dyDescent="0.3">
      <c r="V617" s="959" t="str">
        <f t="shared" si="72"/>
        <v>Dépenses</v>
      </c>
      <c r="W617" s="960">
        <f t="shared" si="73"/>
        <v>0</v>
      </c>
      <c r="X617" s="960">
        <f t="shared" si="74"/>
        <v>0</v>
      </c>
      <c r="Y617" s="960">
        <f t="shared" si="75"/>
        <v>0</v>
      </c>
      <c r="Z617" s="960">
        <f t="shared" si="76"/>
        <v>0</v>
      </c>
      <c r="AA617" s="960">
        <f t="shared" si="77"/>
        <v>0</v>
      </c>
      <c r="AB617" s="960">
        <f t="shared" si="78"/>
        <v>0</v>
      </c>
      <c r="AC617" s="957" t="str">
        <f t="shared" si="79"/>
        <v/>
      </c>
    </row>
    <row r="618" spans="22:29" ht="14.4" x14ac:dyDescent="0.3">
      <c r="V618" s="959" t="str">
        <f t="shared" si="72"/>
        <v>Dépenses</v>
      </c>
      <c r="W618" s="960">
        <f t="shared" si="73"/>
        <v>0</v>
      </c>
      <c r="X618" s="960">
        <f t="shared" si="74"/>
        <v>0</v>
      </c>
      <c r="Y618" s="960">
        <f t="shared" si="75"/>
        <v>0</v>
      </c>
      <c r="Z618" s="960">
        <f t="shared" si="76"/>
        <v>0</v>
      </c>
      <c r="AA618" s="960">
        <f t="shared" si="77"/>
        <v>0</v>
      </c>
      <c r="AB618" s="960">
        <f t="shared" si="78"/>
        <v>0</v>
      </c>
      <c r="AC618" s="957" t="str">
        <f t="shared" si="79"/>
        <v/>
      </c>
    </row>
    <row r="619" spans="22:29" ht="14.4" x14ac:dyDescent="0.3">
      <c r="V619" s="959" t="str">
        <f t="shared" si="72"/>
        <v>Dépenses</v>
      </c>
      <c r="W619" s="960">
        <f t="shared" si="73"/>
        <v>0</v>
      </c>
      <c r="X619" s="960">
        <f t="shared" si="74"/>
        <v>0</v>
      </c>
      <c r="Y619" s="960">
        <f t="shared" si="75"/>
        <v>0</v>
      </c>
      <c r="Z619" s="960">
        <f t="shared" si="76"/>
        <v>0</v>
      </c>
      <c r="AA619" s="960">
        <f t="shared" si="77"/>
        <v>0</v>
      </c>
      <c r="AB619" s="960">
        <f t="shared" si="78"/>
        <v>0</v>
      </c>
      <c r="AC619" s="957" t="str">
        <f t="shared" si="79"/>
        <v/>
      </c>
    </row>
    <row r="620" spans="22:29" ht="14.4" x14ac:dyDescent="0.3">
      <c r="V620" s="959" t="str">
        <f t="shared" si="72"/>
        <v>Dépenses</v>
      </c>
      <c r="W620" s="960">
        <f t="shared" si="73"/>
        <v>0</v>
      </c>
      <c r="X620" s="960">
        <f t="shared" si="74"/>
        <v>0</v>
      </c>
      <c r="Y620" s="960">
        <f t="shared" si="75"/>
        <v>0</v>
      </c>
      <c r="Z620" s="960">
        <f t="shared" si="76"/>
        <v>0</v>
      </c>
      <c r="AA620" s="960">
        <f t="shared" si="77"/>
        <v>0</v>
      </c>
      <c r="AB620" s="960">
        <f t="shared" si="78"/>
        <v>0</v>
      </c>
      <c r="AC620" s="957" t="str">
        <f t="shared" si="79"/>
        <v/>
      </c>
    </row>
    <row r="621" spans="22:29" ht="14.4" x14ac:dyDescent="0.3">
      <c r="V621" s="959" t="str">
        <f t="shared" si="72"/>
        <v>Dépenses</v>
      </c>
      <c r="W621" s="960">
        <f t="shared" si="73"/>
        <v>0</v>
      </c>
      <c r="X621" s="960">
        <f t="shared" si="74"/>
        <v>0</v>
      </c>
      <c r="Y621" s="960">
        <f t="shared" si="75"/>
        <v>0</v>
      </c>
      <c r="Z621" s="960">
        <f t="shared" si="76"/>
        <v>0</v>
      </c>
      <c r="AA621" s="960">
        <f t="shared" si="77"/>
        <v>0</v>
      </c>
      <c r="AB621" s="960">
        <f t="shared" si="78"/>
        <v>0</v>
      </c>
      <c r="AC621" s="957" t="str">
        <f t="shared" si="79"/>
        <v/>
      </c>
    </row>
    <row r="622" spans="22:29" ht="14.4" x14ac:dyDescent="0.3">
      <c r="V622" s="959" t="str">
        <f t="shared" si="72"/>
        <v>Dépenses</v>
      </c>
      <c r="W622" s="960">
        <f t="shared" si="73"/>
        <v>0</v>
      </c>
      <c r="X622" s="960">
        <f t="shared" si="74"/>
        <v>0</v>
      </c>
      <c r="Y622" s="960">
        <f t="shared" si="75"/>
        <v>0</v>
      </c>
      <c r="Z622" s="960">
        <f t="shared" si="76"/>
        <v>0</v>
      </c>
      <c r="AA622" s="960">
        <f t="shared" si="77"/>
        <v>0</v>
      </c>
      <c r="AB622" s="960">
        <f t="shared" si="78"/>
        <v>0</v>
      </c>
      <c r="AC622" s="957" t="str">
        <f t="shared" si="79"/>
        <v/>
      </c>
    </row>
    <row r="623" spans="22:29" ht="14.4" x14ac:dyDescent="0.3">
      <c r="V623" s="959" t="str">
        <f t="shared" si="72"/>
        <v>Dépenses</v>
      </c>
      <c r="W623" s="960">
        <f t="shared" si="73"/>
        <v>0</v>
      </c>
      <c r="X623" s="960">
        <f t="shared" si="74"/>
        <v>0</v>
      </c>
      <c r="Y623" s="960">
        <f t="shared" si="75"/>
        <v>0</v>
      </c>
      <c r="Z623" s="960">
        <f t="shared" si="76"/>
        <v>0</v>
      </c>
      <c r="AA623" s="960">
        <f t="shared" si="77"/>
        <v>0</v>
      </c>
      <c r="AB623" s="960">
        <f t="shared" si="78"/>
        <v>0</v>
      </c>
      <c r="AC623" s="957" t="str">
        <f t="shared" si="79"/>
        <v/>
      </c>
    </row>
    <row r="624" spans="22:29" ht="14.4" x14ac:dyDescent="0.3">
      <c r="V624" s="959" t="str">
        <f t="shared" si="72"/>
        <v>Dépenses</v>
      </c>
      <c r="W624" s="960">
        <f t="shared" si="73"/>
        <v>0</v>
      </c>
      <c r="X624" s="960">
        <f t="shared" si="74"/>
        <v>0</v>
      </c>
      <c r="Y624" s="960">
        <f t="shared" si="75"/>
        <v>0</v>
      </c>
      <c r="Z624" s="960">
        <f t="shared" si="76"/>
        <v>0</v>
      </c>
      <c r="AA624" s="960">
        <f t="shared" si="77"/>
        <v>0</v>
      </c>
      <c r="AB624" s="960">
        <f t="shared" si="78"/>
        <v>0</v>
      </c>
      <c r="AC624" s="957" t="str">
        <f t="shared" si="79"/>
        <v/>
      </c>
    </row>
    <row r="625" spans="22:29" ht="14.4" x14ac:dyDescent="0.3">
      <c r="V625" s="959" t="str">
        <f t="shared" si="72"/>
        <v>Dépenses</v>
      </c>
      <c r="W625" s="960">
        <f t="shared" si="73"/>
        <v>0</v>
      </c>
      <c r="X625" s="960">
        <f t="shared" si="74"/>
        <v>0</v>
      </c>
      <c r="Y625" s="960">
        <f t="shared" si="75"/>
        <v>0</v>
      </c>
      <c r="Z625" s="960">
        <f t="shared" si="76"/>
        <v>0</v>
      </c>
      <c r="AA625" s="960">
        <f t="shared" si="77"/>
        <v>0</v>
      </c>
      <c r="AB625" s="960">
        <f t="shared" si="78"/>
        <v>0</v>
      </c>
      <c r="AC625" s="957" t="str">
        <f t="shared" si="79"/>
        <v/>
      </c>
    </row>
    <row r="626" spans="22:29" ht="14.4" x14ac:dyDescent="0.3">
      <c r="V626" s="959" t="str">
        <f t="shared" si="72"/>
        <v>Dépenses</v>
      </c>
      <c r="W626" s="960">
        <f t="shared" si="73"/>
        <v>0</v>
      </c>
      <c r="X626" s="960">
        <f t="shared" si="74"/>
        <v>0</v>
      </c>
      <c r="Y626" s="960">
        <f t="shared" si="75"/>
        <v>0</v>
      </c>
      <c r="Z626" s="960">
        <f t="shared" si="76"/>
        <v>0</v>
      </c>
      <c r="AA626" s="960">
        <f t="shared" si="77"/>
        <v>0</v>
      </c>
      <c r="AB626" s="960">
        <f t="shared" si="78"/>
        <v>0</v>
      </c>
      <c r="AC626" s="957" t="str">
        <f t="shared" si="79"/>
        <v/>
      </c>
    </row>
    <row r="627" spans="22:29" ht="14.4" x14ac:dyDescent="0.3">
      <c r="V627" s="959" t="str">
        <f t="shared" si="72"/>
        <v>Dépenses</v>
      </c>
      <c r="W627" s="960">
        <f t="shared" si="73"/>
        <v>0</v>
      </c>
      <c r="X627" s="960">
        <f t="shared" si="74"/>
        <v>0</v>
      </c>
      <c r="Y627" s="960">
        <f t="shared" si="75"/>
        <v>0</v>
      </c>
      <c r="Z627" s="960">
        <f t="shared" si="76"/>
        <v>0</v>
      </c>
      <c r="AA627" s="960">
        <f t="shared" si="77"/>
        <v>0</v>
      </c>
      <c r="AB627" s="960">
        <f t="shared" si="78"/>
        <v>0</v>
      </c>
      <c r="AC627" s="957" t="str">
        <f t="shared" si="79"/>
        <v/>
      </c>
    </row>
    <row r="628" spans="22:29" ht="14.4" x14ac:dyDescent="0.3">
      <c r="V628" s="959" t="str">
        <f t="shared" si="72"/>
        <v>Dépenses</v>
      </c>
      <c r="W628" s="960">
        <f t="shared" si="73"/>
        <v>0</v>
      </c>
      <c r="X628" s="960">
        <f t="shared" si="74"/>
        <v>0</v>
      </c>
      <c r="Y628" s="960">
        <f t="shared" si="75"/>
        <v>0</v>
      </c>
      <c r="Z628" s="960">
        <f t="shared" si="76"/>
        <v>0</v>
      </c>
      <c r="AA628" s="960">
        <f t="shared" si="77"/>
        <v>0</v>
      </c>
      <c r="AB628" s="960">
        <f t="shared" si="78"/>
        <v>0</v>
      </c>
      <c r="AC628" s="957" t="str">
        <f t="shared" si="79"/>
        <v/>
      </c>
    </row>
    <row r="629" spans="22:29" ht="14.4" x14ac:dyDescent="0.3">
      <c r="V629" s="959" t="str">
        <f t="shared" si="72"/>
        <v>Dépenses</v>
      </c>
      <c r="W629" s="960">
        <f t="shared" si="73"/>
        <v>0</v>
      </c>
      <c r="X629" s="960">
        <f t="shared" si="74"/>
        <v>0</v>
      </c>
      <c r="Y629" s="960">
        <f t="shared" si="75"/>
        <v>0</v>
      </c>
      <c r="Z629" s="960">
        <f t="shared" si="76"/>
        <v>0</v>
      </c>
      <c r="AA629" s="960">
        <f t="shared" si="77"/>
        <v>0</v>
      </c>
      <c r="AB629" s="960">
        <f t="shared" si="78"/>
        <v>0</v>
      </c>
      <c r="AC629" s="957" t="str">
        <f t="shared" si="79"/>
        <v/>
      </c>
    </row>
    <row r="630" spans="22:29" ht="14.4" x14ac:dyDescent="0.3">
      <c r="V630" s="959" t="str">
        <f t="shared" si="72"/>
        <v>Dépenses</v>
      </c>
      <c r="W630" s="960">
        <f t="shared" si="73"/>
        <v>0</v>
      </c>
      <c r="X630" s="960">
        <f t="shared" si="74"/>
        <v>0</v>
      </c>
      <c r="Y630" s="960">
        <f t="shared" si="75"/>
        <v>0</v>
      </c>
      <c r="Z630" s="960">
        <f t="shared" si="76"/>
        <v>0</v>
      </c>
      <c r="AA630" s="960">
        <f t="shared" si="77"/>
        <v>0</v>
      </c>
      <c r="AB630" s="960">
        <f t="shared" si="78"/>
        <v>0</v>
      </c>
      <c r="AC630" s="957" t="str">
        <f t="shared" si="79"/>
        <v/>
      </c>
    </row>
    <row r="631" spans="22:29" ht="14.4" x14ac:dyDescent="0.3">
      <c r="V631" s="959" t="str">
        <f t="shared" si="72"/>
        <v>Dépenses</v>
      </c>
      <c r="W631" s="960">
        <f t="shared" si="73"/>
        <v>0</v>
      </c>
      <c r="X631" s="960">
        <f t="shared" si="74"/>
        <v>0</v>
      </c>
      <c r="Y631" s="960">
        <f t="shared" si="75"/>
        <v>0</v>
      </c>
      <c r="Z631" s="960">
        <f t="shared" si="76"/>
        <v>0</v>
      </c>
      <c r="AA631" s="960">
        <f t="shared" si="77"/>
        <v>0</v>
      </c>
      <c r="AB631" s="960">
        <f t="shared" si="78"/>
        <v>0</v>
      </c>
      <c r="AC631" s="957" t="str">
        <f t="shared" si="79"/>
        <v/>
      </c>
    </row>
    <row r="632" spans="22:29" ht="14.4" x14ac:dyDescent="0.3">
      <c r="V632" s="959" t="str">
        <f t="shared" si="72"/>
        <v>Dépenses</v>
      </c>
      <c r="W632" s="960">
        <f t="shared" si="73"/>
        <v>0</v>
      </c>
      <c r="X632" s="960">
        <f t="shared" si="74"/>
        <v>0</v>
      </c>
      <c r="Y632" s="960">
        <f t="shared" si="75"/>
        <v>0</v>
      </c>
      <c r="Z632" s="960">
        <f t="shared" si="76"/>
        <v>0</v>
      </c>
      <c r="AA632" s="960">
        <f t="shared" si="77"/>
        <v>0</v>
      </c>
      <c r="AB632" s="960">
        <f t="shared" si="78"/>
        <v>0</v>
      </c>
      <c r="AC632" s="957" t="str">
        <f t="shared" si="79"/>
        <v/>
      </c>
    </row>
    <row r="633" spans="22:29" ht="14.4" x14ac:dyDescent="0.3">
      <c r="V633" s="959" t="str">
        <f t="shared" si="72"/>
        <v>Dépenses</v>
      </c>
      <c r="W633" s="960">
        <f t="shared" si="73"/>
        <v>0</v>
      </c>
      <c r="X633" s="960">
        <f t="shared" si="74"/>
        <v>0</v>
      </c>
      <c r="Y633" s="960">
        <f t="shared" si="75"/>
        <v>0</v>
      </c>
      <c r="Z633" s="960">
        <f t="shared" si="76"/>
        <v>0</v>
      </c>
      <c r="AA633" s="960">
        <f t="shared" si="77"/>
        <v>0</v>
      </c>
      <c r="AB633" s="960">
        <f t="shared" si="78"/>
        <v>0</v>
      </c>
      <c r="AC633" s="957" t="str">
        <f t="shared" si="79"/>
        <v/>
      </c>
    </row>
    <row r="634" spans="22:29" ht="14.4" x14ac:dyDescent="0.3">
      <c r="V634" s="959" t="str">
        <f t="shared" si="72"/>
        <v>Dépenses</v>
      </c>
      <c r="W634" s="960">
        <f t="shared" si="73"/>
        <v>0</v>
      </c>
      <c r="X634" s="960">
        <f t="shared" si="74"/>
        <v>0</v>
      </c>
      <c r="Y634" s="960">
        <f t="shared" si="75"/>
        <v>0</v>
      </c>
      <c r="Z634" s="960">
        <f t="shared" si="76"/>
        <v>0</v>
      </c>
      <c r="AA634" s="960">
        <f t="shared" si="77"/>
        <v>0</v>
      </c>
      <c r="AB634" s="960">
        <f t="shared" si="78"/>
        <v>0</v>
      </c>
      <c r="AC634" s="957" t="str">
        <f t="shared" si="79"/>
        <v/>
      </c>
    </row>
    <row r="635" spans="22:29" ht="14.4" x14ac:dyDescent="0.3">
      <c r="V635" s="959" t="str">
        <f t="shared" si="72"/>
        <v>Dépenses</v>
      </c>
      <c r="W635" s="960">
        <f t="shared" si="73"/>
        <v>0</v>
      </c>
      <c r="X635" s="960">
        <f t="shared" si="74"/>
        <v>0</v>
      </c>
      <c r="Y635" s="960">
        <f t="shared" si="75"/>
        <v>0</v>
      </c>
      <c r="Z635" s="960">
        <f t="shared" si="76"/>
        <v>0</v>
      </c>
      <c r="AA635" s="960">
        <f t="shared" si="77"/>
        <v>0</v>
      </c>
      <c r="AB635" s="960">
        <f t="shared" si="78"/>
        <v>0</v>
      </c>
      <c r="AC635" s="957" t="str">
        <f t="shared" si="79"/>
        <v/>
      </c>
    </row>
    <row r="636" spans="22:29" ht="14.4" x14ac:dyDescent="0.3">
      <c r="V636" s="959" t="str">
        <f t="shared" si="72"/>
        <v>Dépenses</v>
      </c>
      <c r="W636" s="960">
        <f t="shared" si="73"/>
        <v>0</v>
      </c>
      <c r="X636" s="960">
        <f t="shared" si="74"/>
        <v>0</v>
      </c>
      <c r="Y636" s="960">
        <f t="shared" si="75"/>
        <v>0</v>
      </c>
      <c r="Z636" s="960">
        <f t="shared" si="76"/>
        <v>0</v>
      </c>
      <c r="AA636" s="960">
        <f t="shared" si="77"/>
        <v>0</v>
      </c>
      <c r="AB636" s="960">
        <f t="shared" si="78"/>
        <v>0</v>
      </c>
      <c r="AC636" s="957" t="str">
        <f t="shared" si="79"/>
        <v/>
      </c>
    </row>
    <row r="637" spans="22:29" ht="14.4" x14ac:dyDescent="0.3">
      <c r="V637" s="959" t="str">
        <f t="shared" si="72"/>
        <v>Dépenses</v>
      </c>
      <c r="W637" s="960">
        <f t="shared" si="73"/>
        <v>0</v>
      </c>
      <c r="X637" s="960">
        <f t="shared" si="74"/>
        <v>0</v>
      </c>
      <c r="Y637" s="960">
        <f t="shared" si="75"/>
        <v>0</v>
      </c>
      <c r="Z637" s="960">
        <f t="shared" si="76"/>
        <v>0</v>
      </c>
      <c r="AA637" s="960">
        <f t="shared" si="77"/>
        <v>0</v>
      </c>
      <c r="AB637" s="960">
        <f t="shared" si="78"/>
        <v>0</v>
      </c>
      <c r="AC637" s="957" t="str">
        <f t="shared" si="79"/>
        <v/>
      </c>
    </row>
    <row r="638" spans="22:29" ht="14.4" x14ac:dyDescent="0.3">
      <c r="V638" s="959" t="str">
        <f t="shared" si="72"/>
        <v>Dépenses</v>
      </c>
      <c r="W638" s="960">
        <f t="shared" si="73"/>
        <v>0</v>
      </c>
      <c r="X638" s="960">
        <f t="shared" si="74"/>
        <v>0</v>
      </c>
      <c r="Y638" s="960">
        <f t="shared" si="75"/>
        <v>0</v>
      </c>
      <c r="Z638" s="960">
        <f t="shared" si="76"/>
        <v>0</v>
      </c>
      <c r="AA638" s="960">
        <f t="shared" si="77"/>
        <v>0</v>
      </c>
      <c r="AB638" s="960">
        <f t="shared" si="78"/>
        <v>0</v>
      </c>
      <c r="AC638" s="957" t="str">
        <f t="shared" si="79"/>
        <v/>
      </c>
    </row>
    <row r="639" spans="22:29" ht="14.4" x14ac:dyDescent="0.3">
      <c r="V639" s="959" t="str">
        <f t="shared" si="72"/>
        <v>Dépenses</v>
      </c>
      <c r="W639" s="960">
        <f t="shared" si="73"/>
        <v>0</v>
      </c>
      <c r="X639" s="960">
        <f t="shared" si="74"/>
        <v>0</v>
      </c>
      <c r="Y639" s="960">
        <f t="shared" si="75"/>
        <v>0</v>
      </c>
      <c r="Z639" s="960">
        <f t="shared" si="76"/>
        <v>0</v>
      </c>
      <c r="AA639" s="960">
        <f t="shared" si="77"/>
        <v>0</v>
      </c>
      <c r="AB639" s="960">
        <f t="shared" si="78"/>
        <v>0</v>
      </c>
      <c r="AC639" s="957" t="str">
        <f t="shared" si="79"/>
        <v/>
      </c>
    </row>
    <row r="640" spans="22:29" ht="14.4" x14ac:dyDescent="0.3">
      <c r="V640" s="959" t="str">
        <f t="shared" si="72"/>
        <v>Dépenses</v>
      </c>
      <c r="W640" s="960">
        <f t="shared" si="73"/>
        <v>0</v>
      </c>
      <c r="X640" s="960">
        <f t="shared" si="74"/>
        <v>0</v>
      </c>
      <c r="Y640" s="960">
        <f t="shared" si="75"/>
        <v>0</v>
      </c>
      <c r="Z640" s="960">
        <f t="shared" si="76"/>
        <v>0</v>
      </c>
      <c r="AA640" s="960">
        <f t="shared" si="77"/>
        <v>0</v>
      </c>
      <c r="AB640" s="960">
        <f t="shared" si="78"/>
        <v>0</v>
      </c>
      <c r="AC640" s="957" t="str">
        <f t="shared" si="79"/>
        <v/>
      </c>
    </row>
    <row r="641" spans="22:29" ht="14.4" x14ac:dyDescent="0.3">
      <c r="V641" s="959" t="str">
        <f t="shared" si="72"/>
        <v>Dépenses</v>
      </c>
      <c r="W641" s="960">
        <f t="shared" si="73"/>
        <v>0</v>
      </c>
      <c r="X641" s="960">
        <f t="shared" si="74"/>
        <v>0</v>
      </c>
      <c r="Y641" s="960">
        <f t="shared" si="75"/>
        <v>0</v>
      </c>
      <c r="Z641" s="960">
        <f t="shared" si="76"/>
        <v>0</v>
      </c>
      <c r="AA641" s="960">
        <f t="shared" si="77"/>
        <v>0</v>
      </c>
      <c r="AB641" s="960">
        <f t="shared" si="78"/>
        <v>0</v>
      </c>
      <c r="AC641" s="957" t="str">
        <f t="shared" si="79"/>
        <v/>
      </c>
    </row>
    <row r="642" spans="22:29" ht="14.4" x14ac:dyDescent="0.3">
      <c r="V642" s="959" t="str">
        <f t="shared" si="72"/>
        <v>Dépenses</v>
      </c>
      <c r="W642" s="960">
        <f t="shared" si="73"/>
        <v>0</v>
      </c>
      <c r="X642" s="960">
        <f t="shared" si="74"/>
        <v>0</v>
      </c>
      <c r="Y642" s="960">
        <f t="shared" si="75"/>
        <v>0</v>
      </c>
      <c r="Z642" s="960">
        <f t="shared" si="76"/>
        <v>0</v>
      </c>
      <c r="AA642" s="960">
        <f t="shared" si="77"/>
        <v>0</v>
      </c>
      <c r="AB642" s="960">
        <f t="shared" si="78"/>
        <v>0</v>
      </c>
      <c r="AC642" s="957" t="str">
        <f t="shared" si="79"/>
        <v/>
      </c>
    </row>
    <row r="643" spans="22:29" ht="14.4" x14ac:dyDescent="0.3">
      <c r="V643" s="959" t="str">
        <f t="shared" ref="V643:V706" si="80">IF(LEFT($L643,1)="R","Recettes","Dépenses")</f>
        <v>Dépenses</v>
      </c>
      <c r="W643" s="960">
        <f t="shared" ref="W643:W706" si="81">IF($G643&amp;$I643&amp;$D643="SaisirBudget InitialEngagement",$T643,0)</f>
        <v>0</v>
      </c>
      <c r="X643" s="960">
        <f t="shared" ref="X643:X706" si="82">IF($G643&amp;$I643&amp;$D643&amp;$V643="SaisirBudget InitialPaiementDépenses",$T643,0)</f>
        <v>0</v>
      </c>
      <c r="Y643" s="960">
        <f t="shared" ref="Y643:Y706" si="83">IF($G643&amp;$I643&amp;$D643&amp;$V643="SaisirBudget InitialPaiementRecettes",$T643,0)</f>
        <v>0</v>
      </c>
      <c r="Z643" s="960">
        <f t="shared" ref="Z643:Z706" si="84">IF($D643&amp;$V643="EngagementDépenses",$T643,0)</f>
        <v>0</v>
      </c>
      <c r="AA643" s="960">
        <f t="shared" ref="AA643:AA706" si="85">IF($D643&amp;$V643="PaiementDépenses",$T643,0)</f>
        <v>0</v>
      </c>
      <c r="AB643" s="960">
        <f t="shared" ref="AB643:AB706" si="86">IF($D643&amp;$V643="PaiementRecettes",$T643,0)</f>
        <v>0</v>
      </c>
      <c r="AC643" s="957" t="str">
        <f t="shared" ref="AC643:AC706" si="87">IF(LEFT($L643,2)="RF","RF",IF(LEFT($L643,2)="RI","RI",""))</f>
        <v/>
      </c>
    </row>
    <row r="644" spans="22:29" ht="14.4" x14ac:dyDescent="0.3">
      <c r="V644" s="959" t="str">
        <f t="shared" si="80"/>
        <v>Dépenses</v>
      </c>
      <c r="W644" s="960">
        <f t="shared" si="81"/>
        <v>0</v>
      </c>
      <c r="X644" s="960">
        <f t="shared" si="82"/>
        <v>0</v>
      </c>
      <c r="Y644" s="960">
        <f t="shared" si="83"/>
        <v>0</v>
      </c>
      <c r="Z644" s="960">
        <f t="shared" si="84"/>
        <v>0</v>
      </c>
      <c r="AA644" s="960">
        <f t="shared" si="85"/>
        <v>0</v>
      </c>
      <c r="AB644" s="960">
        <f t="shared" si="86"/>
        <v>0</v>
      </c>
      <c r="AC644" s="957" t="str">
        <f t="shared" si="87"/>
        <v/>
      </c>
    </row>
    <row r="645" spans="22:29" ht="14.4" x14ac:dyDescent="0.3">
      <c r="V645" s="959" t="str">
        <f t="shared" si="80"/>
        <v>Dépenses</v>
      </c>
      <c r="W645" s="960">
        <f t="shared" si="81"/>
        <v>0</v>
      </c>
      <c r="X645" s="960">
        <f t="shared" si="82"/>
        <v>0</v>
      </c>
      <c r="Y645" s="960">
        <f t="shared" si="83"/>
        <v>0</v>
      </c>
      <c r="Z645" s="960">
        <f t="shared" si="84"/>
        <v>0</v>
      </c>
      <c r="AA645" s="960">
        <f t="shared" si="85"/>
        <v>0</v>
      </c>
      <c r="AB645" s="960">
        <f t="shared" si="86"/>
        <v>0</v>
      </c>
      <c r="AC645" s="957" t="str">
        <f t="shared" si="87"/>
        <v/>
      </c>
    </row>
    <row r="646" spans="22:29" ht="14.4" x14ac:dyDescent="0.3">
      <c r="V646" s="959" t="str">
        <f t="shared" si="80"/>
        <v>Dépenses</v>
      </c>
      <c r="W646" s="960">
        <f t="shared" si="81"/>
        <v>0</v>
      </c>
      <c r="X646" s="960">
        <f t="shared" si="82"/>
        <v>0</v>
      </c>
      <c r="Y646" s="960">
        <f t="shared" si="83"/>
        <v>0</v>
      </c>
      <c r="Z646" s="960">
        <f t="shared" si="84"/>
        <v>0</v>
      </c>
      <c r="AA646" s="960">
        <f t="shared" si="85"/>
        <v>0</v>
      </c>
      <c r="AB646" s="960">
        <f t="shared" si="86"/>
        <v>0</v>
      </c>
      <c r="AC646" s="957" t="str">
        <f t="shared" si="87"/>
        <v/>
      </c>
    </row>
    <row r="647" spans="22:29" ht="14.4" x14ac:dyDescent="0.3">
      <c r="V647" s="959" t="str">
        <f t="shared" si="80"/>
        <v>Dépenses</v>
      </c>
      <c r="W647" s="960">
        <f t="shared" si="81"/>
        <v>0</v>
      </c>
      <c r="X647" s="960">
        <f t="shared" si="82"/>
        <v>0</v>
      </c>
      <c r="Y647" s="960">
        <f t="shared" si="83"/>
        <v>0</v>
      </c>
      <c r="Z647" s="960">
        <f t="shared" si="84"/>
        <v>0</v>
      </c>
      <c r="AA647" s="960">
        <f t="shared" si="85"/>
        <v>0</v>
      </c>
      <c r="AB647" s="960">
        <f t="shared" si="86"/>
        <v>0</v>
      </c>
      <c r="AC647" s="957" t="str">
        <f t="shared" si="87"/>
        <v/>
      </c>
    </row>
    <row r="648" spans="22:29" ht="14.4" x14ac:dyDescent="0.3">
      <c r="V648" s="959" t="str">
        <f t="shared" si="80"/>
        <v>Dépenses</v>
      </c>
      <c r="W648" s="960">
        <f t="shared" si="81"/>
        <v>0</v>
      </c>
      <c r="X648" s="960">
        <f t="shared" si="82"/>
        <v>0</v>
      </c>
      <c r="Y648" s="960">
        <f t="shared" si="83"/>
        <v>0</v>
      </c>
      <c r="Z648" s="960">
        <f t="shared" si="84"/>
        <v>0</v>
      </c>
      <c r="AA648" s="960">
        <f t="shared" si="85"/>
        <v>0</v>
      </c>
      <c r="AB648" s="960">
        <f t="shared" si="86"/>
        <v>0</v>
      </c>
      <c r="AC648" s="957" t="str">
        <f t="shared" si="87"/>
        <v/>
      </c>
    </row>
    <row r="649" spans="22:29" ht="14.4" x14ac:dyDescent="0.3">
      <c r="V649" s="959" t="str">
        <f t="shared" si="80"/>
        <v>Dépenses</v>
      </c>
      <c r="W649" s="960">
        <f t="shared" si="81"/>
        <v>0</v>
      </c>
      <c r="X649" s="960">
        <f t="shared" si="82"/>
        <v>0</v>
      </c>
      <c r="Y649" s="960">
        <f t="shared" si="83"/>
        <v>0</v>
      </c>
      <c r="Z649" s="960">
        <f t="shared" si="84"/>
        <v>0</v>
      </c>
      <c r="AA649" s="960">
        <f t="shared" si="85"/>
        <v>0</v>
      </c>
      <c r="AB649" s="960">
        <f t="shared" si="86"/>
        <v>0</v>
      </c>
      <c r="AC649" s="957" t="str">
        <f t="shared" si="87"/>
        <v/>
      </c>
    </row>
    <row r="650" spans="22:29" ht="14.4" x14ac:dyDescent="0.3">
      <c r="V650" s="959" t="str">
        <f t="shared" si="80"/>
        <v>Dépenses</v>
      </c>
      <c r="W650" s="960">
        <f t="shared" si="81"/>
        <v>0</v>
      </c>
      <c r="X650" s="960">
        <f t="shared" si="82"/>
        <v>0</v>
      </c>
      <c r="Y650" s="960">
        <f t="shared" si="83"/>
        <v>0</v>
      </c>
      <c r="Z650" s="960">
        <f t="shared" si="84"/>
        <v>0</v>
      </c>
      <c r="AA650" s="960">
        <f t="shared" si="85"/>
        <v>0</v>
      </c>
      <c r="AB650" s="960">
        <f t="shared" si="86"/>
        <v>0</v>
      </c>
      <c r="AC650" s="957" t="str">
        <f t="shared" si="87"/>
        <v/>
      </c>
    </row>
    <row r="651" spans="22:29" ht="14.4" x14ac:dyDescent="0.3">
      <c r="V651" s="959" t="str">
        <f t="shared" si="80"/>
        <v>Dépenses</v>
      </c>
      <c r="W651" s="960">
        <f t="shared" si="81"/>
        <v>0</v>
      </c>
      <c r="X651" s="960">
        <f t="shared" si="82"/>
        <v>0</v>
      </c>
      <c r="Y651" s="960">
        <f t="shared" si="83"/>
        <v>0</v>
      </c>
      <c r="Z651" s="960">
        <f t="shared" si="84"/>
        <v>0</v>
      </c>
      <c r="AA651" s="960">
        <f t="shared" si="85"/>
        <v>0</v>
      </c>
      <c r="AB651" s="960">
        <f t="shared" si="86"/>
        <v>0</v>
      </c>
      <c r="AC651" s="957" t="str">
        <f t="shared" si="87"/>
        <v/>
      </c>
    </row>
    <row r="652" spans="22:29" ht="14.4" x14ac:dyDescent="0.3">
      <c r="V652" s="959" t="str">
        <f t="shared" si="80"/>
        <v>Dépenses</v>
      </c>
      <c r="W652" s="960">
        <f t="shared" si="81"/>
        <v>0</v>
      </c>
      <c r="X652" s="960">
        <f t="shared" si="82"/>
        <v>0</v>
      </c>
      <c r="Y652" s="960">
        <f t="shared" si="83"/>
        <v>0</v>
      </c>
      <c r="Z652" s="960">
        <f t="shared" si="84"/>
        <v>0</v>
      </c>
      <c r="AA652" s="960">
        <f t="shared" si="85"/>
        <v>0</v>
      </c>
      <c r="AB652" s="960">
        <f t="shared" si="86"/>
        <v>0</v>
      </c>
      <c r="AC652" s="957" t="str">
        <f t="shared" si="87"/>
        <v/>
      </c>
    </row>
    <row r="653" spans="22:29" ht="14.4" x14ac:dyDescent="0.3">
      <c r="V653" s="959" t="str">
        <f t="shared" si="80"/>
        <v>Dépenses</v>
      </c>
      <c r="W653" s="960">
        <f t="shared" si="81"/>
        <v>0</v>
      </c>
      <c r="X653" s="960">
        <f t="shared" si="82"/>
        <v>0</v>
      </c>
      <c r="Y653" s="960">
        <f t="shared" si="83"/>
        <v>0</v>
      </c>
      <c r="Z653" s="960">
        <f t="shared" si="84"/>
        <v>0</v>
      </c>
      <c r="AA653" s="960">
        <f t="shared" si="85"/>
        <v>0</v>
      </c>
      <c r="AB653" s="960">
        <f t="shared" si="86"/>
        <v>0</v>
      </c>
      <c r="AC653" s="957" t="str">
        <f t="shared" si="87"/>
        <v/>
      </c>
    </row>
    <row r="654" spans="22:29" ht="14.4" x14ac:dyDescent="0.3">
      <c r="V654" s="959" t="str">
        <f t="shared" si="80"/>
        <v>Dépenses</v>
      </c>
      <c r="W654" s="960">
        <f t="shared" si="81"/>
        <v>0</v>
      </c>
      <c r="X654" s="960">
        <f t="shared" si="82"/>
        <v>0</v>
      </c>
      <c r="Y654" s="960">
        <f t="shared" si="83"/>
        <v>0</v>
      </c>
      <c r="Z654" s="960">
        <f t="shared" si="84"/>
        <v>0</v>
      </c>
      <c r="AA654" s="960">
        <f t="shared" si="85"/>
        <v>0</v>
      </c>
      <c r="AB654" s="960">
        <f t="shared" si="86"/>
        <v>0</v>
      </c>
      <c r="AC654" s="957" t="str">
        <f t="shared" si="87"/>
        <v/>
      </c>
    </row>
    <row r="655" spans="22:29" ht="14.4" x14ac:dyDescent="0.3">
      <c r="V655" s="959" t="str">
        <f t="shared" si="80"/>
        <v>Dépenses</v>
      </c>
      <c r="W655" s="960">
        <f t="shared" si="81"/>
        <v>0</v>
      </c>
      <c r="X655" s="960">
        <f t="shared" si="82"/>
        <v>0</v>
      </c>
      <c r="Y655" s="960">
        <f t="shared" si="83"/>
        <v>0</v>
      </c>
      <c r="Z655" s="960">
        <f t="shared" si="84"/>
        <v>0</v>
      </c>
      <c r="AA655" s="960">
        <f t="shared" si="85"/>
        <v>0</v>
      </c>
      <c r="AB655" s="960">
        <f t="shared" si="86"/>
        <v>0</v>
      </c>
      <c r="AC655" s="957" t="str">
        <f t="shared" si="87"/>
        <v/>
      </c>
    </row>
    <row r="656" spans="22:29" ht="14.4" x14ac:dyDescent="0.3">
      <c r="V656" s="959" t="str">
        <f t="shared" si="80"/>
        <v>Dépenses</v>
      </c>
      <c r="W656" s="960">
        <f t="shared" si="81"/>
        <v>0</v>
      </c>
      <c r="X656" s="960">
        <f t="shared" si="82"/>
        <v>0</v>
      </c>
      <c r="Y656" s="960">
        <f t="shared" si="83"/>
        <v>0</v>
      </c>
      <c r="Z656" s="960">
        <f t="shared" si="84"/>
        <v>0</v>
      </c>
      <c r="AA656" s="960">
        <f t="shared" si="85"/>
        <v>0</v>
      </c>
      <c r="AB656" s="960">
        <f t="shared" si="86"/>
        <v>0</v>
      </c>
      <c r="AC656" s="957" t="str">
        <f t="shared" si="87"/>
        <v/>
      </c>
    </row>
    <row r="657" spans="22:29" ht="14.4" x14ac:dyDescent="0.3">
      <c r="V657" s="959" t="str">
        <f t="shared" si="80"/>
        <v>Dépenses</v>
      </c>
      <c r="W657" s="960">
        <f t="shared" si="81"/>
        <v>0</v>
      </c>
      <c r="X657" s="960">
        <f t="shared" si="82"/>
        <v>0</v>
      </c>
      <c r="Y657" s="960">
        <f t="shared" si="83"/>
        <v>0</v>
      </c>
      <c r="Z657" s="960">
        <f t="shared" si="84"/>
        <v>0</v>
      </c>
      <c r="AA657" s="960">
        <f t="shared" si="85"/>
        <v>0</v>
      </c>
      <c r="AB657" s="960">
        <f t="shared" si="86"/>
        <v>0</v>
      </c>
      <c r="AC657" s="957" t="str">
        <f t="shared" si="87"/>
        <v/>
      </c>
    </row>
    <row r="658" spans="22:29" ht="14.4" x14ac:dyDescent="0.3">
      <c r="V658" s="959" t="str">
        <f t="shared" si="80"/>
        <v>Dépenses</v>
      </c>
      <c r="W658" s="960">
        <f t="shared" si="81"/>
        <v>0</v>
      </c>
      <c r="X658" s="960">
        <f t="shared" si="82"/>
        <v>0</v>
      </c>
      <c r="Y658" s="960">
        <f t="shared" si="83"/>
        <v>0</v>
      </c>
      <c r="Z658" s="960">
        <f t="shared" si="84"/>
        <v>0</v>
      </c>
      <c r="AA658" s="960">
        <f t="shared" si="85"/>
        <v>0</v>
      </c>
      <c r="AB658" s="960">
        <f t="shared" si="86"/>
        <v>0</v>
      </c>
      <c r="AC658" s="957" t="str">
        <f t="shared" si="87"/>
        <v/>
      </c>
    </row>
    <row r="659" spans="22:29" ht="14.4" x14ac:dyDescent="0.3">
      <c r="V659" s="959" t="str">
        <f t="shared" si="80"/>
        <v>Dépenses</v>
      </c>
      <c r="W659" s="960">
        <f t="shared" si="81"/>
        <v>0</v>
      </c>
      <c r="X659" s="960">
        <f t="shared" si="82"/>
        <v>0</v>
      </c>
      <c r="Y659" s="960">
        <f t="shared" si="83"/>
        <v>0</v>
      </c>
      <c r="Z659" s="960">
        <f t="shared" si="84"/>
        <v>0</v>
      </c>
      <c r="AA659" s="960">
        <f t="shared" si="85"/>
        <v>0</v>
      </c>
      <c r="AB659" s="960">
        <f t="shared" si="86"/>
        <v>0</v>
      </c>
      <c r="AC659" s="957" t="str">
        <f t="shared" si="87"/>
        <v/>
      </c>
    </row>
    <row r="660" spans="22:29" ht="14.4" x14ac:dyDescent="0.3">
      <c r="V660" s="959" t="str">
        <f t="shared" si="80"/>
        <v>Dépenses</v>
      </c>
      <c r="W660" s="960">
        <f t="shared" si="81"/>
        <v>0</v>
      </c>
      <c r="X660" s="960">
        <f t="shared" si="82"/>
        <v>0</v>
      </c>
      <c r="Y660" s="960">
        <f t="shared" si="83"/>
        <v>0</v>
      </c>
      <c r="Z660" s="960">
        <f t="shared" si="84"/>
        <v>0</v>
      </c>
      <c r="AA660" s="960">
        <f t="shared" si="85"/>
        <v>0</v>
      </c>
      <c r="AB660" s="960">
        <f t="shared" si="86"/>
        <v>0</v>
      </c>
      <c r="AC660" s="957" t="str">
        <f t="shared" si="87"/>
        <v/>
      </c>
    </row>
    <row r="661" spans="22:29" ht="14.4" x14ac:dyDescent="0.3">
      <c r="V661" s="959" t="str">
        <f t="shared" si="80"/>
        <v>Dépenses</v>
      </c>
      <c r="W661" s="960">
        <f t="shared" si="81"/>
        <v>0</v>
      </c>
      <c r="X661" s="960">
        <f t="shared" si="82"/>
        <v>0</v>
      </c>
      <c r="Y661" s="960">
        <f t="shared" si="83"/>
        <v>0</v>
      </c>
      <c r="Z661" s="960">
        <f t="shared" si="84"/>
        <v>0</v>
      </c>
      <c r="AA661" s="960">
        <f t="shared" si="85"/>
        <v>0</v>
      </c>
      <c r="AB661" s="960">
        <f t="shared" si="86"/>
        <v>0</v>
      </c>
      <c r="AC661" s="957" t="str">
        <f t="shared" si="87"/>
        <v/>
      </c>
    </row>
    <row r="662" spans="22:29" ht="14.4" x14ac:dyDescent="0.3">
      <c r="V662" s="959" t="str">
        <f t="shared" si="80"/>
        <v>Dépenses</v>
      </c>
      <c r="W662" s="960">
        <f t="shared" si="81"/>
        <v>0</v>
      </c>
      <c r="X662" s="960">
        <f t="shared" si="82"/>
        <v>0</v>
      </c>
      <c r="Y662" s="960">
        <f t="shared" si="83"/>
        <v>0</v>
      </c>
      <c r="Z662" s="960">
        <f t="shared" si="84"/>
        <v>0</v>
      </c>
      <c r="AA662" s="960">
        <f t="shared" si="85"/>
        <v>0</v>
      </c>
      <c r="AB662" s="960">
        <f t="shared" si="86"/>
        <v>0</v>
      </c>
      <c r="AC662" s="957" t="str">
        <f t="shared" si="87"/>
        <v/>
      </c>
    </row>
    <row r="663" spans="22:29" ht="14.4" x14ac:dyDescent="0.3">
      <c r="V663" s="959" t="str">
        <f t="shared" si="80"/>
        <v>Dépenses</v>
      </c>
      <c r="W663" s="960">
        <f t="shared" si="81"/>
        <v>0</v>
      </c>
      <c r="X663" s="960">
        <f t="shared" si="82"/>
        <v>0</v>
      </c>
      <c r="Y663" s="960">
        <f t="shared" si="83"/>
        <v>0</v>
      </c>
      <c r="Z663" s="960">
        <f t="shared" si="84"/>
        <v>0</v>
      </c>
      <c r="AA663" s="960">
        <f t="shared" si="85"/>
        <v>0</v>
      </c>
      <c r="AB663" s="960">
        <f t="shared" si="86"/>
        <v>0</v>
      </c>
      <c r="AC663" s="957" t="str">
        <f t="shared" si="87"/>
        <v/>
      </c>
    </row>
    <row r="664" spans="22:29" ht="14.4" x14ac:dyDescent="0.3">
      <c r="V664" s="959" t="str">
        <f t="shared" si="80"/>
        <v>Dépenses</v>
      </c>
      <c r="W664" s="960">
        <f t="shared" si="81"/>
        <v>0</v>
      </c>
      <c r="X664" s="960">
        <f t="shared" si="82"/>
        <v>0</v>
      </c>
      <c r="Y664" s="960">
        <f t="shared" si="83"/>
        <v>0</v>
      </c>
      <c r="Z664" s="960">
        <f t="shared" si="84"/>
        <v>0</v>
      </c>
      <c r="AA664" s="960">
        <f t="shared" si="85"/>
        <v>0</v>
      </c>
      <c r="AB664" s="960">
        <f t="shared" si="86"/>
        <v>0</v>
      </c>
      <c r="AC664" s="957" t="str">
        <f t="shared" si="87"/>
        <v/>
      </c>
    </row>
    <row r="665" spans="22:29" ht="14.4" x14ac:dyDescent="0.3">
      <c r="V665" s="959" t="str">
        <f t="shared" si="80"/>
        <v>Dépenses</v>
      </c>
      <c r="W665" s="960">
        <f t="shared" si="81"/>
        <v>0</v>
      </c>
      <c r="X665" s="960">
        <f t="shared" si="82"/>
        <v>0</v>
      </c>
      <c r="Y665" s="960">
        <f t="shared" si="83"/>
        <v>0</v>
      </c>
      <c r="Z665" s="960">
        <f t="shared" si="84"/>
        <v>0</v>
      </c>
      <c r="AA665" s="960">
        <f t="shared" si="85"/>
        <v>0</v>
      </c>
      <c r="AB665" s="960">
        <f t="shared" si="86"/>
        <v>0</v>
      </c>
      <c r="AC665" s="957" t="str">
        <f t="shared" si="87"/>
        <v/>
      </c>
    </row>
    <row r="666" spans="22:29" ht="14.4" x14ac:dyDescent="0.3">
      <c r="V666" s="959" t="str">
        <f t="shared" si="80"/>
        <v>Dépenses</v>
      </c>
      <c r="W666" s="960">
        <f t="shared" si="81"/>
        <v>0</v>
      </c>
      <c r="X666" s="960">
        <f t="shared" si="82"/>
        <v>0</v>
      </c>
      <c r="Y666" s="960">
        <f t="shared" si="83"/>
        <v>0</v>
      </c>
      <c r="Z666" s="960">
        <f t="shared" si="84"/>
        <v>0</v>
      </c>
      <c r="AA666" s="960">
        <f t="shared" si="85"/>
        <v>0</v>
      </c>
      <c r="AB666" s="960">
        <f t="shared" si="86"/>
        <v>0</v>
      </c>
      <c r="AC666" s="957" t="str">
        <f t="shared" si="87"/>
        <v/>
      </c>
    </row>
    <row r="667" spans="22:29" ht="14.4" x14ac:dyDescent="0.3">
      <c r="V667" s="959" t="str">
        <f t="shared" si="80"/>
        <v>Dépenses</v>
      </c>
      <c r="W667" s="960">
        <f t="shared" si="81"/>
        <v>0</v>
      </c>
      <c r="X667" s="960">
        <f t="shared" si="82"/>
        <v>0</v>
      </c>
      <c r="Y667" s="960">
        <f t="shared" si="83"/>
        <v>0</v>
      </c>
      <c r="Z667" s="960">
        <f t="shared" si="84"/>
        <v>0</v>
      </c>
      <c r="AA667" s="960">
        <f t="shared" si="85"/>
        <v>0</v>
      </c>
      <c r="AB667" s="960">
        <f t="shared" si="86"/>
        <v>0</v>
      </c>
      <c r="AC667" s="957" t="str">
        <f t="shared" si="87"/>
        <v/>
      </c>
    </row>
    <row r="668" spans="22:29" ht="14.4" x14ac:dyDescent="0.3">
      <c r="V668" s="959" t="str">
        <f t="shared" si="80"/>
        <v>Dépenses</v>
      </c>
      <c r="W668" s="960">
        <f t="shared" si="81"/>
        <v>0</v>
      </c>
      <c r="X668" s="960">
        <f t="shared" si="82"/>
        <v>0</v>
      </c>
      <c r="Y668" s="960">
        <f t="shared" si="83"/>
        <v>0</v>
      </c>
      <c r="Z668" s="960">
        <f t="shared" si="84"/>
        <v>0</v>
      </c>
      <c r="AA668" s="960">
        <f t="shared" si="85"/>
        <v>0</v>
      </c>
      <c r="AB668" s="960">
        <f t="shared" si="86"/>
        <v>0</v>
      </c>
      <c r="AC668" s="957" t="str">
        <f t="shared" si="87"/>
        <v/>
      </c>
    </row>
    <row r="669" spans="22:29" ht="14.4" x14ac:dyDescent="0.3">
      <c r="V669" s="959" t="str">
        <f t="shared" si="80"/>
        <v>Dépenses</v>
      </c>
      <c r="W669" s="960">
        <f t="shared" si="81"/>
        <v>0</v>
      </c>
      <c r="X669" s="960">
        <f t="shared" si="82"/>
        <v>0</v>
      </c>
      <c r="Y669" s="960">
        <f t="shared" si="83"/>
        <v>0</v>
      </c>
      <c r="Z669" s="960">
        <f t="shared" si="84"/>
        <v>0</v>
      </c>
      <c r="AA669" s="960">
        <f t="shared" si="85"/>
        <v>0</v>
      </c>
      <c r="AB669" s="960">
        <f t="shared" si="86"/>
        <v>0</v>
      </c>
      <c r="AC669" s="957" t="str">
        <f t="shared" si="87"/>
        <v/>
      </c>
    </row>
    <row r="670" spans="22:29" ht="14.4" x14ac:dyDescent="0.3">
      <c r="V670" s="959" t="str">
        <f t="shared" si="80"/>
        <v>Dépenses</v>
      </c>
      <c r="W670" s="960">
        <f t="shared" si="81"/>
        <v>0</v>
      </c>
      <c r="X670" s="960">
        <f t="shared" si="82"/>
        <v>0</v>
      </c>
      <c r="Y670" s="960">
        <f t="shared" si="83"/>
        <v>0</v>
      </c>
      <c r="Z670" s="960">
        <f t="shared" si="84"/>
        <v>0</v>
      </c>
      <c r="AA670" s="960">
        <f t="shared" si="85"/>
        <v>0</v>
      </c>
      <c r="AB670" s="960">
        <f t="shared" si="86"/>
        <v>0</v>
      </c>
      <c r="AC670" s="957" t="str">
        <f t="shared" si="87"/>
        <v/>
      </c>
    </row>
    <row r="671" spans="22:29" ht="14.4" x14ac:dyDescent="0.3">
      <c r="V671" s="959" t="str">
        <f t="shared" si="80"/>
        <v>Dépenses</v>
      </c>
      <c r="W671" s="960">
        <f t="shared" si="81"/>
        <v>0</v>
      </c>
      <c r="X671" s="960">
        <f t="shared" si="82"/>
        <v>0</v>
      </c>
      <c r="Y671" s="960">
        <f t="shared" si="83"/>
        <v>0</v>
      </c>
      <c r="Z671" s="960">
        <f t="shared" si="84"/>
        <v>0</v>
      </c>
      <c r="AA671" s="960">
        <f t="shared" si="85"/>
        <v>0</v>
      </c>
      <c r="AB671" s="960">
        <f t="shared" si="86"/>
        <v>0</v>
      </c>
      <c r="AC671" s="957" t="str">
        <f t="shared" si="87"/>
        <v/>
      </c>
    </row>
    <row r="672" spans="22:29" ht="14.4" x14ac:dyDescent="0.3">
      <c r="V672" s="959" t="str">
        <f t="shared" si="80"/>
        <v>Dépenses</v>
      </c>
      <c r="W672" s="960">
        <f t="shared" si="81"/>
        <v>0</v>
      </c>
      <c r="X672" s="960">
        <f t="shared" si="82"/>
        <v>0</v>
      </c>
      <c r="Y672" s="960">
        <f t="shared" si="83"/>
        <v>0</v>
      </c>
      <c r="Z672" s="960">
        <f t="shared" si="84"/>
        <v>0</v>
      </c>
      <c r="AA672" s="960">
        <f t="shared" si="85"/>
        <v>0</v>
      </c>
      <c r="AB672" s="960">
        <f t="shared" si="86"/>
        <v>0</v>
      </c>
      <c r="AC672" s="957" t="str">
        <f t="shared" si="87"/>
        <v/>
      </c>
    </row>
    <row r="673" spans="22:29" ht="14.4" x14ac:dyDescent="0.3">
      <c r="V673" s="959" t="str">
        <f t="shared" si="80"/>
        <v>Dépenses</v>
      </c>
      <c r="W673" s="960">
        <f t="shared" si="81"/>
        <v>0</v>
      </c>
      <c r="X673" s="960">
        <f t="shared" si="82"/>
        <v>0</v>
      </c>
      <c r="Y673" s="960">
        <f t="shared" si="83"/>
        <v>0</v>
      </c>
      <c r="Z673" s="960">
        <f t="shared" si="84"/>
        <v>0</v>
      </c>
      <c r="AA673" s="960">
        <f t="shared" si="85"/>
        <v>0</v>
      </c>
      <c r="AB673" s="960">
        <f t="shared" si="86"/>
        <v>0</v>
      </c>
      <c r="AC673" s="957" t="str">
        <f t="shared" si="87"/>
        <v/>
      </c>
    </row>
    <row r="674" spans="22:29" ht="14.4" x14ac:dyDescent="0.3">
      <c r="V674" s="959" t="str">
        <f t="shared" si="80"/>
        <v>Dépenses</v>
      </c>
      <c r="W674" s="960">
        <f t="shared" si="81"/>
        <v>0</v>
      </c>
      <c r="X674" s="960">
        <f t="shared" si="82"/>
        <v>0</v>
      </c>
      <c r="Y674" s="960">
        <f t="shared" si="83"/>
        <v>0</v>
      </c>
      <c r="Z674" s="960">
        <f t="shared" si="84"/>
        <v>0</v>
      </c>
      <c r="AA674" s="960">
        <f t="shared" si="85"/>
        <v>0</v>
      </c>
      <c r="AB674" s="960">
        <f t="shared" si="86"/>
        <v>0</v>
      </c>
      <c r="AC674" s="957" t="str">
        <f t="shared" si="87"/>
        <v/>
      </c>
    </row>
    <row r="675" spans="22:29" ht="14.4" x14ac:dyDescent="0.3">
      <c r="V675" s="959" t="str">
        <f t="shared" si="80"/>
        <v>Dépenses</v>
      </c>
      <c r="W675" s="960">
        <f t="shared" si="81"/>
        <v>0</v>
      </c>
      <c r="X675" s="960">
        <f t="shared" si="82"/>
        <v>0</v>
      </c>
      <c r="Y675" s="960">
        <f t="shared" si="83"/>
        <v>0</v>
      </c>
      <c r="Z675" s="960">
        <f t="shared" si="84"/>
        <v>0</v>
      </c>
      <c r="AA675" s="960">
        <f t="shared" si="85"/>
        <v>0</v>
      </c>
      <c r="AB675" s="960">
        <f t="shared" si="86"/>
        <v>0</v>
      </c>
      <c r="AC675" s="957" t="str">
        <f t="shared" si="87"/>
        <v/>
      </c>
    </row>
    <row r="676" spans="22:29" ht="14.4" x14ac:dyDescent="0.3">
      <c r="V676" s="959" t="str">
        <f t="shared" si="80"/>
        <v>Dépenses</v>
      </c>
      <c r="W676" s="960">
        <f t="shared" si="81"/>
        <v>0</v>
      </c>
      <c r="X676" s="960">
        <f t="shared" si="82"/>
        <v>0</v>
      </c>
      <c r="Y676" s="960">
        <f t="shared" si="83"/>
        <v>0</v>
      </c>
      <c r="Z676" s="960">
        <f t="shared" si="84"/>
        <v>0</v>
      </c>
      <c r="AA676" s="960">
        <f t="shared" si="85"/>
        <v>0</v>
      </c>
      <c r="AB676" s="960">
        <f t="shared" si="86"/>
        <v>0</v>
      </c>
      <c r="AC676" s="957" t="str">
        <f t="shared" si="87"/>
        <v/>
      </c>
    </row>
    <row r="677" spans="22:29" ht="14.4" x14ac:dyDescent="0.3">
      <c r="V677" s="959" t="str">
        <f t="shared" si="80"/>
        <v>Dépenses</v>
      </c>
      <c r="W677" s="960">
        <f t="shared" si="81"/>
        <v>0</v>
      </c>
      <c r="X677" s="960">
        <f t="shared" si="82"/>
        <v>0</v>
      </c>
      <c r="Y677" s="960">
        <f t="shared" si="83"/>
        <v>0</v>
      </c>
      <c r="Z677" s="960">
        <f t="shared" si="84"/>
        <v>0</v>
      </c>
      <c r="AA677" s="960">
        <f t="shared" si="85"/>
        <v>0</v>
      </c>
      <c r="AB677" s="960">
        <f t="shared" si="86"/>
        <v>0</v>
      </c>
      <c r="AC677" s="957" t="str">
        <f t="shared" si="87"/>
        <v/>
      </c>
    </row>
    <row r="678" spans="22:29" ht="14.4" x14ac:dyDescent="0.3">
      <c r="V678" s="959" t="str">
        <f t="shared" si="80"/>
        <v>Dépenses</v>
      </c>
      <c r="W678" s="960">
        <f t="shared" si="81"/>
        <v>0</v>
      </c>
      <c r="X678" s="960">
        <f t="shared" si="82"/>
        <v>0</v>
      </c>
      <c r="Y678" s="960">
        <f t="shared" si="83"/>
        <v>0</v>
      </c>
      <c r="Z678" s="960">
        <f t="shared" si="84"/>
        <v>0</v>
      </c>
      <c r="AA678" s="960">
        <f t="shared" si="85"/>
        <v>0</v>
      </c>
      <c r="AB678" s="960">
        <f t="shared" si="86"/>
        <v>0</v>
      </c>
      <c r="AC678" s="957" t="str">
        <f t="shared" si="87"/>
        <v/>
      </c>
    </row>
    <row r="679" spans="22:29" ht="14.4" x14ac:dyDescent="0.3">
      <c r="V679" s="959" t="str">
        <f t="shared" si="80"/>
        <v>Dépenses</v>
      </c>
      <c r="W679" s="960">
        <f t="shared" si="81"/>
        <v>0</v>
      </c>
      <c r="X679" s="960">
        <f t="shared" si="82"/>
        <v>0</v>
      </c>
      <c r="Y679" s="960">
        <f t="shared" si="83"/>
        <v>0</v>
      </c>
      <c r="Z679" s="960">
        <f t="shared" si="84"/>
        <v>0</v>
      </c>
      <c r="AA679" s="960">
        <f t="shared" si="85"/>
        <v>0</v>
      </c>
      <c r="AB679" s="960">
        <f t="shared" si="86"/>
        <v>0</v>
      </c>
      <c r="AC679" s="957" t="str">
        <f t="shared" si="87"/>
        <v/>
      </c>
    </row>
    <row r="680" spans="22:29" ht="14.4" x14ac:dyDescent="0.3">
      <c r="V680" s="959" t="str">
        <f t="shared" si="80"/>
        <v>Dépenses</v>
      </c>
      <c r="W680" s="960">
        <f t="shared" si="81"/>
        <v>0</v>
      </c>
      <c r="X680" s="960">
        <f t="shared" si="82"/>
        <v>0</v>
      </c>
      <c r="Y680" s="960">
        <f t="shared" si="83"/>
        <v>0</v>
      </c>
      <c r="Z680" s="960">
        <f t="shared" si="84"/>
        <v>0</v>
      </c>
      <c r="AA680" s="960">
        <f t="shared" si="85"/>
        <v>0</v>
      </c>
      <c r="AB680" s="960">
        <f t="shared" si="86"/>
        <v>0</v>
      </c>
      <c r="AC680" s="957" t="str">
        <f t="shared" si="87"/>
        <v/>
      </c>
    </row>
    <row r="681" spans="22:29" ht="14.4" x14ac:dyDescent="0.3">
      <c r="V681" s="959" t="str">
        <f t="shared" si="80"/>
        <v>Dépenses</v>
      </c>
      <c r="W681" s="960">
        <f t="shared" si="81"/>
        <v>0</v>
      </c>
      <c r="X681" s="960">
        <f t="shared" si="82"/>
        <v>0</v>
      </c>
      <c r="Y681" s="960">
        <f t="shared" si="83"/>
        <v>0</v>
      </c>
      <c r="Z681" s="960">
        <f t="shared" si="84"/>
        <v>0</v>
      </c>
      <c r="AA681" s="960">
        <f t="shared" si="85"/>
        <v>0</v>
      </c>
      <c r="AB681" s="960">
        <f t="shared" si="86"/>
        <v>0</v>
      </c>
      <c r="AC681" s="957" t="str">
        <f t="shared" si="87"/>
        <v/>
      </c>
    </row>
    <row r="682" spans="22:29" ht="14.4" x14ac:dyDescent="0.3">
      <c r="V682" s="959" t="str">
        <f t="shared" si="80"/>
        <v>Dépenses</v>
      </c>
      <c r="W682" s="960">
        <f t="shared" si="81"/>
        <v>0</v>
      </c>
      <c r="X682" s="960">
        <f t="shared" si="82"/>
        <v>0</v>
      </c>
      <c r="Y682" s="960">
        <f t="shared" si="83"/>
        <v>0</v>
      </c>
      <c r="Z682" s="960">
        <f t="shared" si="84"/>
        <v>0</v>
      </c>
      <c r="AA682" s="960">
        <f t="shared" si="85"/>
        <v>0</v>
      </c>
      <c r="AB682" s="960">
        <f t="shared" si="86"/>
        <v>0</v>
      </c>
      <c r="AC682" s="957" t="str">
        <f t="shared" si="87"/>
        <v/>
      </c>
    </row>
    <row r="683" spans="22:29" ht="14.4" x14ac:dyDescent="0.3">
      <c r="V683" s="959" t="str">
        <f t="shared" si="80"/>
        <v>Dépenses</v>
      </c>
      <c r="W683" s="960">
        <f t="shared" si="81"/>
        <v>0</v>
      </c>
      <c r="X683" s="960">
        <f t="shared" si="82"/>
        <v>0</v>
      </c>
      <c r="Y683" s="960">
        <f t="shared" si="83"/>
        <v>0</v>
      </c>
      <c r="Z683" s="960">
        <f t="shared" si="84"/>
        <v>0</v>
      </c>
      <c r="AA683" s="960">
        <f t="shared" si="85"/>
        <v>0</v>
      </c>
      <c r="AB683" s="960">
        <f t="shared" si="86"/>
        <v>0</v>
      </c>
      <c r="AC683" s="957" t="str">
        <f t="shared" si="87"/>
        <v/>
      </c>
    </row>
    <row r="684" spans="22:29" ht="14.4" x14ac:dyDescent="0.3">
      <c r="V684" s="959" t="str">
        <f t="shared" si="80"/>
        <v>Dépenses</v>
      </c>
      <c r="W684" s="960">
        <f t="shared" si="81"/>
        <v>0</v>
      </c>
      <c r="X684" s="960">
        <f t="shared" si="82"/>
        <v>0</v>
      </c>
      <c r="Y684" s="960">
        <f t="shared" si="83"/>
        <v>0</v>
      </c>
      <c r="Z684" s="960">
        <f t="shared" si="84"/>
        <v>0</v>
      </c>
      <c r="AA684" s="960">
        <f t="shared" si="85"/>
        <v>0</v>
      </c>
      <c r="AB684" s="960">
        <f t="shared" si="86"/>
        <v>0</v>
      </c>
      <c r="AC684" s="957" t="str">
        <f t="shared" si="87"/>
        <v/>
      </c>
    </row>
    <row r="685" spans="22:29" ht="14.4" x14ac:dyDescent="0.3">
      <c r="V685" s="959" t="str">
        <f t="shared" si="80"/>
        <v>Dépenses</v>
      </c>
      <c r="W685" s="960">
        <f t="shared" si="81"/>
        <v>0</v>
      </c>
      <c r="X685" s="960">
        <f t="shared" si="82"/>
        <v>0</v>
      </c>
      <c r="Y685" s="960">
        <f t="shared" si="83"/>
        <v>0</v>
      </c>
      <c r="Z685" s="960">
        <f t="shared" si="84"/>
        <v>0</v>
      </c>
      <c r="AA685" s="960">
        <f t="shared" si="85"/>
        <v>0</v>
      </c>
      <c r="AB685" s="960">
        <f t="shared" si="86"/>
        <v>0</v>
      </c>
      <c r="AC685" s="957" t="str">
        <f t="shared" si="87"/>
        <v/>
      </c>
    </row>
    <row r="686" spans="22:29" ht="14.4" x14ac:dyDescent="0.3">
      <c r="V686" s="959" t="str">
        <f t="shared" si="80"/>
        <v>Dépenses</v>
      </c>
      <c r="W686" s="960">
        <f t="shared" si="81"/>
        <v>0</v>
      </c>
      <c r="X686" s="960">
        <f t="shared" si="82"/>
        <v>0</v>
      </c>
      <c r="Y686" s="960">
        <f t="shared" si="83"/>
        <v>0</v>
      </c>
      <c r="Z686" s="960">
        <f t="shared" si="84"/>
        <v>0</v>
      </c>
      <c r="AA686" s="960">
        <f t="shared" si="85"/>
        <v>0</v>
      </c>
      <c r="AB686" s="960">
        <f t="shared" si="86"/>
        <v>0</v>
      </c>
      <c r="AC686" s="957" t="str">
        <f t="shared" si="87"/>
        <v/>
      </c>
    </row>
    <row r="687" spans="22:29" ht="14.4" x14ac:dyDescent="0.3">
      <c r="V687" s="959" t="str">
        <f t="shared" si="80"/>
        <v>Dépenses</v>
      </c>
      <c r="W687" s="960">
        <f t="shared" si="81"/>
        <v>0</v>
      </c>
      <c r="X687" s="960">
        <f t="shared" si="82"/>
        <v>0</v>
      </c>
      <c r="Y687" s="960">
        <f t="shared" si="83"/>
        <v>0</v>
      </c>
      <c r="Z687" s="960">
        <f t="shared" si="84"/>
        <v>0</v>
      </c>
      <c r="AA687" s="960">
        <f t="shared" si="85"/>
        <v>0</v>
      </c>
      <c r="AB687" s="960">
        <f t="shared" si="86"/>
        <v>0</v>
      </c>
      <c r="AC687" s="957" t="str">
        <f t="shared" si="87"/>
        <v/>
      </c>
    </row>
    <row r="688" spans="22:29" ht="14.4" x14ac:dyDescent="0.3">
      <c r="V688" s="959" t="str">
        <f t="shared" si="80"/>
        <v>Dépenses</v>
      </c>
      <c r="W688" s="960">
        <f t="shared" si="81"/>
        <v>0</v>
      </c>
      <c r="X688" s="960">
        <f t="shared" si="82"/>
        <v>0</v>
      </c>
      <c r="Y688" s="960">
        <f t="shared" si="83"/>
        <v>0</v>
      </c>
      <c r="Z688" s="960">
        <f t="shared" si="84"/>
        <v>0</v>
      </c>
      <c r="AA688" s="960">
        <f t="shared" si="85"/>
        <v>0</v>
      </c>
      <c r="AB688" s="960">
        <f t="shared" si="86"/>
        <v>0</v>
      </c>
      <c r="AC688" s="957" t="str">
        <f t="shared" si="87"/>
        <v/>
      </c>
    </row>
    <row r="689" spans="22:29" ht="14.4" x14ac:dyDescent="0.3">
      <c r="V689" s="959" t="str">
        <f t="shared" si="80"/>
        <v>Dépenses</v>
      </c>
      <c r="W689" s="960">
        <f t="shared" si="81"/>
        <v>0</v>
      </c>
      <c r="X689" s="960">
        <f t="shared" si="82"/>
        <v>0</v>
      </c>
      <c r="Y689" s="960">
        <f t="shared" si="83"/>
        <v>0</v>
      </c>
      <c r="Z689" s="960">
        <f t="shared" si="84"/>
        <v>0</v>
      </c>
      <c r="AA689" s="960">
        <f t="shared" si="85"/>
        <v>0</v>
      </c>
      <c r="AB689" s="960">
        <f t="shared" si="86"/>
        <v>0</v>
      </c>
      <c r="AC689" s="957" t="str">
        <f t="shared" si="87"/>
        <v/>
      </c>
    </row>
    <row r="690" spans="22:29" ht="14.4" x14ac:dyDescent="0.3">
      <c r="V690" s="959" t="str">
        <f t="shared" si="80"/>
        <v>Dépenses</v>
      </c>
      <c r="W690" s="960">
        <f t="shared" si="81"/>
        <v>0</v>
      </c>
      <c r="X690" s="960">
        <f t="shared" si="82"/>
        <v>0</v>
      </c>
      <c r="Y690" s="960">
        <f t="shared" si="83"/>
        <v>0</v>
      </c>
      <c r="Z690" s="960">
        <f t="shared" si="84"/>
        <v>0</v>
      </c>
      <c r="AA690" s="960">
        <f t="shared" si="85"/>
        <v>0</v>
      </c>
      <c r="AB690" s="960">
        <f t="shared" si="86"/>
        <v>0</v>
      </c>
      <c r="AC690" s="957" t="str">
        <f t="shared" si="87"/>
        <v/>
      </c>
    </row>
    <row r="691" spans="22:29" ht="14.4" x14ac:dyDescent="0.3">
      <c r="V691" s="959" t="str">
        <f t="shared" si="80"/>
        <v>Dépenses</v>
      </c>
      <c r="W691" s="960">
        <f t="shared" si="81"/>
        <v>0</v>
      </c>
      <c r="X691" s="960">
        <f t="shared" si="82"/>
        <v>0</v>
      </c>
      <c r="Y691" s="960">
        <f t="shared" si="83"/>
        <v>0</v>
      </c>
      <c r="Z691" s="960">
        <f t="shared" si="84"/>
        <v>0</v>
      </c>
      <c r="AA691" s="960">
        <f t="shared" si="85"/>
        <v>0</v>
      </c>
      <c r="AB691" s="960">
        <f t="shared" si="86"/>
        <v>0</v>
      </c>
      <c r="AC691" s="957" t="str">
        <f t="shared" si="87"/>
        <v/>
      </c>
    </row>
    <row r="692" spans="22:29" ht="14.4" x14ac:dyDescent="0.3">
      <c r="V692" s="959" t="str">
        <f t="shared" si="80"/>
        <v>Dépenses</v>
      </c>
      <c r="W692" s="960">
        <f t="shared" si="81"/>
        <v>0</v>
      </c>
      <c r="X692" s="960">
        <f t="shared" si="82"/>
        <v>0</v>
      </c>
      <c r="Y692" s="960">
        <f t="shared" si="83"/>
        <v>0</v>
      </c>
      <c r="Z692" s="960">
        <f t="shared" si="84"/>
        <v>0</v>
      </c>
      <c r="AA692" s="960">
        <f t="shared" si="85"/>
        <v>0</v>
      </c>
      <c r="AB692" s="960">
        <f t="shared" si="86"/>
        <v>0</v>
      </c>
      <c r="AC692" s="957" t="str">
        <f t="shared" si="87"/>
        <v/>
      </c>
    </row>
    <row r="693" spans="22:29" ht="14.4" x14ac:dyDescent="0.3">
      <c r="V693" s="959" t="str">
        <f t="shared" si="80"/>
        <v>Dépenses</v>
      </c>
      <c r="W693" s="960">
        <f t="shared" si="81"/>
        <v>0</v>
      </c>
      <c r="X693" s="960">
        <f t="shared" si="82"/>
        <v>0</v>
      </c>
      <c r="Y693" s="960">
        <f t="shared" si="83"/>
        <v>0</v>
      </c>
      <c r="Z693" s="960">
        <f t="shared" si="84"/>
        <v>0</v>
      </c>
      <c r="AA693" s="960">
        <f t="shared" si="85"/>
        <v>0</v>
      </c>
      <c r="AB693" s="960">
        <f t="shared" si="86"/>
        <v>0</v>
      </c>
      <c r="AC693" s="957" t="str">
        <f t="shared" si="87"/>
        <v/>
      </c>
    </row>
    <row r="694" spans="22:29" ht="14.4" x14ac:dyDescent="0.3">
      <c r="V694" s="959" t="str">
        <f t="shared" si="80"/>
        <v>Dépenses</v>
      </c>
      <c r="W694" s="960">
        <f t="shared" si="81"/>
        <v>0</v>
      </c>
      <c r="X694" s="960">
        <f t="shared" si="82"/>
        <v>0</v>
      </c>
      <c r="Y694" s="960">
        <f t="shared" si="83"/>
        <v>0</v>
      </c>
      <c r="Z694" s="960">
        <f t="shared" si="84"/>
        <v>0</v>
      </c>
      <c r="AA694" s="960">
        <f t="shared" si="85"/>
        <v>0</v>
      </c>
      <c r="AB694" s="960">
        <f t="shared" si="86"/>
        <v>0</v>
      </c>
      <c r="AC694" s="957" t="str">
        <f t="shared" si="87"/>
        <v/>
      </c>
    </row>
    <row r="695" spans="22:29" ht="14.4" x14ac:dyDescent="0.3">
      <c r="V695" s="959" t="str">
        <f t="shared" si="80"/>
        <v>Dépenses</v>
      </c>
      <c r="W695" s="960">
        <f t="shared" si="81"/>
        <v>0</v>
      </c>
      <c r="X695" s="960">
        <f t="shared" si="82"/>
        <v>0</v>
      </c>
      <c r="Y695" s="960">
        <f t="shared" si="83"/>
        <v>0</v>
      </c>
      <c r="Z695" s="960">
        <f t="shared" si="84"/>
        <v>0</v>
      </c>
      <c r="AA695" s="960">
        <f t="shared" si="85"/>
        <v>0</v>
      </c>
      <c r="AB695" s="960">
        <f t="shared" si="86"/>
        <v>0</v>
      </c>
      <c r="AC695" s="957" t="str">
        <f t="shared" si="87"/>
        <v/>
      </c>
    </row>
    <row r="696" spans="22:29" ht="14.4" x14ac:dyDescent="0.3">
      <c r="V696" s="959" t="str">
        <f t="shared" si="80"/>
        <v>Dépenses</v>
      </c>
      <c r="W696" s="960">
        <f t="shared" si="81"/>
        <v>0</v>
      </c>
      <c r="X696" s="960">
        <f t="shared" si="82"/>
        <v>0</v>
      </c>
      <c r="Y696" s="960">
        <f t="shared" si="83"/>
        <v>0</v>
      </c>
      <c r="Z696" s="960">
        <f t="shared" si="84"/>
        <v>0</v>
      </c>
      <c r="AA696" s="960">
        <f t="shared" si="85"/>
        <v>0</v>
      </c>
      <c r="AB696" s="960">
        <f t="shared" si="86"/>
        <v>0</v>
      </c>
      <c r="AC696" s="957" t="str">
        <f t="shared" si="87"/>
        <v/>
      </c>
    </row>
    <row r="697" spans="22:29" ht="14.4" x14ac:dyDescent="0.3">
      <c r="V697" s="959" t="str">
        <f t="shared" si="80"/>
        <v>Dépenses</v>
      </c>
      <c r="W697" s="960">
        <f t="shared" si="81"/>
        <v>0</v>
      </c>
      <c r="X697" s="960">
        <f t="shared" si="82"/>
        <v>0</v>
      </c>
      <c r="Y697" s="960">
        <f t="shared" si="83"/>
        <v>0</v>
      </c>
      <c r="Z697" s="960">
        <f t="shared" si="84"/>
        <v>0</v>
      </c>
      <c r="AA697" s="960">
        <f t="shared" si="85"/>
        <v>0</v>
      </c>
      <c r="AB697" s="960">
        <f t="shared" si="86"/>
        <v>0</v>
      </c>
      <c r="AC697" s="957" t="str">
        <f t="shared" si="87"/>
        <v/>
      </c>
    </row>
    <row r="698" spans="22:29" ht="14.4" x14ac:dyDescent="0.3">
      <c r="V698" s="959" t="str">
        <f t="shared" si="80"/>
        <v>Dépenses</v>
      </c>
      <c r="W698" s="960">
        <f t="shared" si="81"/>
        <v>0</v>
      </c>
      <c r="X698" s="960">
        <f t="shared" si="82"/>
        <v>0</v>
      </c>
      <c r="Y698" s="960">
        <f t="shared" si="83"/>
        <v>0</v>
      </c>
      <c r="Z698" s="960">
        <f t="shared" si="84"/>
        <v>0</v>
      </c>
      <c r="AA698" s="960">
        <f t="shared" si="85"/>
        <v>0</v>
      </c>
      <c r="AB698" s="960">
        <f t="shared" si="86"/>
        <v>0</v>
      </c>
      <c r="AC698" s="957" t="str">
        <f t="shared" si="87"/>
        <v/>
      </c>
    </row>
    <row r="699" spans="22:29" ht="14.4" x14ac:dyDescent="0.3">
      <c r="V699" s="959" t="str">
        <f t="shared" si="80"/>
        <v>Dépenses</v>
      </c>
      <c r="W699" s="960">
        <f t="shared" si="81"/>
        <v>0</v>
      </c>
      <c r="X699" s="960">
        <f t="shared" si="82"/>
        <v>0</v>
      </c>
      <c r="Y699" s="960">
        <f t="shared" si="83"/>
        <v>0</v>
      </c>
      <c r="Z699" s="960">
        <f t="shared" si="84"/>
        <v>0</v>
      </c>
      <c r="AA699" s="960">
        <f t="shared" si="85"/>
        <v>0</v>
      </c>
      <c r="AB699" s="960">
        <f t="shared" si="86"/>
        <v>0</v>
      </c>
      <c r="AC699" s="957" t="str">
        <f t="shared" si="87"/>
        <v/>
      </c>
    </row>
    <row r="700" spans="22:29" ht="14.4" x14ac:dyDescent="0.3">
      <c r="V700" s="959" t="str">
        <f t="shared" si="80"/>
        <v>Dépenses</v>
      </c>
      <c r="W700" s="960">
        <f t="shared" si="81"/>
        <v>0</v>
      </c>
      <c r="X700" s="960">
        <f t="shared" si="82"/>
        <v>0</v>
      </c>
      <c r="Y700" s="960">
        <f t="shared" si="83"/>
        <v>0</v>
      </c>
      <c r="Z700" s="960">
        <f t="shared" si="84"/>
        <v>0</v>
      </c>
      <c r="AA700" s="960">
        <f t="shared" si="85"/>
        <v>0</v>
      </c>
      <c r="AB700" s="960">
        <f t="shared" si="86"/>
        <v>0</v>
      </c>
      <c r="AC700" s="957" t="str">
        <f t="shared" si="87"/>
        <v/>
      </c>
    </row>
    <row r="701" spans="22:29" ht="14.4" x14ac:dyDescent="0.3">
      <c r="V701" s="959" t="str">
        <f t="shared" si="80"/>
        <v>Dépenses</v>
      </c>
      <c r="W701" s="960">
        <f t="shared" si="81"/>
        <v>0</v>
      </c>
      <c r="X701" s="960">
        <f t="shared" si="82"/>
        <v>0</v>
      </c>
      <c r="Y701" s="960">
        <f t="shared" si="83"/>
        <v>0</v>
      </c>
      <c r="Z701" s="960">
        <f t="shared" si="84"/>
        <v>0</v>
      </c>
      <c r="AA701" s="960">
        <f t="shared" si="85"/>
        <v>0</v>
      </c>
      <c r="AB701" s="960">
        <f t="shared" si="86"/>
        <v>0</v>
      </c>
      <c r="AC701" s="957" t="str">
        <f t="shared" si="87"/>
        <v/>
      </c>
    </row>
    <row r="702" spans="22:29" ht="14.4" x14ac:dyDescent="0.3">
      <c r="V702" s="959" t="str">
        <f t="shared" si="80"/>
        <v>Dépenses</v>
      </c>
      <c r="W702" s="960">
        <f t="shared" si="81"/>
        <v>0</v>
      </c>
      <c r="X702" s="960">
        <f t="shared" si="82"/>
        <v>0</v>
      </c>
      <c r="Y702" s="960">
        <f t="shared" si="83"/>
        <v>0</v>
      </c>
      <c r="Z702" s="960">
        <f t="shared" si="84"/>
        <v>0</v>
      </c>
      <c r="AA702" s="960">
        <f t="shared" si="85"/>
        <v>0</v>
      </c>
      <c r="AB702" s="960">
        <f t="shared" si="86"/>
        <v>0</v>
      </c>
      <c r="AC702" s="957" t="str">
        <f t="shared" si="87"/>
        <v/>
      </c>
    </row>
    <row r="703" spans="22:29" ht="14.4" x14ac:dyDescent="0.3">
      <c r="V703" s="959" t="str">
        <f t="shared" si="80"/>
        <v>Dépenses</v>
      </c>
      <c r="W703" s="960">
        <f t="shared" si="81"/>
        <v>0</v>
      </c>
      <c r="X703" s="960">
        <f t="shared" si="82"/>
        <v>0</v>
      </c>
      <c r="Y703" s="960">
        <f t="shared" si="83"/>
        <v>0</v>
      </c>
      <c r="Z703" s="960">
        <f t="shared" si="84"/>
        <v>0</v>
      </c>
      <c r="AA703" s="960">
        <f t="shared" si="85"/>
        <v>0</v>
      </c>
      <c r="AB703" s="960">
        <f t="shared" si="86"/>
        <v>0</v>
      </c>
      <c r="AC703" s="957" t="str">
        <f t="shared" si="87"/>
        <v/>
      </c>
    </row>
    <row r="704" spans="22:29" ht="14.4" x14ac:dyDescent="0.3">
      <c r="V704" s="959" t="str">
        <f t="shared" si="80"/>
        <v>Dépenses</v>
      </c>
      <c r="W704" s="960">
        <f t="shared" si="81"/>
        <v>0</v>
      </c>
      <c r="X704" s="960">
        <f t="shared" si="82"/>
        <v>0</v>
      </c>
      <c r="Y704" s="960">
        <f t="shared" si="83"/>
        <v>0</v>
      </c>
      <c r="Z704" s="960">
        <f t="shared" si="84"/>
        <v>0</v>
      </c>
      <c r="AA704" s="960">
        <f t="shared" si="85"/>
        <v>0</v>
      </c>
      <c r="AB704" s="960">
        <f t="shared" si="86"/>
        <v>0</v>
      </c>
      <c r="AC704" s="957" t="str">
        <f t="shared" si="87"/>
        <v/>
      </c>
    </row>
    <row r="705" spans="22:29" ht="14.4" x14ac:dyDescent="0.3">
      <c r="V705" s="959" t="str">
        <f t="shared" si="80"/>
        <v>Dépenses</v>
      </c>
      <c r="W705" s="960">
        <f t="shared" si="81"/>
        <v>0</v>
      </c>
      <c r="X705" s="960">
        <f t="shared" si="82"/>
        <v>0</v>
      </c>
      <c r="Y705" s="960">
        <f t="shared" si="83"/>
        <v>0</v>
      </c>
      <c r="Z705" s="960">
        <f t="shared" si="84"/>
        <v>0</v>
      </c>
      <c r="AA705" s="960">
        <f t="shared" si="85"/>
        <v>0</v>
      </c>
      <c r="AB705" s="960">
        <f t="shared" si="86"/>
        <v>0</v>
      </c>
      <c r="AC705" s="957" t="str">
        <f t="shared" si="87"/>
        <v/>
      </c>
    </row>
    <row r="706" spans="22:29" ht="14.4" x14ac:dyDescent="0.3">
      <c r="V706" s="959" t="str">
        <f t="shared" si="80"/>
        <v>Dépenses</v>
      </c>
      <c r="W706" s="960">
        <f t="shared" si="81"/>
        <v>0</v>
      </c>
      <c r="X706" s="960">
        <f t="shared" si="82"/>
        <v>0</v>
      </c>
      <c r="Y706" s="960">
        <f t="shared" si="83"/>
        <v>0</v>
      </c>
      <c r="Z706" s="960">
        <f t="shared" si="84"/>
        <v>0</v>
      </c>
      <c r="AA706" s="960">
        <f t="shared" si="85"/>
        <v>0</v>
      </c>
      <c r="AB706" s="960">
        <f t="shared" si="86"/>
        <v>0</v>
      </c>
      <c r="AC706" s="957" t="str">
        <f t="shared" si="87"/>
        <v/>
      </c>
    </row>
    <row r="707" spans="22:29" ht="14.4" x14ac:dyDescent="0.3">
      <c r="V707" s="959" t="str">
        <f t="shared" ref="V707:V770" si="88">IF(LEFT($L707,1)="R","Recettes","Dépenses")</f>
        <v>Dépenses</v>
      </c>
      <c r="W707" s="960">
        <f t="shared" ref="W707:W770" si="89">IF($G707&amp;$I707&amp;$D707="SaisirBudget InitialEngagement",$T707,0)</f>
        <v>0</v>
      </c>
      <c r="X707" s="960">
        <f t="shared" ref="X707:X770" si="90">IF($G707&amp;$I707&amp;$D707&amp;$V707="SaisirBudget InitialPaiementDépenses",$T707,0)</f>
        <v>0</v>
      </c>
      <c r="Y707" s="960">
        <f t="shared" ref="Y707:Y770" si="91">IF($G707&amp;$I707&amp;$D707&amp;$V707="SaisirBudget InitialPaiementRecettes",$T707,0)</f>
        <v>0</v>
      </c>
      <c r="Z707" s="960">
        <f t="shared" ref="Z707:Z770" si="92">IF($D707&amp;$V707="EngagementDépenses",$T707,0)</f>
        <v>0</v>
      </c>
      <c r="AA707" s="960">
        <f t="shared" ref="AA707:AA770" si="93">IF($D707&amp;$V707="PaiementDépenses",$T707,0)</f>
        <v>0</v>
      </c>
      <c r="AB707" s="960">
        <f t="shared" ref="AB707:AB770" si="94">IF($D707&amp;$V707="PaiementRecettes",$T707,0)</f>
        <v>0</v>
      </c>
      <c r="AC707" s="957" t="str">
        <f t="shared" ref="AC707:AC770" si="95">IF(LEFT($L707,2)="RF","RF",IF(LEFT($L707,2)="RI","RI",""))</f>
        <v/>
      </c>
    </row>
    <row r="708" spans="22:29" ht="14.4" x14ac:dyDescent="0.3">
      <c r="V708" s="959" t="str">
        <f t="shared" si="88"/>
        <v>Dépenses</v>
      </c>
      <c r="W708" s="960">
        <f t="shared" si="89"/>
        <v>0</v>
      </c>
      <c r="X708" s="960">
        <f t="shared" si="90"/>
        <v>0</v>
      </c>
      <c r="Y708" s="960">
        <f t="shared" si="91"/>
        <v>0</v>
      </c>
      <c r="Z708" s="960">
        <f t="shared" si="92"/>
        <v>0</v>
      </c>
      <c r="AA708" s="960">
        <f t="shared" si="93"/>
        <v>0</v>
      </c>
      <c r="AB708" s="960">
        <f t="shared" si="94"/>
        <v>0</v>
      </c>
      <c r="AC708" s="957" t="str">
        <f t="shared" si="95"/>
        <v/>
      </c>
    </row>
    <row r="709" spans="22:29" ht="14.4" x14ac:dyDescent="0.3">
      <c r="V709" s="959" t="str">
        <f t="shared" si="88"/>
        <v>Dépenses</v>
      </c>
      <c r="W709" s="960">
        <f t="shared" si="89"/>
        <v>0</v>
      </c>
      <c r="X709" s="960">
        <f t="shared" si="90"/>
        <v>0</v>
      </c>
      <c r="Y709" s="960">
        <f t="shared" si="91"/>
        <v>0</v>
      </c>
      <c r="Z709" s="960">
        <f t="shared" si="92"/>
        <v>0</v>
      </c>
      <c r="AA709" s="960">
        <f t="shared" si="93"/>
        <v>0</v>
      </c>
      <c r="AB709" s="960">
        <f t="shared" si="94"/>
        <v>0</v>
      </c>
      <c r="AC709" s="957" t="str">
        <f t="shared" si="95"/>
        <v/>
      </c>
    </row>
    <row r="710" spans="22:29" ht="14.4" x14ac:dyDescent="0.3">
      <c r="V710" s="959" t="str">
        <f t="shared" si="88"/>
        <v>Dépenses</v>
      </c>
      <c r="W710" s="960">
        <f t="shared" si="89"/>
        <v>0</v>
      </c>
      <c r="X710" s="960">
        <f t="shared" si="90"/>
        <v>0</v>
      </c>
      <c r="Y710" s="960">
        <f t="shared" si="91"/>
        <v>0</v>
      </c>
      <c r="Z710" s="960">
        <f t="shared" si="92"/>
        <v>0</v>
      </c>
      <c r="AA710" s="960">
        <f t="shared" si="93"/>
        <v>0</v>
      </c>
      <c r="AB710" s="960">
        <f t="shared" si="94"/>
        <v>0</v>
      </c>
      <c r="AC710" s="957" t="str">
        <f t="shared" si="95"/>
        <v/>
      </c>
    </row>
    <row r="711" spans="22:29" ht="14.4" x14ac:dyDescent="0.3">
      <c r="V711" s="959" t="str">
        <f t="shared" si="88"/>
        <v>Dépenses</v>
      </c>
      <c r="W711" s="960">
        <f t="shared" si="89"/>
        <v>0</v>
      </c>
      <c r="X711" s="960">
        <f t="shared" si="90"/>
        <v>0</v>
      </c>
      <c r="Y711" s="960">
        <f t="shared" si="91"/>
        <v>0</v>
      </c>
      <c r="Z711" s="960">
        <f t="shared" si="92"/>
        <v>0</v>
      </c>
      <c r="AA711" s="960">
        <f t="shared" si="93"/>
        <v>0</v>
      </c>
      <c r="AB711" s="960">
        <f t="shared" si="94"/>
        <v>0</v>
      </c>
      <c r="AC711" s="957" t="str">
        <f t="shared" si="95"/>
        <v/>
      </c>
    </row>
    <row r="712" spans="22:29" ht="14.4" x14ac:dyDescent="0.3">
      <c r="V712" s="959" t="str">
        <f t="shared" si="88"/>
        <v>Dépenses</v>
      </c>
      <c r="W712" s="960">
        <f t="shared" si="89"/>
        <v>0</v>
      </c>
      <c r="X712" s="960">
        <f t="shared" si="90"/>
        <v>0</v>
      </c>
      <c r="Y712" s="960">
        <f t="shared" si="91"/>
        <v>0</v>
      </c>
      <c r="Z712" s="960">
        <f t="shared" si="92"/>
        <v>0</v>
      </c>
      <c r="AA712" s="960">
        <f t="shared" si="93"/>
        <v>0</v>
      </c>
      <c r="AB712" s="960">
        <f t="shared" si="94"/>
        <v>0</v>
      </c>
      <c r="AC712" s="957" t="str">
        <f t="shared" si="95"/>
        <v/>
      </c>
    </row>
    <row r="713" spans="22:29" ht="14.4" x14ac:dyDescent="0.3">
      <c r="V713" s="959" t="str">
        <f t="shared" si="88"/>
        <v>Dépenses</v>
      </c>
      <c r="W713" s="960">
        <f t="shared" si="89"/>
        <v>0</v>
      </c>
      <c r="X713" s="960">
        <f t="shared" si="90"/>
        <v>0</v>
      </c>
      <c r="Y713" s="960">
        <f t="shared" si="91"/>
        <v>0</v>
      </c>
      <c r="Z713" s="960">
        <f t="shared" si="92"/>
        <v>0</v>
      </c>
      <c r="AA713" s="960">
        <f t="shared" si="93"/>
        <v>0</v>
      </c>
      <c r="AB713" s="960">
        <f t="shared" si="94"/>
        <v>0</v>
      </c>
      <c r="AC713" s="957" t="str">
        <f t="shared" si="95"/>
        <v/>
      </c>
    </row>
    <row r="714" spans="22:29" ht="14.4" x14ac:dyDescent="0.3">
      <c r="V714" s="959" t="str">
        <f t="shared" si="88"/>
        <v>Dépenses</v>
      </c>
      <c r="W714" s="960">
        <f t="shared" si="89"/>
        <v>0</v>
      </c>
      <c r="X714" s="960">
        <f t="shared" si="90"/>
        <v>0</v>
      </c>
      <c r="Y714" s="960">
        <f t="shared" si="91"/>
        <v>0</v>
      </c>
      <c r="Z714" s="960">
        <f t="shared" si="92"/>
        <v>0</v>
      </c>
      <c r="AA714" s="960">
        <f t="shared" si="93"/>
        <v>0</v>
      </c>
      <c r="AB714" s="960">
        <f t="shared" si="94"/>
        <v>0</v>
      </c>
      <c r="AC714" s="957" t="str">
        <f t="shared" si="95"/>
        <v/>
      </c>
    </row>
    <row r="715" spans="22:29" ht="14.4" x14ac:dyDescent="0.3">
      <c r="V715" s="959" t="str">
        <f t="shared" si="88"/>
        <v>Dépenses</v>
      </c>
      <c r="W715" s="960">
        <f t="shared" si="89"/>
        <v>0</v>
      </c>
      <c r="X715" s="960">
        <f t="shared" si="90"/>
        <v>0</v>
      </c>
      <c r="Y715" s="960">
        <f t="shared" si="91"/>
        <v>0</v>
      </c>
      <c r="Z715" s="960">
        <f t="shared" si="92"/>
        <v>0</v>
      </c>
      <c r="AA715" s="960">
        <f t="shared" si="93"/>
        <v>0</v>
      </c>
      <c r="AB715" s="960">
        <f t="shared" si="94"/>
        <v>0</v>
      </c>
      <c r="AC715" s="957" t="str">
        <f t="shared" si="95"/>
        <v/>
      </c>
    </row>
    <row r="716" spans="22:29" ht="14.4" x14ac:dyDescent="0.3">
      <c r="V716" s="959" t="str">
        <f t="shared" si="88"/>
        <v>Dépenses</v>
      </c>
      <c r="W716" s="960">
        <f t="shared" si="89"/>
        <v>0</v>
      </c>
      <c r="X716" s="960">
        <f t="shared" si="90"/>
        <v>0</v>
      </c>
      <c r="Y716" s="960">
        <f t="shared" si="91"/>
        <v>0</v>
      </c>
      <c r="Z716" s="960">
        <f t="shared" si="92"/>
        <v>0</v>
      </c>
      <c r="AA716" s="960">
        <f t="shared" si="93"/>
        <v>0</v>
      </c>
      <c r="AB716" s="960">
        <f t="shared" si="94"/>
        <v>0</v>
      </c>
      <c r="AC716" s="957" t="str">
        <f t="shared" si="95"/>
        <v/>
      </c>
    </row>
    <row r="717" spans="22:29" ht="14.4" x14ac:dyDescent="0.3">
      <c r="V717" s="959" t="str">
        <f t="shared" si="88"/>
        <v>Dépenses</v>
      </c>
      <c r="W717" s="960">
        <f t="shared" si="89"/>
        <v>0</v>
      </c>
      <c r="X717" s="960">
        <f t="shared" si="90"/>
        <v>0</v>
      </c>
      <c r="Y717" s="960">
        <f t="shared" si="91"/>
        <v>0</v>
      </c>
      <c r="Z717" s="960">
        <f t="shared" si="92"/>
        <v>0</v>
      </c>
      <c r="AA717" s="960">
        <f t="shared" si="93"/>
        <v>0</v>
      </c>
      <c r="AB717" s="960">
        <f t="shared" si="94"/>
        <v>0</v>
      </c>
      <c r="AC717" s="957" t="str">
        <f t="shared" si="95"/>
        <v/>
      </c>
    </row>
    <row r="718" spans="22:29" ht="14.4" x14ac:dyDescent="0.3">
      <c r="V718" s="959" t="str">
        <f t="shared" si="88"/>
        <v>Dépenses</v>
      </c>
      <c r="W718" s="960">
        <f t="shared" si="89"/>
        <v>0</v>
      </c>
      <c r="X718" s="960">
        <f t="shared" si="90"/>
        <v>0</v>
      </c>
      <c r="Y718" s="960">
        <f t="shared" si="91"/>
        <v>0</v>
      </c>
      <c r="Z718" s="960">
        <f t="shared" si="92"/>
        <v>0</v>
      </c>
      <c r="AA718" s="960">
        <f t="shared" si="93"/>
        <v>0</v>
      </c>
      <c r="AB718" s="960">
        <f t="shared" si="94"/>
        <v>0</v>
      </c>
      <c r="AC718" s="957" t="str">
        <f t="shared" si="95"/>
        <v/>
      </c>
    </row>
    <row r="719" spans="22:29" ht="14.4" x14ac:dyDescent="0.3">
      <c r="V719" s="959" t="str">
        <f t="shared" si="88"/>
        <v>Dépenses</v>
      </c>
      <c r="W719" s="960">
        <f t="shared" si="89"/>
        <v>0</v>
      </c>
      <c r="X719" s="960">
        <f t="shared" si="90"/>
        <v>0</v>
      </c>
      <c r="Y719" s="960">
        <f t="shared" si="91"/>
        <v>0</v>
      </c>
      <c r="Z719" s="960">
        <f t="shared" si="92"/>
        <v>0</v>
      </c>
      <c r="AA719" s="960">
        <f t="shared" si="93"/>
        <v>0</v>
      </c>
      <c r="AB719" s="960">
        <f t="shared" si="94"/>
        <v>0</v>
      </c>
      <c r="AC719" s="957" t="str">
        <f t="shared" si="95"/>
        <v/>
      </c>
    </row>
    <row r="720" spans="22:29" ht="14.4" x14ac:dyDescent="0.3">
      <c r="V720" s="959" t="str">
        <f t="shared" si="88"/>
        <v>Dépenses</v>
      </c>
      <c r="W720" s="960">
        <f t="shared" si="89"/>
        <v>0</v>
      </c>
      <c r="X720" s="960">
        <f t="shared" si="90"/>
        <v>0</v>
      </c>
      <c r="Y720" s="960">
        <f t="shared" si="91"/>
        <v>0</v>
      </c>
      <c r="Z720" s="960">
        <f t="shared" si="92"/>
        <v>0</v>
      </c>
      <c r="AA720" s="960">
        <f t="shared" si="93"/>
        <v>0</v>
      </c>
      <c r="AB720" s="960">
        <f t="shared" si="94"/>
        <v>0</v>
      </c>
      <c r="AC720" s="957" t="str">
        <f t="shared" si="95"/>
        <v/>
      </c>
    </row>
    <row r="721" spans="22:29" ht="14.4" x14ac:dyDescent="0.3">
      <c r="V721" s="959" t="str">
        <f t="shared" si="88"/>
        <v>Dépenses</v>
      </c>
      <c r="W721" s="960">
        <f t="shared" si="89"/>
        <v>0</v>
      </c>
      <c r="X721" s="960">
        <f t="shared" si="90"/>
        <v>0</v>
      </c>
      <c r="Y721" s="960">
        <f t="shared" si="91"/>
        <v>0</v>
      </c>
      <c r="Z721" s="960">
        <f t="shared" si="92"/>
        <v>0</v>
      </c>
      <c r="AA721" s="960">
        <f t="shared" si="93"/>
        <v>0</v>
      </c>
      <c r="AB721" s="960">
        <f t="shared" si="94"/>
        <v>0</v>
      </c>
      <c r="AC721" s="957" t="str">
        <f t="shared" si="95"/>
        <v/>
      </c>
    </row>
    <row r="722" spans="22:29" ht="14.4" x14ac:dyDescent="0.3">
      <c r="V722" s="959" t="str">
        <f t="shared" si="88"/>
        <v>Dépenses</v>
      </c>
      <c r="W722" s="960">
        <f t="shared" si="89"/>
        <v>0</v>
      </c>
      <c r="X722" s="960">
        <f t="shared" si="90"/>
        <v>0</v>
      </c>
      <c r="Y722" s="960">
        <f t="shared" si="91"/>
        <v>0</v>
      </c>
      <c r="Z722" s="960">
        <f t="shared" si="92"/>
        <v>0</v>
      </c>
      <c r="AA722" s="960">
        <f t="shared" si="93"/>
        <v>0</v>
      </c>
      <c r="AB722" s="960">
        <f t="shared" si="94"/>
        <v>0</v>
      </c>
      <c r="AC722" s="957" t="str">
        <f t="shared" si="95"/>
        <v/>
      </c>
    </row>
    <row r="723" spans="22:29" ht="14.4" x14ac:dyDescent="0.3">
      <c r="V723" s="959" t="str">
        <f t="shared" si="88"/>
        <v>Dépenses</v>
      </c>
      <c r="W723" s="960">
        <f t="shared" si="89"/>
        <v>0</v>
      </c>
      <c r="X723" s="960">
        <f t="shared" si="90"/>
        <v>0</v>
      </c>
      <c r="Y723" s="960">
        <f t="shared" si="91"/>
        <v>0</v>
      </c>
      <c r="Z723" s="960">
        <f t="shared" si="92"/>
        <v>0</v>
      </c>
      <c r="AA723" s="960">
        <f t="shared" si="93"/>
        <v>0</v>
      </c>
      <c r="AB723" s="960">
        <f t="shared" si="94"/>
        <v>0</v>
      </c>
      <c r="AC723" s="957" t="str">
        <f t="shared" si="95"/>
        <v/>
      </c>
    </row>
    <row r="724" spans="22:29" ht="14.4" x14ac:dyDescent="0.3">
      <c r="V724" s="959" t="str">
        <f t="shared" si="88"/>
        <v>Dépenses</v>
      </c>
      <c r="W724" s="960">
        <f t="shared" si="89"/>
        <v>0</v>
      </c>
      <c r="X724" s="960">
        <f t="shared" si="90"/>
        <v>0</v>
      </c>
      <c r="Y724" s="960">
        <f t="shared" si="91"/>
        <v>0</v>
      </c>
      <c r="Z724" s="960">
        <f t="shared" si="92"/>
        <v>0</v>
      </c>
      <c r="AA724" s="960">
        <f t="shared" si="93"/>
        <v>0</v>
      </c>
      <c r="AB724" s="960">
        <f t="shared" si="94"/>
        <v>0</v>
      </c>
      <c r="AC724" s="957" t="str">
        <f t="shared" si="95"/>
        <v/>
      </c>
    </row>
    <row r="725" spans="22:29" ht="14.4" x14ac:dyDescent="0.3">
      <c r="V725" s="959" t="str">
        <f t="shared" si="88"/>
        <v>Dépenses</v>
      </c>
      <c r="W725" s="960">
        <f t="shared" si="89"/>
        <v>0</v>
      </c>
      <c r="X725" s="960">
        <f t="shared" si="90"/>
        <v>0</v>
      </c>
      <c r="Y725" s="960">
        <f t="shared" si="91"/>
        <v>0</v>
      </c>
      <c r="Z725" s="960">
        <f t="shared" si="92"/>
        <v>0</v>
      </c>
      <c r="AA725" s="960">
        <f t="shared" si="93"/>
        <v>0</v>
      </c>
      <c r="AB725" s="960">
        <f t="shared" si="94"/>
        <v>0</v>
      </c>
      <c r="AC725" s="957" t="str">
        <f t="shared" si="95"/>
        <v/>
      </c>
    </row>
    <row r="726" spans="22:29" ht="14.4" x14ac:dyDescent="0.3">
      <c r="V726" s="959" t="str">
        <f t="shared" si="88"/>
        <v>Dépenses</v>
      </c>
      <c r="W726" s="960">
        <f t="shared" si="89"/>
        <v>0</v>
      </c>
      <c r="X726" s="960">
        <f t="shared" si="90"/>
        <v>0</v>
      </c>
      <c r="Y726" s="960">
        <f t="shared" si="91"/>
        <v>0</v>
      </c>
      <c r="Z726" s="960">
        <f t="shared" si="92"/>
        <v>0</v>
      </c>
      <c r="AA726" s="960">
        <f t="shared" si="93"/>
        <v>0</v>
      </c>
      <c r="AB726" s="960">
        <f t="shared" si="94"/>
        <v>0</v>
      </c>
      <c r="AC726" s="957" t="str">
        <f t="shared" si="95"/>
        <v/>
      </c>
    </row>
    <row r="727" spans="22:29" ht="14.4" x14ac:dyDescent="0.3">
      <c r="V727" s="959" t="str">
        <f t="shared" si="88"/>
        <v>Dépenses</v>
      </c>
      <c r="W727" s="960">
        <f t="shared" si="89"/>
        <v>0</v>
      </c>
      <c r="X727" s="960">
        <f t="shared" si="90"/>
        <v>0</v>
      </c>
      <c r="Y727" s="960">
        <f t="shared" si="91"/>
        <v>0</v>
      </c>
      <c r="Z727" s="960">
        <f t="shared" si="92"/>
        <v>0</v>
      </c>
      <c r="AA727" s="960">
        <f t="shared" si="93"/>
        <v>0</v>
      </c>
      <c r="AB727" s="960">
        <f t="shared" si="94"/>
        <v>0</v>
      </c>
      <c r="AC727" s="957" t="str">
        <f t="shared" si="95"/>
        <v/>
      </c>
    </row>
    <row r="728" spans="22:29" ht="14.4" x14ac:dyDescent="0.3">
      <c r="V728" s="959" t="str">
        <f t="shared" si="88"/>
        <v>Dépenses</v>
      </c>
      <c r="W728" s="960">
        <f t="shared" si="89"/>
        <v>0</v>
      </c>
      <c r="X728" s="960">
        <f t="shared" si="90"/>
        <v>0</v>
      </c>
      <c r="Y728" s="960">
        <f t="shared" si="91"/>
        <v>0</v>
      </c>
      <c r="Z728" s="960">
        <f t="shared" si="92"/>
        <v>0</v>
      </c>
      <c r="AA728" s="960">
        <f t="shared" si="93"/>
        <v>0</v>
      </c>
      <c r="AB728" s="960">
        <f t="shared" si="94"/>
        <v>0</v>
      </c>
      <c r="AC728" s="957" t="str">
        <f t="shared" si="95"/>
        <v/>
      </c>
    </row>
    <row r="729" spans="22:29" ht="14.4" x14ac:dyDescent="0.3">
      <c r="V729" s="959" t="str">
        <f t="shared" si="88"/>
        <v>Dépenses</v>
      </c>
      <c r="W729" s="960">
        <f t="shared" si="89"/>
        <v>0</v>
      </c>
      <c r="X729" s="960">
        <f t="shared" si="90"/>
        <v>0</v>
      </c>
      <c r="Y729" s="960">
        <f t="shared" si="91"/>
        <v>0</v>
      </c>
      <c r="Z729" s="960">
        <f t="shared" si="92"/>
        <v>0</v>
      </c>
      <c r="AA729" s="960">
        <f t="shared" si="93"/>
        <v>0</v>
      </c>
      <c r="AB729" s="960">
        <f t="shared" si="94"/>
        <v>0</v>
      </c>
      <c r="AC729" s="957" t="str">
        <f t="shared" si="95"/>
        <v/>
      </c>
    </row>
    <row r="730" spans="22:29" ht="14.4" x14ac:dyDescent="0.3">
      <c r="V730" s="959" t="str">
        <f t="shared" si="88"/>
        <v>Dépenses</v>
      </c>
      <c r="W730" s="960">
        <f t="shared" si="89"/>
        <v>0</v>
      </c>
      <c r="X730" s="960">
        <f t="shared" si="90"/>
        <v>0</v>
      </c>
      <c r="Y730" s="960">
        <f t="shared" si="91"/>
        <v>0</v>
      </c>
      <c r="Z730" s="960">
        <f t="shared" si="92"/>
        <v>0</v>
      </c>
      <c r="AA730" s="960">
        <f t="shared" si="93"/>
        <v>0</v>
      </c>
      <c r="AB730" s="960">
        <f t="shared" si="94"/>
        <v>0</v>
      </c>
      <c r="AC730" s="957" t="str">
        <f t="shared" si="95"/>
        <v/>
      </c>
    </row>
    <row r="731" spans="22:29" ht="14.4" x14ac:dyDescent="0.3">
      <c r="V731" s="959" t="str">
        <f t="shared" si="88"/>
        <v>Dépenses</v>
      </c>
      <c r="W731" s="960">
        <f t="shared" si="89"/>
        <v>0</v>
      </c>
      <c r="X731" s="960">
        <f t="shared" si="90"/>
        <v>0</v>
      </c>
      <c r="Y731" s="960">
        <f t="shared" si="91"/>
        <v>0</v>
      </c>
      <c r="Z731" s="960">
        <f t="shared" si="92"/>
        <v>0</v>
      </c>
      <c r="AA731" s="960">
        <f t="shared" si="93"/>
        <v>0</v>
      </c>
      <c r="AB731" s="960">
        <f t="shared" si="94"/>
        <v>0</v>
      </c>
      <c r="AC731" s="957" t="str">
        <f t="shared" si="95"/>
        <v/>
      </c>
    </row>
    <row r="732" spans="22:29" ht="14.4" x14ac:dyDescent="0.3">
      <c r="V732" s="959" t="str">
        <f t="shared" si="88"/>
        <v>Dépenses</v>
      </c>
      <c r="W732" s="960">
        <f t="shared" si="89"/>
        <v>0</v>
      </c>
      <c r="X732" s="960">
        <f t="shared" si="90"/>
        <v>0</v>
      </c>
      <c r="Y732" s="960">
        <f t="shared" si="91"/>
        <v>0</v>
      </c>
      <c r="Z732" s="960">
        <f t="shared" si="92"/>
        <v>0</v>
      </c>
      <c r="AA732" s="960">
        <f t="shared" si="93"/>
        <v>0</v>
      </c>
      <c r="AB732" s="960">
        <f t="shared" si="94"/>
        <v>0</v>
      </c>
      <c r="AC732" s="957" t="str">
        <f t="shared" si="95"/>
        <v/>
      </c>
    </row>
    <row r="733" spans="22:29" ht="14.4" x14ac:dyDescent="0.3">
      <c r="V733" s="959" t="str">
        <f t="shared" si="88"/>
        <v>Dépenses</v>
      </c>
      <c r="W733" s="960">
        <f t="shared" si="89"/>
        <v>0</v>
      </c>
      <c r="X733" s="960">
        <f t="shared" si="90"/>
        <v>0</v>
      </c>
      <c r="Y733" s="960">
        <f t="shared" si="91"/>
        <v>0</v>
      </c>
      <c r="Z733" s="960">
        <f t="shared" si="92"/>
        <v>0</v>
      </c>
      <c r="AA733" s="960">
        <f t="shared" si="93"/>
        <v>0</v>
      </c>
      <c r="AB733" s="960">
        <f t="shared" si="94"/>
        <v>0</v>
      </c>
      <c r="AC733" s="957" t="str">
        <f t="shared" si="95"/>
        <v/>
      </c>
    </row>
    <row r="734" spans="22:29" ht="14.4" x14ac:dyDescent="0.3">
      <c r="V734" s="959" t="str">
        <f t="shared" si="88"/>
        <v>Dépenses</v>
      </c>
      <c r="W734" s="960">
        <f t="shared" si="89"/>
        <v>0</v>
      </c>
      <c r="X734" s="960">
        <f t="shared" si="90"/>
        <v>0</v>
      </c>
      <c r="Y734" s="960">
        <f t="shared" si="91"/>
        <v>0</v>
      </c>
      <c r="Z734" s="960">
        <f t="shared" si="92"/>
        <v>0</v>
      </c>
      <c r="AA734" s="960">
        <f t="shared" si="93"/>
        <v>0</v>
      </c>
      <c r="AB734" s="960">
        <f t="shared" si="94"/>
        <v>0</v>
      </c>
      <c r="AC734" s="957" t="str">
        <f t="shared" si="95"/>
        <v/>
      </c>
    </row>
    <row r="735" spans="22:29" ht="14.4" x14ac:dyDescent="0.3">
      <c r="V735" s="959" t="str">
        <f t="shared" si="88"/>
        <v>Dépenses</v>
      </c>
      <c r="W735" s="960">
        <f t="shared" si="89"/>
        <v>0</v>
      </c>
      <c r="X735" s="960">
        <f t="shared" si="90"/>
        <v>0</v>
      </c>
      <c r="Y735" s="960">
        <f t="shared" si="91"/>
        <v>0</v>
      </c>
      <c r="Z735" s="960">
        <f t="shared" si="92"/>
        <v>0</v>
      </c>
      <c r="AA735" s="960">
        <f t="shared" si="93"/>
        <v>0</v>
      </c>
      <c r="AB735" s="960">
        <f t="shared" si="94"/>
        <v>0</v>
      </c>
      <c r="AC735" s="957" t="str">
        <f t="shared" si="95"/>
        <v/>
      </c>
    </row>
    <row r="736" spans="22:29" ht="14.4" x14ac:dyDescent="0.3">
      <c r="V736" s="959" t="str">
        <f t="shared" si="88"/>
        <v>Dépenses</v>
      </c>
      <c r="W736" s="960">
        <f t="shared" si="89"/>
        <v>0</v>
      </c>
      <c r="X736" s="960">
        <f t="shared" si="90"/>
        <v>0</v>
      </c>
      <c r="Y736" s="960">
        <f t="shared" si="91"/>
        <v>0</v>
      </c>
      <c r="Z736" s="960">
        <f t="shared" si="92"/>
        <v>0</v>
      </c>
      <c r="AA736" s="960">
        <f t="shared" si="93"/>
        <v>0</v>
      </c>
      <c r="AB736" s="960">
        <f t="shared" si="94"/>
        <v>0</v>
      </c>
      <c r="AC736" s="957" t="str">
        <f t="shared" si="95"/>
        <v/>
      </c>
    </row>
    <row r="737" spans="22:29" ht="14.4" x14ac:dyDescent="0.3">
      <c r="V737" s="959" t="str">
        <f t="shared" si="88"/>
        <v>Dépenses</v>
      </c>
      <c r="W737" s="960">
        <f t="shared" si="89"/>
        <v>0</v>
      </c>
      <c r="X737" s="960">
        <f t="shared" si="90"/>
        <v>0</v>
      </c>
      <c r="Y737" s="960">
        <f t="shared" si="91"/>
        <v>0</v>
      </c>
      <c r="Z737" s="960">
        <f t="shared" si="92"/>
        <v>0</v>
      </c>
      <c r="AA737" s="960">
        <f t="shared" si="93"/>
        <v>0</v>
      </c>
      <c r="AB737" s="960">
        <f t="shared" si="94"/>
        <v>0</v>
      </c>
      <c r="AC737" s="957" t="str">
        <f t="shared" si="95"/>
        <v/>
      </c>
    </row>
    <row r="738" spans="22:29" ht="14.4" x14ac:dyDescent="0.3">
      <c r="V738" s="959" t="str">
        <f t="shared" si="88"/>
        <v>Dépenses</v>
      </c>
      <c r="W738" s="960">
        <f t="shared" si="89"/>
        <v>0</v>
      </c>
      <c r="X738" s="960">
        <f t="shared" si="90"/>
        <v>0</v>
      </c>
      <c r="Y738" s="960">
        <f t="shared" si="91"/>
        <v>0</v>
      </c>
      <c r="Z738" s="960">
        <f t="shared" si="92"/>
        <v>0</v>
      </c>
      <c r="AA738" s="960">
        <f t="shared" si="93"/>
        <v>0</v>
      </c>
      <c r="AB738" s="960">
        <f t="shared" si="94"/>
        <v>0</v>
      </c>
      <c r="AC738" s="957" t="str">
        <f t="shared" si="95"/>
        <v/>
      </c>
    </row>
    <row r="739" spans="22:29" ht="14.4" x14ac:dyDescent="0.3">
      <c r="V739" s="959" t="str">
        <f t="shared" si="88"/>
        <v>Dépenses</v>
      </c>
      <c r="W739" s="960">
        <f t="shared" si="89"/>
        <v>0</v>
      </c>
      <c r="X739" s="960">
        <f t="shared" si="90"/>
        <v>0</v>
      </c>
      <c r="Y739" s="960">
        <f t="shared" si="91"/>
        <v>0</v>
      </c>
      <c r="Z739" s="960">
        <f t="shared" si="92"/>
        <v>0</v>
      </c>
      <c r="AA739" s="960">
        <f t="shared" si="93"/>
        <v>0</v>
      </c>
      <c r="AB739" s="960">
        <f t="shared" si="94"/>
        <v>0</v>
      </c>
      <c r="AC739" s="957" t="str">
        <f t="shared" si="95"/>
        <v/>
      </c>
    </row>
    <row r="740" spans="22:29" ht="14.4" x14ac:dyDescent="0.3">
      <c r="V740" s="959" t="str">
        <f t="shared" si="88"/>
        <v>Dépenses</v>
      </c>
      <c r="W740" s="960">
        <f t="shared" si="89"/>
        <v>0</v>
      </c>
      <c r="X740" s="960">
        <f t="shared" si="90"/>
        <v>0</v>
      </c>
      <c r="Y740" s="960">
        <f t="shared" si="91"/>
        <v>0</v>
      </c>
      <c r="Z740" s="960">
        <f t="shared" si="92"/>
        <v>0</v>
      </c>
      <c r="AA740" s="960">
        <f t="shared" si="93"/>
        <v>0</v>
      </c>
      <c r="AB740" s="960">
        <f t="shared" si="94"/>
        <v>0</v>
      </c>
      <c r="AC740" s="957" t="str">
        <f t="shared" si="95"/>
        <v/>
      </c>
    </row>
    <row r="741" spans="22:29" ht="14.4" x14ac:dyDescent="0.3">
      <c r="V741" s="959" t="str">
        <f t="shared" si="88"/>
        <v>Dépenses</v>
      </c>
      <c r="W741" s="960">
        <f t="shared" si="89"/>
        <v>0</v>
      </c>
      <c r="X741" s="960">
        <f t="shared" si="90"/>
        <v>0</v>
      </c>
      <c r="Y741" s="960">
        <f t="shared" si="91"/>
        <v>0</v>
      </c>
      <c r="Z741" s="960">
        <f t="shared" si="92"/>
        <v>0</v>
      </c>
      <c r="AA741" s="960">
        <f t="shared" si="93"/>
        <v>0</v>
      </c>
      <c r="AB741" s="960">
        <f t="shared" si="94"/>
        <v>0</v>
      </c>
      <c r="AC741" s="957" t="str">
        <f t="shared" si="95"/>
        <v/>
      </c>
    </row>
    <row r="742" spans="22:29" ht="14.4" x14ac:dyDescent="0.3">
      <c r="V742" s="959" t="str">
        <f t="shared" si="88"/>
        <v>Dépenses</v>
      </c>
      <c r="W742" s="960">
        <f t="shared" si="89"/>
        <v>0</v>
      </c>
      <c r="X742" s="960">
        <f t="shared" si="90"/>
        <v>0</v>
      </c>
      <c r="Y742" s="960">
        <f t="shared" si="91"/>
        <v>0</v>
      </c>
      <c r="Z742" s="960">
        <f t="shared" si="92"/>
        <v>0</v>
      </c>
      <c r="AA742" s="960">
        <f t="shared" si="93"/>
        <v>0</v>
      </c>
      <c r="AB742" s="960">
        <f t="shared" si="94"/>
        <v>0</v>
      </c>
      <c r="AC742" s="957" t="str">
        <f t="shared" si="95"/>
        <v/>
      </c>
    </row>
    <row r="743" spans="22:29" ht="14.4" x14ac:dyDescent="0.3">
      <c r="V743" s="959" t="str">
        <f t="shared" si="88"/>
        <v>Dépenses</v>
      </c>
      <c r="W743" s="960">
        <f t="shared" si="89"/>
        <v>0</v>
      </c>
      <c r="X743" s="960">
        <f t="shared" si="90"/>
        <v>0</v>
      </c>
      <c r="Y743" s="960">
        <f t="shared" si="91"/>
        <v>0</v>
      </c>
      <c r="Z743" s="960">
        <f t="shared" si="92"/>
        <v>0</v>
      </c>
      <c r="AA743" s="960">
        <f t="shared" si="93"/>
        <v>0</v>
      </c>
      <c r="AB743" s="960">
        <f t="shared" si="94"/>
        <v>0</v>
      </c>
      <c r="AC743" s="957" t="str">
        <f t="shared" si="95"/>
        <v/>
      </c>
    </row>
    <row r="744" spans="22:29" ht="14.4" x14ac:dyDescent="0.3">
      <c r="V744" s="959" t="str">
        <f t="shared" si="88"/>
        <v>Dépenses</v>
      </c>
      <c r="W744" s="960">
        <f t="shared" si="89"/>
        <v>0</v>
      </c>
      <c r="X744" s="960">
        <f t="shared" si="90"/>
        <v>0</v>
      </c>
      <c r="Y744" s="960">
        <f t="shared" si="91"/>
        <v>0</v>
      </c>
      <c r="Z744" s="960">
        <f t="shared" si="92"/>
        <v>0</v>
      </c>
      <c r="AA744" s="960">
        <f t="shared" si="93"/>
        <v>0</v>
      </c>
      <c r="AB744" s="960">
        <f t="shared" si="94"/>
        <v>0</v>
      </c>
      <c r="AC744" s="957" t="str">
        <f t="shared" si="95"/>
        <v/>
      </c>
    </row>
    <row r="745" spans="22:29" ht="14.4" x14ac:dyDescent="0.3">
      <c r="V745" s="959" t="str">
        <f t="shared" si="88"/>
        <v>Dépenses</v>
      </c>
      <c r="W745" s="960">
        <f t="shared" si="89"/>
        <v>0</v>
      </c>
      <c r="X745" s="960">
        <f t="shared" si="90"/>
        <v>0</v>
      </c>
      <c r="Y745" s="960">
        <f t="shared" si="91"/>
        <v>0</v>
      </c>
      <c r="Z745" s="960">
        <f t="shared" si="92"/>
        <v>0</v>
      </c>
      <c r="AA745" s="960">
        <f t="shared" si="93"/>
        <v>0</v>
      </c>
      <c r="AB745" s="960">
        <f t="shared" si="94"/>
        <v>0</v>
      </c>
      <c r="AC745" s="957" t="str">
        <f t="shared" si="95"/>
        <v/>
      </c>
    </row>
    <row r="746" spans="22:29" ht="14.4" x14ac:dyDescent="0.3">
      <c r="V746" s="959" t="str">
        <f t="shared" si="88"/>
        <v>Dépenses</v>
      </c>
      <c r="W746" s="960">
        <f t="shared" si="89"/>
        <v>0</v>
      </c>
      <c r="X746" s="960">
        <f t="shared" si="90"/>
        <v>0</v>
      </c>
      <c r="Y746" s="960">
        <f t="shared" si="91"/>
        <v>0</v>
      </c>
      <c r="Z746" s="960">
        <f t="shared" si="92"/>
        <v>0</v>
      </c>
      <c r="AA746" s="960">
        <f t="shared" si="93"/>
        <v>0</v>
      </c>
      <c r="AB746" s="960">
        <f t="shared" si="94"/>
        <v>0</v>
      </c>
      <c r="AC746" s="957" t="str">
        <f t="shared" si="95"/>
        <v/>
      </c>
    </row>
    <row r="747" spans="22:29" ht="14.4" x14ac:dyDescent="0.3">
      <c r="V747" s="959" t="str">
        <f t="shared" si="88"/>
        <v>Dépenses</v>
      </c>
      <c r="W747" s="960">
        <f t="shared" si="89"/>
        <v>0</v>
      </c>
      <c r="X747" s="960">
        <f t="shared" si="90"/>
        <v>0</v>
      </c>
      <c r="Y747" s="960">
        <f t="shared" si="91"/>
        <v>0</v>
      </c>
      <c r="Z747" s="960">
        <f t="shared" si="92"/>
        <v>0</v>
      </c>
      <c r="AA747" s="960">
        <f t="shared" si="93"/>
        <v>0</v>
      </c>
      <c r="AB747" s="960">
        <f t="shared" si="94"/>
        <v>0</v>
      </c>
      <c r="AC747" s="957" t="str">
        <f t="shared" si="95"/>
        <v/>
      </c>
    </row>
    <row r="748" spans="22:29" ht="14.4" x14ac:dyDescent="0.3">
      <c r="V748" s="959" t="str">
        <f t="shared" si="88"/>
        <v>Dépenses</v>
      </c>
      <c r="W748" s="960">
        <f t="shared" si="89"/>
        <v>0</v>
      </c>
      <c r="X748" s="960">
        <f t="shared" si="90"/>
        <v>0</v>
      </c>
      <c r="Y748" s="960">
        <f t="shared" si="91"/>
        <v>0</v>
      </c>
      <c r="Z748" s="960">
        <f t="shared" si="92"/>
        <v>0</v>
      </c>
      <c r="AA748" s="960">
        <f t="shared" si="93"/>
        <v>0</v>
      </c>
      <c r="AB748" s="960">
        <f t="shared" si="94"/>
        <v>0</v>
      </c>
      <c r="AC748" s="957" t="str">
        <f t="shared" si="95"/>
        <v/>
      </c>
    </row>
    <row r="749" spans="22:29" ht="14.4" x14ac:dyDescent="0.3">
      <c r="V749" s="959" t="str">
        <f t="shared" si="88"/>
        <v>Dépenses</v>
      </c>
      <c r="W749" s="960">
        <f t="shared" si="89"/>
        <v>0</v>
      </c>
      <c r="X749" s="960">
        <f t="shared" si="90"/>
        <v>0</v>
      </c>
      <c r="Y749" s="960">
        <f t="shared" si="91"/>
        <v>0</v>
      </c>
      <c r="Z749" s="960">
        <f t="shared" si="92"/>
        <v>0</v>
      </c>
      <c r="AA749" s="960">
        <f t="shared" si="93"/>
        <v>0</v>
      </c>
      <c r="AB749" s="960">
        <f t="shared" si="94"/>
        <v>0</v>
      </c>
      <c r="AC749" s="957" t="str">
        <f t="shared" si="95"/>
        <v/>
      </c>
    </row>
    <row r="750" spans="22:29" ht="14.4" x14ac:dyDescent="0.3">
      <c r="V750" s="959" t="str">
        <f t="shared" si="88"/>
        <v>Dépenses</v>
      </c>
      <c r="W750" s="960">
        <f t="shared" si="89"/>
        <v>0</v>
      </c>
      <c r="X750" s="960">
        <f t="shared" si="90"/>
        <v>0</v>
      </c>
      <c r="Y750" s="960">
        <f t="shared" si="91"/>
        <v>0</v>
      </c>
      <c r="Z750" s="960">
        <f t="shared" si="92"/>
        <v>0</v>
      </c>
      <c r="AA750" s="960">
        <f t="shared" si="93"/>
        <v>0</v>
      </c>
      <c r="AB750" s="960">
        <f t="shared" si="94"/>
        <v>0</v>
      </c>
      <c r="AC750" s="957" t="str">
        <f t="shared" si="95"/>
        <v/>
      </c>
    </row>
    <row r="751" spans="22:29" ht="14.4" x14ac:dyDescent="0.3">
      <c r="V751" s="959" t="str">
        <f t="shared" si="88"/>
        <v>Dépenses</v>
      </c>
      <c r="W751" s="960">
        <f t="shared" si="89"/>
        <v>0</v>
      </c>
      <c r="X751" s="960">
        <f t="shared" si="90"/>
        <v>0</v>
      </c>
      <c r="Y751" s="960">
        <f t="shared" si="91"/>
        <v>0</v>
      </c>
      <c r="Z751" s="960">
        <f t="shared" si="92"/>
        <v>0</v>
      </c>
      <c r="AA751" s="960">
        <f t="shared" si="93"/>
        <v>0</v>
      </c>
      <c r="AB751" s="960">
        <f t="shared" si="94"/>
        <v>0</v>
      </c>
      <c r="AC751" s="957" t="str">
        <f t="shared" si="95"/>
        <v/>
      </c>
    </row>
    <row r="752" spans="22:29" ht="14.4" x14ac:dyDescent="0.3">
      <c r="V752" s="959" t="str">
        <f t="shared" si="88"/>
        <v>Dépenses</v>
      </c>
      <c r="W752" s="960">
        <f t="shared" si="89"/>
        <v>0</v>
      </c>
      <c r="X752" s="960">
        <f t="shared" si="90"/>
        <v>0</v>
      </c>
      <c r="Y752" s="960">
        <f t="shared" si="91"/>
        <v>0</v>
      </c>
      <c r="Z752" s="960">
        <f t="shared" si="92"/>
        <v>0</v>
      </c>
      <c r="AA752" s="960">
        <f t="shared" si="93"/>
        <v>0</v>
      </c>
      <c r="AB752" s="960">
        <f t="shared" si="94"/>
        <v>0</v>
      </c>
      <c r="AC752" s="957" t="str">
        <f t="shared" si="95"/>
        <v/>
      </c>
    </row>
    <row r="753" spans="22:29" ht="14.4" x14ac:dyDescent="0.3">
      <c r="V753" s="959" t="str">
        <f t="shared" si="88"/>
        <v>Dépenses</v>
      </c>
      <c r="W753" s="960">
        <f t="shared" si="89"/>
        <v>0</v>
      </c>
      <c r="X753" s="960">
        <f t="shared" si="90"/>
        <v>0</v>
      </c>
      <c r="Y753" s="960">
        <f t="shared" si="91"/>
        <v>0</v>
      </c>
      <c r="Z753" s="960">
        <f t="shared" si="92"/>
        <v>0</v>
      </c>
      <c r="AA753" s="960">
        <f t="shared" si="93"/>
        <v>0</v>
      </c>
      <c r="AB753" s="960">
        <f t="shared" si="94"/>
        <v>0</v>
      </c>
      <c r="AC753" s="957" t="str">
        <f t="shared" si="95"/>
        <v/>
      </c>
    </row>
    <row r="754" spans="22:29" ht="14.4" x14ac:dyDescent="0.3">
      <c r="V754" s="959" t="str">
        <f t="shared" si="88"/>
        <v>Dépenses</v>
      </c>
      <c r="W754" s="960">
        <f t="shared" si="89"/>
        <v>0</v>
      </c>
      <c r="X754" s="960">
        <f t="shared" si="90"/>
        <v>0</v>
      </c>
      <c r="Y754" s="960">
        <f t="shared" si="91"/>
        <v>0</v>
      </c>
      <c r="Z754" s="960">
        <f t="shared" si="92"/>
        <v>0</v>
      </c>
      <c r="AA754" s="960">
        <f t="shared" si="93"/>
        <v>0</v>
      </c>
      <c r="AB754" s="960">
        <f t="shared" si="94"/>
        <v>0</v>
      </c>
      <c r="AC754" s="957" t="str">
        <f t="shared" si="95"/>
        <v/>
      </c>
    </row>
    <row r="755" spans="22:29" ht="14.4" x14ac:dyDescent="0.3">
      <c r="V755" s="959" t="str">
        <f t="shared" si="88"/>
        <v>Dépenses</v>
      </c>
      <c r="W755" s="960">
        <f t="shared" si="89"/>
        <v>0</v>
      </c>
      <c r="X755" s="960">
        <f t="shared" si="90"/>
        <v>0</v>
      </c>
      <c r="Y755" s="960">
        <f t="shared" si="91"/>
        <v>0</v>
      </c>
      <c r="Z755" s="960">
        <f t="shared" si="92"/>
        <v>0</v>
      </c>
      <c r="AA755" s="960">
        <f t="shared" si="93"/>
        <v>0</v>
      </c>
      <c r="AB755" s="960">
        <f t="shared" si="94"/>
        <v>0</v>
      </c>
      <c r="AC755" s="957" t="str">
        <f t="shared" si="95"/>
        <v/>
      </c>
    </row>
    <row r="756" spans="22:29" ht="14.4" x14ac:dyDescent="0.3">
      <c r="V756" s="959" t="str">
        <f t="shared" si="88"/>
        <v>Dépenses</v>
      </c>
      <c r="W756" s="960">
        <f t="shared" si="89"/>
        <v>0</v>
      </c>
      <c r="X756" s="960">
        <f t="shared" si="90"/>
        <v>0</v>
      </c>
      <c r="Y756" s="960">
        <f t="shared" si="91"/>
        <v>0</v>
      </c>
      <c r="Z756" s="960">
        <f t="shared" si="92"/>
        <v>0</v>
      </c>
      <c r="AA756" s="960">
        <f t="shared" si="93"/>
        <v>0</v>
      </c>
      <c r="AB756" s="960">
        <f t="shared" si="94"/>
        <v>0</v>
      </c>
      <c r="AC756" s="957" t="str">
        <f t="shared" si="95"/>
        <v/>
      </c>
    </row>
    <row r="757" spans="22:29" ht="14.4" x14ac:dyDescent="0.3">
      <c r="V757" s="959" t="str">
        <f t="shared" si="88"/>
        <v>Dépenses</v>
      </c>
      <c r="W757" s="960">
        <f t="shared" si="89"/>
        <v>0</v>
      </c>
      <c r="X757" s="960">
        <f t="shared" si="90"/>
        <v>0</v>
      </c>
      <c r="Y757" s="960">
        <f t="shared" si="91"/>
        <v>0</v>
      </c>
      <c r="Z757" s="960">
        <f t="shared" si="92"/>
        <v>0</v>
      </c>
      <c r="AA757" s="960">
        <f t="shared" si="93"/>
        <v>0</v>
      </c>
      <c r="AB757" s="960">
        <f t="shared" si="94"/>
        <v>0</v>
      </c>
      <c r="AC757" s="957" t="str">
        <f t="shared" si="95"/>
        <v/>
      </c>
    </row>
    <row r="758" spans="22:29" ht="14.4" x14ac:dyDescent="0.3">
      <c r="V758" s="959" t="str">
        <f t="shared" si="88"/>
        <v>Dépenses</v>
      </c>
      <c r="W758" s="960">
        <f t="shared" si="89"/>
        <v>0</v>
      </c>
      <c r="X758" s="960">
        <f t="shared" si="90"/>
        <v>0</v>
      </c>
      <c r="Y758" s="960">
        <f t="shared" si="91"/>
        <v>0</v>
      </c>
      <c r="Z758" s="960">
        <f t="shared" si="92"/>
        <v>0</v>
      </c>
      <c r="AA758" s="960">
        <f t="shared" si="93"/>
        <v>0</v>
      </c>
      <c r="AB758" s="960">
        <f t="shared" si="94"/>
        <v>0</v>
      </c>
      <c r="AC758" s="957" t="str">
        <f t="shared" si="95"/>
        <v/>
      </c>
    </row>
    <row r="759" spans="22:29" ht="14.4" x14ac:dyDescent="0.3">
      <c r="V759" s="959" t="str">
        <f t="shared" si="88"/>
        <v>Dépenses</v>
      </c>
      <c r="W759" s="960">
        <f t="shared" si="89"/>
        <v>0</v>
      </c>
      <c r="X759" s="960">
        <f t="shared" si="90"/>
        <v>0</v>
      </c>
      <c r="Y759" s="960">
        <f t="shared" si="91"/>
        <v>0</v>
      </c>
      <c r="Z759" s="960">
        <f t="shared" si="92"/>
        <v>0</v>
      </c>
      <c r="AA759" s="960">
        <f t="shared" si="93"/>
        <v>0</v>
      </c>
      <c r="AB759" s="960">
        <f t="shared" si="94"/>
        <v>0</v>
      </c>
      <c r="AC759" s="957" t="str">
        <f t="shared" si="95"/>
        <v/>
      </c>
    </row>
    <row r="760" spans="22:29" ht="14.4" x14ac:dyDescent="0.3">
      <c r="V760" s="959" t="str">
        <f t="shared" si="88"/>
        <v>Dépenses</v>
      </c>
      <c r="W760" s="960">
        <f t="shared" si="89"/>
        <v>0</v>
      </c>
      <c r="X760" s="960">
        <f t="shared" si="90"/>
        <v>0</v>
      </c>
      <c r="Y760" s="960">
        <f t="shared" si="91"/>
        <v>0</v>
      </c>
      <c r="Z760" s="960">
        <f t="shared" si="92"/>
        <v>0</v>
      </c>
      <c r="AA760" s="960">
        <f t="shared" si="93"/>
        <v>0</v>
      </c>
      <c r="AB760" s="960">
        <f t="shared" si="94"/>
        <v>0</v>
      </c>
      <c r="AC760" s="957" t="str">
        <f t="shared" si="95"/>
        <v/>
      </c>
    </row>
    <row r="761" spans="22:29" ht="14.4" x14ac:dyDescent="0.3">
      <c r="V761" s="959" t="str">
        <f t="shared" si="88"/>
        <v>Dépenses</v>
      </c>
      <c r="W761" s="960">
        <f t="shared" si="89"/>
        <v>0</v>
      </c>
      <c r="X761" s="960">
        <f t="shared" si="90"/>
        <v>0</v>
      </c>
      <c r="Y761" s="960">
        <f t="shared" si="91"/>
        <v>0</v>
      </c>
      <c r="Z761" s="960">
        <f t="shared" si="92"/>
        <v>0</v>
      </c>
      <c r="AA761" s="960">
        <f t="shared" si="93"/>
        <v>0</v>
      </c>
      <c r="AB761" s="960">
        <f t="shared" si="94"/>
        <v>0</v>
      </c>
      <c r="AC761" s="957" t="str">
        <f t="shared" si="95"/>
        <v/>
      </c>
    </row>
    <row r="762" spans="22:29" ht="14.4" x14ac:dyDescent="0.3">
      <c r="V762" s="959" t="str">
        <f t="shared" si="88"/>
        <v>Dépenses</v>
      </c>
      <c r="W762" s="960">
        <f t="shared" si="89"/>
        <v>0</v>
      </c>
      <c r="X762" s="960">
        <f t="shared" si="90"/>
        <v>0</v>
      </c>
      <c r="Y762" s="960">
        <f t="shared" si="91"/>
        <v>0</v>
      </c>
      <c r="Z762" s="960">
        <f t="shared" si="92"/>
        <v>0</v>
      </c>
      <c r="AA762" s="960">
        <f t="shared" si="93"/>
        <v>0</v>
      </c>
      <c r="AB762" s="960">
        <f t="shared" si="94"/>
        <v>0</v>
      </c>
      <c r="AC762" s="957" t="str">
        <f t="shared" si="95"/>
        <v/>
      </c>
    </row>
    <row r="763" spans="22:29" ht="14.4" x14ac:dyDescent="0.3">
      <c r="V763" s="959" t="str">
        <f t="shared" si="88"/>
        <v>Dépenses</v>
      </c>
      <c r="W763" s="960">
        <f t="shared" si="89"/>
        <v>0</v>
      </c>
      <c r="X763" s="960">
        <f t="shared" si="90"/>
        <v>0</v>
      </c>
      <c r="Y763" s="960">
        <f t="shared" si="91"/>
        <v>0</v>
      </c>
      <c r="Z763" s="960">
        <f t="shared" si="92"/>
        <v>0</v>
      </c>
      <c r="AA763" s="960">
        <f t="shared" si="93"/>
        <v>0</v>
      </c>
      <c r="AB763" s="960">
        <f t="shared" si="94"/>
        <v>0</v>
      </c>
      <c r="AC763" s="957" t="str">
        <f t="shared" si="95"/>
        <v/>
      </c>
    </row>
    <row r="764" spans="22:29" ht="14.4" x14ac:dyDescent="0.3">
      <c r="V764" s="959" t="str">
        <f t="shared" si="88"/>
        <v>Dépenses</v>
      </c>
      <c r="W764" s="960">
        <f t="shared" si="89"/>
        <v>0</v>
      </c>
      <c r="X764" s="960">
        <f t="shared" si="90"/>
        <v>0</v>
      </c>
      <c r="Y764" s="960">
        <f t="shared" si="91"/>
        <v>0</v>
      </c>
      <c r="Z764" s="960">
        <f t="shared" si="92"/>
        <v>0</v>
      </c>
      <c r="AA764" s="960">
        <f t="shared" si="93"/>
        <v>0</v>
      </c>
      <c r="AB764" s="960">
        <f t="shared" si="94"/>
        <v>0</v>
      </c>
      <c r="AC764" s="957" t="str">
        <f t="shared" si="95"/>
        <v/>
      </c>
    </row>
    <row r="765" spans="22:29" ht="14.4" x14ac:dyDescent="0.3">
      <c r="V765" s="959" t="str">
        <f t="shared" si="88"/>
        <v>Dépenses</v>
      </c>
      <c r="W765" s="960">
        <f t="shared" si="89"/>
        <v>0</v>
      </c>
      <c r="X765" s="960">
        <f t="shared" si="90"/>
        <v>0</v>
      </c>
      <c r="Y765" s="960">
        <f t="shared" si="91"/>
        <v>0</v>
      </c>
      <c r="Z765" s="960">
        <f t="shared" si="92"/>
        <v>0</v>
      </c>
      <c r="AA765" s="960">
        <f t="shared" si="93"/>
        <v>0</v>
      </c>
      <c r="AB765" s="960">
        <f t="shared" si="94"/>
        <v>0</v>
      </c>
      <c r="AC765" s="957" t="str">
        <f t="shared" si="95"/>
        <v/>
      </c>
    </row>
    <row r="766" spans="22:29" ht="14.4" x14ac:dyDescent="0.3">
      <c r="V766" s="959" t="str">
        <f t="shared" si="88"/>
        <v>Dépenses</v>
      </c>
      <c r="W766" s="960">
        <f t="shared" si="89"/>
        <v>0</v>
      </c>
      <c r="X766" s="960">
        <f t="shared" si="90"/>
        <v>0</v>
      </c>
      <c r="Y766" s="960">
        <f t="shared" si="91"/>
        <v>0</v>
      </c>
      <c r="Z766" s="960">
        <f t="shared" si="92"/>
        <v>0</v>
      </c>
      <c r="AA766" s="960">
        <f t="shared" si="93"/>
        <v>0</v>
      </c>
      <c r="AB766" s="960">
        <f t="shared" si="94"/>
        <v>0</v>
      </c>
      <c r="AC766" s="957" t="str">
        <f t="shared" si="95"/>
        <v/>
      </c>
    </row>
    <row r="767" spans="22:29" ht="14.4" x14ac:dyDescent="0.3">
      <c r="V767" s="959" t="str">
        <f t="shared" si="88"/>
        <v>Dépenses</v>
      </c>
      <c r="W767" s="960">
        <f t="shared" si="89"/>
        <v>0</v>
      </c>
      <c r="X767" s="960">
        <f t="shared" si="90"/>
        <v>0</v>
      </c>
      <c r="Y767" s="960">
        <f t="shared" si="91"/>
        <v>0</v>
      </c>
      <c r="Z767" s="960">
        <f t="shared" si="92"/>
        <v>0</v>
      </c>
      <c r="AA767" s="960">
        <f t="shared" si="93"/>
        <v>0</v>
      </c>
      <c r="AB767" s="960">
        <f t="shared" si="94"/>
        <v>0</v>
      </c>
      <c r="AC767" s="957" t="str">
        <f t="shared" si="95"/>
        <v/>
      </c>
    </row>
    <row r="768" spans="22:29" ht="14.4" x14ac:dyDescent="0.3">
      <c r="V768" s="959" t="str">
        <f t="shared" si="88"/>
        <v>Dépenses</v>
      </c>
      <c r="W768" s="960">
        <f t="shared" si="89"/>
        <v>0</v>
      </c>
      <c r="X768" s="960">
        <f t="shared" si="90"/>
        <v>0</v>
      </c>
      <c r="Y768" s="960">
        <f t="shared" si="91"/>
        <v>0</v>
      </c>
      <c r="Z768" s="960">
        <f t="shared" si="92"/>
        <v>0</v>
      </c>
      <c r="AA768" s="960">
        <f t="shared" si="93"/>
        <v>0</v>
      </c>
      <c r="AB768" s="960">
        <f t="shared" si="94"/>
        <v>0</v>
      </c>
      <c r="AC768" s="957" t="str">
        <f t="shared" si="95"/>
        <v/>
      </c>
    </row>
    <row r="769" spans="22:29" ht="14.4" x14ac:dyDescent="0.3">
      <c r="V769" s="959" t="str">
        <f t="shared" si="88"/>
        <v>Dépenses</v>
      </c>
      <c r="W769" s="960">
        <f t="shared" si="89"/>
        <v>0</v>
      </c>
      <c r="X769" s="960">
        <f t="shared" si="90"/>
        <v>0</v>
      </c>
      <c r="Y769" s="960">
        <f t="shared" si="91"/>
        <v>0</v>
      </c>
      <c r="Z769" s="960">
        <f t="shared" si="92"/>
        <v>0</v>
      </c>
      <c r="AA769" s="960">
        <f t="shared" si="93"/>
        <v>0</v>
      </c>
      <c r="AB769" s="960">
        <f t="shared" si="94"/>
        <v>0</v>
      </c>
      <c r="AC769" s="957" t="str">
        <f t="shared" si="95"/>
        <v/>
      </c>
    </row>
    <row r="770" spans="22:29" ht="14.4" x14ac:dyDescent="0.3">
      <c r="V770" s="959" t="str">
        <f t="shared" si="88"/>
        <v>Dépenses</v>
      </c>
      <c r="W770" s="960">
        <f t="shared" si="89"/>
        <v>0</v>
      </c>
      <c r="X770" s="960">
        <f t="shared" si="90"/>
        <v>0</v>
      </c>
      <c r="Y770" s="960">
        <f t="shared" si="91"/>
        <v>0</v>
      </c>
      <c r="Z770" s="960">
        <f t="shared" si="92"/>
        <v>0</v>
      </c>
      <c r="AA770" s="960">
        <f t="shared" si="93"/>
        <v>0</v>
      </c>
      <c r="AB770" s="960">
        <f t="shared" si="94"/>
        <v>0</v>
      </c>
      <c r="AC770" s="957" t="str">
        <f t="shared" si="95"/>
        <v/>
      </c>
    </row>
    <row r="771" spans="22:29" ht="14.4" x14ac:dyDescent="0.3">
      <c r="V771" s="959" t="str">
        <f t="shared" ref="V771:V834" si="96">IF(LEFT($L771,1)="R","Recettes","Dépenses")</f>
        <v>Dépenses</v>
      </c>
      <c r="W771" s="960">
        <f t="shared" ref="W771:W834" si="97">IF($G771&amp;$I771&amp;$D771="SaisirBudget InitialEngagement",$T771,0)</f>
        <v>0</v>
      </c>
      <c r="X771" s="960">
        <f t="shared" ref="X771:X834" si="98">IF($G771&amp;$I771&amp;$D771&amp;$V771="SaisirBudget InitialPaiementDépenses",$T771,0)</f>
        <v>0</v>
      </c>
      <c r="Y771" s="960">
        <f t="shared" ref="Y771:Y834" si="99">IF($G771&amp;$I771&amp;$D771&amp;$V771="SaisirBudget InitialPaiementRecettes",$T771,0)</f>
        <v>0</v>
      </c>
      <c r="Z771" s="960">
        <f t="shared" ref="Z771:Z834" si="100">IF($D771&amp;$V771="EngagementDépenses",$T771,0)</f>
        <v>0</v>
      </c>
      <c r="AA771" s="960">
        <f t="shared" ref="AA771:AA834" si="101">IF($D771&amp;$V771="PaiementDépenses",$T771,0)</f>
        <v>0</v>
      </c>
      <c r="AB771" s="960">
        <f t="shared" ref="AB771:AB834" si="102">IF($D771&amp;$V771="PaiementRecettes",$T771,0)</f>
        <v>0</v>
      </c>
      <c r="AC771" s="957" t="str">
        <f t="shared" ref="AC771:AC834" si="103">IF(LEFT($L771,2)="RF","RF",IF(LEFT($L771,2)="RI","RI",""))</f>
        <v/>
      </c>
    </row>
    <row r="772" spans="22:29" ht="14.4" x14ac:dyDescent="0.3">
      <c r="V772" s="546" t="str">
        <f t="shared" si="96"/>
        <v>Dépenses</v>
      </c>
      <c r="W772" s="547">
        <f t="shared" si="97"/>
        <v>0</v>
      </c>
      <c r="X772" s="547">
        <f t="shared" si="98"/>
        <v>0</v>
      </c>
      <c r="Y772" s="547">
        <f t="shared" si="99"/>
        <v>0</v>
      </c>
      <c r="Z772" s="547">
        <f t="shared" si="100"/>
        <v>0</v>
      </c>
      <c r="AA772" s="547">
        <f t="shared" si="101"/>
        <v>0</v>
      </c>
      <c r="AB772" s="547">
        <f t="shared" si="102"/>
        <v>0</v>
      </c>
      <c r="AC772" s="499" t="str">
        <f t="shared" si="103"/>
        <v/>
      </c>
    </row>
    <row r="773" spans="22:29" ht="14.4" x14ac:dyDescent="0.3">
      <c r="V773" s="546" t="str">
        <f t="shared" si="96"/>
        <v>Dépenses</v>
      </c>
      <c r="W773" s="547">
        <f t="shared" si="97"/>
        <v>0</v>
      </c>
      <c r="X773" s="547">
        <f t="shared" si="98"/>
        <v>0</v>
      </c>
      <c r="Y773" s="547">
        <f t="shared" si="99"/>
        <v>0</v>
      </c>
      <c r="Z773" s="547">
        <f t="shared" si="100"/>
        <v>0</v>
      </c>
      <c r="AA773" s="547">
        <f t="shared" si="101"/>
        <v>0</v>
      </c>
      <c r="AB773" s="547">
        <f t="shared" si="102"/>
        <v>0</v>
      </c>
      <c r="AC773" s="499" t="str">
        <f t="shared" si="103"/>
        <v/>
      </c>
    </row>
    <row r="774" spans="22:29" ht="14.4" x14ac:dyDescent="0.3">
      <c r="V774" s="546" t="str">
        <f t="shared" si="96"/>
        <v>Dépenses</v>
      </c>
      <c r="W774" s="547">
        <f t="shared" si="97"/>
        <v>0</v>
      </c>
      <c r="X774" s="547">
        <f t="shared" si="98"/>
        <v>0</v>
      </c>
      <c r="Y774" s="547">
        <f t="shared" si="99"/>
        <v>0</v>
      </c>
      <c r="Z774" s="547">
        <f t="shared" si="100"/>
        <v>0</v>
      </c>
      <c r="AA774" s="547">
        <f t="shared" si="101"/>
        <v>0</v>
      </c>
      <c r="AB774" s="547">
        <f t="shared" si="102"/>
        <v>0</v>
      </c>
      <c r="AC774" s="499" t="str">
        <f t="shared" si="103"/>
        <v/>
      </c>
    </row>
    <row r="775" spans="22:29" ht="14.4" x14ac:dyDescent="0.3">
      <c r="V775" s="546" t="str">
        <f t="shared" si="96"/>
        <v>Dépenses</v>
      </c>
      <c r="W775" s="547">
        <f t="shared" si="97"/>
        <v>0</v>
      </c>
      <c r="X775" s="547">
        <f t="shared" si="98"/>
        <v>0</v>
      </c>
      <c r="Y775" s="547">
        <f t="shared" si="99"/>
        <v>0</v>
      </c>
      <c r="Z775" s="547">
        <f t="shared" si="100"/>
        <v>0</v>
      </c>
      <c r="AA775" s="547">
        <f t="shared" si="101"/>
        <v>0</v>
      </c>
      <c r="AB775" s="547">
        <f t="shared" si="102"/>
        <v>0</v>
      </c>
      <c r="AC775" s="499" t="str">
        <f t="shared" si="103"/>
        <v/>
      </c>
    </row>
    <row r="776" spans="22:29" ht="14.4" x14ac:dyDescent="0.3">
      <c r="V776" s="546" t="str">
        <f t="shared" si="96"/>
        <v>Dépenses</v>
      </c>
      <c r="W776" s="547">
        <f t="shared" si="97"/>
        <v>0</v>
      </c>
      <c r="X776" s="547">
        <f t="shared" si="98"/>
        <v>0</v>
      </c>
      <c r="Y776" s="547">
        <f t="shared" si="99"/>
        <v>0</v>
      </c>
      <c r="Z776" s="547">
        <f t="shared" si="100"/>
        <v>0</v>
      </c>
      <c r="AA776" s="547">
        <f t="shared" si="101"/>
        <v>0</v>
      </c>
      <c r="AB776" s="547">
        <f t="shared" si="102"/>
        <v>0</v>
      </c>
      <c r="AC776" s="499" t="str">
        <f t="shared" si="103"/>
        <v/>
      </c>
    </row>
    <row r="777" spans="22:29" ht="14.4" x14ac:dyDescent="0.3">
      <c r="V777" s="546" t="str">
        <f t="shared" si="96"/>
        <v>Dépenses</v>
      </c>
      <c r="W777" s="547">
        <f t="shared" si="97"/>
        <v>0</v>
      </c>
      <c r="X777" s="547">
        <f t="shared" si="98"/>
        <v>0</v>
      </c>
      <c r="Y777" s="547">
        <f t="shared" si="99"/>
        <v>0</v>
      </c>
      <c r="Z777" s="547">
        <f t="shared" si="100"/>
        <v>0</v>
      </c>
      <c r="AA777" s="547">
        <f t="shared" si="101"/>
        <v>0</v>
      </c>
      <c r="AB777" s="547">
        <f t="shared" si="102"/>
        <v>0</v>
      </c>
      <c r="AC777" s="499" t="str">
        <f t="shared" si="103"/>
        <v/>
      </c>
    </row>
    <row r="778" spans="22:29" ht="14.4" x14ac:dyDescent="0.3">
      <c r="V778" s="546" t="str">
        <f t="shared" si="96"/>
        <v>Dépenses</v>
      </c>
      <c r="W778" s="547">
        <f t="shared" si="97"/>
        <v>0</v>
      </c>
      <c r="X778" s="547">
        <f t="shared" si="98"/>
        <v>0</v>
      </c>
      <c r="Y778" s="547">
        <f t="shared" si="99"/>
        <v>0</v>
      </c>
      <c r="Z778" s="547">
        <f t="shared" si="100"/>
        <v>0</v>
      </c>
      <c r="AA778" s="547">
        <f t="shared" si="101"/>
        <v>0</v>
      </c>
      <c r="AB778" s="547">
        <f t="shared" si="102"/>
        <v>0</v>
      </c>
      <c r="AC778" s="499" t="str">
        <f t="shared" si="103"/>
        <v/>
      </c>
    </row>
    <row r="779" spans="22:29" ht="14.4" x14ac:dyDescent="0.3">
      <c r="V779" s="546" t="str">
        <f t="shared" si="96"/>
        <v>Dépenses</v>
      </c>
      <c r="W779" s="547">
        <f t="shared" si="97"/>
        <v>0</v>
      </c>
      <c r="X779" s="547">
        <f t="shared" si="98"/>
        <v>0</v>
      </c>
      <c r="Y779" s="547">
        <f t="shared" si="99"/>
        <v>0</v>
      </c>
      <c r="Z779" s="547">
        <f t="shared" si="100"/>
        <v>0</v>
      </c>
      <c r="AA779" s="547">
        <f t="shared" si="101"/>
        <v>0</v>
      </c>
      <c r="AB779" s="547">
        <f t="shared" si="102"/>
        <v>0</v>
      </c>
      <c r="AC779" s="499" t="str">
        <f t="shared" si="103"/>
        <v/>
      </c>
    </row>
    <row r="780" spans="22:29" ht="14.4" x14ac:dyDescent="0.3">
      <c r="V780" s="546" t="str">
        <f t="shared" si="96"/>
        <v>Dépenses</v>
      </c>
      <c r="W780" s="547">
        <f t="shared" si="97"/>
        <v>0</v>
      </c>
      <c r="X780" s="547">
        <f t="shared" si="98"/>
        <v>0</v>
      </c>
      <c r="Y780" s="547">
        <f t="shared" si="99"/>
        <v>0</v>
      </c>
      <c r="Z780" s="547">
        <f t="shared" si="100"/>
        <v>0</v>
      </c>
      <c r="AA780" s="547">
        <f t="shared" si="101"/>
        <v>0</v>
      </c>
      <c r="AB780" s="547">
        <f t="shared" si="102"/>
        <v>0</v>
      </c>
      <c r="AC780" s="499" t="str">
        <f t="shared" si="103"/>
        <v/>
      </c>
    </row>
    <row r="781" spans="22:29" ht="14.4" x14ac:dyDescent="0.3">
      <c r="V781" s="546" t="str">
        <f t="shared" si="96"/>
        <v>Dépenses</v>
      </c>
      <c r="W781" s="547">
        <f t="shared" si="97"/>
        <v>0</v>
      </c>
      <c r="X781" s="547">
        <f t="shared" si="98"/>
        <v>0</v>
      </c>
      <c r="Y781" s="547">
        <f t="shared" si="99"/>
        <v>0</v>
      </c>
      <c r="Z781" s="547">
        <f t="shared" si="100"/>
        <v>0</v>
      </c>
      <c r="AA781" s="547">
        <f t="shared" si="101"/>
        <v>0</v>
      </c>
      <c r="AB781" s="547">
        <f t="shared" si="102"/>
        <v>0</v>
      </c>
      <c r="AC781" s="499" t="str">
        <f t="shared" si="103"/>
        <v/>
      </c>
    </row>
    <row r="782" spans="22:29" ht="14.4" x14ac:dyDescent="0.3">
      <c r="V782" s="546" t="str">
        <f t="shared" si="96"/>
        <v>Dépenses</v>
      </c>
      <c r="W782" s="547">
        <f t="shared" si="97"/>
        <v>0</v>
      </c>
      <c r="X782" s="547">
        <f t="shared" si="98"/>
        <v>0</v>
      </c>
      <c r="Y782" s="547">
        <f t="shared" si="99"/>
        <v>0</v>
      </c>
      <c r="Z782" s="547">
        <f t="shared" si="100"/>
        <v>0</v>
      </c>
      <c r="AA782" s="547">
        <f t="shared" si="101"/>
        <v>0</v>
      </c>
      <c r="AB782" s="547">
        <f t="shared" si="102"/>
        <v>0</v>
      </c>
      <c r="AC782" s="499" t="str">
        <f t="shared" si="103"/>
        <v/>
      </c>
    </row>
    <row r="783" spans="22:29" ht="14.4" x14ac:dyDescent="0.3">
      <c r="V783" s="546" t="str">
        <f t="shared" si="96"/>
        <v>Dépenses</v>
      </c>
      <c r="W783" s="547">
        <f t="shared" si="97"/>
        <v>0</v>
      </c>
      <c r="X783" s="547">
        <f t="shared" si="98"/>
        <v>0</v>
      </c>
      <c r="Y783" s="547">
        <f t="shared" si="99"/>
        <v>0</v>
      </c>
      <c r="Z783" s="547">
        <f t="shared" si="100"/>
        <v>0</v>
      </c>
      <c r="AA783" s="547">
        <f t="shared" si="101"/>
        <v>0</v>
      </c>
      <c r="AB783" s="547">
        <f t="shared" si="102"/>
        <v>0</v>
      </c>
      <c r="AC783" s="499" t="str">
        <f t="shared" si="103"/>
        <v/>
      </c>
    </row>
    <row r="784" spans="22:29" ht="14.4" x14ac:dyDescent="0.3">
      <c r="V784" s="546" t="str">
        <f t="shared" si="96"/>
        <v>Dépenses</v>
      </c>
      <c r="W784" s="547">
        <f t="shared" si="97"/>
        <v>0</v>
      </c>
      <c r="X784" s="547">
        <f t="shared" si="98"/>
        <v>0</v>
      </c>
      <c r="Y784" s="547">
        <f t="shared" si="99"/>
        <v>0</v>
      </c>
      <c r="Z784" s="547">
        <f t="shared" si="100"/>
        <v>0</v>
      </c>
      <c r="AA784" s="547">
        <f t="shared" si="101"/>
        <v>0</v>
      </c>
      <c r="AB784" s="547">
        <f t="shared" si="102"/>
        <v>0</v>
      </c>
      <c r="AC784" s="499" t="str">
        <f t="shared" si="103"/>
        <v/>
      </c>
    </row>
    <row r="785" spans="22:29" ht="14.4" x14ac:dyDescent="0.3">
      <c r="V785" s="546" t="str">
        <f t="shared" si="96"/>
        <v>Dépenses</v>
      </c>
      <c r="W785" s="547">
        <f t="shared" si="97"/>
        <v>0</v>
      </c>
      <c r="X785" s="547">
        <f t="shared" si="98"/>
        <v>0</v>
      </c>
      <c r="Y785" s="547">
        <f t="shared" si="99"/>
        <v>0</v>
      </c>
      <c r="Z785" s="547">
        <f t="shared" si="100"/>
        <v>0</v>
      </c>
      <c r="AA785" s="547">
        <f t="shared" si="101"/>
        <v>0</v>
      </c>
      <c r="AB785" s="547">
        <f t="shared" si="102"/>
        <v>0</v>
      </c>
      <c r="AC785" s="499" t="str">
        <f t="shared" si="103"/>
        <v/>
      </c>
    </row>
    <row r="786" spans="22:29" ht="14.4" x14ac:dyDescent="0.3">
      <c r="V786" s="546" t="str">
        <f t="shared" si="96"/>
        <v>Dépenses</v>
      </c>
      <c r="W786" s="547">
        <f t="shared" si="97"/>
        <v>0</v>
      </c>
      <c r="X786" s="547">
        <f t="shared" si="98"/>
        <v>0</v>
      </c>
      <c r="Y786" s="547">
        <f t="shared" si="99"/>
        <v>0</v>
      </c>
      <c r="Z786" s="547">
        <f t="shared" si="100"/>
        <v>0</v>
      </c>
      <c r="AA786" s="547">
        <f t="shared" si="101"/>
        <v>0</v>
      </c>
      <c r="AB786" s="547">
        <f t="shared" si="102"/>
        <v>0</v>
      </c>
      <c r="AC786" s="499" t="str">
        <f t="shared" si="103"/>
        <v/>
      </c>
    </row>
    <row r="787" spans="22:29" ht="14.4" x14ac:dyDescent="0.3">
      <c r="V787" s="546" t="str">
        <f t="shared" si="96"/>
        <v>Dépenses</v>
      </c>
      <c r="W787" s="547">
        <f t="shared" si="97"/>
        <v>0</v>
      </c>
      <c r="X787" s="547">
        <f t="shared" si="98"/>
        <v>0</v>
      </c>
      <c r="Y787" s="547">
        <f t="shared" si="99"/>
        <v>0</v>
      </c>
      <c r="Z787" s="547">
        <f t="shared" si="100"/>
        <v>0</v>
      </c>
      <c r="AA787" s="547">
        <f t="shared" si="101"/>
        <v>0</v>
      </c>
      <c r="AB787" s="547">
        <f t="shared" si="102"/>
        <v>0</v>
      </c>
      <c r="AC787" s="499" t="str">
        <f t="shared" si="103"/>
        <v/>
      </c>
    </row>
    <row r="788" spans="22:29" ht="14.4" x14ac:dyDescent="0.3">
      <c r="V788" s="546" t="str">
        <f t="shared" si="96"/>
        <v>Dépenses</v>
      </c>
      <c r="W788" s="547">
        <f t="shared" si="97"/>
        <v>0</v>
      </c>
      <c r="X788" s="547">
        <f t="shared" si="98"/>
        <v>0</v>
      </c>
      <c r="Y788" s="547">
        <f t="shared" si="99"/>
        <v>0</v>
      </c>
      <c r="Z788" s="547">
        <f t="shared" si="100"/>
        <v>0</v>
      </c>
      <c r="AA788" s="547">
        <f t="shared" si="101"/>
        <v>0</v>
      </c>
      <c r="AB788" s="547">
        <f t="shared" si="102"/>
        <v>0</v>
      </c>
      <c r="AC788" s="499" t="str">
        <f t="shared" si="103"/>
        <v/>
      </c>
    </row>
    <row r="789" spans="22:29" ht="14.4" x14ac:dyDescent="0.3">
      <c r="V789" s="546" t="str">
        <f t="shared" si="96"/>
        <v>Dépenses</v>
      </c>
      <c r="W789" s="547">
        <f t="shared" si="97"/>
        <v>0</v>
      </c>
      <c r="X789" s="547">
        <f t="shared" si="98"/>
        <v>0</v>
      </c>
      <c r="Y789" s="547">
        <f t="shared" si="99"/>
        <v>0</v>
      </c>
      <c r="Z789" s="547">
        <f t="shared" si="100"/>
        <v>0</v>
      </c>
      <c r="AA789" s="547">
        <f t="shared" si="101"/>
        <v>0</v>
      </c>
      <c r="AB789" s="547">
        <f t="shared" si="102"/>
        <v>0</v>
      </c>
      <c r="AC789" s="499" t="str">
        <f t="shared" si="103"/>
        <v/>
      </c>
    </row>
    <row r="790" spans="22:29" ht="14.4" x14ac:dyDescent="0.3">
      <c r="V790" s="546" t="str">
        <f t="shared" si="96"/>
        <v>Dépenses</v>
      </c>
      <c r="W790" s="547">
        <f t="shared" si="97"/>
        <v>0</v>
      </c>
      <c r="X790" s="547">
        <f t="shared" si="98"/>
        <v>0</v>
      </c>
      <c r="Y790" s="547">
        <f t="shared" si="99"/>
        <v>0</v>
      </c>
      <c r="Z790" s="547">
        <f t="shared" si="100"/>
        <v>0</v>
      </c>
      <c r="AA790" s="547">
        <f t="shared" si="101"/>
        <v>0</v>
      </c>
      <c r="AB790" s="547">
        <f t="shared" si="102"/>
        <v>0</v>
      </c>
      <c r="AC790" s="499" t="str">
        <f t="shared" si="103"/>
        <v/>
      </c>
    </row>
    <row r="791" spans="22:29" ht="14.4" x14ac:dyDescent="0.3">
      <c r="V791" s="546" t="str">
        <f t="shared" si="96"/>
        <v>Dépenses</v>
      </c>
      <c r="W791" s="547">
        <f t="shared" si="97"/>
        <v>0</v>
      </c>
      <c r="X791" s="547">
        <f t="shared" si="98"/>
        <v>0</v>
      </c>
      <c r="Y791" s="547">
        <f t="shared" si="99"/>
        <v>0</v>
      </c>
      <c r="Z791" s="547">
        <f t="shared" si="100"/>
        <v>0</v>
      </c>
      <c r="AA791" s="547">
        <f t="shared" si="101"/>
        <v>0</v>
      </c>
      <c r="AB791" s="547">
        <f t="shared" si="102"/>
        <v>0</v>
      </c>
      <c r="AC791" s="499" t="str">
        <f t="shared" si="103"/>
        <v/>
      </c>
    </row>
    <row r="792" spans="22:29" ht="14.4" x14ac:dyDescent="0.3">
      <c r="V792" s="546" t="str">
        <f t="shared" si="96"/>
        <v>Dépenses</v>
      </c>
      <c r="W792" s="547">
        <f t="shared" si="97"/>
        <v>0</v>
      </c>
      <c r="X792" s="547">
        <f t="shared" si="98"/>
        <v>0</v>
      </c>
      <c r="Y792" s="547">
        <f t="shared" si="99"/>
        <v>0</v>
      </c>
      <c r="Z792" s="547">
        <f t="shared" si="100"/>
        <v>0</v>
      </c>
      <c r="AA792" s="547">
        <f t="shared" si="101"/>
        <v>0</v>
      </c>
      <c r="AB792" s="547">
        <f t="shared" si="102"/>
        <v>0</v>
      </c>
      <c r="AC792" s="499" t="str">
        <f t="shared" si="103"/>
        <v/>
      </c>
    </row>
    <row r="793" spans="22:29" ht="14.4" x14ac:dyDescent="0.3">
      <c r="V793" s="546" t="str">
        <f t="shared" si="96"/>
        <v>Dépenses</v>
      </c>
      <c r="W793" s="547">
        <f t="shared" si="97"/>
        <v>0</v>
      </c>
      <c r="X793" s="547">
        <f t="shared" si="98"/>
        <v>0</v>
      </c>
      <c r="Y793" s="547">
        <f t="shared" si="99"/>
        <v>0</v>
      </c>
      <c r="Z793" s="547">
        <f t="shared" si="100"/>
        <v>0</v>
      </c>
      <c r="AA793" s="547">
        <f t="shared" si="101"/>
        <v>0</v>
      </c>
      <c r="AB793" s="547">
        <f t="shared" si="102"/>
        <v>0</v>
      </c>
      <c r="AC793" s="499" t="str">
        <f t="shared" si="103"/>
        <v/>
      </c>
    </row>
    <row r="794" spans="22:29" ht="14.4" x14ac:dyDescent="0.3">
      <c r="V794" s="546" t="str">
        <f t="shared" si="96"/>
        <v>Dépenses</v>
      </c>
      <c r="W794" s="547">
        <f t="shared" si="97"/>
        <v>0</v>
      </c>
      <c r="X794" s="547">
        <f t="shared" si="98"/>
        <v>0</v>
      </c>
      <c r="Y794" s="547">
        <f t="shared" si="99"/>
        <v>0</v>
      </c>
      <c r="Z794" s="547">
        <f t="shared" si="100"/>
        <v>0</v>
      </c>
      <c r="AA794" s="547">
        <f t="shared" si="101"/>
        <v>0</v>
      </c>
      <c r="AB794" s="547">
        <f t="shared" si="102"/>
        <v>0</v>
      </c>
      <c r="AC794" s="499" t="str">
        <f t="shared" si="103"/>
        <v/>
      </c>
    </row>
    <row r="795" spans="22:29" ht="14.4" x14ac:dyDescent="0.3">
      <c r="V795" s="546" t="str">
        <f t="shared" si="96"/>
        <v>Dépenses</v>
      </c>
      <c r="W795" s="547">
        <f t="shared" si="97"/>
        <v>0</v>
      </c>
      <c r="X795" s="547">
        <f t="shared" si="98"/>
        <v>0</v>
      </c>
      <c r="Y795" s="547">
        <f t="shared" si="99"/>
        <v>0</v>
      </c>
      <c r="Z795" s="547">
        <f t="shared" si="100"/>
        <v>0</v>
      </c>
      <c r="AA795" s="547">
        <f t="shared" si="101"/>
        <v>0</v>
      </c>
      <c r="AB795" s="547">
        <f t="shared" si="102"/>
        <v>0</v>
      </c>
      <c r="AC795" s="499" t="str">
        <f t="shared" si="103"/>
        <v/>
      </c>
    </row>
    <row r="796" spans="22:29" ht="14.4" x14ac:dyDescent="0.3">
      <c r="V796" s="546" t="str">
        <f t="shared" si="96"/>
        <v>Dépenses</v>
      </c>
      <c r="W796" s="547">
        <f t="shared" si="97"/>
        <v>0</v>
      </c>
      <c r="X796" s="547">
        <f t="shared" si="98"/>
        <v>0</v>
      </c>
      <c r="Y796" s="547">
        <f t="shared" si="99"/>
        <v>0</v>
      </c>
      <c r="Z796" s="547">
        <f t="shared" si="100"/>
        <v>0</v>
      </c>
      <c r="AA796" s="547">
        <f t="shared" si="101"/>
        <v>0</v>
      </c>
      <c r="AB796" s="547">
        <f t="shared" si="102"/>
        <v>0</v>
      </c>
      <c r="AC796" s="499" t="str">
        <f t="shared" si="103"/>
        <v/>
      </c>
    </row>
    <row r="797" spans="22:29" ht="14.4" x14ac:dyDescent="0.3">
      <c r="V797" s="546" t="str">
        <f t="shared" si="96"/>
        <v>Dépenses</v>
      </c>
      <c r="W797" s="547">
        <f t="shared" si="97"/>
        <v>0</v>
      </c>
      <c r="X797" s="547">
        <f t="shared" si="98"/>
        <v>0</v>
      </c>
      <c r="Y797" s="547">
        <f t="shared" si="99"/>
        <v>0</v>
      </c>
      <c r="Z797" s="547">
        <f t="shared" si="100"/>
        <v>0</v>
      </c>
      <c r="AA797" s="547">
        <f t="shared" si="101"/>
        <v>0</v>
      </c>
      <c r="AB797" s="547">
        <f t="shared" si="102"/>
        <v>0</v>
      </c>
      <c r="AC797" s="499" t="str">
        <f t="shared" si="103"/>
        <v/>
      </c>
    </row>
    <row r="798" spans="22:29" ht="14.4" x14ac:dyDescent="0.3">
      <c r="V798" s="546" t="str">
        <f t="shared" si="96"/>
        <v>Dépenses</v>
      </c>
      <c r="W798" s="547">
        <f t="shared" si="97"/>
        <v>0</v>
      </c>
      <c r="X798" s="547">
        <f t="shared" si="98"/>
        <v>0</v>
      </c>
      <c r="Y798" s="547">
        <f t="shared" si="99"/>
        <v>0</v>
      </c>
      <c r="Z798" s="547">
        <f t="shared" si="100"/>
        <v>0</v>
      </c>
      <c r="AA798" s="547">
        <f t="shared" si="101"/>
        <v>0</v>
      </c>
      <c r="AB798" s="547">
        <f t="shared" si="102"/>
        <v>0</v>
      </c>
      <c r="AC798" s="499" t="str">
        <f t="shared" si="103"/>
        <v/>
      </c>
    </row>
    <row r="799" spans="22:29" ht="14.4" x14ac:dyDescent="0.3">
      <c r="V799" s="546" t="str">
        <f t="shared" si="96"/>
        <v>Dépenses</v>
      </c>
      <c r="W799" s="547">
        <f t="shared" si="97"/>
        <v>0</v>
      </c>
      <c r="X799" s="547">
        <f t="shared" si="98"/>
        <v>0</v>
      </c>
      <c r="Y799" s="547">
        <f t="shared" si="99"/>
        <v>0</v>
      </c>
      <c r="Z799" s="547">
        <f t="shared" si="100"/>
        <v>0</v>
      </c>
      <c r="AA799" s="547">
        <f t="shared" si="101"/>
        <v>0</v>
      </c>
      <c r="AB799" s="547">
        <f t="shared" si="102"/>
        <v>0</v>
      </c>
      <c r="AC799" s="499" t="str">
        <f t="shared" si="103"/>
        <v/>
      </c>
    </row>
    <row r="800" spans="22:29" ht="14.4" x14ac:dyDescent="0.3">
      <c r="V800" s="546" t="str">
        <f t="shared" si="96"/>
        <v>Dépenses</v>
      </c>
      <c r="W800" s="547">
        <f t="shared" si="97"/>
        <v>0</v>
      </c>
      <c r="X800" s="547">
        <f t="shared" si="98"/>
        <v>0</v>
      </c>
      <c r="Y800" s="547">
        <f t="shared" si="99"/>
        <v>0</v>
      </c>
      <c r="Z800" s="547">
        <f t="shared" si="100"/>
        <v>0</v>
      </c>
      <c r="AA800" s="547">
        <f t="shared" si="101"/>
        <v>0</v>
      </c>
      <c r="AB800" s="547">
        <f t="shared" si="102"/>
        <v>0</v>
      </c>
      <c r="AC800" s="499" t="str">
        <f t="shared" si="103"/>
        <v/>
      </c>
    </row>
    <row r="801" spans="22:29" ht="14.4" x14ac:dyDescent="0.3">
      <c r="V801" s="546" t="str">
        <f t="shared" si="96"/>
        <v>Dépenses</v>
      </c>
      <c r="W801" s="547">
        <f t="shared" si="97"/>
        <v>0</v>
      </c>
      <c r="X801" s="547">
        <f t="shared" si="98"/>
        <v>0</v>
      </c>
      <c r="Y801" s="547">
        <f t="shared" si="99"/>
        <v>0</v>
      </c>
      <c r="Z801" s="547">
        <f t="shared" si="100"/>
        <v>0</v>
      </c>
      <c r="AA801" s="547">
        <f t="shared" si="101"/>
        <v>0</v>
      </c>
      <c r="AB801" s="547">
        <f t="shared" si="102"/>
        <v>0</v>
      </c>
      <c r="AC801" s="499" t="str">
        <f t="shared" si="103"/>
        <v/>
      </c>
    </row>
    <row r="802" spans="22:29" ht="14.4" x14ac:dyDescent="0.3">
      <c r="V802" s="546" t="str">
        <f t="shared" si="96"/>
        <v>Dépenses</v>
      </c>
      <c r="W802" s="547">
        <f t="shared" si="97"/>
        <v>0</v>
      </c>
      <c r="X802" s="547">
        <f t="shared" si="98"/>
        <v>0</v>
      </c>
      <c r="Y802" s="547">
        <f t="shared" si="99"/>
        <v>0</v>
      </c>
      <c r="Z802" s="547">
        <f t="shared" si="100"/>
        <v>0</v>
      </c>
      <c r="AA802" s="547">
        <f t="shared" si="101"/>
        <v>0</v>
      </c>
      <c r="AB802" s="547">
        <f t="shared" si="102"/>
        <v>0</v>
      </c>
      <c r="AC802" s="499" t="str">
        <f t="shared" si="103"/>
        <v/>
      </c>
    </row>
    <row r="803" spans="22:29" ht="14.4" x14ac:dyDescent="0.3">
      <c r="V803" s="546" t="str">
        <f t="shared" si="96"/>
        <v>Dépenses</v>
      </c>
      <c r="W803" s="547">
        <f t="shared" si="97"/>
        <v>0</v>
      </c>
      <c r="X803" s="547">
        <f t="shared" si="98"/>
        <v>0</v>
      </c>
      <c r="Y803" s="547">
        <f t="shared" si="99"/>
        <v>0</v>
      </c>
      <c r="Z803" s="547">
        <f t="shared" si="100"/>
        <v>0</v>
      </c>
      <c r="AA803" s="547">
        <f t="shared" si="101"/>
        <v>0</v>
      </c>
      <c r="AB803" s="547">
        <f t="shared" si="102"/>
        <v>0</v>
      </c>
      <c r="AC803" s="499" t="str">
        <f t="shared" si="103"/>
        <v/>
      </c>
    </row>
    <row r="804" spans="22:29" ht="14.4" x14ac:dyDescent="0.3">
      <c r="V804" s="546" t="str">
        <f t="shared" si="96"/>
        <v>Dépenses</v>
      </c>
      <c r="W804" s="547">
        <f t="shared" si="97"/>
        <v>0</v>
      </c>
      <c r="X804" s="547">
        <f t="shared" si="98"/>
        <v>0</v>
      </c>
      <c r="Y804" s="547">
        <f t="shared" si="99"/>
        <v>0</v>
      </c>
      <c r="Z804" s="547">
        <f t="shared" si="100"/>
        <v>0</v>
      </c>
      <c r="AA804" s="547">
        <f t="shared" si="101"/>
        <v>0</v>
      </c>
      <c r="AB804" s="547">
        <f t="shared" si="102"/>
        <v>0</v>
      </c>
      <c r="AC804" s="499" t="str">
        <f t="shared" si="103"/>
        <v/>
      </c>
    </row>
    <row r="805" spans="22:29" ht="14.4" x14ac:dyDescent="0.3">
      <c r="V805" s="546" t="str">
        <f t="shared" si="96"/>
        <v>Dépenses</v>
      </c>
      <c r="W805" s="547">
        <f t="shared" si="97"/>
        <v>0</v>
      </c>
      <c r="X805" s="547">
        <f t="shared" si="98"/>
        <v>0</v>
      </c>
      <c r="Y805" s="547">
        <f t="shared" si="99"/>
        <v>0</v>
      </c>
      <c r="Z805" s="547">
        <f t="shared" si="100"/>
        <v>0</v>
      </c>
      <c r="AA805" s="547">
        <f t="shared" si="101"/>
        <v>0</v>
      </c>
      <c r="AB805" s="547">
        <f t="shared" si="102"/>
        <v>0</v>
      </c>
      <c r="AC805" s="499" t="str">
        <f t="shared" si="103"/>
        <v/>
      </c>
    </row>
    <row r="806" spans="22:29" ht="14.4" x14ac:dyDescent="0.3">
      <c r="V806" s="546" t="str">
        <f t="shared" si="96"/>
        <v>Dépenses</v>
      </c>
      <c r="W806" s="547">
        <f t="shared" si="97"/>
        <v>0</v>
      </c>
      <c r="X806" s="547">
        <f t="shared" si="98"/>
        <v>0</v>
      </c>
      <c r="Y806" s="547">
        <f t="shared" si="99"/>
        <v>0</v>
      </c>
      <c r="Z806" s="547">
        <f t="shared" si="100"/>
        <v>0</v>
      </c>
      <c r="AA806" s="547">
        <f t="shared" si="101"/>
        <v>0</v>
      </c>
      <c r="AB806" s="547">
        <f t="shared" si="102"/>
        <v>0</v>
      </c>
      <c r="AC806" s="499" t="str">
        <f t="shared" si="103"/>
        <v/>
      </c>
    </row>
    <row r="807" spans="22:29" ht="14.4" x14ac:dyDescent="0.3">
      <c r="V807" s="546" t="str">
        <f t="shared" si="96"/>
        <v>Dépenses</v>
      </c>
      <c r="W807" s="547">
        <f t="shared" si="97"/>
        <v>0</v>
      </c>
      <c r="X807" s="547">
        <f t="shared" si="98"/>
        <v>0</v>
      </c>
      <c r="Y807" s="547">
        <f t="shared" si="99"/>
        <v>0</v>
      </c>
      <c r="Z807" s="547">
        <f t="shared" si="100"/>
        <v>0</v>
      </c>
      <c r="AA807" s="547">
        <f t="shared" si="101"/>
        <v>0</v>
      </c>
      <c r="AB807" s="547">
        <f t="shared" si="102"/>
        <v>0</v>
      </c>
      <c r="AC807" s="499" t="str">
        <f t="shared" si="103"/>
        <v/>
      </c>
    </row>
    <row r="808" spans="22:29" ht="14.4" x14ac:dyDescent="0.3">
      <c r="V808" s="546" t="str">
        <f t="shared" si="96"/>
        <v>Dépenses</v>
      </c>
      <c r="W808" s="547">
        <f t="shared" si="97"/>
        <v>0</v>
      </c>
      <c r="X808" s="547">
        <f t="shared" si="98"/>
        <v>0</v>
      </c>
      <c r="Y808" s="547">
        <f t="shared" si="99"/>
        <v>0</v>
      </c>
      <c r="Z808" s="547">
        <f t="shared" si="100"/>
        <v>0</v>
      </c>
      <c r="AA808" s="547">
        <f t="shared" si="101"/>
        <v>0</v>
      </c>
      <c r="AB808" s="547">
        <f t="shared" si="102"/>
        <v>0</v>
      </c>
      <c r="AC808" s="499" t="str">
        <f t="shared" si="103"/>
        <v/>
      </c>
    </row>
    <row r="809" spans="22:29" ht="14.4" x14ac:dyDescent="0.3">
      <c r="V809" s="546" t="str">
        <f t="shared" si="96"/>
        <v>Dépenses</v>
      </c>
      <c r="W809" s="547">
        <f t="shared" si="97"/>
        <v>0</v>
      </c>
      <c r="X809" s="547">
        <f t="shared" si="98"/>
        <v>0</v>
      </c>
      <c r="Y809" s="547">
        <f t="shared" si="99"/>
        <v>0</v>
      </c>
      <c r="Z809" s="547">
        <f t="shared" si="100"/>
        <v>0</v>
      </c>
      <c r="AA809" s="547">
        <f t="shared" si="101"/>
        <v>0</v>
      </c>
      <c r="AB809" s="547">
        <f t="shared" si="102"/>
        <v>0</v>
      </c>
      <c r="AC809" s="499" t="str">
        <f t="shared" si="103"/>
        <v/>
      </c>
    </row>
    <row r="810" spans="22:29" ht="14.4" x14ac:dyDescent="0.3">
      <c r="V810" s="546" t="str">
        <f t="shared" si="96"/>
        <v>Dépenses</v>
      </c>
      <c r="W810" s="547">
        <f t="shared" si="97"/>
        <v>0</v>
      </c>
      <c r="X810" s="547">
        <f t="shared" si="98"/>
        <v>0</v>
      </c>
      <c r="Y810" s="547">
        <f t="shared" si="99"/>
        <v>0</v>
      </c>
      <c r="Z810" s="547">
        <f t="shared" si="100"/>
        <v>0</v>
      </c>
      <c r="AA810" s="547">
        <f t="shared" si="101"/>
        <v>0</v>
      </c>
      <c r="AB810" s="547">
        <f t="shared" si="102"/>
        <v>0</v>
      </c>
      <c r="AC810" s="499" t="str">
        <f t="shared" si="103"/>
        <v/>
      </c>
    </row>
    <row r="811" spans="22:29" ht="14.4" x14ac:dyDescent="0.3">
      <c r="V811" s="546" t="str">
        <f t="shared" si="96"/>
        <v>Dépenses</v>
      </c>
      <c r="W811" s="547">
        <f t="shared" si="97"/>
        <v>0</v>
      </c>
      <c r="X811" s="547">
        <f t="shared" si="98"/>
        <v>0</v>
      </c>
      <c r="Y811" s="547">
        <f t="shared" si="99"/>
        <v>0</v>
      </c>
      <c r="Z811" s="547">
        <f t="shared" si="100"/>
        <v>0</v>
      </c>
      <c r="AA811" s="547">
        <f t="shared" si="101"/>
        <v>0</v>
      </c>
      <c r="AB811" s="547">
        <f t="shared" si="102"/>
        <v>0</v>
      </c>
      <c r="AC811" s="499" t="str">
        <f t="shared" si="103"/>
        <v/>
      </c>
    </row>
    <row r="812" spans="22:29" ht="14.4" x14ac:dyDescent="0.3">
      <c r="V812" s="546" t="str">
        <f t="shared" si="96"/>
        <v>Dépenses</v>
      </c>
      <c r="W812" s="547">
        <f t="shared" si="97"/>
        <v>0</v>
      </c>
      <c r="X812" s="547">
        <f t="shared" si="98"/>
        <v>0</v>
      </c>
      <c r="Y812" s="547">
        <f t="shared" si="99"/>
        <v>0</v>
      </c>
      <c r="Z812" s="547">
        <f t="shared" si="100"/>
        <v>0</v>
      </c>
      <c r="AA812" s="547">
        <f t="shared" si="101"/>
        <v>0</v>
      </c>
      <c r="AB812" s="547">
        <f t="shared" si="102"/>
        <v>0</v>
      </c>
      <c r="AC812" s="499" t="str">
        <f t="shared" si="103"/>
        <v/>
      </c>
    </row>
    <row r="813" spans="22:29" ht="14.4" x14ac:dyDescent="0.3">
      <c r="V813" s="546" t="str">
        <f t="shared" si="96"/>
        <v>Dépenses</v>
      </c>
      <c r="W813" s="547">
        <f t="shared" si="97"/>
        <v>0</v>
      </c>
      <c r="X813" s="547">
        <f t="shared" si="98"/>
        <v>0</v>
      </c>
      <c r="Y813" s="547">
        <f t="shared" si="99"/>
        <v>0</v>
      </c>
      <c r="Z813" s="547">
        <f t="shared" si="100"/>
        <v>0</v>
      </c>
      <c r="AA813" s="547">
        <f t="shared" si="101"/>
        <v>0</v>
      </c>
      <c r="AB813" s="547">
        <f t="shared" si="102"/>
        <v>0</v>
      </c>
      <c r="AC813" s="499" t="str">
        <f t="shared" si="103"/>
        <v/>
      </c>
    </row>
    <row r="814" spans="22:29" ht="14.4" x14ac:dyDescent="0.3">
      <c r="V814" s="546" t="str">
        <f t="shared" si="96"/>
        <v>Dépenses</v>
      </c>
      <c r="W814" s="547">
        <f t="shared" si="97"/>
        <v>0</v>
      </c>
      <c r="X814" s="547">
        <f t="shared" si="98"/>
        <v>0</v>
      </c>
      <c r="Y814" s="547">
        <f t="shared" si="99"/>
        <v>0</v>
      </c>
      <c r="Z814" s="547">
        <f t="shared" si="100"/>
        <v>0</v>
      </c>
      <c r="AA814" s="547">
        <f t="shared" si="101"/>
        <v>0</v>
      </c>
      <c r="AB814" s="547">
        <f t="shared" si="102"/>
        <v>0</v>
      </c>
      <c r="AC814" s="499" t="str">
        <f t="shared" si="103"/>
        <v/>
      </c>
    </row>
    <row r="815" spans="22:29" ht="14.4" x14ac:dyDescent="0.3">
      <c r="V815" s="546" t="str">
        <f t="shared" si="96"/>
        <v>Dépenses</v>
      </c>
      <c r="W815" s="547">
        <f t="shared" si="97"/>
        <v>0</v>
      </c>
      <c r="X815" s="547">
        <f t="shared" si="98"/>
        <v>0</v>
      </c>
      <c r="Y815" s="547">
        <f t="shared" si="99"/>
        <v>0</v>
      </c>
      <c r="Z815" s="547">
        <f t="shared" si="100"/>
        <v>0</v>
      </c>
      <c r="AA815" s="547">
        <f t="shared" si="101"/>
        <v>0</v>
      </c>
      <c r="AB815" s="547">
        <f t="shared" si="102"/>
        <v>0</v>
      </c>
      <c r="AC815" s="499" t="str">
        <f t="shared" si="103"/>
        <v/>
      </c>
    </row>
    <row r="816" spans="22:29" ht="14.4" x14ac:dyDescent="0.3">
      <c r="V816" s="546" t="str">
        <f t="shared" si="96"/>
        <v>Dépenses</v>
      </c>
      <c r="W816" s="547">
        <f t="shared" si="97"/>
        <v>0</v>
      </c>
      <c r="X816" s="547">
        <f t="shared" si="98"/>
        <v>0</v>
      </c>
      <c r="Y816" s="547">
        <f t="shared" si="99"/>
        <v>0</v>
      </c>
      <c r="Z816" s="547">
        <f t="shared" si="100"/>
        <v>0</v>
      </c>
      <c r="AA816" s="547">
        <f t="shared" si="101"/>
        <v>0</v>
      </c>
      <c r="AB816" s="547">
        <f t="shared" si="102"/>
        <v>0</v>
      </c>
      <c r="AC816" s="499" t="str">
        <f t="shared" si="103"/>
        <v/>
      </c>
    </row>
    <row r="817" spans="22:29" ht="14.4" x14ac:dyDescent="0.3">
      <c r="V817" s="546" t="str">
        <f t="shared" si="96"/>
        <v>Dépenses</v>
      </c>
      <c r="W817" s="547">
        <f t="shared" si="97"/>
        <v>0</v>
      </c>
      <c r="X817" s="547">
        <f t="shared" si="98"/>
        <v>0</v>
      </c>
      <c r="Y817" s="547">
        <f t="shared" si="99"/>
        <v>0</v>
      </c>
      <c r="Z817" s="547">
        <f t="shared" si="100"/>
        <v>0</v>
      </c>
      <c r="AA817" s="547">
        <f t="shared" si="101"/>
        <v>0</v>
      </c>
      <c r="AB817" s="547">
        <f t="shared" si="102"/>
        <v>0</v>
      </c>
      <c r="AC817" s="499" t="str">
        <f t="shared" si="103"/>
        <v/>
      </c>
    </row>
    <row r="818" spans="22:29" ht="14.4" x14ac:dyDescent="0.3">
      <c r="V818" s="546" t="str">
        <f t="shared" si="96"/>
        <v>Dépenses</v>
      </c>
      <c r="W818" s="547">
        <f t="shared" si="97"/>
        <v>0</v>
      </c>
      <c r="X818" s="547">
        <f t="shared" si="98"/>
        <v>0</v>
      </c>
      <c r="Y818" s="547">
        <f t="shared" si="99"/>
        <v>0</v>
      </c>
      <c r="Z818" s="547">
        <f t="shared" si="100"/>
        <v>0</v>
      </c>
      <c r="AA818" s="547">
        <f t="shared" si="101"/>
        <v>0</v>
      </c>
      <c r="AB818" s="547">
        <f t="shared" si="102"/>
        <v>0</v>
      </c>
      <c r="AC818" s="499" t="str">
        <f t="shared" si="103"/>
        <v/>
      </c>
    </row>
    <row r="819" spans="22:29" ht="14.4" x14ac:dyDescent="0.3">
      <c r="V819" s="546" t="str">
        <f t="shared" si="96"/>
        <v>Dépenses</v>
      </c>
      <c r="W819" s="547">
        <f t="shared" si="97"/>
        <v>0</v>
      </c>
      <c r="X819" s="547">
        <f t="shared" si="98"/>
        <v>0</v>
      </c>
      <c r="Y819" s="547">
        <f t="shared" si="99"/>
        <v>0</v>
      </c>
      <c r="Z819" s="547">
        <f t="shared" si="100"/>
        <v>0</v>
      </c>
      <c r="AA819" s="547">
        <f t="shared" si="101"/>
        <v>0</v>
      </c>
      <c r="AB819" s="547">
        <f t="shared" si="102"/>
        <v>0</v>
      </c>
      <c r="AC819" s="499" t="str">
        <f t="shared" si="103"/>
        <v/>
      </c>
    </row>
    <row r="820" spans="22:29" ht="14.4" x14ac:dyDescent="0.3">
      <c r="V820" s="546" t="str">
        <f t="shared" si="96"/>
        <v>Dépenses</v>
      </c>
      <c r="W820" s="547">
        <f t="shared" si="97"/>
        <v>0</v>
      </c>
      <c r="X820" s="547">
        <f t="shared" si="98"/>
        <v>0</v>
      </c>
      <c r="Y820" s="547">
        <f t="shared" si="99"/>
        <v>0</v>
      </c>
      <c r="Z820" s="547">
        <f t="shared" si="100"/>
        <v>0</v>
      </c>
      <c r="AA820" s="547">
        <f t="shared" si="101"/>
        <v>0</v>
      </c>
      <c r="AB820" s="547">
        <f t="shared" si="102"/>
        <v>0</v>
      </c>
      <c r="AC820" s="499" t="str">
        <f t="shared" si="103"/>
        <v/>
      </c>
    </row>
    <row r="821" spans="22:29" ht="14.4" x14ac:dyDescent="0.3">
      <c r="V821" s="546" t="str">
        <f t="shared" si="96"/>
        <v>Dépenses</v>
      </c>
      <c r="W821" s="547">
        <f t="shared" si="97"/>
        <v>0</v>
      </c>
      <c r="X821" s="547">
        <f t="shared" si="98"/>
        <v>0</v>
      </c>
      <c r="Y821" s="547">
        <f t="shared" si="99"/>
        <v>0</v>
      </c>
      <c r="Z821" s="547">
        <f t="shared" si="100"/>
        <v>0</v>
      </c>
      <c r="AA821" s="547">
        <f t="shared" si="101"/>
        <v>0</v>
      </c>
      <c r="AB821" s="547">
        <f t="shared" si="102"/>
        <v>0</v>
      </c>
      <c r="AC821" s="499" t="str">
        <f t="shared" si="103"/>
        <v/>
      </c>
    </row>
    <row r="822" spans="22:29" ht="14.4" x14ac:dyDescent="0.3">
      <c r="V822" s="546" t="str">
        <f t="shared" si="96"/>
        <v>Dépenses</v>
      </c>
      <c r="W822" s="547">
        <f t="shared" si="97"/>
        <v>0</v>
      </c>
      <c r="X822" s="547">
        <f t="shared" si="98"/>
        <v>0</v>
      </c>
      <c r="Y822" s="547">
        <f t="shared" si="99"/>
        <v>0</v>
      </c>
      <c r="Z822" s="547">
        <f t="shared" si="100"/>
        <v>0</v>
      </c>
      <c r="AA822" s="547">
        <f t="shared" si="101"/>
        <v>0</v>
      </c>
      <c r="AB822" s="547">
        <f t="shared" si="102"/>
        <v>0</v>
      </c>
      <c r="AC822" s="499" t="str">
        <f t="shared" si="103"/>
        <v/>
      </c>
    </row>
    <row r="823" spans="22:29" ht="14.4" x14ac:dyDescent="0.3">
      <c r="V823" s="546" t="str">
        <f t="shared" si="96"/>
        <v>Dépenses</v>
      </c>
      <c r="W823" s="547">
        <f t="shared" si="97"/>
        <v>0</v>
      </c>
      <c r="X823" s="547">
        <f t="shared" si="98"/>
        <v>0</v>
      </c>
      <c r="Y823" s="547">
        <f t="shared" si="99"/>
        <v>0</v>
      </c>
      <c r="Z823" s="547">
        <f t="shared" si="100"/>
        <v>0</v>
      </c>
      <c r="AA823" s="547">
        <f t="shared" si="101"/>
        <v>0</v>
      </c>
      <c r="AB823" s="547">
        <f t="shared" si="102"/>
        <v>0</v>
      </c>
      <c r="AC823" s="499" t="str">
        <f t="shared" si="103"/>
        <v/>
      </c>
    </row>
    <row r="824" spans="22:29" ht="14.4" x14ac:dyDescent="0.3">
      <c r="V824" s="546" t="str">
        <f t="shared" si="96"/>
        <v>Dépenses</v>
      </c>
      <c r="W824" s="547">
        <f t="shared" si="97"/>
        <v>0</v>
      </c>
      <c r="X824" s="547">
        <f t="shared" si="98"/>
        <v>0</v>
      </c>
      <c r="Y824" s="547">
        <f t="shared" si="99"/>
        <v>0</v>
      </c>
      <c r="Z824" s="547">
        <f t="shared" si="100"/>
        <v>0</v>
      </c>
      <c r="AA824" s="547">
        <f t="shared" si="101"/>
        <v>0</v>
      </c>
      <c r="AB824" s="547">
        <f t="shared" si="102"/>
        <v>0</v>
      </c>
      <c r="AC824" s="499" t="str">
        <f t="shared" si="103"/>
        <v/>
      </c>
    </row>
    <row r="825" spans="22:29" ht="14.4" x14ac:dyDescent="0.3">
      <c r="V825" s="546" t="str">
        <f t="shared" si="96"/>
        <v>Dépenses</v>
      </c>
      <c r="W825" s="547">
        <f t="shared" si="97"/>
        <v>0</v>
      </c>
      <c r="X825" s="547">
        <f t="shared" si="98"/>
        <v>0</v>
      </c>
      <c r="Y825" s="547">
        <f t="shared" si="99"/>
        <v>0</v>
      </c>
      <c r="Z825" s="547">
        <f t="shared" si="100"/>
        <v>0</v>
      </c>
      <c r="AA825" s="547">
        <f t="shared" si="101"/>
        <v>0</v>
      </c>
      <c r="AB825" s="547">
        <f t="shared" si="102"/>
        <v>0</v>
      </c>
      <c r="AC825" s="499" t="str">
        <f t="shared" si="103"/>
        <v/>
      </c>
    </row>
    <row r="826" spans="22:29" ht="14.4" x14ac:dyDescent="0.3">
      <c r="V826" s="546" t="str">
        <f t="shared" si="96"/>
        <v>Dépenses</v>
      </c>
      <c r="W826" s="547">
        <f t="shared" si="97"/>
        <v>0</v>
      </c>
      <c r="X826" s="547">
        <f t="shared" si="98"/>
        <v>0</v>
      </c>
      <c r="Y826" s="547">
        <f t="shared" si="99"/>
        <v>0</v>
      </c>
      <c r="Z826" s="547">
        <f t="shared" si="100"/>
        <v>0</v>
      </c>
      <c r="AA826" s="547">
        <f t="shared" si="101"/>
        <v>0</v>
      </c>
      <c r="AB826" s="547">
        <f t="shared" si="102"/>
        <v>0</v>
      </c>
      <c r="AC826" s="499" t="str">
        <f t="shared" si="103"/>
        <v/>
      </c>
    </row>
    <row r="827" spans="22:29" ht="14.4" x14ac:dyDescent="0.3">
      <c r="V827" s="546" t="str">
        <f t="shared" si="96"/>
        <v>Dépenses</v>
      </c>
      <c r="W827" s="547">
        <f t="shared" si="97"/>
        <v>0</v>
      </c>
      <c r="X827" s="547">
        <f t="shared" si="98"/>
        <v>0</v>
      </c>
      <c r="Y827" s="547">
        <f t="shared" si="99"/>
        <v>0</v>
      </c>
      <c r="Z827" s="547">
        <f t="shared" si="100"/>
        <v>0</v>
      </c>
      <c r="AA827" s="547">
        <f t="shared" si="101"/>
        <v>0</v>
      </c>
      <c r="AB827" s="547">
        <f t="shared" si="102"/>
        <v>0</v>
      </c>
      <c r="AC827" s="499" t="str">
        <f t="shared" si="103"/>
        <v/>
      </c>
    </row>
    <row r="828" spans="22:29" ht="14.4" x14ac:dyDescent="0.3">
      <c r="V828" s="546" t="str">
        <f t="shared" si="96"/>
        <v>Dépenses</v>
      </c>
      <c r="W828" s="547">
        <f t="shared" si="97"/>
        <v>0</v>
      </c>
      <c r="X828" s="547">
        <f t="shared" si="98"/>
        <v>0</v>
      </c>
      <c r="Y828" s="547">
        <f t="shared" si="99"/>
        <v>0</v>
      </c>
      <c r="Z828" s="547">
        <f t="shared" si="100"/>
        <v>0</v>
      </c>
      <c r="AA828" s="547">
        <f t="shared" si="101"/>
        <v>0</v>
      </c>
      <c r="AB828" s="547">
        <f t="shared" si="102"/>
        <v>0</v>
      </c>
      <c r="AC828" s="499" t="str">
        <f t="shared" si="103"/>
        <v/>
      </c>
    </row>
    <row r="829" spans="22:29" ht="14.4" x14ac:dyDescent="0.3">
      <c r="V829" s="546" t="str">
        <f t="shared" si="96"/>
        <v>Dépenses</v>
      </c>
      <c r="W829" s="547">
        <f t="shared" si="97"/>
        <v>0</v>
      </c>
      <c r="X829" s="547">
        <f t="shared" si="98"/>
        <v>0</v>
      </c>
      <c r="Y829" s="547">
        <f t="shared" si="99"/>
        <v>0</v>
      </c>
      <c r="Z829" s="547">
        <f t="shared" si="100"/>
        <v>0</v>
      </c>
      <c r="AA829" s="547">
        <f t="shared" si="101"/>
        <v>0</v>
      </c>
      <c r="AB829" s="547">
        <f t="shared" si="102"/>
        <v>0</v>
      </c>
      <c r="AC829" s="499" t="str">
        <f t="shared" si="103"/>
        <v/>
      </c>
    </row>
    <row r="830" spans="22:29" ht="14.4" x14ac:dyDescent="0.3">
      <c r="V830" s="546" t="str">
        <f t="shared" si="96"/>
        <v>Dépenses</v>
      </c>
      <c r="W830" s="547">
        <f t="shared" si="97"/>
        <v>0</v>
      </c>
      <c r="X830" s="547">
        <f t="shared" si="98"/>
        <v>0</v>
      </c>
      <c r="Y830" s="547">
        <f t="shared" si="99"/>
        <v>0</v>
      </c>
      <c r="Z830" s="547">
        <f t="shared" si="100"/>
        <v>0</v>
      </c>
      <c r="AA830" s="547">
        <f t="shared" si="101"/>
        <v>0</v>
      </c>
      <c r="AB830" s="547">
        <f t="shared" si="102"/>
        <v>0</v>
      </c>
      <c r="AC830" s="499" t="str">
        <f t="shared" si="103"/>
        <v/>
      </c>
    </row>
    <row r="831" spans="22:29" ht="14.4" x14ac:dyDescent="0.3">
      <c r="V831" s="546" t="str">
        <f t="shared" si="96"/>
        <v>Dépenses</v>
      </c>
      <c r="W831" s="547">
        <f t="shared" si="97"/>
        <v>0</v>
      </c>
      <c r="X831" s="547">
        <f t="shared" si="98"/>
        <v>0</v>
      </c>
      <c r="Y831" s="547">
        <f t="shared" si="99"/>
        <v>0</v>
      </c>
      <c r="Z831" s="547">
        <f t="shared" si="100"/>
        <v>0</v>
      </c>
      <c r="AA831" s="547">
        <f t="shared" si="101"/>
        <v>0</v>
      </c>
      <c r="AB831" s="547">
        <f t="shared" si="102"/>
        <v>0</v>
      </c>
      <c r="AC831" s="499" t="str">
        <f t="shared" si="103"/>
        <v/>
      </c>
    </row>
    <row r="832" spans="22:29" ht="14.4" x14ac:dyDescent="0.3">
      <c r="V832" s="546" t="str">
        <f t="shared" si="96"/>
        <v>Dépenses</v>
      </c>
      <c r="W832" s="547">
        <f t="shared" si="97"/>
        <v>0</v>
      </c>
      <c r="X832" s="547">
        <f t="shared" si="98"/>
        <v>0</v>
      </c>
      <c r="Y832" s="547">
        <f t="shared" si="99"/>
        <v>0</v>
      </c>
      <c r="Z832" s="547">
        <f t="shared" si="100"/>
        <v>0</v>
      </c>
      <c r="AA832" s="547">
        <f t="shared" si="101"/>
        <v>0</v>
      </c>
      <c r="AB832" s="547">
        <f t="shared" si="102"/>
        <v>0</v>
      </c>
      <c r="AC832" s="499" t="str">
        <f t="shared" si="103"/>
        <v/>
      </c>
    </row>
    <row r="833" spans="22:29" ht="14.4" x14ac:dyDescent="0.3">
      <c r="V833" s="546" t="str">
        <f t="shared" si="96"/>
        <v>Dépenses</v>
      </c>
      <c r="W833" s="547">
        <f t="shared" si="97"/>
        <v>0</v>
      </c>
      <c r="X833" s="547">
        <f t="shared" si="98"/>
        <v>0</v>
      </c>
      <c r="Y833" s="547">
        <f t="shared" si="99"/>
        <v>0</v>
      </c>
      <c r="Z833" s="547">
        <f t="shared" si="100"/>
        <v>0</v>
      </c>
      <c r="AA833" s="547">
        <f t="shared" si="101"/>
        <v>0</v>
      </c>
      <c r="AB833" s="547">
        <f t="shared" si="102"/>
        <v>0</v>
      </c>
      <c r="AC833" s="499" t="str">
        <f t="shared" si="103"/>
        <v/>
      </c>
    </row>
    <row r="834" spans="22:29" ht="14.4" x14ac:dyDescent="0.3">
      <c r="V834" s="546" t="str">
        <f t="shared" si="96"/>
        <v>Dépenses</v>
      </c>
      <c r="W834" s="547">
        <f t="shared" si="97"/>
        <v>0</v>
      </c>
      <c r="X834" s="547">
        <f t="shared" si="98"/>
        <v>0</v>
      </c>
      <c r="Y834" s="547">
        <f t="shared" si="99"/>
        <v>0</v>
      </c>
      <c r="Z834" s="547">
        <f t="shared" si="100"/>
        <v>0</v>
      </c>
      <c r="AA834" s="547">
        <f t="shared" si="101"/>
        <v>0</v>
      </c>
      <c r="AB834" s="547">
        <f t="shared" si="102"/>
        <v>0</v>
      </c>
      <c r="AC834" s="499" t="str">
        <f t="shared" si="103"/>
        <v/>
      </c>
    </row>
    <row r="835" spans="22:29" ht="14.4" x14ac:dyDescent="0.3">
      <c r="V835" s="546" t="str">
        <f t="shared" ref="V835:V898" si="104">IF(LEFT($L835,1)="R","Recettes","Dépenses")</f>
        <v>Dépenses</v>
      </c>
      <c r="W835" s="547">
        <f t="shared" ref="W835:W898" si="105">IF($G835&amp;$I835&amp;$D835="SaisirBudget InitialEngagement",$T835,0)</f>
        <v>0</v>
      </c>
      <c r="X835" s="547">
        <f t="shared" ref="X835:X898" si="106">IF($G835&amp;$I835&amp;$D835&amp;$V835="SaisirBudget InitialPaiementDépenses",$T835,0)</f>
        <v>0</v>
      </c>
      <c r="Y835" s="547">
        <f t="shared" ref="Y835:Y898" si="107">IF($G835&amp;$I835&amp;$D835&amp;$V835="SaisirBudget InitialPaiementRecettes",$T835,0)</f>
        <v>0</v>
      </c>
      <c r="Z835" s="547">
        <f t="shared" ref="Z835:Z898" si="108">IF($D835&amp;$V835="EngagementDépenses",$T835,0)</f>
        <v>0</v>
      </c>
      <c r="AA835" s="547">
        <f t="shared" ref="AA835:AA898" si="109">IF($D835&amp;$V835="PaiementDépenses",$T835,0)</f>
        <v>0</v>
      </c>
      <c r="AB835" s="547">
        <f t="shared" ref="AB835:AB898" si="110">IF($D835&amp;$V835="PaiementRecettes",$T835,0)</f>
        <v>0</v>
      </c>
      <c r="AC835" s="499" t="str">
        <f t="shared" ref="AC835:AC898" si="111">IF(LEFT($L835,2)="RF","RF",IF(LEFT($L835,2)="RI","RI",""))</f>
        <v/>
      </c>
    </row>
    <row r="836" spans="22:29" ht="14.4" x14ac:dyDescent="0.3">
      <c r="V836" s="546" t="str">
        <f t="shared" si="104"/>
        <v>Dépenses</v>
      </c>
      <c r="W836" s="547">
        <f t="shared" si="105"/>
        <v>0</v>
      </c>
      <c r="X836" s="547">
        <f t="shared" si="106"/>
        <v>0</v>
      </c>
      <c r="Y836" s="547">
        <f t="shared" si="107"/>
        <v>0</v>
      </c>
      <c r="Z836" s="547">
        <f t="shared" si="108"/>
        <v>0</v>
      </c>
      <c r="AA836" s="547">
        <f t="shared" si="109"/>
        <v>0</v>
      </c>
      <c r="AB836" s="547">
        <f t="shared" si="110"/>
        <v>0</v>
      </c>
      <c r="AC836" s="499" t="str">
        <f t="shared" si="111"/>
        <v/>
      </c>
    </row>
    <row r="837" spans="22:29" ht="14.4" x14ac:dyDescent="0.3">
      <c r="V837" s="546" t="str">
        <f t="shared" si="104"/>
        <v>Dépenses</v>
      </c>
      <c r="W837" s="547">
        <f t="shared" si="105"/>
        <v>0</v>
      </c>
      <c r="X837" s="547">
        <f t="shared" si="106"/>
        <v>0</v>
      </c>
      <c r="Y837" s="547">
        <f t="shared" si="107"/>
        <v>0</v>
      </c>
      <c r="Z837" s="547">
        <f t="shared" si="108"/>
        <v>0</v>
      </c>
      <c r="AA837" s="547">
        <f t="shared" si="109"/>
        <v>0</v>
      </c>
      <c r="AB837" s="547">
        <f t="shared" si="110"/>
        <v>0</v>
      </c>
      <c r="AC837" s="499" t="str">
        <f t="shared" si="111"/>
        <v/>
      </c>
    </row>
    <row r="838" spans="22:29" ht="14.4" x14ac:dyDescent="0.3">
      <c r="V838" s="546" t="str">
        <f t="shared" si="104"/>
        <v>Dépenses</v>
      </c>
      <c r="W838" s="547">
        <f t="shared" si="105"/>
        <v>0</v>
      </c>
      <c r="X838" s="547">
        <f t="shared" si="106"/>
        <v>0</v>
      </c>
      <c r="Y838" s="547">
        <f t="shared" si="107"/>
        <v>0</v>
      </c>
      <c r="Z838" s="547">
        <f t="shared" si="108"/>
        <v>0</v>
      </c>
      <c r="AA838" s="547">
        <f t="shared" si="109"/>
        <v>0</v>
      </c>
      <c r="AB838" s="547">
        <f t="shared" si="110"/>
        <v>0</v>
      </c>
      <c r="AC838" s="499" t="str">
        <f t="shared" si="111"/>
        <v/>
      </c>
    </row>
    <row r="839" spans="22:29" ht="14.4" x14ac:dyDescent="0.3">
      <c r="V839" s="546" t="str">
        <f t="shared" si="104"/>
        <v>Dépenses</v>
      </c>
      <c r="W839" s="547">
        <f t="shared" si="105"/>
        <v>0</v>
      </c>
      <c r="X839" s="547">
        <f t="shared" si="106"/>
        <v>0</v>
      </c>
      <c r="Y839" s="547">
        <f t="shared" si="107"/>
        <v>0</v>
      </c>
      <c r="Z839" s="547">
        <f t="shared" si="108"/>
        <v>0</v>
      </c>
      <c r="AA839" s="547">
        <f t="shared" si="109"/>
        <v>0</v>
      </c>
      <c r="AB839" s="547">
        <f t="shared" si="110"/>
        <v>0</v>
      </c>
      <c r="AC839" s="499" t="str">
        <f t="shared" si="111"/>
        <v/>
      </c>
    </row>
    <row r="840" spans="22:29" ht="14.4" x14ac:dyDescent="0.3">
      <c r="V840" s="546" t="str">
        <f t="shared" si="104"/>
        <v>Dépenses</v>
      </c>
      <c r="W840" s="547">
        <f t="shared" si="105"/>
        <v>0</v>
      </c>
      <c r="X840" s="547">
        <f t="shared" si="106"/>
        <v>0</v>
      </c>
      <c r="Y840" s="547">
        <f t="shared" si="107"/>
        <v>0</v>
      </c>
      <c r="Z840" s="547">
        <f t="shared" si="108"/>
        <v>0</v>
      </c>
      <c r="AA840" s="547">
        <f t="shared" si="109"/>
        <v>0</v>
      </c>
      <c r="AB840" s="547">
        <f t="shared" si="110"/>
        <v>0</v>
      </c>
      <c r="AC840" s="499" t="str">
        <f t="shared" si="111"/>
        <v/>
      </c>
    </row>
    <row r="841" spans="22:29" ht="14.4" x14ac:dyDescent="0.3">
      <c r="V841" s="546" t="str">
        <f t="shared" si="104"/>
        <v>Dépenses</v>
      </c>
      <c r="W841" s="547">
        <f t="shared" si="105"/>
        <v>0</v>
      </c>
      <c r="X841" s="547">
        <f t="shared" si="106"/>
        <v>0</v>
      </c>
      <c r="Y841" s="547">
        <f t="shared" si="107"/>
        <v>0</v>
      </c>
      <c r="Z841" s="547">
        <f t="shared" si="108"/>
        <v>0</v>
      </c>
      <c r="AA841" s="547">
        <f t="shared" si="109"/>
        <v>0</v>
      </c>
      <c r="AB841" s="547">
        <f t="shared" si="110"/>
        <v>0</v>
      </c>
      <c r="AC841" s="499" t="str">
        <f t="shared" si="111"/>
        <v/>
      </c>
    </row>
    <row r="842" spans="22:29" ht="14.4" x14ac:dyDescent="0.3">
      <c r="V842" s="546" t="str">
        <f t="shared" si="104"/>
        <v>Dépenses</v>
      </c>
      <c r="W842" s="547">
        <f t="shared" si="105"/>
        <v>0</v>
      </c>
      <c r="X842" s="547">
        <f t="shared" si="106"/>
        <v>0</v>
      </c>
      <c r="Y842" s="547">
        <f t="shared" si="107"/>
        <v>0</v>
      </c>
      <c r="Z842" s="547">
        <f t="shared" si="108"/>
        <v>0</v>
      </c>
      <c r="AA842" s="547">
        <f t="shared" si="109"/>
        <v>0</v>
      </c>
      <c r="AB842" s="547">
        <f t="shared" si="110"/>
        <v>0</v>
      </c>
      <c r="AC842" s="499" t="str">
        <f t="shared" si="111"/>
        <v/>
      </c>
    </row>
    <row r="843" spans="22:29" ht="14.4" x14ac:dyDescent="0.3">
      <c r="V843" s="546" t="str">
        <f t="shared" si="104"/>
        <v>Dépenses</v>
      </c>
      <c r="W843" s="547">
        <f t="shared" si="105"/>
        <v>0</v>
      </c>
      <c r="X843" s="547">
        <f t="shared" si="106"/>
        <v>0</v>
      </c>
      <c r="Y843" s="547">
        <f t="shared" si="107"/>
        <v>0</v>
      </c>
      <c r="Z843" s="547">
        <f t="shared" si="108"/>
        <v>0</v>
      </c>
      <c r="AA843" s="547">
        <f t="shared" si="109"/>
        <v>0</v>
      </c>
      <c r="AB843" s="547">
        <f t="shared" si="110"/>
        <v>0</v>
      </c>
      <c r="AC843" s="499" t="str">
        <f t="shared" si="111"/>
        <v/>
      </c>
    </row>
    <row r="844" spans="22:29" ht="14.4" x14ac:dyDescent="0.3">
      <c r="V844" s="546" t="str">
        <f t="shared" si="104"/>
        <v>Dépenses</v>
      </c>
      <c r="W844" s="547">
        <f t="shared" si="105"/>
        <v>0</v>
      </c>
      <c r="X844" s="547">
        <f t="shared" si="106"/>
        <v>0</v>
      </c>
      <c r="Y844" s="547">
        <f t="shared" si="107"/>
        <v>0</v>
      </c>
      <c r="Z844" s="547">
        <f t="shared" si="108"/>
        <v>0</v>
      </c>
      <c r="AA844" s="547">
        <f t="shared" si="109"/>
        <v>0</v>
      </c>
      <c r="AB844" s="547">
        <f t="shared" si="110"/>
        <v>0</v>
      </c>
      <c r="AC844" s="499" t="str">
        <f t="shared" si="111"/>
        <v/>
      </c>
    </row>
    <row r="845" spans="22:29" ht="14.4" x14ac:dyDescent="0.3">
      <c r="V845" s="546" t="str">
        <f t="shared" si="104"/>
        <v>Dépenses</v>
      </c>
      <c r="W845" s="547">
        <f t="shared" si="105"/>
        <v>0</v>
      </c>
      <c r="X845" s="547">
        <f t="shared" si="106"/>
        <v>0</v>
      </c>
      <c r="Y845" s="547">
        <f t="shared" si="107"/>
        <v>0</v>
      </c>
      <c r="Z845" s="547">
        <f t="shared" si="108"/>
        <v>0</v>
      </c>
      <c r="AA845" s="547">
        <f t="shared" si="109"/>
        <v>0</v>
      </c>
      <c r="AB845" s="547">
        <f t="shared" si="110"/>
        <v>0</v>
      </c>
      <c r="AC845" s="499" t="str">
        <f t="shared" si="111"/>
        <v/>
      </c>
    </row>
    <row r="846" spans="22:29" ht="14.4" x14ac:dyDescent="0.3">
      <c r="V846" s="546" t="str">
        <f t="shared" si="104"/>
        <v>Dépenses</v>
      </c>
      <c r="W846" s="547">
        <f t="shared" si="105"/>
        <v>0</v>
      </c>
      <c r="X846" s="547">
        <f t="shared" si="106"/>
        <v>0</v>
      </c>
      <c r="Y846" s="547">
        <f t="shared" si="107"/>
        <v>0</v>
      </c>
      <c r="Z846" s="547">
        <f t="shared" si="108"/>
        <v>0</v>
      </c>
      <c r="AA846" s="547">
        <f t="shared" si="109"/>
        <v>0</v>
      </c>
      <c r="AB846" s="547">
        <f t="shared" si="110"/>
        <v>0</v>
      </c>
      <c r="AC846" s="499" t="str">
        <f t="shared" si="111"/>
        <v/>
      </c>
    </row>
    <row r="847" spans="22:29" ht="14.4" x14ac:dyDescent="0.3">
      <c r="V847" s="546" t="str">
        <f t="shared" si="104"/>
        <v>Dépenses</v>
      </c>
      <c r="W847" s="547">
        <f t="shared" si="105"/>
        <v>0</v>
      </c>
      <c r="X847" s="547">
        <f t="shared" si="106"/>
        <v>0</v>
      </c>
      <c r="Y847" s="547">
        <f t="shared" si="107"/>
        <v>0</v>
      </c>
      <c r="Z847" s="547">
        <f t="shared" si="108"/>
        <v>0</v>
      </c>
      <c r="AA847" s="547">
        <f t="shared" si="109"/>
        <v>0</v>
      </c>
      <c r="AB847" s="547">
        <f t="shared" si="110"/>
        <v>0</v>
      </c>
      <c r="AC847" s="499" t="str">
        <f t="shared" si="111"/>
        <v/>
      </c>
    </row>
    <row r="848" spans="22:29" ht="14.4" x14ac:dyDescent="0.3">
      <c r="V848" s="546" t="str">
        <f t="shared" si="104"/>
        <v>Dépenses</v>
      </c>
      <c r="W848" s="547">
        <f t="shared" si="105"/>
        <v>0</v>
      </c>
      <c r="X848" s="547">
        <f t="shared" si="106"/>
        <v>0</v>
      </c>
      <c r="Y848" s="547">
        <f t="shared" si="107"/>
        <v>0</v>
      </c>
      <c r="Z848" s="547">
        <f t="shared" si="108"/>
        <v>0</v>
      </c>
      <c r="AA848" s="547">
        <f t="shared" si="109"/>
        <v>0</v>
      </c>
      <c r="AB848" s="547">
        <f t="shared" si="110"/>
        <v>0</v>
      </c>
      <c r="AC848" s="499" t="str">
        <f t="shared" si="111"/>
        <v/>
      </c>
    </row>
    <row r="849" spans="22:29" ht="14.4" x14ac:dyDescent="0.3">
      <c r="V849" s="546" t="str">
        <f t="shared" si="104"/>
        <v>Dépenses</v>
      </c>
      <c r="W849" s="547">
        <f t="shared" si="105"/>
        <v>0</v>
      </c>
      <c r="X849" s="547">
        <f t="shared" si="106"/>
        <v>0</v>
      </c>
      <c r="Y849" s="547">
        <f t="shared" si="107"/>
        <v>0</v>
      </c>
      <c r="Z849" s="547">
        <f t="shared" si="108"/>
        <v>0</v>
      </c>
      <c r="AA849" s="547">
        <f t="shared" si="109"/>
        <v>0</v>
      </c>
      <c r="AB849" s="547">
        <f t="shared" si="110"/>
        <v>0</v>
      </c>
      <c r="AC849" s="499" t="str">
        <f t="shared" si="111"/>
        <v/>
      </c>
    </row>
    <row r="850" spans="22:29" ht="14.4" x14ac:dyDescent="0.3">
      <c r="V850" s="546" t="str">
        <f t="shared" si="104"/>
        <v>Dépenses</v>
      </c>
      <c r="W850" s="547">
        <f t="shared" si="105"/>
        <v>0</v>
      </c>
      <c r="X850" s="547">
        <f t="shared" si="106"/>
        <v>0</v>
      </c>
      <c r="Y850" s="547">
        <f t="shared" si="107"/>
        <v>0</v>
      </c>
      <c r="Z850" s="547">
        <f t="shared" si="108"/>
        <v>0</v>
      </c>
      <c r="AA850" s="547">
        <f t="shared" si="109"/>
        <v>0</v>
      </c>
      <c r="AB850" s="547">
        <f t="shared" si="110"/>
        <v>0</v>
      </c>
      <c r="AC850" s="499" t="str">
        <f t="shared" si="111"/>
        <v/>
      </c>
    </row>
    <row r="851" spans="22:29" ht="14.4" x14ac:dyDescent="0.3">
      <c r="V851" s="546" t="str">
        <f t="shared" si="104"/>
        <v>Dépenses</v>
      </c>
      <c r="W851" s="547">
        <f t="shared" si="105"/>
        <v>0</v>
      </c>
      <c r="X851" s="547">
        <f t="shared" si="106"/>
        <v>0</v>
      </c>
      <c r="Y851" s="547">
        <f t="shared" si="107"/>
        <v>0</v>
      </c>
      <c r="Z851" s="547">
        <f t="shared" si="108"/>
        <v>0</v>
      </c>
      <c r="AA851" s="547">
        <f t="shared" si="109"/>
        <v>0</v>
      </c>
      <c r="AB851" s="547">
        <f t="shared" si="110"/>
        <v>0</v>
      </c>
      <c r="AC851" s="499" t="str">
        <f t="shared" si="111"/>
        <v/>
      </c>
    </row>
    <row r="852" spans="22:29" ht="14.4" x14ac:dyDescent="0.3">
      <c r="V852" s="546" t="str">
        <f t="shared" si="104"/>
        <v>Dépenses</v>
      </c>
      <c r="W852" s="547">
        <f t="shared" si="105"/>
        <v>0</v>
      </c>
      <c r="X852" s="547">
        <f t="shared" si="106"/>
        <v>0</v>
      </c>
      <c r="Y852" s="547">
        <f t="shared" si="107"/>
        <v>0</v>
      </c>
      <c r="Z852" s="547">
        <f t="shared" si="108"/>
        <v>0</v>
      </c>
      <c r="AA852" s="547">
        <f t="shared" si="109"/>
        <v>0</v>
      </c>
      <c r="AB852" s="547">
        <f t="shared" si="110"/>
        <v>0</v>
      </c>
      <c r="AC852" s="499" t="str">
        <f t="shared" si="111"/>
        <v/>
      </c>
    </row>
    <row r="853" spans="22:29" ht="14.4" x14ac:dyDescent="0.3">
      <c r="V853" s="546" t="str">
        <f t="shared" si="104"/>
        <v>Dépenses</v>
      </c>
      <c r="W853" s="547">
        <f t="shared" si="105"/>
        <v>0</v>
      </c>
      <c r="X853" s="547">
        <f t="shared" si="106"/>
        <v>0</v>
      </c>
      <c r="Y853" s="547">
        <f t="shared" si="107"/>
        <v>0</v>
      </c>
      <c r="Z853" s="547">
        <f t="shared" si="108"/>
        <v>0</v>
      </c>
      <c r="AA853" s="547">
        <f t="shared" si="109"/>
        <v>0</v>
      </c>
      <c r="AB853" s="547">
        <f t="shared" si="110"/>
        <v>0</v>
      </c>
      <c r="AC853" s="499" t="str">
        <f t="shared" si="111"/>
        <v/>
      </c>
    </row>
    <row r="854" spans="22:29" ht="14.4" x14ac:dyDescent="0.3">
      <c r="V854" s="546" t="str">
        <f t="shared" si="104"/>
        <v>Dépenses</v>
      </c>
      <c r="W854" s="547">
        <f t="shared" si="105"/>
        <v>0</v>
      </c>
      <c r="X854" s="547">
        <f t="shared" si="106"/>
        <v>0</v>
      </c>
      <c r="Y854" s="547">
        <f t="shared" si="107"/>
        <v>0</v>
      </c>
      <c r="Z854" s="547">
        <f t="shared" si="108"/>
        <v>0</v>
      </c>
      <c r="AA854" s="547">
        <f t="shared" si="109"/>
        <v>0</v>
      </c>
      <c r="AB854" s="547">
        <f t="shared" si="110"/>
        <v>0</v>
      </c>
      <c r="AC854" s="499" t="str">
        <f t="shared" si="111"/>
        <v/>
      </c>
    </row>
    <row r="855" spans="22:29" ht="14.4" x14ac:dyDescent="0.3">
      <c r="V855" s="546" t="str">
        <f t="shared" si="104"/>
        <v>Dépenses</v>
      </c>
      <c r="W855" s="547">
        <f t="shared" si="105"/>
        <v>0</v>
      </c>
      <c r="X855" s="547">
        <f t="shared" si="106"/>
        <v>0</v>
      </c>
      <c r="Y855" s="547">
        <f t="shared" si="107"/>
        <v>0</v>
      </c>
      <c r="Z855" s="547">
        <f t="shared" si="108"/>
        <v>0</v>
      </c>
      <c r="AA855" s="547">
        <f t="shared" si="109"/>
        <v>0</v>
      </c>
      <c r="AB855" s="547">
        <f t="shared" si="110"/>
        <v>0</v>
      </c>
      <c r="AC855" s="499" t="str">
        <f t="shared" si="111"/>
        <v/>
      </c>
    </row>
    <row r="856" spans="22:29" ht="14.4" x14ac:dyDescent="0.3">
      <c r="V856" s="546" t="str">
        <f t="shared" si="104"/>
        <v>Dépenses</v>
      </c>
      <c r="W856" s="547">
        <f t="shared" si="105"/>
        <v>0</v>
      </c>
      <c r="X856" s="547">
        <f t="shared" si="106"/>
        <v>0</v>
      </c>
      <c r="Y856" s="547">
        <f t="shared" si="107"/>
        <v>0</v>
      </c>
      <c r="Z856" s="547">
        <f t="shared" si="108"/>
        <v>0</v>
      </c>
      <c r="AA856" s="547">
        <f t="shared" si="109"/>
        <v>0</v>
      </c>
      <c r="AB856" s="547">
        <f t="shared" si="110"/>
        <v>0</v>
      </c>
      <c r="AC856" s="499" t="str">
        <f t="shared" si="111"/>
        <v/>
      </c>
    </row>
    <row r="857" spans="22:29" ht="14.4" x14ac:dyDescent="0.3">
      <c r="V857" s="546" t="str">
        <f t="shared" si="104"/>
        <v>Dépenses</v>
      </c>
      <c r="W857" s="547">
        <f t="shared" si="105"/>
        <v>0</v>
      </c>
      <c r="X857" s="547">
        <f t="shared" si="106"/>
        <v>0</v>
      </c>
      <c r="Y857" s="547">
        <f t="shared" si="107"/>
        <v>0</v>
      </c>
      <c r="Z857" s="547">
        <f t="shared" si="108"/>
        <v>0</v>
      </c>
      <c r="AA857" s="547">
        <f t="shared" si="109"/>
        <v>0</v>
      </c>
      <c r="AB857" s="547">
        <f t="shared" si="110"/>
        <v>0</v>
      </c>
      <c r="AC857" s="499" t="str">
        <f t="shared" si="111"/>
        <v/>
      </c>
    </row>
    <row r="858" spans="22:29" ht="14.4" x14ac:dyDescent="0.3">
      <c r="V858" s="546" t="str">
        <f t="shared" si="104"/>
        <v>Dépenses</v>
      </c>
      <c r="W858" s="547">
        <f t="shared" si="105"/>
        <v>0</v>
      </c>
      <c r="X858" s="547">
        <f t="shared" si="106"/>
        <v>0</v>
      </c>
      <c r="Y858" s="547">
        <f t="shared" si="107"/>
        <v>0</v>
      </c>
      <c r="Z858" s="547">
        <f t="shared" si="108"/>
        <v>0</v>
      </c>
      <c r="AA858" s="547">
        <f t="shared" si="109"/>
        <v>0</v>
      </c>
      <c r="AB858" s="547">
        <f t="shared" si="110"/>
        <v>0</v>
      </c>
      <c r="AC858" s="499" t="str">
        <f t="shared" si="111"/>
        <v/>
      </c>
    </row>
    <row r="859" spans="22:29" ht="14.4" x14ac:dyDescent="0.3">
      <c r="V859" s="546" t="str">
        <f t="shared" si="104"/>
        <v>Dépenses</v>
      </c>
      <c r="W859" s="547">
        <f t="shared" si="105"/>
        <v>0</v>
      </c>
      <c r="X859" s="547">
        <f t="shared" si="106"/>
        <v>0</v>
      </c>
      <c r="Y859" s="547">
        <f t="shared" si="107"/>
        <v>0</v>
      </c>
      <c r="Z859" s="547">
        <f t="shared" si="108"/>
        <v>0</v>
      </c>
      <c r="AA859" s="547">
        <f t="shared" si="109"/>
        <v>0</v>
      </c>
      <c r="AB859" s="547">
        <f t="shared" si="110"/>
        <v>0</v>
      </c>
      <c r="AC859" s="499" t="str">
        <f t="shared" si="111"/>
        <v/>
      </c>
    </row>
    <row r="860" spans="22:29" ht="14.4" x14ac:dyDescent="0.3">
      <c r="V860" s="546" t="str">
        <f t="shared" si="104"/>
        <v>Dépenses</v>
      </c>
      <c r="W860" s="547">
        <f t="shared" si="105"/>
        <v>0</v>
      </c>
      <c r="X860" s="547">
        <f t="shared" si="106"/>
        <v>0</v>
      </c>
      <c r="Y860" s="547">
        <f t="shared" si="107"/>
        <v>0</v>
      </c>
      <c r="Z860" s="547">
        <f t="shared" si="108"/>
        <v>0</v>
      </c>
      <c r="AA860" s="547">
        <f t="shared" si="109"/>
        <v>0</v>
      </c>
      <c r="AB860" s="547">
        <f t="shared" si="110"/>
        <v>0</v>
      </c>
      <c r="AC860" s="499" t="str">
        <f t="shared" si="111"/>
        <v/>
      </c>
    </row>
    <row r="861" spans="22:29" ht="14.4" x14ac:dyDescent="0.3">
      <c r="V861" s="546" t="str">
        <f t="shared" si="104"/>
        <v>Dépenses</v>
      </c>
      <c r="W861" s="547">
        <f t="shared" si="105"/>
        <v>0</v>
      </c>
      <c r="X861" s="547">
        <f t="shared" si="106"/>
        <v>0</v>
      </c>
      <c r="Y861" s="547">
        <f t="shared" si="107"/>
        <v>0</v>
      </c>
      <c r="Z861" s="547">
        <f t="shared" si="108"/>
        <v>0</v>
      </c>
      <c r="AA861" s="547">
        <f t="shared" si="109"/>
        <v>0</v>
      </c>
      <c r="AB861" s="547">
        <f t="shared" si="110"/>
        <v>0</v>
      </c>
      <c r="AC861" s="499" t="str">
        <f t="shared" si="111"/>
        <v/>
      </c>
    </row>
    <row r="862" spans="22:29" ht="14.4" x14ac:dyDescent="0.3">
      <c r="V862" s="546" t="str">
        <f t="shared" si="104"/>
        <v>Dépenses</v>
      </c>
      <c r="W862" s="547">
        <f t="shared" si="105"/>
        <v>0</v>
      </c>
      <c r="X862" s="547">
        <f t="shared" si="106"/>
        <v>0</v>
      </c>
      <c r="Y862" s="547">
        <f t="shared" si="107"/>
        <v>0</v>
      </c>
      <c r="Z862" s="547">
        <f t="shared" si="108"/>
        <v>0</v>
      </c>
      <c r="AA862" s="547">
        <f t="shared" si="109"/>
        <v>0</v>
      </c>
      <c r="AB862" s="547">
        <f t="shared" si="110"/>
        <v>0</v>
      </c>
      <c r="AC862" s="499" t="str">
        <f t="shared" si="111"/>
        <v/>
      </c>
    </row>
    <row r="863" spans="22:29" ht="14.4" x14ac:dyDescent="0.3">
      <c r="V863" s="546" t="str">
        <f t="shared" si="104"/>
        <v>Dépenses</v>
      </c>
      <c r="W863" s="547">
        <f t="shared" si="105"/>
        <v>0</v>
      </c>
      <c r="X863" s="547">
        <f t="shared" si="106"/>
        <v>0</v>
      </c>
      <c r="Y863" s="547">
        <f t="shared" si="107"/>
        <v>0</v>
      </c>
      <c r="Z863" s="547">
        <f t="shared" si="108"/>
        <v>0</v>
      </c>
      <c r="AA863" s="547">
        <f t="shared" si="109"/>
        <v>0</v>
      </c>
      <c r="AB863" s="547">
        <f t="shared" si="110"/>
        <v>0</v>
      </c>
      <c r="AC863" s="499" t="str">
        <f t="shared" si="111"/>
        <v/>
      </c>
    </row>
    <row r="864" spans="22:29" ht="14.4" x14ac:dyDescent="0.3">
      <c r="V864" s="546" t="str">
        <f t="shared" si="104"/>
        <v>Dépenses</v>
      </c>
      <c r="W864" s="547">
        <f t="shared" si="105"/>
        <v>0</v>
      </c>
      <c r="X864" s="547">
        <f t="shared" si="106"/>
        <v>0</v>
      </c>
      <c r="Y864" s="547">
        <f t="shared" si="107"/>
        <v>0</v>
      </c>
      <c r="Z864" s="547">
        <f t="shared" si="108"/>
        <v>0</v>
      </c>
      <c r="AA864" s="547">
        <f t="shared" si="109"/>
        <v>0</v>
      </c>
      <c r="AB864" s="547">
        <f t="shared" si="110"/>
        <v>0</v>
      </c>
      <c r="AC864" s="499" t="str">
        <f t="shared" si="111"/>
        <v/>
      </c>
    </row>
    <row r="865" spans="22:29" ht="14.4" x14ac:dyDescent="0.3">
      <c r="V865" s="546" t="str">
        <f t="shared" si="104"/>
        <v>Dépenses</v>
      </c>
      <c r="W865" s="547">
        <f t="shared" si="105"/>
        <v>0</v>
      </c>
      <c r="X865" s="547">
        <f t="shared" si="106"/>
        <v>0</v>
      </c>
      <c r="Y865" s="547">
        <f t="shared" si="107"/>
        <v>0</v>
      </c>
      <c r="Z865" s="547">
        <f t="shared" si="108"/>
        <v>0</v>
      </c>
      <c r="AA865" s="547">
        <f t="shared" si="109"/>
        <v>0</v>
      </c>
      <c r="AB865" s="547">
        <f t="shared" si="110"/>
        <v>0</v>
      </c>
      <c r="AC865" s="499" t="str">
        <f t="shared" si="111"/>
        <v/>
      </c>
    </row>
    <row r="866" spans="22:29" ht="14.4" x14ac:dyDescent="0.3">
      <c r="V866" s="546" t="str">
        <f t="shared" si="104"/>
        <v>Dépenses</v>
      </c>
      <c r="W866" s="547">
        <f t="shared" si="105"/>
        <v>0</v>
      </c>
      <c r="X866" s="547">
        <f t="shared" si="106"/>
        <v>0</v>
      </c>
      <c r="Y866" s="547">
        <f t="shared" si="107"/>
        <v>0</v>
      </c>
      <c r="Z866" s="547">
        <f t="shared" si="108"/>
        <v>0</v>
      </c>
      <c r="AA866" s="547">
        <f t="shared" si="109"/>
        <v>0</v>
      </c>
      <c r="AB866" s="547">
        <f t="shared" si="110"/>
        <v>0</v>
      </c>
      <c r="AC866" s="499" t="str">
        <f t="shared" si="111"/>
        <v/>
      </c>
    </row>
    <row r="867" spans="22:29" ht="14.4" x14ac:dyDescent="0.3">
      <c r="V867" s="546" t="str">
        <f t="shared" si="104"/>
        <v>Dépenses</v>
      </c>
      <c r="W867" s="547">
        <f t="shared" si="105"/>
        <v>0</v>
      </c>
      <c r="X867" s="547">
        <f t="shared" si="106"/>
        <v>0</v>
      </c>
      <c r="Y867" s="547">
        <f t="shared" si="107"/>
        <v>0</v>
      </c>
      <c r="Z867" s="547">
        <f t="shared" si="108"/>
        <v>0</v>
      </c>
      <c r="AA867" s="547">
        <f t="shared" si="109"/>
        <v>0</v>
      </c>
      <c r="AB867" s="547">
        <f t="shared" si="110"/>
        <v>0</v>
      </c>
      <c r="AC867" s="499" t="str">
        <f t="shared" si="111"/>
        <v/>
      </c>
    </row>
    <row r="868" spans="22:29" ht="14.4" x14ac:dyDescent="0.3">
      <c r="V868" s="546" t="str">
        <f t="shared" si="104"/>
        <v>Dépenses</v>
      </c>
      <c r="W868" s="547">
        <f t="shared" si="105"/>
        <v>0</v>
      </c>
      <c r="X868" s="547">
        <f t="shared" si="106"/>
        <v>0</v>
      </c>
      <c r="Y868" s="547">
        <f t="shared" si="107"/>
        <v>0</v>
      </c>
      <c r="Z868" s="547">
        <f t="shared" si="108"/>
        <v>0</v>
      </c>
      <c r="AA868" s="547">
        <f t="shared" si="109"/>
        <v>0</v>
      </c>
      <c r="AB868" s="547">
        <f t="shared" si="110"/>
        <v>0</v>
      </c>
      <c r="AC868" s="499" t="str">
        <f t="shared" si="111"/>
        <v/>
      </c>
    </row>
    <row r="869" spans="22:29" ht="14.4" x14ac:dyDescent="0.3">
      <c r="V869" s="546" t="str">
        <f t="shared" si="104"/>
        <v>Dépenses</v>
      </c>
      <c r="W869" s="547">
        <f t="shared" si="105"/>
        <v>0</v>
      </c>
      <c r="X869" s="547">
        <f t="shared" si="106"/>
        <v>0</v>
      </c>
      <c r="Y869" s="547">
        <f t="shared" si="107"/>
        <v>0</v>
      </c>
      <c r="Z869" s="547">
        <f t="shared" si="108"/>
        <v>0</v>
      </c>
      <c r="AA869" s="547">
        <f t="shared" si="109"/>
        <v>0</v>
      </c>
      <c r="AB869" s="547">
        <f t="shared" si="110"/>
        <v>0</v>
      </c>
      <c r="AC869" s="499" t="str">
        <f t="shared" si="111"/>
        <v/>
      </c>
    </row>
    <row r="870" spans="22:29" ht="14.4" x14ac:dyDescent="0.3">
      <c r="V870" s="546" t="str">
        <f t="shared" si="104"/>
        <v>Dépenses</v>
      </c>
      <c r="W870" s="547">
        <f t="shared" si="105"/>
        <v>0</v>
      </c>
      <c r="X870" s="547">
        <f t="shared" si="106"/>
        <v>0</v>
      </c>
      <c r="Y870" s="547">
        <f t="shared" si="107"/>
        <v>0</v>
      </c>
      <c r="Z870" s="547">
        <f t="shared" si="108"/>
        <v>0</v>
      </c>
      <c r="AA870" s="547">
        <f t="shared" si="109"/>
        <v>0</v>
      </c>
      <c r="AB870" s="547">
        <f t="shared" si="110"/>
        <v>0</v>
      </c>
      <c r="AC870" s="499" t="str">
        <f t="shared" si="111"/>
        <v/>
      </c>
    </row>
    <row r="871" spans="22:29" ht="14.4" x14ac:dyDescent="0.3">
      <c r="V871" s="546" t="str">
        <f t="shared" si="104"/>
        <v>Dépenses</v>
      </c>
      <c r="W871" s="547">
        <f t="shared" si="105"/>
        <v>0</v>
      </c>
      <c r="X871" s="547">
        <f t="shared" si="106"/>
        <v>0</v>
      </c>
      <c r="Y871" s="547">
        <f t="shared" si="107"/>
        <v>0</v>
      </c>
      <c r="Z871" s="547">
        <f t="shared" si="108"/>
        <v>0</v>
      </c>
      <c r="AA871" s="547">
        <f t="shared" si="109"/>
        <v>0</v>
      </c>
      <c r="AB871" s="547">
        <f t="shared" si="110"/>
        <v>0</v>
      </c>
      <c r="AC871" s="499" t="str">
        <f t="shared" si="111"/>
        <v/>
      </c>
    </row>
    <row r="872" spans="22:29" ht="14.4" x14ac:dyDescent="0.3">
      <c r="V872" s="546" t="str">
        <f t="shared" si="104"/>
        <v>Dépenses</v>
      </c>
      <c r="W872" s="547">
        <f t="shared" si="105"/>
        <v>0</v>
      </c>
      <c r="X872" s="547">
        <f t="shared" si="106"/>
        <v>0</v>
      </c>
      <c r="Y872" s="547">
        <f t="shared" si="107"/>
        <v>0</v>
      </c>
      <c r="Z872" s="547">
        <f t="shared" si="108"/>
        <v>0</v>
      </c>
      <c r="AA872" s="547">
        <f t="shared" si="109"/>
        <v>0</v>
      </c>
      <c r="AB872" s="547">
        <f t="shared" si="110"/>
        <v>0</v>
      </c>
      <c r="AC872" s="499" t="str">
        <f t="shared" si="111"/>
        <v/>
      </c>
    </row>
    <row r="873" spans="22:29" ht="14.4" x14ac:dyDescent="0.3">
      <c r="V873" s="546" t="str">
        <f t="shared" si="104"/>
        <v>Dépenses</v>
      </c>
      <c r="W873" s="547">
        <f t="shared" si="105"/>
        <v>0</v>
      </c>
      <c r="X873" s="547">
        <f t="shared" si="106"/>
        <v>0</v>
      </c>
      <c r="Y873" s="547">
        <f t="shared" si="107"/>
        <v>0</v>
      </c>
      <c r="Z873" s="547">
        <f t="shared" si="108"/>
        <v>0</v>
      </c>
      <c r="AA873" s="547">
        <f t="shared" si="109"/>
        <v>0</v>
      </c>
      <c r="AB873" s="547">
        <f t="shared" si="110"/>
        <v>0</v>
      </c>
      <c r="AC873" s="499" t="str">
        <f t="shared" si="111"/>
        <v/>
      </c>
    </row>
    <row r="874" spans="22:29" ht="14.4" x14ac:dyDescent="0.3">
      <c r="V874" s="546" t="str">
        <f t="shared" si="104"/>
        <v>Dépenses</v>
      </c>
      <c r="W874" s="547">
        <f t="shared" si="105"/>
        <v>0</v>
      </c>
      <c r="X874" s="547">
        <f t="shared" si="106"/>
        <v>0</v>
      </c>
      <c r="Y874" s="547">
        <f t="shared" si="107"/>
        <v>0</v>
      </c>
      <c r="Z874" s="547">
        <f t="shared" si="108"/>
        <v>0</v>
      </c>
      <c r="AA874" s="547">
        <f t="shared" si="109"/>
        <v>0</v>
      </c>
      <c r="AB874" s="547">
        <f t="shared" si="110"/>
        <v>0</v>
      </c>
      <c r="AC874" s="499" t="str">
        <f t="shared" si="111"/>
        <v/>
      </c>
    </row>
    <row r="875" spans="22:29" ht="14.4" x14ac:dyDescent="0.3">
      <c r="V875" s="546" t="str">
        <f t="shared" si="104"/>
        <v>Dépenses</v>
      </c>
      <c r="W875" s="547">
        <f t="shared" si="105"/>
        <v>0</v>
      </c>
      <c r="X875" s="547">
        <f t="shared" si="106"/>
        <v>0</v>
      </c>
      <c r="Y875" s="547">
        <f t="shared" si="107"/>
        <v>0</v>
      </c>
      <c r="Z875" s="547">
        <f t="shared" si="108"/>
        <v>0</v>
      </c>
      <c r="AA875" s="547">
        <f t="shared" si="109"/>
        <v>0</v>
      </c>
      <c r="AB875" s="547">
        <f t="shared" si="110"/>
        <v>0</v>
      </c>
      <c r="AC875" s="499" t="str">
        <f t="shared" si="111"/>
        <v/>
      </c>
    </row>
    <row r="876" spans="22:29" ht="14.4" x14ac:dyDescent="0.3">
      <c r="V876" s="546" t="str">
        <f t="shared" si="104"/>
        <v>Dépenses</v>
      </c>
      <c r="W876" s="547">
        <f t="shared" si="105"/>
        <v>0</v>
      </c>
      <c r="X876" s="547">
        <f t="shared" si="106"/>
        <v>0</v>
      </c>
      <c r="Y876" s="547">
        <f t="shared" si="107"/>
        <v>0</v>
      </c>
      <c r="Z876" s="547">
        <f t="shared" si="108"/>
        <v>0</v>
      </c>
      <c r="AA876" s="547">
        <f t="shared" si="109"/>
        <v>0</v>
      </c>
      <c r="AB876" s="547">
        <f t="shared" si="110"/>
        <v>0</v>
      </c>
      <c r="AC876" s="499" t="str">
        <f t="shared" si="111"/>
        <v/>
      </c>
    </row>
    <row r="877" spans="22:29" ht="14.4" x14ac:dyDescent="0.3">
      <c r="V877" s="546" t="str">
        <f t="shared" si="104"/>
        <v>Dépenses</v>
      </c>
      <c r="W877" s="547">
        <f t="shared" si="105"/>
        <v>0</v>
      </c>
      <c r="X877" s="547">
        <f t="shared" si="106"/>
        <v>0</v>
      </c>
      <c r="Y877" s="547">
        <f t="shared" si="107"/>
        <v>0</v>
      </c>
      <c r="Z877" s="547">
        <f t="shared" si="108"/>
        <v>0</v>
      </c>
      <c r="AA877" s="547">
        <f t="shared" si="109"/>
        <v>0</v>
      </c>
      <c r="AB877" s="547">
        <f t="shared" si="110"/>
        <v>0</v>
      </c>
      <c r="AC877" s="499" t="str">
        <f t="shared" si="111"/>
        <v/>
      </c>
    </row>
    <row r="878" spans="22:29" ht="14.4" x14ac:dyDescent="0.3">
      <c r="V878" s="546" t="str">
        <f t="shared" si="104"/>
        <v>Dépenses</v>
      </c>
      <c r="W878" s="547">
        <f t="shared" si="105"/>
        <v>0</v>
      </c>
      <c r="X878" s="547">
        <f t="shared" si="106"/>
        <v>0</v>
      </c>
      <c r="Y878" s="547">
        <f t="shared" si="107"/>
        <v>0</v>
      </c>
      <c r="Z878" s="547">
        <f t="shared" si="108"/>
        <v>0</v>
      </c>
      <c r="AA878" s="547">
        <f t="shared" si="109"/>
        <v>0</v>
      </c>
      <c r="AB878" s="547">
        <f t="shared" si="110"/>
        <v>0</v>
      </c>
      <c r="AC878" s="499" t="str">
        <f t="shared" si="111"/>
        <v/>
      </c>
    </row>
    <row r="879" spans="22:29" ht="14.4" x14ac:dyDescent="0.3">
      <c r="V879" s="546" t="str">
        <f t="shared" si="104"/>
        <v>Dépenses</v>
      </c>
      <c r="W879" s="547">
        <f t="shared" si="105"/>
        <v>0</v>
      </c>
      <c r="X879" s="547">
        <f t="shared" si="106"/>
        <v>0</v>
      </c>
      <c r="Y879" s="547">
        <f t="shared" si="107"/>
        <v>0</v>
      </c>
      <c r="Z879" s="547">
        <f t="shared" si="108"/>
        <v>0</v>
      </c>
      <c r="AA879" s="547">
        <f t="shared" si="109"/>
        <v>0</v>
      </c>
      <c r="AB879" s="547">
        <f t="shared" si="110"/>
        <v>0</v>
      </c>
      <c r="AC879" s="499" t="str">
        <f t="shared" si="111"/>
        <v/>
      </c>
    </row>
    <row r="880" spans="22:29" ht="14.4" x14ac:dyDescent="0.3">
      <c r="V880" s="546" t="str">
        <f t="shared" si="104"/>
        <v>Dépenses</v>
      </c>
      <c r="W880" s="547">
        <f t="shared" si="105"/>
        <v>0</v>
      </c>
      <c r="X880" s="547">
        <f t="shared" si="106"/>
        <v>0</v>
      </c>
      <c r="Y880" s="547">
        <f t="shared" si="107"/>
        <v>0</v>
      </c>
      <c r="Z880" s="547">
        <f t="shared" si="108"/>
        <v>0</v>
      </c>
      <c r="AA880" s="547">
        <f t="shared" si="109"/>
        <v>0</v>
      </c>
      <c r="AB880" s="547">
        <f t="shared" si="110"/>
        <v>0</v>
      </c>
      <c r="AC880" s="499" t="str">
        <f t="shared" si="111"/>
        <v/>
      </c>
    </row>
    <row r="881" spans="22:29" ht="14.4" x14ac:dyDescent="0.3">
      <c r="V881" s="546" t="str">
        <f t="shared" si="104"/>
        <v>Dépenses</v>
      </c>
      <c r="W881" s="547">
        <f t="shared" si="105"/>
        <v>0</v>
      </c>
      <c r="X881" s="547">
        <f t="shared" si="106"/>
        <v>0</v>
      </c>
      <c r="Y881" s="547">
        <f t="shared" si="107"/>
        <v>0</v>
      </c>
      <c r="Z881" s="547">
        <f t="shared" si="108"/>
        <v>0</v>
      </c>
      <c r="AA881" s="547">
        <f t="shared" si="109"/>
        <v>0</v>
      </c>
      <c r="AB881" s="547">
        <f t="shared" si="110"/>
        <v>0</v>
      </c>
      <c r="AC881" s="499" t="str">
        <f t="shared" si="111"/>
        <v/>
      </c>
    </row>
    <row r="882" spans="22:29" ht="14.4" x14ac:dyDescent="0.3">
      <c r="V882" s="546" t="str">
        <f t="shared" si="104"/>
        <v>Dépenses</v>
      </c>
      <c r="W882" s="547">
        <f t="shared" si="105"/>
        <v>0</v>
      </c>
      <c r="X882" s="547">
        <f t="shared" si="106"/>
        <v>0</v>
      </c>
      <c r="Y882" s="547">
        <f t="shared" si="107"/>
        <v>0</v>
      </c>
      <c r="Z882" s="547">
        <f t="shared" si="108"/>
        <v>0</v>
      </c>
      <c r="AA882" s="547">
        <f t="shared" si="109"/>
        <v>0</v>
      </c>
      <c r="AB882" s="547">
        <f t="shared" si="110"/>
        <v>0</v>
      </c>
      <c r="AC882" s="499" t="str">
        <f t="shared" si="111"/>
        <v/>
      </c>
    </row>
    <row r="883" spans="22:29" ht="14.4" x14ac:dyDescent="0.3">
      <c r="V883" s="546" t="str">
        <f t="shared" si="104"/>
        <v>Dépenses</v>
      </c>
      <c r="W883" s="547">
        <f t="shared" si="105"/>
        <v>0</v>
      </c>
      <c r="X883" s="547">
        <f t="shared" si="106"/>
        <v>0</v>
      </c>
      <c r="Y883" s="547">
        <f t="shared" si="107"/>
        <v>0</v>
      </c>
      <c r="Z883" s="547">
        <f t="shared" si="108"/>
        <v>0</v>
      </c>
      <c r="AA883" s="547">
        <f t="shared" si="109"/>
        <v>0</v>
      </c>
      <c r="AB883" s="547">
        <f t="shared" si="110"/>
        <v>0</v>
      </c>
      <c r="AC883" s="499" t="str">
        <f t="shared" si="111"/>
        <v/>
      </c>
    </row>
    <row r="884" spans="22:29" ht="14.4" x14ac:dyDescent="0.3">
      <c r="V884" s="546" t="str">
        <f t="shared" si="104"/>
        <v>Dépenses</v>
      </c>
      <c r="W884" s="547">
        <f t="shared" si="105"/>
        <v>0</v>
      </c>
      <c r="X884" s="547">
        <f t="shared" si="106"/>
        <v>0</v>
      </c>
      <c r="Y884" s="547">
        <f t="shared" si="107"/>
        <v>0</v>
      </c>
      <c r="Z884" s="547">
        <f t="shared" si="108"/>
        <v>0</v>
      </c>
      <c r="AA884" s="547">
        <f t="shared" si="109"/>
        <v>0</v>
      </c>
      <c r="AB884" s="547">
        <f t="shared" si="110"/>
        <v>0</v>
      </c>
      <c r="AC884" s="499" t="str">
        <f t="shared" si="111"/>
        <v/>
      </c>
    </row>
    <row r="885" spans="22:29" ht="14.4" x14ac:dyDescent="0.3">
      <c r="V885" s="546" t="str">
        <f t="shared" si="104"/>
        <v>Dépenses</v>
      </c>
      <c r="W885" s="547">
        <f t="shared" si="105"/>
        <v>0</v>
      </c>
      <c r="X885" s="547">
        <f t="shared" si="106"/>
        <v>0</v>
      </c>
      <c r="Y885" s="547">
        <f t="shared" si="107"/>
        <v>0</v>
      </c>
      <c r="Z885" s="547">
        <f t="shared" si="108"/>
        <v>0</v>
      </c>
      <c r="AA885" s="547">
        <f t="shared" si="109"/>
        <v>0</v>
      </c>
      <c r="AB885" s="547">
        <f t="shared" si="110"/>
        <v>0</v>
      </c>
      <c r="AC885" s="499" t="str">
        <f t="shared" si="111"/>
        <v/>
      </c>
    </row>
    <row r="886" spans="22:29" ht="14.4" x14ac:dyDescent="0.3">
      <c r="V886" s="546" t="str">
        <f t="shared" si="104"/>
        <v>Dépenses</v>
      </c>
      <c r="W886" s="547">
        <f t="shared" si="105"/>
        <v>0</v>
      </c>
      <c r="X886" s="547">
        <f t="shared" si="106"/>
        <v>0</v>
      </c>
      <c r="Y886" s="547">
        <f t="shared" si="107"/>
        <v>0</v>
      </c>
      <c r="Z886" s="547">
        <f t="shared" si="108"/>
        <v>0</v>
      </c>
      <c r="AA886" s="547">
        <f t="shared" si="109"/>
        <v>0</v>
      </c>
      <c r="AB886" s="547">
        <f t="shared" si="110"/>
        <v>0</v>
      </c>
      <c r="AC886" s="499" t="str">
        <f t="shared" si="111"/>
        <v/>
      </c>
    </row>
    <row r="887" spans="22:29" ht="14.4" x14ac:dyDescent="0.3">
      <c r="V887" s="546" t="str">
        <f t="shared" si="104"/>
        <v>Dépenses</v>
      </c>
      <c r="W887" s="547">
        <f t="shared" si="105"/>
        <v>0</v>
      </c>
      <c r="X887" s="547">
        <f t="shared" si="106"/>
        <v>0</v>
      </c>
      <c r="Y887" s="547">
        <f t="shared" si="107"/>
        <v>0</v>
      </c>
      <c r="Z887" s="547">
        <f t="shared" si="108"/>
        <v>0</v>
      </c>
      <c r="AA887" s="547">
        <f t="shared" si="109"/>
        <v>0</v>
      </c>
      <c r="AB887" s="547">
        <f t="shared" si="110"/>
        <v>0</v>
      </c>
      <c r="AC887" s="499" t="str">
        <f t="shared" si="111"/>
        <v/>
      </c>
    </row>
    <row r="888" spans="22:29" ht="14.4" x14ac:dyDescent="0.3">
      <c r="V888" s="546" t="str">
        <f t="shared" si="104"/>
        <v>Dépenses</v>
      </c>
      <c r="W888" s="547">
        <f t="shared" si="105"/>
        <v>0</v>
      </c>
      <c r="X888" s="547">
        <f t="shared" si="106"/>
        <v>0</v>
      </c>
      <c r="Y888" s="547">
        <f t="shared" si="107"/>
        <v>0</v>
      </c>
      <c r="Z888" s="547">
        <f t="shared" si="108"/>
        <v>0</v>
      </c>
      <c r="AA888" s="547">
        <f t="shared" si="109"/>
        <v>0</v>
      </c>
      <c r="AB888" s="547">
        <f t="shared" si="110"/>
        <v>0</v>
      </c>
      <c r="AC888" s="499" t="str">
        <f t="shared" si="111"/>
        <v/>
      </c>
    </row>
    <row r="889" spans="22:29" ht="14.4" x14ac:dyDescent="0.3">
      <c r="V889" s="546" t="str">
        <f t="shared" si="104"/>
        <v>Dépenses</v>
      </c>
      <c r="W889" s="547">
        <f t="shared" si="105"/>
        <v>0</v>
      </c>
      <c r="X889" s="547">
        <f t="shared" si="106"/>
        <v>0</v>
      </c>
      <c r="Y889" s="547">
        <f t="shared" si="107"/>
        <v>0</v>
      </c>
      <c r="Z889" s="547">
        <f t="shared" si="108"/>
        <v>0</v>
      </c>
      <c r="AA889" s="547">
        <f t="shared" si="109"/>
        <v>0</v>
      </c>
      <c r="AB889" s="547">
        <f t="shared" si="110"/>
        <v>0</v>
      </c>
      <c r="AC889" s="499" t="str">
        <f t="shared" si="111"/>
        <v/>
      </c>
    </row>
    <row r="890" spans="22:29" ht="14.4" x14ac:dyDescent="0.3">
      <c r="V890" s="546" t="str">
        <f t="shared" si="104"/>
        <v>Dépenses</v>
      </c>
      <c r="W890" s="547">
        <f t="shared" si="105"/>
        <v>0</v>
      </c>
      <c r="X890" s="547">
        <f t="shared" si="106"/>
        <v>0</v>
      </c>
      <c r="Y890" s="547">
        <f t="shared" si="107"/>
        <v>0</v>
      </c>
      <c r="Z890" s="547">
        <f t="shared" si="108"/>
        <v>0</v>
      </c>
      <c r="AA890" s="547">
        <f t="shared" si="109"/>
        <v>0</v>
      </c>
      <c r="AB890" s="547">
        <f t="shared" si="110"/>
        <v>0</v>
      </c>
      <c r="AC890" s="499" t="str">
        <f t="shared" si="111"/>
        <v/>
      </c>
    </row>
    <row r="891" spans="22:29" ht="14.4" x14ac:dyDescent="0.3">
      <c r="V891" s="546" t="str">
        <f t="shared" si="104"/>
        <v>Dépenses</v>
      </c>
      <c r="W891" s="547">
        <f t="shared" si="105"/>
        <v>0</v>
      </c>
      <c r="X891" s="547">
        <f t="shared" si="106"/>
        <v>0</v>
      </c>
      <c r="Y891" s="547">
        <f t="shared" si="107"/>
        <v>0</v>
      </c>
      <c r="Z891" s="547">
        <f t="shared" si="108"/>
        <v>0</v>
      </c>
      <c r="AA891" s="547">
        <f t="shared" si="109"/>
        <v>0</v>
      </c>
      <c r="AB891" s="547">
        <f t="shared" si="110"/>
        <v>0</v>
      </c>
      <c r="AC891" s="499" t="str">
        <f t="shared" si="111"/>
        <v/>
      </c>
    </row>
    <row r="892" spans="22:29" ht="14.4" x14ac:dyDescent="0.3">
      <c r="V892" s="546" t="str">
        <f t="shared" si="104"/>
        <v>Dépenses</v>
      </c>
      <c r="W892" s="547">
        <f t="shared" si="105"/>
        <v>0</v>
      </c>
      <c r="X892" s="547">
        <f t="shared" si="106"/>
        <v>0</v>
      </c>
      <c r="Y892" s="547">
        <f t="shared" si="107"/>
        <v>0</v>
      </c>
      <c r="Z892" s="547">
        <f t="shared" si="108"/>
        <v>0</v>
      </c>
      <c r="AA892" s="547">
        <f t="shared" si="109"/>
        <v>0</v>
      </c>
      <c r="AB892" s="547">
        <f t="shared" si="110"/>
        <v>0</v>
      </c>
      <c r="AC892" s="499" t="str">
        <f t="shared" si="111"/>
        <v/>
      </c>
    </row>
    <row r="893" spans="22:29" ht="14.4" x14ac:dyDescent="0.3">
      <c r="V893" s="546" t="str">
        <f t="shared" si="104"/>
        <v>Dépenses</v>
      </c>
      <c r="W893" s="547">
        <f t="shared" si="105"/>
        <v>0</v>
      </c>
      <c r="X893" s="547">
        <f t="shared" si="106"/>
        <v>0</v>
      </c>
      <c r="Y893" s="547">
        <f t="shared" si="107"/>
        <v>0</v>
      </c>
      <c r="Z893" s="547">
        <f t="shared" si="108"/>
        <v>0</v>
      </c>
      <c r="AA893" s="547">
        <f t="shared" si="109"/>
        <v>0</v>
      </c>
      <c r="AB893" s="547">
        <f t="shared" si="110"/>
        <v>0</v>
      </c>
      <c r="AC893" s="499" t="str">
        <f t="shared" si="111"/>
        <v/>
      </c>
    </row>
    <row r="894" spans="22:29" ht="14.4" x14ac:dyDescent="0.3">
      <c r="V894" s="546" t="str">
        <f t="shared" si="104"/>
        <v>Dépenses</v>
      </c>
      <c r="W894" s="547">
        <f t="shared" si="105"/>
        <v>0</v>
      </c>
      <c r="X894" s="547">
        <f t="shared" si="106"/>
        <v>0</v>
      </c>
      <c r="Y894" s="547">
        <f t="shared" si="107"/>
        <v>0</v>
      </c>
      <c r="Z894" s="547">
        <f t="shared" si="108"/>
        <v>0</v>
      </c>
      <c r="AA894" s="547">
        <f t="shared" si="109"/>
        <v>0</v>
      </c>
      <c r="AB894" s="547">
        <f t="shared" si="110"/>
        <v>0</v>
      </c>
      <c r="AC894" s="499" t="str">
        <f t="shared" si="111"/>
        <v/>
      </c>
    </row>
    <row r="895" spans="22:29" ht="14.4" x14ac:dyDescent="0.3">
      <c r="V895" s="546" t="str">
        <f t="shared" si="104"/>
        <v>Dépenses</v>
      </c>
      <c r="W895" s="547">
        <f t="shared" si="105"/>
        <v>0</v>
      </c>
      <c r="X895" s="547">
        <f t="shared" si="106"/>
        <v>0</v>
      </c>
      <c r="Y895" s="547">
        <f t="shared" si="107"/>
        <v>0</v>
      </c>
      <c r="Z895" s="547">
        <f t="shared" si="108"/>
        <v>0</v>
      </c>
      <c r="AA895" s="547">
        <f t="shared" si="109"/>
        <v>0</v>
      </c>
      <c r="AB895" s="547">
        <f t="shared" si="110"/>
        <v>0</v>
      </c>
      <c r="AC895" s="499" t="str">
        <f t="shared" si="111"/>
        <v/>
      </c>
    </row>
    <row r="896" spans="22:29" ht="14.4" x14ac:dyDescent="0.3">
      <c r="V896" s="546" t="str">
        <f t="shared" si="104"/>
        <v>Dépenses</v>
      </c>
      <c r="W896" s="547">
        <f t="shared" si="105"/>
        <v>0</v>
      </c>
      <c r="X896" s="547">
        <f t="shared" si="106"/>
        <v>0</v>
      </c>
      <c r="Y896" s="547">
        <f t="shared" si="107"/>
        <v>0</v>
      </c>
      <c r="Z896" s="547">
        <f t="shared" si="108"/>
        <v>0</v>
      </c>
      <c r="AA896" s="547">
        <f t="shared" si="109"/>
        <v>0</v>
      </c>
      <c r="AB896" s="547">
        <f t="shared" si="110"/>
        <v>0</v>
      </c>
      <c r="AC896" s="499" t="str">
        <f t="shared" si="111"/>
        <v/>
      </c>
    </row>
    <row r="897" spans="22:29" ht="14.4" x14ac:dyDescent="0.3">
      <c r="V897" s="546" t="str">
        <f t="shared" si="104"/>
        <v>Dépenses</v>
      </c>
      <c r="W897" s="547">
        <f t="shared" si="105"/>
        <v>0</v>
      </c>
      <c r="X897" s="547">
        <f t="shared" si="106"/>
        <v>0</v>
      </c>
      <c r="Y897" s="547">
        <f t="shared" si="107"/>
        <v>0</v>
      </c>
      <c r="Z897" s="547">
        <f t="shared" si="108"/>
        <v>0</v>
      </c>
      <c r="AA897" s="547">
        <f t="shared" si="109"/>
        <v>0</v>
      </c>
      <c r="AB897" s="547">
        <f t="shared" si="110"/>
        <v>0</v>
      </c>
      <c r="AC897" s="499" t="str">
        <f t="shared" si="111"/>
        <v/>
      </c>
    </row>
    <row r="898" spans="22:29" ht="14.4" x14ac:dyDescent="0.3">
      <c r="V898" s="546" t="str">
        <f t="shared" si="104"/>
        <v>Dépenses</v>
      </c>
      <c r="W898" s="547">
        <f t="shared" si="105"/>
        <v>0</v>
      </c>
      <c r="X898" s="547">
        <f t="shared" si="106"/>
        <v>0</v>
      </c>
      <c r="Y898" s="547">
        <f t="shared" si="107"/>
        <v>0</v>
      </c>
      <c r="Z898" s="547">
        <f t="shared" si="108"/>
        <v>0</v>
      </c>
      <c r="AA898" s="547">
        <f t="shared" si="109"/>
        <v>0</v>
      </c>
      <c r="AB898" s="547">
        <f t="shared" si="110"/>
        <v>0</v>
      </c>
      <c r="AC898" s="499" t="str">
        <f t="shared" si="111"/>
        <v/>
      </c>
    </row>
    <row r="899" spans="22:29" ht="14.4" x14ac:dyDescent="0.3">
      <c r="V899" s="546" t="str">
        <f t="shared" ref="V899:V962" si="112">IF(LEFT($L899,1)="R","Recettes","Dépenses")</f>
        <v>Dépenses</v>
      </c>
      <c r="W899" s="547">
        <f t="shared" ref="W899:W962" si="113">IF($G899&amp;$I899&amp;$D899="SaisirBudget InitialEngagement",$T899,0)</f>
        <v>0</v>
      </c>
      <c r="X899" s="547">
        <f t="shared" ref="X899:X962" si="114">IF($G899&amp;$I899&amp;$D899&amp;$V899="SaisirBudget InitialPaiementDépenses",$T899,0)</f>
        <v>0</v>
      </c>
      <c r="Y899" s="547">
        <f t="shared" ref="Y899:Y962" si="115">IF($G899&amp;$I899&amp;$D899&amp;$V899="SaisirBudget InitialPaiementRecettes",$T899,0)</f>
        <v>0</v>
      </c>
      <c r="Z899" s="547">
        <f t="shared" ref="Z899:Z962" si="116">IF($D899&amp;$V899="EngagementDépenses",$T899,0)</f>
        <v>0</v>
      </c>
      <c r="AA899" s="547">
        <f t="shared" ref="AA899:AA962" si="117">IF($D899&amp;$V899="PaiementDépenses",$T899,0)</f>
        <v>0</v>
      </c>
      <c r="AB899" s="547">
        <f t="shared" ref="AB899:AB962" si="118">IF($D899&amp;$V899="PaiementRecettes",$T899,0)</f>
        <v>0</v>
      </c>
      <c r="AC899" s="499" t="str">
        <f t="shared" ref="AC899:AC962" si="119">IF(LEFT($L899,2)="RF","RF",IF(LEFT($L899,2)="RI","RI",""))</f>
        <v/>
      </c>
    </row>
    <row r="900" spans="22:29" ht="14.4" x14ac:dyDescent="0.3">
      <c r="V900" s="546" t="str">
        <f t="shared" si="112"/>
        <v>Dépenses</v>
      </c>
      <c r="W900" s="547">
        <f t="shared" si="113"/>
        <v>0</v>
      </c>
      <c r="X900" s="547">
        <f t="shared" si="114"/>
        <v>0</v>
      </c>
      <c r="Y900" s="547">
        <f t="shared" si="115"/>
        <v>0</v>
      </c>
      <c r="Z900" s="547">
        <f t="shared" si="116"/>
        <v>0</v>
      </c>
      <c r="AA900" s="547">
        <f t="shared" si="117"/>
        <v>0</v>
      </c>
      <c r="AB900" s="547">
        <f t="shared" si="118"/>
        <v>0</v>
      </c>
      <c r="AC900" s="499" t="str">
        <f t="shared" si="119"/>
        <v/>
      </c>
    </row>
    <row r="901" spans="22:29" ht="14.4" x14ac:dyDescent="0.3">
      <c r="V901" s="546" t="str">
        <f t="shared" si="112"/>
        <v>Dépenses</v>
      </c>
      <c r="W901" s="547">
        <f t="shared" si="113"/>
        <v>0</v>
      </c>
      <c r="X901" s="547">
        <f t="shared" si="114"/>
        <v>0</v>
      </c>
      <c r="Y901" s="547">
        <f t="shared" si="115"/>
        <v>0</v>
      </c>
      <c r="Z901" s="547">
        <f t="shared" si="116"/>
        <v>0</v>
      </c>
      <c r="AA901" s="547">
        <f t="shared" si="117"/>
        <v>0</v>
      </c>
      <c r="AB901" s="547">
        <f t="shared" si="118"/>
        <v>0</v>
      </c>
      <c r="AC901" s="499" t="str">
        <f t="shared" si="119"/>
        <v/>
      </c>
    </row>
    <row r="902" spans="22:29" ht="14.4" x14ac:dyDescent="0.3">
      <c r="V902" s="546" t="str">
        <f t="shared" si="112"/>
        <v>Dépenses</v>
      </c>
      <c r="W902" s="547">
        <f t="shared" si="113"/>
        <v>0</v>
      </c>
      <c r="X902" s="547">
        <f t="shared" si="114"/>
        <v>0</v>
      </c>
      <c r="Y902" s="547">
        <f t="shared" si="115"/>
        <v>0</v>
      </c>
      <c r="Z902" s="547">
        <f t="shared" si="116"/>
        <v>0</v>
      </c>
      <c r="AA902" s="547">
        <f t="shared" si="117"/>
        <v>0</v>
      </c>
      <c r="AB902" s="547">
        <f t="shared" si="118"/>
        <v>0</v>
      </c>
      <c r="AC902" s="499" t="str">
        <f t="shared" si="119"/>
        <v/>
      </c>
    </row>
    <row r="903" spans="22:29" ht="14.4" x14ac:dyDescent="0.3">
      <c r="V903" s="546" t="str">
        <f t="shared" si="112"/>
        <v>Dépenses</v>
      </c>
      <c r="W903" s="547">
        <f t="shared" si="113"/>
        <v>0</v>
      </c>
      <c r="X903" s="547">
        <f t="shared" si="114"/>
        <v>0</v>
      </c>
      <c r="Y903" s="547">
        <f t="shared" si="115"/>
        <v>0</v>
      </c>
      <c r="Z903" s="547">
        <f t="shared" si="116"/>
        <v>0</v>
      </c>
      <c r="AA903" s="547">
        <f t="shared" si="117"/>
        <v>0</v>
      </c>
      <c r="AB903" s="547">
        <f t="shared" si="118"/>
        <v>0</v>
      </c>
      <c r="AC903" s="499" t="str">
        <f t="shared" si="119"/>
        <v/>
      </c>
    </row>
    <row r="904" spans="22:29" ht="14.4" x14ac:dyDescent="0.3">
      <c r="V904" s="546" t="str">
        <f t="shared" si="112"/>
        <v>Dépenses</v>
      </c>
      <c r="W904" s="547">
        <f t="shared" si="113"/>
        <v>0</v>
      </c>
      <c r="X904" s="547">
        <f t="shared" si="114"/>
        <v>0</v>
      </c>
      <c r="Y904" s="547">
        <f t="shared" si="115"/>
        <v>0</v>
      </c>
      <c r="Z904" s="547">
        <f t="shared" si="116"/>
        <v>0</v>
      </c>
      <c r="AA904" s="547">
        <f t="shared" si="117"/>
        <v>0</v>
      </c>
      <c r="AB904" s="547">
        <f t="shared" si="118"/>
        <v>0</v>
      </c>
      <c r="AC904" s="499" t="str">
        <f t="shared" si="119"/>
        <v/>
      </c>
    </row>
    <row r="905" spans="22:29" ht="14.4" x14ac:dyDescent="0.3">
      <c r="V905" s="546" t="str">
        <f t="shared" si="112"/>
        <v>Dépenses</v>
      </c>
      <c r="W905" s="547">
        <f t="shared" si="113"/>
        <v>0</v>
      </c>
      <c r="X905" s="547">
        <f t="shared" si="114"/>
        <v>0</v>
      </c>
      <c r="Y905" s="547">
        <f t="shared" si="115"/>
        <v>0</v>
      </c>
      <c r="Z905" s="547">
        <f t="shared" si="116"/>
        <v>0</v>
      </c>
      <c r="AA905" s="547">
        <f t="shared" si="117"/>
        <v>0</v>
      </c>
      <c r="AB905" s="547">
        <f t="shared" si="118"/>
        <v>0</v>
      </c>
      <c r="AC905" s="499" t="str">
        <f t="shared" si="119"/>
        <v/>
      </c>
    </row>
    <row r="906" spans="22:29" ht="14.4" x14ac:dyDescent="0.3">
      <c r="V906" s="546" t="str">
        <f t="shared" si="112"/>
        <v>Dépenses</v>
      </c>
      <c r="W906" s="547">
        <f t="shared" si="113"/>
        <v>0</v>
      </c>
      <c r="X906" s="547">
        <f t="shared" si="114"/>
        <v>0</v>
      </c>
      <c r="Y906" s="547">
        <f t="shared" si="115"/>
        <v>0</v>
      </c>
      <c r="Z906" s="547">
        <f t="shared" si="116"/>
        <v>0</v>
      </c>
      <c r="AA906" s="547">
        <f t="shared" si="117"/>
        <v>0</v>
      </c>
      <c r="AB906" s="547">
        <f t="shared" si="118"/>
        <v>0</v>
      </c>
      <c r="AC906" s="499" t="str">
        <f t="shared" si="119"/>
        <v/>
      </c>
    </row>
    <row r="907" spans="22:29" ht="14.4" x14ac:dyDescent="0.3">
      <c r="V907" s="546" t="str">
        <f t="shared" si="112"/>
        <v>Dépenses</v>
      </c>
      <c r="W907" s="547">
        <f t="shared" si="113"/>
        <v>0</v>
      </c>
      <c r="X907" s="547">
        <f t="shared" si="114"/>
        <v>0</v>
      </c>
      <c r="Y907" s="547">
        <f t="shared" si="115"/>
        <v>0</v>
      </c>
      <c r="Z907" s="547">
        <f t="shared" si="116"/>
        <v>0</v>
      </c>
      <c r="AA907" s="547">
        <f t="shared" si="117"/>
        <v>0</v>
      </c>
      <c r="AB907" s="547">
        <f t="shared" si="118"/>
        <v>0</v>
      </c>
      <c r="AC907" s="499" t="str">
        <f t="shared" si="119"/>
        <v/>
      </c>
    </row>
    <row r="908" spans="22:29" ht="14.4" x14ac:dyDescent="0.3">
      <c r="V908" s="546" t="str">
        <f t="shared" si="112"/>
        <v>Dépenses</v>
      </c>
      <c r="W908" s="547">
        <f t="shared" si="113"/>
        <v>0</v>
      </c>
      <c r="X908" s="547">
        <f t="shared" si="114"/>
        <v>0</v>
      </c>
      <c r="Y908" s="547">
        <f t="shared" si="115"/>
        <v>0</v>
      </c>
      <c r="Z908" s="547">
        <f t="shared" si="116"/>
        <v>0</v>
      </c>
      <c r="AA908" s="547">
        <f t="shared" si="117"/>
        <v>0</v>
      </c>
      <c r="AB908" s="547">
        <f t="shared" si="118"/>
        <v>0</v>
      </c>
      <c r="AC908" s="499" t="str">
        <f t="shared" si="119"/>
        <v/>
      </c>
    </row>
    <row r="909" spans="22:29" ht="14.4" x14ac:dyDescent="0.3">
      <c r="V909" s="546" t="str">
        <f t="shared" si="112"/>
        <v>Dépenses</v>
      </c>
      <c r="W909" s="547">
        <f t="shared" si="113"/>
        <v>0</v>
      </c>
      <c r="X909" s="547">
        <f t="shared" si="114"/>
        <v>0</v>
      </c>
      <c r="Y909" s="547">
        <f t="shared" si="115"/>
        <v>0</v>
      </c>
      <c r="Z909" s="547">
        <f t="shared" si="116"/>
        <v>0</v>
      </c>
      <c r="AA909" s="547">
        <f t="shared" si="117"/>
        <v>0</v>
      </c>
      <c r="AB909" s="547">
        <f t="shared" si="118"/>
        <v>0</v>
      </c>
      <c r="AC909" s="499" t="str">
        <f t="shared" si="119"/>
        <v/>
      </c>
    </row>
    <row r="910" spans="22:29" ht="14.4" x14ac:dyDescent="0.3">
      <c r="V910" s="546" t="str">
        <f t="shared" si="112"/>
        <v>Dépenses</v>
      </c>
      <c r="W910" s="547">
        <f t="shared" si="113"/>
        <v>0</v>
      </c>
      <c r="X910" s="547">
        <f t="shared" si="114"/>
        <v>0</v>
      </c>
      <c r="Y910" s="547">
        <f t="shared" si="115"/>
        <v>0</v>
      </c>
      <c r="Z910" s="547">
        <f t="shared" si="116"/>
        <v>0</v>
      </c>
      <c r="AA910" s="547">
        <f t="shared" si="117"/>
        <v>0</v>
      </c>
      <c r="AB910" s="547">
        <f t="shared" si="118"/>
        <v>0</v>
      </c>
      <c r="AC910" s="499" t="str">
        <f t="shared" si="119"/>
        <v/>
      </c>
    </row>
    <row r="911" spans="22:29" ht="14.4" x14ac:dyDescent="0.3">
      <c r="V911" s="546" t="str">
        <f t="shared" si="112"/>
        <v>Dépenses</v>
      </c>
      <c r="W911" s="547">
        <f t="shared" si="113"/>
        <v>0</v>
      </c>
      <c r="X911" s="547">
        <f t="shared" si="114"/>
        <v>0</v>
      </c>
      <c r="Y911" s="547">
        <f t="shared" si="115"/>
        <v>0</v>
      </c>
      <c r="Z911" s="547">
        <f t="shared" si="116"/>
        <v>0</v>
      </c>
      <c r="AA911" s="547">
        <f t="shared" si="117"/>
        <v>0</v>
      </c>
      <c r="AB911" s="547">
        <f t="shared" si="118"/>
        <v>0</v>
      </c>
      <c r="AC911" s="499" t="str">
        <f t="shared" si="119"/>
        <v/>
      </c>
    </row>
    <row r="912" spans="22:29" ht="14.4" x14ac:dyDescent="0.3">
      <c r="V912" s="546" t="str">
        <f t="shared" si="112"/>
        <v>Dépenses</v>
      </c>
      <c r="W912" s="547">
        <f t="shared" si="113"/>
        <v>0</v>
      </c>
      <c r="X912" s="547">
        <f t="shared" si="114"/>
        <v>0</v>
      </c>
      <c r="Y912" s="547">
        <f t="shared" si="115"/>
        <v>0</v>
      </c>
      <c r="Z912" s="547">
        <f t="shared" si="116"/>
        <v>0</v>
      </c>
      <c r="AA912" s="547">
        <f t="shared" si="117"/>
        <v>0</v>
      </c>
      <c r="AB912" s="547">
        <f t="shared" si="118"/>
        <v>0</v>
      </c>
      <c r="AC912" s="499" t="str">
        <f t="shared" si="119"/>
        <v/>
      </c>
    </row>
    <row r="913" spans="22:29" ht="14.4" x14ac:dyDescent="0.3">
      <c r="V913" s="546" t="str">
        <f t="shared" si="112"/>
        <v>Dépenses</v>
      </c>
      <c r="W913" s="547">
        <f t="shared" si="113"/>
        <v>0</v>
      </c>
      <c r="X913" s="547">
        <f t="shared" si="114"/>
        <v>0</v>
      </c>
      <c r="Y913" s="547">
        <f t="shared" si="115"/>
        <v>0</v>
      </c>
      <c r="Z913" s="547">
        <f t="shared" si="116"/>
        <v>0</v>
      </c>
      <c r="AA913" s="547">
        <f t="shared" si="117"/>
        <v>0</v>
      </c>
      <c r="AB913" s="547">
        <f t="shared" si="118"/>
        <v>0</v>
      </c>
      <c r="AC913" s="499" t="str">
        <f t="shared" si="119"/>
        <v/>
      </c>
    </row>
    <row r="914" spans="22:29" ht="14.4" x14ac:dyDescent="0.3">
      <c r="V914" s="546" t="str">
        <f t="shared" si="112"/>
        <v>Dépenses</v>
      </c>
      <c r="W914" s="547">
        <f t="shared" si="113"/>
        <v>0</v>
      </c>
      <c r="X914" s="547">
        <f t="shared" si="114"/>
        <v>0</v>
      </c>
      <c r="Y914" s="547">
        <f t="shared" si="115"/>
        <v>0</v>
      </c>
      <c r="Z914" s="547">
        <f t="shared" si="116"/>
        <v>0</v>
      </c>
      <c r="AA914" s="547">
        <f t="shared" si="117"/>
        <v>0</v>
      </c>
      <c r="AB914" s="547">
        <f t="shared" si="118"/>
        <v>0</v>
      </c>
      <c r="AC914" s="499" t="str">
        <f t="shared" si="119"/>
        <v/>
      </c>
    </row>
    <row r="915" spans="22:29" ht="14.4" x14ac:dyDescent="0.3">
      <c r="V915" s="546" t="str">
        <f t="shared" si="112"/>
        <v>Dépenses</v>
      </c>
      <c r="W915" s="547">
        <f t="shared" si="113"/>
        <v>0</v>
      </c>
      <c r="X915" s="547">
        <f t="shared" si="114"/>
        <v>0</v>
      </c>
      <c r="Y915" s="547">
        <f t="shared" si="115"/>
        <v>0</v>
      </c>
      <c r="Z915" s="547">
        <f t="shared" si="116"/>
        <v>0</v>
      </c>
      <c r="AA915" s="547">
        <f t="shared" si="117"/>
        <v>0</v>
      </c>
      <c r="AB915" s="547">
        <f t="shared" si="118"/>
        <v>0</v>
      </c>
      <c r="AC915" s="499" t="str">
        <f t="shared" si="119"/>
        <v/>
      </c>
    </row>
    <row r="916" spans="22:29" ht="14.4" x14ac:dyDescent="0.3">
      <c r="V916" s="546" t="str">
        <f t="shared" si="112"/>
        <v>Dépenses</v>
      </c>
      <c r="W916" s="547">
        <f t="shared" si="113"/>
        <v>0</v>
      </c>
      <c r="X916" s="547">
        <f t="shared" si="114"/>
        <v>0</v>
      </c>
      <c r="Y916" s="547">
        <f t="shared" si="115"/>
        <v>0</v>
      </c>
      <c r="Z916" s="547">
        <f t="shared" si="116"/>
        <v>0</v>
      </c>
      <c r="AA916" s="547">
        <f t="shared" si="117"/>
        <v>0</v>
      </c>
      <c r="AB916" s="547">
        <f t="shared" si="118"/>
        <v>0</v>
      </c>
      <c r="AC916" s="499" t="str">
        <f t="shared" si="119"/>
        <v/>
      </c>
    </row>
    <row r="917" spans="22:29" ht="14.4" x14ac:dyDescent="0.3">
      <c r="V917" s="546" t="str">
        <f t="shared" si="112"/>
        <v>Dépenses</v>
      </c>
      <c r="W917" s="547">
        <f t="shared" si="113"/>
        <v>0</v>
      </c>
      <c r="X917" s="547">
        <f t="shared" si="114"/>
        <v>0</v>
      </c>
      <c r="Y917" s="547">
        <f t="shared" si="115"/>
        <v>0</v>
      </c>
      <c r="Z917" s="547">
        <f t="shared" si="116"/>
        <v>0</v>
      </c>
      <c r="AA917" s="547">
        <f t="shared" si="117"/>
        <v>0</v>
      </c>
      <c r="AB917" s="547">
        <f t="shared" si="118"/>
        <v>0</v>
      </c>
      <c r="AC917" s="499" t="str">
        <f t="shared" si="119"/>
        <v/>
      </c>
    </row>
    <row r="918" spans="22:29" ht="14.4" x14ac:dyDescent="0.3">
      <c r="V918" s="546" t="str">
        <f t="shared" si="112"/>
        <v>Dépenses</v>
      </c>
      <c r="W918" s="547">
        <f t="shared" si="113"/>
        <v>0</v>
      </c>
      <c r="X918" s="547">
        <f t="shared" si="114"/>
        <v>0</v>
      </c>
      <c r="Y918" s="547">
        <f t="shared" si="115"/>
        <v>0</v>
      </c>
      <c r="Z918" s="547">
        <f t="shared" si="116"/>
        <v>0</v>
      </c>
      <c r="AA918" s="547">
        <f t="shared" si="117"/>
        <v>0</v>
      </c>
      <c r="AB918" s="547">
        <f t="shared" si="118"/>
        <v>0</v>
      </c>
      <c r="AC918" s="499" t="str">
        <f t="shared" si="119"/>
        <v/>
      </c>
    </row>
    <row r="919" spans="22:29" ht="14.4" x14ac:dyDescent="0.3">
      <c r="V919" s="546" t="str">
        <f t="shared" si="112"/>
        <v>Dépenses</v>
      </c>
      <c r="W919" s="547">
        <f t="shared" si="113"/>
        <v>0</v>
      </c>
      <c r="X919" s="547">
        <f t="shared" si="114"/>
        <v>0</v>
      </c>
      <c r="Y919" s="547">
        <f t="shared" si="115"/>
        <v>0</v>
      </c>
      <c r="Z919" s="547">
        <f t="shared" si="116"/>
        <v>0</v>
      </c>
      <c r="AA919" s="547">
        <f t="shared" si="117"/>
        <v>0</v>
      </c>
      <c r="AB919" s="547">
        <f t="shared" si="118"/>
        <v>0</v>
      </c>
      <c r="AC919" s="499" t="str">
        <f t="shared" si="119"/>
        <v/>
      </c>
    </row>
    <row r="920" spans="22:29" ht="14.4" x14ac:dyDescent="0.3">
      <c r="V920" s="546" t="str">
        <f t="shared" si="112"/>
        <v>Dépenses</v>
      </c>
      <c r="W920" s="547">
        <f t="shared" si="113"/>
        <v>0</v>
      </c>
      <c r="X920" s="547">
        <f t="shared" si="114"/>
        <v>0</v>
      </c>
      <c r="Y920" s="547">
        <f t="shared" si="115"/>
        <v>0</v>
      </c>
      <c r="Z920" s="547">
        <f t="shared" si="116"/>
        <v>0</v>
      </c>
      <c r="AA920" s="547">
        <f t="shared" si="117"/>
        <v>0</v>
      </c>
      <c r="AB920" s="547">
        <f t="shared" si="118"/>
        <v>0</v>
      </c>
      <c r="AC920" s="499" t="str">
        <f t="shared" si="119"/>
        <v/>
      </c>
    </row>
    <row r="921" spans="22:29" ht="14.4" x14ac:dyDescent="0.3">
      <c r="V921" s="546" t="str">
        <f t="shared" si="112"/>
        <v>Dépenses</v>
      </c>
      <c r="W921" s="547">
        <f t="shared" si="113"/>
        <v>0</v>
      </c>
      <c r="X921" s="547">
        <f t="shared" si="114"/>
        <v>0</v>
      </c>
      <c r="Y921" s="547">
        <f t="shared" si="115"/>
        <v>0</v>
      </c>
      <c r="Z921" s="547">
        <f t="shared" si="116"/>
        <v>0</v>
      </c>
      <c r="AA921" s="547">
        <f t="shared" si="117"/>
        <v>0</v>
      </c>
      <c r="AB921" s="547">
        <f t="shared" si="118"/>
        <v>0</v>
      </c>
      <c r="AC921" s="499" t="str">
        <f t="shared" si="119"/>
        <v/>
      </c>
    </row>
    <row r="922" spans="22:29" ht="14.4" x14ac:dyDescent="0.3">
      <c r="V922" s="546" t="str">
        <f t="shared" si="112"/>
        <v>Dépenses</v>
      </c>
      <c r="W922" s="547">
        <f t="shared" si="113"/>
        <v>0</v>
      </c>
      <c r="X922" s="547">
        <f t="shared" si="114"/>
        <v>0</v>
      </c>
      <c r="Y922" s="547">
        <f t="shared" si="115"/>
        <v>0</v>
      </c>
      <c r="Z922" s="547">
        <f t="shared" si="116"/>
        <v>0</v>
      </c>
      <c r="AA922" s="547">
        <f t="shared" si="117"/>
        <v>0</v>
      </c>
      <c r="AB922" s="547">
        <f t="shared" si="118"/>
        <v>0</v>
      </c>
      <c r="AC922" s="499" t="str">
        <f t="shared" si="119"/>
        <v/>
      </c>
    </row>
    <row r="923" spans="22:29" ht="14.4" x14ac:dyDescent="0.3">
      <c r="V923" s="546" t="str">
        <f t="shared" si="112"/>
        <v>Dépenses</v>
      </c>
      <c r="W923" s="547">
        <f t="shared" si="113"/>
        <v>0</v>
      </c>
      <c r="X923" s="547">
        <f t="shared" si="114"/>
        <v>0</v>
      </c>
      <c r="Y923" s="547">
        <f t="shared" si="115"/>
        <v>0</v>
      </c>
      <c r="Z923" s="547">
        <f t="shared" si="116"/>
        <v>0</v>
      </c>
      <c r="AA923" s="547">
        <f t="shared" si="117"/>
        <v>0</v>
      </c>
      <c r="AB923" s="547">
        <f t="shared" si="118"/>
        <v>0</v>
      </c>
      <c r="AC923" s="499" t="str">
        <f t="shared" si="119"/>
        <v/>
      </c>
    </row>
    <row r="924" spans="22:29" ht="14.4" x14ac:dyDescent="0.3">
      <c r="V924" s="546" t="str">
        <f t="shared" si="112"/>
        <v>Dépenses</v>
      </c>
      <c r="W924" s="547">
        <f t="shared" si="113"/>
        <v>0</v>
      </c>
      <c r="X924" s="547">
        <f t="shared" si="114"/>
        <v>0</v>
      </c>
      <c r="Y924" s="547">
        <f t="shared" si="115"/>
        <v>0</v>
      </c>
      <c r="Z924" s="547">
        <f t="shared" si="116"/>
        <v>0</v>
      </c>
      <c r="AA924" s="547">
        <f t="shared" si="117"/>
        <v>0</v>
      </c>
      <c r="AB924" s="547">
        <f t="shared" si="118"/>
        <v>0</v>
      </c>
      <c r="AC924" s="499" t="str">
        <f t="shared" si="119"/>
        <v/>
      </c>
    </row>
    <row r="925" spans="22:29" ht="14.4" x14ac:dyDescent="0.3">
      <c r="V925" s="546" t="str">
        <f t="shared" si="112"/>
        <v>Dépenses</v>
      </c>
      <c r="W925" s="547">
        <f t="shared" si="113"/>
        <v>0</v>
      </c>
      <c r="X925" s="547">
        <f t="shared" si="114"/>
        <v>0</v>
      </c>
      <c r="Y925" s="547">
        <f t="shared" si="115"/>
        <v>0</v>
      </c>
      <c r="Z925" s="547">
        <f t="shared" si="116"/>
        <v>0</v>
      </c>
      <c r="AA925" s="547">
        <f t="shared" si="117"/>
        <v>0</v>
      </c>
      <c r="AB925" s="547">
        <f t="shared" si="118"/>
        <v>0</v>
      </c>
      <c r="AC925" s="499" t="str">
        <f t="shared" si="119"/>
        <v/>
      </c>
    </row>
    <row r="926" spans="22:29" ht="14.4" x14ac:dyDescent="0.3">
      <c r="V926" s="546" t="str">
        <f t="shared" si="112"/>
        <v>Dépenses</v>
      </c>
      <c r="W926" s="547">
        <f t="shared" si="113"/>
        <v>0</v>
      </c>
      <c r="X926" s="547">
        <f t="shared" si="114"/>
        <v>0</v>
      </c>
      <c r="Y926" s="547">
        <f t="shared" si="115"/>
        <v>0</v>
      </c>
      <c r="Z926" s="547">
        <f t="shared" si="116"/>
        <v>0</v>
      </c>
      <c r="AA926" s="547">
        <f t="shared" si="117"/>
        <v>0</v>
      </c>
      <c r="AB926" s="547">
        <f t="shared" si="118"/>
        <v>0</v>
      </c>
      <c r="AC926" s="499" t="str">
        <f t="shared" si="119"/>
        <v/>
      </c>
    </row>
    <row r="927" spans="22:29" ht="14.4" x14ac:dyDescent="0.3">
      <c r="V927" s="546" t="str">
        <f t="shared" si="112"/>
        <v>Dépenses</v>
      </c>
      <c r="W927" s="547">
        <f t="shared" si="113"/>
        <v>0</v>
      </c>
      <c r="X927" s="547">
        <f t="shared" si="114"/>
        <v>0</v>
      </c>
      <c r="Y927" s="547">
        <f t="shared" si="115"/>
        <v>0</v>
      </c>
      <c r="Z927" s="547">
        <f t="shared" si="116"/>
        <v>0</v>
      </c>
      <c r="AA927" s="547">
        <f t="shared" si="117"/>
        <v>0</v>
      </c>
      <c r="AB927" s="547">
        <f t="shared" si="118"/>
        <v>0</v>
      </c>
      <c r="AC927" s="499" t="str">
        <f t="shared" si="119"/>
        <v/>
      </c>
    </row>
    <row r="928" spans="22:29" ht="14.4" x14ac:dyDescent="0.3">
      <c r="V928" s="546" t="str">
        <f t="shared" si="112"/>
        <v>Dépenses</v>
      </c>
      <c r="W928" s="547">
        <f t="shared" si="113"/>
        <v>0</v>
      </c>
      <c r="X928" s="547">
        <f t="shared" si="114"/>
        <v>0</v>
      </c>
      <c r="Y928" s="547">
        <f t="shared" si="115"/>
        <v>0</v>
      </c>
      <c r="Z928" s="547">
        <f t="shared" si="116"/>
        <v>0</v>
      </c>
      <c r="AA928" s="547">
        <f t="shared" si="117"/>
        <v>0</v>
      </c>
      <c r="AB928" s="547">
        <f t="shared" si="118"/>
        <v>0</v>
      </c>
      <c r="AC928" s="499" t="str">
        <f t="shared" si="119"/>
        <v/>
      </c>
    </row>
    <row r="929" spans="22:29" ht="14.4" x14ac:dyDescent="0.3">
      <c r="V929" s="546" t="str">
        <f t="shared" si="112"/>
        <v>Dépenses</v>
      </c>
      <c r="W929" s="547">
        <f t="shared" si="113"/>
        <v>0</v>
      </c>
      <c r="X929" s="547">
        <f t="shared" si="114"/>
        <v>0</v>
      </c>
      <c r="Y929" s="547">
        <f t="shared" si="115"/>
        <v>0</v>
      </c>
      <c r="Z929" s="547">
        <f t="shared" si="116"/>
        <v>0</v>
      </c>
      <c r="AA929" s="547">
        <f t="shared" si="117"/>
        <v>0</v>
      </c>
      <c r="AB929" s="547">
        <f t="shared" si="118"/>
        <v>0</v>
      </c>
      <c r="AC929" s="499" t="str">
        <f t="shared" si="119"/>
        <v/>
      </c>
    </row>
    <row r="930" spans="22:29" ht="14.4" x14ac:dyDescent="0.3">
      <c r="V930" s="546" t="str">
        <f t="shared" si="112"/>
        <v>Dépenses</v>
      </c>
      <c r="W930" s="547">
        <f t="shared" si="113"/>
        <v>0</v>
      </c>
      <c r="X930" s="547">
        <f t="shared" si="114"/>
        <v>0</v>
      </c>
      <c r="Y930" s="547">
        <f t="shared" si="115"/>
        <v>0</v>
      </c>
      <c r="Z930" s="547">
        <f t="shared" si="116"/>
        <v>0</v>
      </c>
      <c r="AA930" s="547">
        <f t="shared" si="117"/>
        <v>0</v>
      </c>
      <c r="AB930" s="547">
        <f t="shared" si="118"/>
        <v>0</v>
      </c>
      <c r="AC930" s="499" t="str">
        <f t="shared" si="119"/>
        <v/>
      </c>
    </row>
    <row r="931" spans="22:29" ht="14.4" x14ac:dyDescent="0.3">
      <c r="V931" s="546" t="str">
        <f t="shared" si="112"/>
        <v>Dépenses</v>
      </c>
      <c r="W931" s="547">
        <f t="shared" si="113"/>
        <v>0</v>
      </c>
      <c r="X931" s="547">
        <f t="shared" si="114"/>
        <v>0</v>
      </c>
      <c r="Y931" s="547">
        <f t="shared" si="115"/>
        <v>0</v>
      </c>
      <c r="Z931" s="547">
        <f t="shared" si="116"/>
        <v>0</v>
      </c>
      <c r="AA931" s="547">
        <f t="shared" si="117"/>
        <v>0</v>
      </c>
      <c r="AB931" s="547">
        <f t="shared" si="118"/>
        <v>0</v>
      </c>
      <c r="AC931" s="499" t="str">
        <f t="shared" si="119"/>
        <v/>
      </c>
    </row>
    <row r="932" spans="22:29" ht="14.4" x14ac:dyDescent="0.3">
      <c r="V932" s="546" t="str">
        <f t="shared" si="112"/>
        <v>Dépenses</v>
      </c>
      <c r="W932" s="547">
        <f t="shared" si="113"/>
        <v>0</v>
      </c>
      <c r="X932" s="547">
        <f t="shared" si="114"/>
        <v>0</v>
      </c>
      <c r="Y932" s="547">
        <f t="shared" si="115"/>
        <v>0</v>
      </c>
      <c r="Z932" s="547">
        <f t="shared" si="116"/>
        <v>0</v>
      </c>
      <c r="AA932" s="547">
        <f t="shared" si="117"/>
        <v>0</v>
      </c>
      <c r="AB932" s="547">
        <f t="shared" si="118"/>
        <v>0</v>
      </c>
      <c r="AC932" s="499" t="str">
        <f t="shared" si="119"/>
        <v/>
      </c>
    </row>
    <row r="933" spans="22:29" ht="14.4" x14ac:dyDescent="0.3">
      <c r="V933" s="546" t="str">
        <f t="shared" si="112"/>
        <v>Dépenses</v>
      </c>
      <c r="W933" s="547">
        <f t="shared" si="113"/>
        <v>0</v>
      </c>
      <c r="X933" s="547">
        <f t="shared" si="114"/>
        <v>0</v>
      </c>
      <c r="Y933" s="547">
        <f t="shared" si="115"/>
        <v>0</v>
      </c>
      <c r="Z933" s="547">
        <f t="shared" si="116"/>
        <v>0</v>
      </c>
      <c r="AA933" s="547">
        <f t="shared" si="117"/>
        <v>0</v>
      </c>
      <c r="AB933" s="547">
        <f t="shared" si="118"/>
        <v>0</v>
      </c>
      <c r="AC933" s="499" t="str">
        <f t="shared" si="119"/>
        <v/>
      </c>
    </row>
    <row r="934" spans="22:29" ht="14.4" x14ac:dyDescent="0.3">
      <c r="V934" s="546" t="str">
        <f t="shared" si="112"/>
        <v>Dépenses</v>
      </c>
      <c r="W934" s="547">
        <f t="shared" si="113"/>
        <v>0</v>
      </c>
      <c r="X934" s="547">
        <f t="shared" si="114"/>
        <v>0</v>
      </c>
      <c r="Y934" s="547">
        <f t="shared" si="115"/>
        <v>0</v>
      </c>
      <c r="Z934" s="547">
        <f t="shared" si="116"/>
        <v>0</v>
      </c>
      <c r="AA934" s="547">
        <f t="shared" si="117"/>
        <v>0</v>
      </c>
      <c r="AB934" s="547">
        <f t="shared" si="118"/>
        <v>0</v>
      </c>
      <c r="AC934" s="499" t="str">
        <f t="shared" si="119"/>
        <v/>
      </c>
    </row>
    <row r="935" spans="22:29" ht="14.4" x14ac:dyDescent="0.3">
      <c r="V935" s="546" t="str">
        <f t="shared" si="112"/>
        <v>Dépenses</v>
      </c>
      <c r="W935" s="547">
        <f t="shared" si="113"/>
        <v>0</v>
      </c>
      <c r="X935" s="547">
        <f t="shared" si="114"/>
        <v>0</v>
      </c>
      <c r="Y935" s="547">
        <f t="shared" si="115"/>
        <v>0</v>
      </c>
      <c r="Z935" s="547">
        <f t="shared" si="116"/>
        <v>0</v>
      </c>
      <c r="AA935" s="547">
        <f t="shared" si="117"/>
        <v>0</v>
      </c>
      <c r="AB935" s="547">
        <f t="shared" si="118"/>
        <v>0</v>
      </c>
      <c r="AC935" s="499" t="str">
        <f t="shared" si="119"/>
        <v/>
      </c>
    </row>
    <row r="936" spans="22:29" ht="14.4" x14ac:dyDescent="0.3">
      <c r="V936" s="546" t="str">
        <f t="shared" si="112"/>
        <v>Dépenses</v>
      </c>
      <c r="W936" s="547">
        <f t="shared" si="113"/>
        <v>0</v>
      </c>
      <c r="X936" s="547">
        <f t="shared" si="114"/>
        <v>0</v>
      </c>
      <c r="Y936" s="547">
        <f t="shared" si="115"/>
        <v>0</v>
      </c>
      <c r="Z936" s="547">
        <f t="shared" si="116"/>
        <v>0</v>
      </c>
      <c r="AA936" s="547">
        <f t="shared" si="117"/>
        <v>0</v>
      </c>
      <c r="AB936" s="547">
        <f t="shared" si="118"/>
        <v>0</v>
      </c>
      <c r="AC936" s="499" t="str">
        <f t="shared" si="119"/>
        <v/>
      </c>
    </row>
    <row r="937" spans="22:29" ht="14.4" x14ac:dyDescent="0.3">
      <c r="V937" s="546" t="str">
        <f t="shared" si="112"/>
        <v>Dépenses</v>
      </c>
      <c r="W937" s="547">
        <f t="shared" si="113"/>
        <v>0</v>
      </c>
      <c r="X937" s="547">
        <f t="shared" si="114"/>
        <v>0</v>
      </c>
      <c r="Y937" s="547">
        <f t="shared" si="115"/>
        <v>0</v>
      </c>
      <c r="Z937" s="547">
        <f t="shared" si="116"/>
        <v>0</v>
      </c>
      <c r="AA937" s="547">
        <f t="shared" si="117"/>
        <v>0</v>
      </c>
      <c r="AB937" s="547">
        <f t="shared" si="118"/>
        <v>0</v>
      </c>
      <c r="AC937" s="499" t="str">
        <f t="shared" si="119"/>
        <v/>
      </c>
    </row>
    <row r="938" spans="22:29" ht="14.4" x14ac:dyDescent="0.3">
      <c r="V938" s="546" t="str">
        <f t="shared" si="112"/>
        <v>Dépenses</v>
      </c>
      <c r="W938" s="547">
        <f t="shared" si="113"/>
        <v>0</v>
      </c>
      <c r="X938" s="547">
        <f t="shared" si="114"/>
        <v>0</v>
      </c>
      <c r="Y938" s="547">
        <f t="shared" si="115"/>
        <v>0</v>
      </c>
      <c r="Z938" s="547">
        <f t="shared" si="116"/>
        <v>0</v>
      </c>
      <c r="AA938" s="547">
        <f t="shared" si="117"/>
        <v>0</v>
      </c>
      <c r="AB938" s="547">
        <f t="shared" si="118"/>
        <v>0</v>
      </c>
      <c r="AC938" s="499" t="str">
        <f t="shared" si="119"/>
        <v/>
      </c>
    </row>
    <row r="939" spans="22:29" ht="14.4" x14ac:dyDescent="0.3">
      <c r="V939" s="546" t="str">
        <f t="shared" si="112"/>
        <v>Dépenses</v>
      </c>
      <c r="W939" s="547">
        <f t="shared" si="113"/>
        <v>0</v>
      </c>
      <c r="X939" s="547">
        <f t="shared" si="114"/>
        <v>0</v>
      </c>
      <c r="Y939" s="547">
        <f t="shared" si="115"/>
        <v>0</v>
      </c>
      <c r="Z939" s="547">
        <f t="shared" si="116"/>
        <v>0</v>
      </c>
      <c r="AA939" s="547">
        <f t="shared" si="117"/>
        <v>0</v>
      </c>
      <c r="AB939" s="547">
        <f t="shared" si="118"/>
        <v>0</v>
      </c>
      <c r="AC939" s="499" t="str">
        <f t="shared" si="119"/>
        <v/>
      </c>
    </row>
    <row r="940" spans="22:29" ht="14.4" x14ac:dyDescent="0.3">
      <c r="V940" s="546" t="str">
        <f t="shared" si="112"/>
        <v>Dépenses</v>
      </c>
      <c r="W940" s="547">
        <f t="shared" si="113"/>
        <v>0</v>
      </c>
      <c r="X940" s="547">
        <f t="shared" si="114"/>
        <v>0</v>
      </c>
      <c r="Y940" s="547">
        <f t="shared" si="115"/>
        <v>0</v>
      </c>
      <c r="Z940" s="547">
        <f t="shared" si="116"/>
        <v>0</v>
      </c>
      <c r="AA940" s="547">
        <f t="shared" si="117"/>
        <v>0</v>
      </c>
      <c r="AB940" s="547">
        <f t="shared" si="118"/>
        <v>0</v>
      </c>
      <c r="AC940" s="499" t="str">
        <f t="shared" si="119"/>
        <v/>
      </c>
    </row>
    <row r="941" spans="22:29" ht="14.4" x14ac:dyDescent="0.3">
      <c r="V941" s="546" t="str">
        <f t="shared" si="112"/>
        <v>Dépenses</v>
      </c>
      <c r="W941" s="547">
        <f t="shared" si="113"/>
        <v>0</v>
      </c>
      <c r="X941" s="547">
        <f t="shared" si="114"/>
        <v>0</v>
      </c>
      <c r="Y941" s="547">
        <f t="shared" si="115"/>
        <v>0</v>
      </c>
      <c r="Z941" s="547">
        <f t="shared" si="116"/>
        <v>0</v>
      </c>
      <c r="AA941" s="547">
        <f t="shared" si="117"/>
        <v>0</v>
      </c>
      <c r="AB941" s="547">
        <f t="shared" si="118"/>
        <v>0</v>
      </c>
      <c r="AC941" s="499" t="str">
        <f t="shared" si="119"/>
        <v/>
      </c>
    </row>
    <row r="942" spans="22:29" ht="14.4" x14ac:dyDescent="0.3">
      <c r="V942" s="546" t="str">
        <f t="shared" si="112"/>
        <v>Dépenses</v>
      </c>
      <c r="W942" s="547">
        <f t="shared" si="113"/>
        <v>0</v>
      </c>
      <c r="X942" s="547">
        <f t="shared" si="114"/>
        <v>0</v>
      </c>
      <c r="Y942" s="547">
        <f t="shared" si="115"/>
        <v>0</v>
      </c>
      <c r="Z942" s="547">
        <f t="shared" si="116"/>
        <v>0</v>
      </c>
      <c r="AA942" s="547">
        <f t="shared" si="117"/>
        <v>0</v>
      </c>
      <c r="AB942" s="547">
        <f t="shared" si="118"/>
        <v>0</v>
      </c>
      <c r="AC942" s="499" t="str">
        <f t="shared" si="119"/>
        <v/>
      </c>
    </row>
    <row r="943" spans="22:29" ht="14.4" x14ac:dyDescent="0.3">
      <c r="V943" s="546" t="str">
        <f t="shared" si="112"/>
        <v>Dépenses</v>
      </c>
      <c r="W943" s="547">
        <f t="shared" si="113"/>
        <v>0</v>
      </c>
      <c r="X943" s="547">
        <f t="shared" si="114"/>
        <v>0</v>
      </c>
      <c r="Y943" s="547">
        <f t="shared" si="115"/>
        <v>0</v>
      </c>
      <c r="Z943" s="547">
        <f t="shared" si="116"/>
        <v>0</v>
      </c>
      <c r="AA943" s="547">
        <f t="shared" si="117"/>
        <v>0</v>
      </c>
      <c r="AB943" s="547">
        <f t="shared" si="118"/>
        <v>0</v>
      </c>
      <c r="AC943" s="499" t="str">
        <f t="shared" si="119"/>
        <v/>
      </c>
    </row>
    <row r="944" spans="22:29" ht="14.4" x14ac:dyDescent="0.3">
      <c r="V944" s="546" t="str">
        <f t="shared" si="112"/>
        <v>Dépenses</v>
      </c>
      <c r="W944" s="547">
        <f t="shared" si="113"/>
        <v>0</v>
      </c>
      <c r="X944" s="547">
        <f t="shared" si="114"/>
        <v>0</v>
      </c>
      <c r="Y944" s="547">
        <f t="shared" si="115"/>
        <v>0</v>
      </c>
      <c r="Z944" s="547">
        <f t="shared" si="116"/>
        <v>0</v>
      </c>
      <c r="AA944" s="547">
        <f t="shared" si="117"/>
        <v>0</v>
      </c>
      <c r="AB944" s="547">
        <f t="shared" si="118"/>
        <v>0</v>
      </c>
      <c r="AC944" s="499" t="str">
        <f t="shared" si="119"/>
        <v/>
      </c>
    </row>
    <row r="945" spans="22:29" ht="14.4" x14ac:dyDescent="0.3">
      <c r="V945" s="546" t="str">
        <f t="shared" si="112"/>
        <v>Dépenses</v>
      </c>
      <c r="W945" s="547">
        <f t="shared" si="113"/>
        <v>0</v>
      </c>
      <c r="X945" s="547">
        <f t="shared" si="114"/>
        <v>0</v>
      </c>
      <c r="Y945" s="547">
        <f t="shared" si="115"/>
        <v>0</v>
      </c>
      <c r="Z945" s="547">
        <f t="shared" si="116"/>
        <v>0</v>
      </c>
      <c r="AA945" s="547">
        <f t="shared" si="117"/>
        <v>0</v>
      </c>
      <c r="AB945" s="547">
        <f t="shared" si="118"/>
        <v>0</v>
      </c>
      <c r="AC945" s="499" t="str">
        <f t="shared" si="119"/>
        <v/>
      </c>
    </row>
    <row r="946" spans="22:29" ht="14.4" x14ac:dyDescent="0.3">
      <c r="V946" s="546" t="str">
        <f t="shared" si="112"/>
        <v>Dépenses</v>
      </c>
      <c r="W946" s="547">
        <f t="shared" si="113"/>
        <v>0</v>
      </c>
      <c r="X946" s="547">
        <f t="shared" si="114"/>
        <v>0</v>
      </c>
      <c r="Y946" s="547">
        <f t="shared" si="115"/>
        <v>0</v>
      </c>
      <c r="Z946" s="547">
        <f t="shared" si="116"/>
        <v>0</v>
      </c>
      <c r="AA946" s="547">
        <f t="shared" si="117"/>
        <v>0</v>
      </c>
      <c r="AB946" s="547">
        <f t="shared" si="118"/>
        <v>0</v>
      </c>
      <c r="AC946" s="499" t="str">
        <f t="shared" si="119"/>
        <v/>
      </c>
    </row>
    <row r="947" spans="22:29" ht="14.4" x14ac:dyDescent="0.3">
      <c r="V947" s="546" t="str">
        <f t="shared" si="112"/>
        <v>Dépenses</v>
      </c>
      <c r="W947" s="547">
        <f t="shared" si="113"/>
        <v>0</v>
      </c>
      <c r="X947" s="547">
        <f t="shared" si="114"/>
        <v>0</v>
      </c>
      <c r="Y947" s="547">
        <f t="shared" si="115"/>
        <v>0</v>
      </c>
      <c r="Z947" s="547">
        <f t="shared" si="116"/>
        <v>0</v>
      </c>
      <c r="AA947" s="547">
        <f t="shared" si="117"/>
        <v>0</v>
      </c>
      <c r="AB947" s="547">
        <f t="shared" si="118"/>
        <v>0</v>
      </c>
      <c r="AC947" s="499" t="str">
        <f t="shared" si="119"/>
        <v/>
      </c>
    </row>
    <row r="948" spans="22:29" ht="14.4" x14ac:dyDescent="0.3">
      <c r="V948" s="546" t="str">
        <f t="shared" si="112"/>
        <v>Dépenses</v>
      </c>
      <c r="W948" s="547">
        <f t="shared" si="113"/>
        <v>0</v>
      </c>
      <c r="X948" s="547">
        <f t="shared" si="114"/>
        <v>0</v>
      </c>
      <c r="Y948" s="547">
        <f t="shared" si="115"/>
        <v>0</v>
      </c>
      <c r="Z948" s="547">
        <f t="shared" si="116"/>
        <v>0</v>
      </c>
      <c r="AA948" s="547">
        <f t="shared" si="117"/>
        <v>0</v>
      </c>
      <c r="AB948" s="547">
        <f t="shared" si="118"/>
        <v>0</v>
      </c>
      <c r="AC948" s="499" t="str">
        <f t="shared" si="119"/>
        <v/>
      </c>
    </row>
    <row r="949" spans="22:29" ht="14.4" x14ac:dyDescent="0.3">
      <c r="V949" s="546" t="str">
        <f t="shared" si="112"/>
        <v>Dépenses</v>
      </c>
      <c r="W949" s="547">
        <f t="shared" si="113"/>
        <v>0</v>
      </c>
      <c r="X949" s="547">
        <f t="shared" si="114"/>
        <v>0</v>
      </c>
      <c r="Y949" s="547">
        <f t="shared" si="115"/>
        <v>0</v>
      </c>
      <c r="Z949" s="547">
        <f t="shared" si="116"/>
        <v>0</v>
      </c>
      <c r="AA949" s="547">
        <f t="shared" si="117"/>
        <v>0</v>
      </c>
      <c r="AB949" s="547">
        <f t="shared" si="118"/>
        <v>0</v>
      </c>
      <c r="AC949" s="499" t="str">
        <f t="shared" si="119"/>
        <v/>
      </c>
    </row>
    <row r="950" spans="22:29" ht="14.4" x14ac:dyDescent="0.3">
      <c r="V950" s="546" t="str">
        <f t="shared" si="112"/>
        <v>Dépenses</v>
      </c>
      <c r="W950" s="547">
        <f t="shared" si="113"/>
        <v>0</v>
      </c>
      <c r="X950" s="547">
        <f t="shared" si="114"/>
        <v>0</v>
      </c>
      <c r="Y950" s="547">
        <f t="shared" si="115"/>
        <v>0</v>
      </c>
      <c r="Z950" s="547">
        <f t="shared" si="116"/>
        <v>0</v>
      </c>
      <c r="AA950" s="547">
        <f t="shared" si="117"/>
        <v>0</v>
      </c>
      <c r="AB950" s="547">
        <f t="shared" si="118"/>
        <v>0</v>
      </c>
      <c r="AC950" s="499" t="str">
        <f t="shared" si="119"/>
        <v/>
      </c>
    </row>
    <row r="951" spans="22:29" ht="14.4" x14ac:dyDescent="0.3">
      <c r="V951" s="546" t="str">
        <f t="shared" si="112"/>
        <v>Dépenses</v>
      </c>
      <c r="W951" s="547">
        <f t="shared" si="113"/>
        <v>0</v>
      </c>
      <c r="X951" s="547">
        <f t="shared" si="114"/>
        <v>0</v>
      </c>
      <c r="Y951" s="547">
        <f t="shared" si="115"/>
        <v>0</v>
      </c>
      <c r="Z951" s="547">
        <f t="shared" si="116"/>
        <v>0</v>
      </c>
      <c r="AA951" s="547">
        <f t="shared" si="117"/>
        <v>0</v>
      </c>
      <c r="AB951" s="547">
        <f t="shared" si="118"/>
        <v>0</v>
      </c>
      <c r="AC951" s="499" t="str">
        <f t="shared" si="119"/>
        <v/>
      </c>
    </row>
    <row r="952" spans="22:29" ht="14.4" x14ac:dyDescent="0.3">
      <c r="V952" s="546" t="str">
        <f t="shared" si="112"/>
        <v>Dépenses</v>
      </c>
      <c r="W952" s="547">
        <f t="shared" si="113"/>
        <v>0</v>
      </c>
      <c r="X952" s="547">
        <f t="shared" si="114"/>
        <v>0</v>
      </c>
      <c r="Y952" s="547">
        <f t="shared" si="115"/>
        <v>0</v>
      </c>
      <c r="Z952" s="547">
        <f t="shared" si="116"/>
        <v>0</v>
      </c>
      <c r="AA952" s="547">
        <f t="shared" si="117"/>
        <v>0</v>
      </c>
      <c r="AB952" s="547">
        <f t="shared" si="118"/>
        <v>0</v>
      </c>
      <c r="AC952" s="499" t="str">
        <f t="shared" si="119"/>
        <v/>
      </c>
    </row>
    <row r="953" spans="22:29" ht="14.4" x14ac:dyDescent="0.3">
      <c r="V953" s="546" t="str">
        <f t="shared" si="112"/>
        <v>Dépenses</v>
      </c>
      <c r="W953" s="547">
        <f t="shared" si="113"/>
        <v>0</v>
      </c>
      <c r="X953" s="547">
        <f t="shared" si="114"/>
        <v>0</v>
      </c>
      <c r="Y953" s="547">
        <f t="shared" si="115"/>
        <v>0</v>
      </c>
      <c r="Z953" s="547">
        <f t="shared" si="116"/>
        <v>0</v>
      </c>
      <c r="AA953" s="547">
        <f t="shared" si="117"/>
        <v>0</v>
      </c>
      <c r="AB953" s="547">
        <f t="shared" si="118"/>
        <v>0</v>
      </c>
      <c r="AC953" s="499" t="str">
        <f t="shared" si="119"/>
        <v/>
      </c>
    </row>
    <row r="954" spans="22:29" ht="14.4" x14ac:dyDescent="0.3">
      <c r="V954" s="546" t="str">
        <f t="shared" si="112"/>
        <v>Dépenses</v>
      </c>
      <c r="W954" s="547">
        <f t="shared" si="113"/>
        <v>0</v>
      </c>
      <c r="X954" s="547">
        <f t="shared" si="114"/>
        <v>0</v>
      </c>
      <c r="Y954" s="547">
        <f t="shared" si="115"/>
        <v>0</v>
      </c>
      <c r="Z954" s="547">
        <f t="shared" si="116"/>
        <v>0</v>
      </c>
      <c r="AA954" s="547">
        <f t="shared" si="117"/>
        <v>0</v>
      </c>
      <c r="AB954" s="547">
        <f t="shared" si="118"/>
        <v>0</v>
      </c>
      <c r="AC954" s="499" t="str">
        <f t="shared" si="119"/>
        <v/>
      </c>
    </row>
    <row r="955" spans="22:29" ht="14.4" x14ac:dyDescent="0.3">
      <c r="V955" s="546" t="str">
        <f t="shared" si="112"/>
        <v>Dépenses</v>
      </c>
      <c r="W955" s="547">
        <f t="shared" si="113"/>
        <v>0</v>
      </c>
      <c r="X955" s="547">
        <f t="shared" si="114"/>
        <v>0</v>
      </c>
      <c r="Y955" s="547">
        <f t="shared" si="115"/>
        <v>0</v>
      </c>
      <c r="Z955" s="547">
        <f t="shared" si="116"/>
        <v>0</v>
      </c>
      <c r="AA955" s="547">
        <f t="shared" si="117"/>
        <v>0</v>
      </c>
      <c r="AB955" s="547">
        <f t="shared" si="118"/>
        <v>0</v>
      </c>
      <c r="AC955" s="499" t="str">
        <f t="shared" si="119"/>
        <v/>
      </c>
    </row>
    <row r="956" spans="22:29" ht="14.4" x14ac:dyDescent="0.3">
      <c r="V956" s="546" t="str">
        <f t="shared" si="112"/>
        <v>Dépenses</v>
      </c>
      <c r="W956" s="547">
        <f t="shared" si="113"/>
        <v>0</v>
      </c>
      <c r="X956" s="547">
        <f t="shared" si="114"/>
        <v>0</v>
      </c>
      <c r="Y956" s="547">
        <f t="shared" si="115"/>
        <v>0</v>
      </c>
      <c r="Z956" s="547">
        <f t="shared" si="116"/>
        <v>0</v>
      </c>
      <c r="AA956" s="547">
        <f t="shared" si="117"/>
        <v>0</v>
      </c>
      <c r="AB956" s="547">
        <f t="shared" si="118"/>
        <v>0</v>
      </c>
      <c r="AC956" s="499" t="str">
        <f t="shared" si="119"/>
        <v/>
      </c>
    </row>
    <row r="957" spans="22:29" ht="14.4" x14ac:dyDescent="0.3">
      <c r="V957" s="546" t="str">
        <f t="shared" si="112"/>
        <v>Dépenses</v>
      </c>
      <c r="W957" s="547">
        <f t="shared" si="113"/>
        <v>0</v>
      </c>
      <c r="X957" s="547">
        <f t="shared" si="114"/>
        <v>0</v>
      </c>
      <c r="Y957" s="547">
        <f t="shared" si="115"/>
        <v>0</v>
      </c>
      <c r="Z957" s="547">
        <f t="shared" si="116"/>
        <v>0</v>
      </c>
      <c r="AA957" s="547">
        <f t="shared" si="117"/>
        <v>0</v>
      </c>
      <c r="AB957" s="547">
        <f t="shared" si="118"/>
        <v>0</v>
      </c>
      <c r="AC957" s="499" t="str">
        <f t="shared" si="119"/>
        <v/>
      </c>
    </row>
    <row r="958" spans="22:29" ht="14.4" x14ac:dyDescent="0.3">
      <c r="V958" s="546" t="str">
        <f t="shared" si="112"/>
        <v>Dépenses</v>
      </c>
      <c r="W958" s="547">
        <f t="shared" si="113"/>
        <v>0</v>
      </c>
      <c r="X958" s="547">
        <f t="shared" si="114"/>
        <v>0</v>
      </c>
      <c r="Y958" s="547">
        <f t="shared" si="115"/>
        <v>0</v>
      </c>
      <c r="Z958" s="547">
        <f t="shared" si="116"/>
        <v>0</v>
      </c>
      <c r="AA958" s="547">
        <f t="shared" si="117"/>
        <v>0</v>
      </c>
      <c r="AB958" s="547">
        <f t="shared" si="118"/>
        <v>0</v>
      </c>
      <c r="AC958" s="499" t="str">
        <f t="shared" si="119"/>
        <v/>
      </c>
    </row>
    <row r="959" spans="22:29" ht="14.4" x14ac:dyDescent="0.3">
      <c r="V959" s="546" t="str">
        <f t="shared" si="112"/>
        <v>Dépenses</v>
      </c>
      <c r="W959" s="547">
        <f t="shared" si="113"/>
        <v>0</v>
      </c>
      <c r="X959" s="547">
        <f t="shared" si="114"/>
        <v>0</v>
      </c>
      <c r="Y959" s="547">
        <f t="shared" si="115"/>
        <v>0</v>
      </c>
      <c r="Z959" s="547">
        <f t="shared" si="116"/>
        <v>0</v>
      </c>
      <c r="AA959" s="547">
        <f t="shared" si="117"/>
        <v>0</v>
      </c>
      <c r="AB959" s="547">
        <f t="shared" si="118"/>
        <v>0</v>
      </c>
      <c r="AC959" s="499" t="str">
        <f t="shared" si="119"/>
        <v/>
      </c>
    </row>
    <row r="960" spans="22:29" ht="14.4" x14ac:dyDescent="0.3">
      <c r="V960" s="546" t="str">
        <f t="shared" si="112"/>
        <v>Dépenses</v>
      </c>
      <c r="W960" s="547">
        <f t="shared" si="113"/>
        <v>0</v>
      </c>
      <c r="X960" s="547">
        <f t="shared" si="114"/>
        <v>0</v>
      </c>
      <c r="Y960" s="547">
        <f t="shared" si="115"/>
        <v>0</v>
      </c>
      <c r="Z960" s="547">
        <f t="shared" si="116"/>
        <v>0</v>
      </c>
      <c r="AA960" s="547">
        <f t="shared" si="117"/>
        <v>0</v>
      </c>
      <c r="AB960" s="547">
        <f t="shared" si="118"/>
        <v>0</v>
      </c>
      <c r="AC960" s="499" t="str">
        <f t="shared" si="119"/>
        <v/>
      </c>
    </row>
    <row r="961" spans="22:29" ht="14.4" x14ac:dyDescent="0.3">
      <c r="V961" s="546" t="str">
        <f t="shared" si="112"/>
        <v>Dépenses</v>
      </c>
      <c r="W961" s="547">
        <f t="shared" si="113"/>
        <v>0</v>
      </c>
      <c r="X961" s="547">
        <f t="shared" si="114"/>
        <v>0</v>
      </c>
      <c r="Y961" s="547">
        <f t="shared" si="115"/>
        <v>0</v>
      </c>
      <c r="Z961" s="547">
        <f t="shared" si="116"/>
        <v>0</v>
      </c>
      <c r="AA961" s="547">
        <f t="shared" si="117"/>
        <v>0</v>
      </c>
      <c r="AB961" s="547">
        <f t="shared" si="118"/>
        <v>0</v>
      </c>
      <c r="AC961" s="499" t="str">
        <f t="shared" si="119"/>
        <v/>
      </c>
    </row>
    <row r="962" spans="22:29" ht="14.4" x14ac:dyDescent="0.3">
      <c r="V962" s="546" t="str">
        <f t="shared" si="112"/>
        <v>Dépenses</v>
      </c>
      <c r="W962" s="547">
        <f t="shared" si="113"/>
        <v>0</v>
      </c>
      <c r="X962" s="547">
        <f t="shared" si="114"/>
        <v>0</v>
      </c>
      <c r="Y962" s="547">
        <f t="shared" si="115"/>
        <v>0</v>
      </c>
      <c r="Z962" s="547">
        <f t="shared" si="116"/>
        <v>0</v>
      </c>
      <c r="AA962" s="547">
        <f t="shared" si="117"/>
        <v>0</v>
      </c>
      <c r="AB962" s="547">
        <f t="shared" si="118"/>
        <v>0</v>
      </c>
      <c r="AC962" s="499" t="str">
        <f t="shared" si="119"/>
        <v/>
      </c>
    </row>
    <row r="963" spans="22:29" ht="14.4" x14ac:dyDescent="0.3">
      <c r="V963" s="546" t="str">
        <f t="shared" ref="V963:V1026" si="120">IF(LEFT($L963,1)="R","Recettes","Dépenses")</f>
        <v>Dépenses</v>
      </c>
      <c r="W963" s="547">
        <f t="shared" ref="W963:W1026" si="121">IF($G963&amp;$I963&amp;$D963="SaisirBudget InitialEngagement",$T963,0)</f>
        <v>0</v>
      </c>
      <c r="X963" s="547">
        <f t="shared" ref="X963:X1026" si="122">IF($G963&amp;$I963&amp;$D963&amp;$V963="SaisirBudget InitialPaiementDépenses",$T963,0)</f>
        <v>0</v>
      </c>
      <c r="Y963" s="547">
        <f t="shared" ref="Y963:Y1026" si="123">IF($G963&amp;$I963&amp;$D963&amp;$V963="SaisirBudget InitialPaiementRecettes",$T963,0)</f>
        <v>0</v>
      </c>
      <c r="Z963" s="547">
        <f t="shared" ref="Z963:Z1026" si="124">IF($D963&amp;$V963="EngagementDépenses",$T963,0)</f>
        <v>0</v>
      </c>
      <c r="AA963" s="547">
        <f t="shared" ref="AA963:AA1026" si="125">IF($D963&amp;$V963="PaiementDépenses",$T963,0)</f>
        <v>0</v>
      </c>
      <c r="AB963" s="547">
        <f t="shared" ref="AB963:AB1026" si="126">IF($D963&amp;$V963="PaiementRecettes",$T963,0)</f>
        <v>0</v>
      </c>
      <c r="AC963" s="499" t="str">
        <f t="shared" ref="AC963:AC1026" si="127">IF(LEFT($L963,2)="RF","RF",IF(LEFT($L963,2)="RI","RI",""))</f>
        <v/>
      </c>
    </row>
    <row r="964" spans="22:29" ht="14.4" x14ac:dyDescent="0.3">
      <c r="V964" s="546" t="str">
        <f t="shared" si="120"/>
        <v>Dépenses</v>
      </c>
      <c r="W964" s="547">
        <f t="shared" si="121"/>
        <v>0</v>
      </c>
      <c r="X964" s="547">
        <f t="shared" si="122"/>
        <v>0</v>
      </c>
      <c r="Y964" s="547">
        <f t="shared" si="123"/>
        <v>0</v>
      </c>
      <c r="Z964" s="547">
        <f t="shared" si="124"/>
        <v>0</v>
      </c>
      <c r="AA964" s="547">
        <f t="shared" si="125"/>
        <v>0</v>
      </c>
      <c r="AB964" s="547">
        <f t="shared" si="126"/>
        <v>0</v>
      </c>
      <c r="AC964" s="499" t="str">
        <f t="shared" si="127"/>
        <v/>
      </c>
    </row>
    <row r="965" spans="22:29" ht="14.4" x14ac:dyDescent="0.3">
      <c r="V965" s="546" t="str">
        <f t="shared" si="120"/>
        <v>Dépenses</v>
      </c>
      <c r="W965" s="547">
        <f t="shared" si="121"/>
        <v>0</v>
      </c>
      <c r="X965" s="547">
        <f t="shared" si="122"/>
        <v>0</v>
      </c>
      <c r="Y965" s="547">
        <f t="shared" si="123"/>
        <v>0</v>
      </c>
      <c r="Z965" s="547">
        <f t="shared" si="124"/>
        <v>0</v>
      </c>
      <c r="AA965" s="547">
        <f t="shared" si="125"/>
        <v>0</v>
      </c>
      <c r="AB965" s="547">
        <f t="shared" si="126"/>
        <v>0</v>
      </c>
      <c r="AC965" s="499" t="str">
        <f t="shared" si="127"/>
        <v/>
      </c>
    </row>
    <row r="966" spans="22:29" ht="14.4" x14ac:dyDescent="0.3">
      <c r="V966" s="546" t="str">
        <f t="shared" si="120"/>
        <v>Dépenses</v>
      </c>
      <c r="W966" s="547">
        <f t="shared" si="121"/>
        <v>0</v>
      </c>
      <c r="X966" s="547">
        <f t="shared" si="122"/>
        <v>0</v>
      </c>
      <c r="Y966" s="547">
        <f t="shared" si="123"/>
        <v>0</v>
      </c>
      <c r="Z966" s="547">
        <f t="shared" si="124"/>
        <v>0</v>
      </c>
      <c r="AA966" s="547">
        <f t="shared" si="125"/>
        <v>0</v>
      </c>
      <c r="AB966" s="547">
        <f t="shared" si="126"/>
        <v>0</v>
      </c>
      <c r="AC966" s="499" t="str">
        <f t="shared" si="127"/>
        <v/>
      </c>
    </row>
    <row r="967" spans="22:29" ht="14.4" x14ac:dyDescent="0.3">
      <c r="V967" s="546" t="str">
        <f t="shared" si="120"/>
        <v>Dépenses</v>
      </c>
      <c r="W967" s="547">
        <f t="shared" si="121"/>
        <v>0</v>
      </c>
      <c r="X967" s="547">
        <f t="shared" si="122"/>
        <v>0</v>
      </c>
      <c r="Y967" s="547">
        <f t="shared" si="123"/>
        <v>0</v>
      </c>
      <c r="Z967" s="547">
        <f t="shared" si="124"/>
        <v>0</v>
      </c>
      <c r="AA967" s="547">
        <f t="shared" si="125"/>
        <v>0</v>
      </c>
      <c r="AB967" s="547">
        <f t="shared" si="126"/>
        <v>0</v>
      </c>
      <c r="AC967" s="499" t="str">
        <f t="shared" si="127"/>
        <v/>
      </c>
    </row>
    <row r="968" spans="22:29" ht="14.4" x14ac:dyDescent="0.3">
      <c r="V968" s="546" t="str">
        <f t="shared" si="120"/>
        <v>Dépenses</v>
      </c>
      <c r="W968" s="547">
        <f t="shared" si="121"/>
        <v>0</v>
      </c>
      <c r="X968" s="547">
        <f t="shared" si="122"/>
        <v>0</v>
      </c>
      <c r="Y968" s="547">
        <f t="shared" si="123"/>
        <v>0</v>
      </c>
      <c r="Z968" s="547">
        <f t="shared" si="124"/>
        <v>0</v>
      </c>
      <c r="AA968" s="547">
        <f t="shared" si="125"/>
        <v>0</v>
      </c>
      <c r="AB968" s="547">
        <f t="shared" si="126"/>
        <v>0</v>
      </c>
      <c r="AC968" s="499" t="str">
        <f t="shared" si="127"/>
        <v/>
      </c>
    </row>
    <row r="969" spans="22:29" ht="14.4" x14ac:dyDescent="0.3">
      <c r="V969" s="546" t="str">
        <f t="shared" si="120"/>
        <v>Dépenses</v>
      </c>
      <c r="W969" s="547">
        <f t="shared" si="121"/>
        <v>0</v>
      </c>
      <c r="X969" s="547">
        <f t="shared" si="122"/>
        <v>0</v>
      </c>
      <c r="Y969" s="547">
        <f t="shared" si="123"/>
        <v>0</v>
      </c>
      <c r="Z969" s="547">
        <f t="shared" si="124"/>
        <v>0</v>
      </c>
      <c r="AA969" s="547">
        <f t="shared" si="125"/>
        <v>0</v>
      </c>
      <c r="AB969" s="547">
        <f t="shared" si="126"/>
        <v>0</v>
      </c>
      <c r="AC969" s="499" t="str">
        <f t="shared" si="127"/>
        <v/>
      </c>
    </row>
    <row r="970" spans="22:29" ht="14.4" x14ac:dyDescent="0.3">
      <c r="V970" s="546" t="str">
        <f t="shared" si="120"/>
        <v>Dépenses</v>
      </c>
      <c r="W970" s="547">
        <f t="shared" si="121"/>
        <v>0</v>
      </c>
      <c r="X970" s="547">
        <f t="shared" si="122"/>
        <v>0</v>
      </c>
      <c r="Y970" s="547">
        <f t="shared" si="123"/>
        <v>0</v>
      </c>
      <c r="Z970" s="547">
        <f t="shared" si="124"/>
        <v>0</v>
      </c>
      <c r="AA970" s="547">
        <f t="shared" si="125"/>
        <v>0</v>
      </c>
      <c r="AB970" s="547">
        <f t="shared" si="126"/>
        <v>0</v>
      </c>
      <c r="AC970" s="499" t="str">
        <f t="shared" si="127"/>
        <v/>
      </c>
    </row>
    <row r="971" spans="22:29" ht="14.4" x14ac:dyDescent="0.3">
      <c r="V971" s="546" t="str">
        <f t="shared" si="120"/>
        <v>Dépenses</v>
      </c>
      <c r="W971" s="547">
        <f t="shared" si="121"/>
        <v>0</v>
      </c>
      <c r="X971" s="547">
        <f t="shared" si="122"/>
        <v>0</v>
      </c>
      <c r="Y971" s="547">
        <f t="shared" si="123"/>
        <v>0</v>
      </c>
      <c r="Z971" s="547">
        <f t="shared" si="124"/>
        <v>0</v>
      </c>
      <c r="AA971" s="547">
        <f t="shared" si="125"/>
        <v>0</v>
      </c>
      <c r="AB971" s="547">
        <f t="shared" si="126"/>
        <v>0</v>
      </c>
      <c r="AC971" s="499" t="str">
        <f t="shared" si="127"/>
        <v/>
      </c>
    </row>
    <row r="972" spans="22:29" ht="14.4" x14ac:dyDescent="0.3">
      <c r="V972" s="546" t="str">
        <f t="shared" si="120"/>
        <v>Dépenses</v>
      </c>
      <c r="W972" s="547">
        <f t="shared" si="121"/>
        <v>0</v>
      </c>
      <c r="X972" s="547">
        <f t="shared" si="122"/>
        <v>0</v>
      </c>
      <c r="Y972" s="547">
        <f t="shared" si="123"/>
        <v>0</v>
      </c>
      <c r="Z972" s="547">
        <f t="shared" si="124"/>
        <v>0</v>
      </c>
      <c r="AA972" s="547">
        <f t="shared" si="125"/>
        <v>0</v>
      </c>
      <c r="AB972" s="547">
        <f t="shared" si="126"/>
        <v>0</v>
      </c>
      <c r="AC972" s="499" t="str">
        <f t="shared" si="127"/>
        <v/>
      </c>
    </row>
    <row r="973" spans="22:29" ht="14.4" x14ac:dyDescent="0.3">
      <c r="V973" s="546" t="str">
        <f t="shared" si="120"/>
        <v>Dépenses</v>
      </c>
      <c r="W973" s="547">
        <f t="shared" si="121"/>
        <v>0</v>
      </c>
      <c r="X973" s="547">
        <f t="shared" si="122"/>
        <v>0</v>
      </c>
      <c r="Y973" s="547">
        <f t="shared" si="123"/>
        <v>0</v>
      </c>
      <c r="Z973" s="547">
        <f t="shared" si="124"/>
        <v>0</v>
      </c>
      <c r="AA973" s="547">
        <f t="shared" si="125"/>
        <v>0</v>
      </c>
      <c r="AB973" s="547">
        <f t="shared" si="126"/>
        <v>0</v>
      </c>
      <c r="AC973" s="499" t="str">
        <f t="shared" si="127"/>
        <v/>
      </c>
    </row>
    <row r="974" spans="22:29" ht="14.4" x14ac:dyDescent="0.3">
      <c r="V974" s="546" t="str">
        <f t="shared" si="120"/>
        <v>Dépenses</v>
      </c>
      <c r="W974" s="547">
        <f t="shared" si="121"/>
        <v>0</v>
      </c>
      <c r="X974" s="547">
        <f t="shared" si="122"/>
        <v>0</v>
      </c>
      <c r="Y974" s="547">
        <f t="shared" si="123"/>
        <v>0</v>
      </c>
      <c r="Z974" s="547">
        <f t="shared" si="124"/>
        <v>0</v>
      </c>
      <c r="AA974" s="547">
        <f t="shared" si="125"/>
        <v>0</v>
      </c>
      <c r="AB974" s="547">
        <f t="shared" si="126"/>
        <v>0</v>
      </c>
      <c r="AC974" s="499" t="str">
        <f t="shared" si="127"/>
        <v/>
      </c>
    </row>
    <row r="975" spans="22:29" ht="14.4" x14ac:dyDescent="0.3">
      <c r="V975" s="546" t="str">
        <f t="shared" si="120"/>
        <v>Dépenses</v>
      </c>
      <c r="W975" s="547">
        <f t="shared" si="121"/>
        <v>0</v>
      </c>
      <c r="X975" s="547">
        <f t="shared" si="122"/>
        <v>0</v>
      </c>
      <c r="Y975" s="547">
        <f t="shared" si="123"/>
        <v>0</v>
      </c>
      <c r="Z975" s="547">
        <f t="shared" si="124"/>
        <v>0</v>
      </c>
      <c r="AA975" s="547">
        <f t="shared" si="125"/>
        <v>0</v>
      </c>
      <c r="AB975" s="547">
        <f t="shared" si="126"/>
        <v>0</v>
      </c>
      <c r="AC975" s="499" t="str">
        <f t="shared" si="127"/>
        <v/>
      </c>
    </row>
    <row r="976" spans="22:29" ht="14.4" x14ac:dyDescent="0.3">
      <c r="V976" s="546" t="str">
        <f t="shared" si="120"/>
        <v>Dépenses</v>
      </c>
      <c r="W976" s="547">
        <f t="shared" si="121"/>
        <v>0</v>
      </c>
      <c r="X976" s="547">
        <f t="shared" si="122"/>
        <v>0</v>
      </c>
      <c r="Y976" s="547">
        <f t="shared" si="123"/>
        <v>0</v>
      </c>
      <c r="Z976" s="547">
        <f t="shared" si="124"/>
        <v>0</v>
      </c>
      <c r="AA976" s="547">
        <f t="shared" si="125"/>
        <v>0</v>
      </c>
      <c r="AB976" s="547">
        <f t="shared" si="126"/>
        <v>0</v>
      </c>
      <c r="AC976" s="499" t="str">
        <f t="shared" si="127"/>
        <v/>
      </c>
    </row>
    <row r="977" spans="22:29" ht="14.4" x14ac:dyDescent="0.3">
      <c r="V977" s="546" t="str">
        <f t="shared" si="120"/>
        <v>Dépenses</v>
      </c>
      <c r="W977" s="547">
        <f t="shared" si="121"/>
        <v>0</v>
      </c>
      <c r="X977" s="547">
        <f t="shared" si="122"/>
        <v>0</v>
      </c>
      <c r="Y977" s="547">
        <f t="shared" si="123"/>
        <v>0</v>
      </c>
      <c r="Z977" s="547">
        <f t="shared" si="124"/>
        <v>0</v>
      </c>
      <c r="AA977" s="547">
        <f t="shared" si="125"/>
        <v>0</v>
      </c>
      <c r="AB977" s="547">
        <f t="shared" si="126"/>
        <v>0</v>
      </c>
      <c r="AC977" s="499" t="str">
        <f t="shared" si="127"/>
        <v/>
      </c>
    </row>
    <row r="978" spans="22:29" ht="14.4" x14ac:dyDescent="0.3">
      <c r="V978" s="546" t="str">
        <f t="shared" si="120"/>
        <v>Dépenses</v>
      </c>
      <c r="W978" s="547">
        <f t="shared" si="121"/>
        <v>0</v>
      </c>
      <c r="X978" s="547">
        <f t="shared" si="122"/>
        <v>0</v>
      </c>
      <c r="Y978" s="547">
        <f t="shared" si="123"/>
        <v>0</v>
      </c>
      <c r="Z978" s="547">
        <f t="shared" si="124"/>
        <v>0</v>
      </c>
      <c r="AA978" s="547">
        <f t="shared" si="125"/>
        <v>0</v>
      </c>
      <c r="AB978" s="547">
        <f t="shared" si="126"/>
        <v>0</v>
      </c>
      <c r="AC978" s="499" t="str">
        <f t="shared" si="127"/>
        <v/>
      </c>
    </row>
    <row r="979" spans="22:29" ht="14.4" x14ac:dyDescent="0.3">
      <c r="V979" s="546" t="str">
        <f t="shared" si="120"/>
        <v>Dépenses</v>
      </c>
      <c r="W979" s="547">
        <f t="shared" si="121"/>
        <v>0</v>
      </c>
      <c r="X979" s="547">
        <f t="shared" si="122"/>
        <v>0</v>
      </c>
      <c r="Y979" s="547">
        <f t="shared" si="123"/>
        <v>0</v>
      </c>
      <c r="Z979" s="547">
        <f t="shared" si="124"/>
        <v>0</v>
      </c>
      <c r="AA979" s="547">
        <f t="shared" si="125"/>
        <v>0</v>
      </c>
      <c r="AB979" s="547">
        <f t="shared" si="126"/>
        <v>0</v>
      </c>
      <c r="AC979" s="499" t="str">
        <f t="shared" si="127"/>
        <v/>
      </c>
    </row>
    <row r="980" spans="22:29" ht="14.4" x14ac:dyDescent="0.3">
      <c r="V980" s="546" t="str">
        <f t="shared" si="120"/>
        <v>Dépenses</v>
      </c>
      <c r="W980" s="547">
        <f t="shared" si="121"/>
        <v>0</v>
      </c>
      <c r="X980" s="547">
        <f t="shared" si="122"/>
        <v>0</v>
      </c>
      <c r="Y980" s="547">
        <f t="shared" si="123"/>
        <v>0</v>
      </c>
      <c r="Z980" s="547">
        <f t="shared" si="124"/>
        <v>0</v>
      </c>
      <c r="AA980" s="547">
        <f t="shared" si="125"/>
        <v>0</v>
      </c>
      <c r="AB980" s="547">
        <f t="shared" si="126"/>
        <v>0</v>
      </c>
      <c r="AC980" s="499" t="str">
        <f t="shared" si="127"/>
        <v/>
      </c>
    </row>
    <row r="981" spans="22:29" ht="14.4" x14ac:dyDescent="0.3">
      <c r="V981" s="546" t="str">
        <f t="shared" si="120"/>
        <v>Dépenses</v>
      </c>
      <c r="W981" s="547">
        <f t="shared" si="121"/>
        <v>0</v>
      </c>
      <c r="X981" s="547">
        <f t="shared" si="122"/>
        <v>0</v>
      </c>
      <c r="Y981" s="547">
        <f t="shared" si="123"/>
        <v>0</v>
      </c>
      <c r="Z981" s="547">
        <f t="shared" si="124"/>
        <v>0</v>
      </c>
      <c r="AA981" s="547">
        <f t="shared" si="125"/>
        <v>0</v>
      </c>
      <c r="AB981" s="547">
        <f t="shared" si="126"/>
        <v>0</v>
      </c>
      <c r="AC981" s="499" t="str">
        <f t="shared" si="127"/>
        <v/>
      </c>
    </row>
    <row r="982" spans="22:29" ht="14.4" x14ac:dyDescent="0.3">
      <c r="V982" s="546" t="str">
        <f t="shared" si="120"/>
        <v>Dépenses</v>
      </c>
      <c r="W982" s="547">
        <f t="shared" si="121"/>
        <v>0</v>
      </c>
      <c r="X982" s="547">
        <f t="shared" si="122"/>
        <v>0</v>
      </c>
      <c r="Y982" s="547">
        <f t="shared" si="123"/>
        <v>0</v>
      </c>
      <c r="Z982" s="547">
        <f t="shared" si="124"/>
        <v>0</v>
      </c>
      <c r="AA982" s="547">
        <f t="shared" si="125"/>
        <v>0</v>
      </c>
      <c r="AB982" s="547">
        <f t="shared" si="126"/>
        <v>0</v>
      </c>
      <c r="AC982" s="499" t="str">
        <f t="shared" si="127"/>
        <v/>
      </c>
    </row>
    <row r="983" spans="22:29" ht="14.4" x14ac:dyDescent="0.3">
      <c r="V983" s="546" t="str">
        <f t="shared" si="120"/>
        <v>Dépenses</v>
      </c>
      <c r="W983" s="547">
        <f t="shared" si="121"/>
        <v>0</v>
      </c>
      <c r="X983" s="547">
        <f t="shared" si="122"/>
        <v>0</v>
      </c>
      <c r="Y983" s="547">
        <f t="shared" si="123"/>
        <v>0</v>
      </c>
      <c r="Z983" s="547">
        <f t="shared" si="124"/>
        <v>0</v>
      </c>
      <c r="AA983" s="547">
        <f t="shared" si="125"/>
        <v>0</v>
      </c>
      <c r="AB983" s="547">
        <f t="shared" si="126"/>
        <v>0</v>
      </c>
      <c r="AC983" s="499" t="str">
        <f t="shared" si="127"/>
        <v/>
      </c>
    </row>
    <row r="984" spans="22:29" ht="14.4" x14ac:dyDescent="0.3">
      <c r="V984" s="546" t="str">
        <f t="shared" si="120"/>
        <v>Dépenses</v>
      </c>
      <c r="W984" s="547">
        <f t="shared" si="121"/>
        <v>0</v>
      </c>
      <c r="X984" s="547">
        <f t="shared" si="122"/>
        <v>0</v>
      </c>
      <c r="Y984" s="547">
        <f t="shared" si="123"/>
        <v>0</v>
      </c>
      <c r="Z984" s="547">
        <f t="shared" si="124"/>
        <v>0</v>
      </c>
      <c r="AA984" s="547">
        <f t="shared" si="125"/>
        <v>0</v>
      </c>
      <c r="AB984" s="547">
        <f t="shared" si="126"/>
        <v>0</v>
      </c>
      <c r="AC984" s="499" t="str">
        <f t="shared" si="127"/>
        <v/>
      </c>
    </row>
    <row r="985" spans="22:29" ht="14.4" x14ac:dyDescent="0.3">
      <c r="V985" s="546" t="str">
        <f t="shared" si="120"/>
        <v>Dépenses</v>
      </c>
      <c r="W985" s="547">
        <f t="shared" si="121"/>
        <v>0</v>
      </c>
      <c r="X985" s="547">
        <f t="shared" si="122"/>
        <v>0</v>
      </c>
      <c r="Y985" s="547">
        <f t="shared" si="123"/>
        <v>0</v>
      </c>
      <c r="Z985" s="547">
        <f t="shared" si="124"/>
        <v>0</v>
      </c>
      <c r="AA985" s="547">
        <f t="shared" si="125"/>
        <v>0</v>
      </c>
      <c r="AB985" s="547">
        <f t="shared" si="126"/>
        <v>0</v>
      </c>
      <c r="AC985" s="499" t="str">
        <f t="shared" si="127"/>
        <v/>
      </c>
    </row>
    <row r="986" spans="22:29" ht="14.4" x14ac:dyDescent="0.3">
      <c r="V986" s="546" t="str">
        <f t="shared" si="120"/>
        <v>Dépenses</v>
      </c>
      <c r="W986" s="547">
        <f t="shared" si="121"/>
        <v>0</v>
      </c>
      <c r="X986" s="547">
        <f t="shared" si="122"/>
        <v>0</v>
      </c>
      <c r="Y986" s="547">
        <f t="shared" si="123"/>
        <v>0</v>
      </c>
      <c r="Z986" s="547">
        <f t="shared" si="124"/>
        <v>0</v>
      </c>
      <c r="AA986" s="547">
        <f t="shared" si="125"/>
        <v>0</v>
      </c>
      <c r="AB986" s="547">
        <f t="shared" si="126"/>
        <v>0</v>
      </c>
      <c r="AC986" s="499" t="str">
        <f t="shared" si="127"/>
        <v/>
      </c>
    </row>
    <row r="987" spans="22:29" ht="14.4" x14ac:dyDescent="0.3">
      <c r="V987" s="546" t="str">
        <f t="shared" si="120"/>
        <v>Dépenses</v>
      </c>
      <c r="W987" s="547">
        <f t="shared" si="121"/>
        <v>0</v>
      </c>
      <c r="X987" s="547">
        <f t="shared" si="122"/>
        <v>0</v>
      </c>
      <c r="Y987" s="547">
        <f t="shared" si="123"/>
        <v>0</v>
      </c>
      <c r="Z987" s="547">
        <f t="shared" si="124"/>
        <v>0</v>
      </c>
      <c r="AA987" s="547">
        <f t="shared" si="125"/>
        <v>0</v>
      </c>
      <c r="AB987" s="547">
        <f t="shared" si="126"/>
        <v>0</v>
      </c>
      <c r="AC987" s="499" t="str">
        <f t="shared" si="127"/>
        <v/>
      </c>
    </row>
    <row r="988" spans="22:29" ht="14.4" x14ac:dyDescent="0.3">
      <c r="V988" s="546" t="str">
        <f t="shared" si="120"/>
        <v>Dépenses</v>
      </c>
      <c r="W988" s="547">
        <f t="shared" si="121"/>
        <v>0</v>
      </c>
      <c r="X988" s="547">
        <f t="shared" si="122"/>
        <v>0</v>
      </c>
      <c r="Y988" s="547">
        <f t="shared" si="123"/>
        <v>0</v>
      </c>
      <c r="Z988" s="547">
        <f t="shared" si="124"/>
        <v>0</v>
      </c>
      <c r="AA988" s="547">
        <f t="shared" si="125"/>
        <v>0</v>
      </c>
      <c r="AB988" s="547">
        <f t="shared" si="126"/>
        <v>0</v>
      </c>
      <c r="AC988" s="499" t="str">
        <f t="shared" si="127"/>
        <v/>
      </c>
    </row>
    <row r="989" spans="22:29" ht="14.4" x14ac:dyDescent="0.3">
      <c r="V989" s="546" t="str">
        <f t="shared" si="120"/>
        <v>Dépenses</v>
      </c>
      <c r="W989" s="547">
        <f t="shared" si="121"/>
        <v>0</v>
      </c>
      <c r="X989" s="547">
        <f t="shared" si="122"/>
        <v>0</v>
      </c>
      <c r="Y989" s="547">
        <f t="shared" si="123"/>
        <v>0</v>
      </c>
      <c r="Z989" s="547">
        <f t="shared" si="124"/>
        <v>0</v>
      </c>
      <c r="AA989" s="547">
        <f t="shared" si="125"/>
        <v>0</v>
      </c>
      <c r="AB989" s="547">
        <f t="shared" si="126"/>
        <v>0</v>
      </c>
      <c r="AC989" s="499" t="str">
        <f t="shared" si="127"/>
        <v/>
      </c>
    </row>
    <row r="990" spans="22:29" ht="14.4" x14ac:dyDescent="0.3">
      <c r="V990" s="546" t="str">
        <f t="shared" si="120"/>
        <v>Dépenses</v>
      </c>
      <c r="W990" s="547">
        <f t="shared" si="121"/>
        <v>0</v>
      </c>
      <c r="X990" s="547">
        <f t="shared" si="122"/>
        <v>0</v>
      </c>
      <c r="Y990" s="547">
        <f t="shared" si="123"/>
        <v>0</v>
      </c>
      <c r="Z990" s="547">
        <f t="shared" si="124"/>
        <v>0</v>
      </c>
      <c r="AA990" s="547">
        <f t="shared" si="125"/>
        <v>0</v>
      </c>
      <c r="AB990" s="547">
        <f t="shared" si="126"/>
        <v>0</v>
      </c>
      <c r="AC990" s="499" t="str">
        <f t="shared" si="127"/>
        <v/>
      </c>
    </row>
    <row r="991" spans="22:29" ht="14.4" x14ac:dyDescent="0.3">
      <c r="V991" s="546" t="str">
        <f t="shared" si="120"/>
        <v>Dépenses</v>
      </c>
      <c r="W991" s="547">
        <f t="shared" si="121"/>
        <v>0</v>
      </c>
      <c r="X991" s="547">
        <f t="shared" si="122"/>
        <v>0</v>
      </c>
      <c r="Y991" s="547">
        <f t="shared" si="123"/>
        <v>0</v>
      </c>
      <c r="Z991" s="547">
        <f t="shared" si="124"/>
        <v>0</v>
      </c>
      <c r="AA991" s="547">
        <f t="shared" si="125"/>
        <v>0</v>
      </c>
      <c r="AB991" s="547">
        <f t="shared" si="126"/>
        <v>0</v>
      </c>
      <c r="AC991" s="499" t="str">
        <f t="shared" si="127"/>
        <v/>
      </c>
    </row>
    <row r="992" spans="22:29" ht="14.4" x14ac:dyDescent="0.3">
      <c r="V992" s="546" t="str">
        <f t="shared" si="120"/>
        <v>Dépenses</v>
      </c>
      <c r="W992" s="547">
        <f t="shared" si="121"/>
        <v>0</v>
      </c>
      <c r="X992" s="547">
        <f t="shared" si="122"/>
        <v>0</v>
      </c>
      <c r="Y992" s="547">
        <f t="shared" si="123"/>
        <v>0</v>
      </c>
      <c r="Z992" s="547">
        <f t="shared" si="124"/>
        <v>0</v>
      </c>
      <c r="AA992" s="547">
        <f t="shared" si="125"/>
        <v>0</v>
      </c>
      <c r="AB992" s="547">
        <f t="shared" si="126"/>
        <v>0</v>
      </c>
      <c r="AC992" s="499" t="str">
        <f t="shared" si="127"/>
        <v/>
      </c>
    </row>
    <row r="993" spans="22:29" ht="14.4" x14ac:dyDescent="0.3">
      <c r="V993" s="546" t="str">
        <f t="shared" si="120"/>
        <v>Dépenses</v>
      </c>
      <c r="W993" s="547">
        <f t="shared" si="121"/>
        <v>0</v>
      </c>
      <c r="X993" s="547">
        <f t="shared" si="122"/>
        <v>0</v>
      </c>
      <c r="Y993" s="547">
        <f t="shared" si="123"/>
        <v>0</v>
      </c>
      <c r="Z993" s="547">
        <f t="shared" si="124"/>
        <v>0</v>
      </c>
      <c r="AA993" s="547">
        <f t="shared" si="125"/>
        <v>0</v>
      </c>
      <c r="AB993" s="547">
        <f t="shared" si="126"/>
        <v>0</v>
      </c>
      <c r="AC993" s="499" t="str">
        <f t="shared" si="127"/>
        <v/>
      </c>
    </row>
    <row r="994" spans="22:29" ht="14.4" x14ac:dyDescent="0.3">
      <c r="V994" s="546" t="str">
        <f t="shared" si="120"/>
        <v>Dépenses</v>
      </c>
      <c r="W994" s="547">
        <f t="shared" si="121"/>
        <v>0</v>
      </c>
      <c r="X994" s="547">
        <f t="shared" si="122"/>
        <v>0</v>
      </c>
      <c r="Y994" s="547">
        <f t="shared" si="123"/>
        <v>0</v>
      </c>
      <c r="Z994" s="547">
        <f t="shared" si="124"/>
        <v>0</v>
      </c>
      <c r="AA994" s="547">
        <f t="shared" si="125"/>
        <v>0</v>
      </c>
      <c r="AB994" s="547">
        <f t="shared" si="126"/>
        <v>0</v>
      </c>
      <c r="AC994" s="499" t="str">
        <f t="shared" si="127"/>
        <v/>
      </c>
    </row>
    <row r="995" spans="22:29" ht="14.4" x14ac:dyDescent="0.3">
      <c r="V995" s="546" t="str">
        <f t="shared" si="120"/>
        <v>Dépenses</v>
      </c>
      <c r="W995" s="547">
        <f t="shared" si="121"/>
        <v>0</v>
      </c>
      <c r="X995" s="547">
        <f t="shared" si="122"/>
        <v>0</v>
      </c>
      <c r="Y995" s="547">
        <f t="shared" si="123"/>
        <v>0</v>
      </c>
      <c r="Z995" s="547">
        <f t="shared" si="124"/>
        <v>0</v>
      </c>
      <c r="AA995" s="547">
        <f t="shared" si="125"/>
        <v>0</v>
      </c>
      <c r="AB995" s="547">
        <f t="shared" si="126"/>
        <v>0</v>
      </c>
      <c r="AC995" s="499" t="str">
        <f t="shared" si="127"/>
        <v/>
      </c>
    </row>
    <row r="996" spans="22:29" ht="14.4" x14ac:dyDescent="0.3">
      <c r="V996" s="546" t="str">
        <f t="shared" si="120"/>
        <v>Dépenses</v>
      </c>
      <c r="W996" s="547">
        <f t="shared" si="121"/>
        <v>0</v>
      </c>
      <c r="X996" s="547">
        <f t="shared" si="122"/>
        <v>0</v>
      </c>
      <c r="Y996" s="547">
        <f t="shared" si="123"/>
        <v>0</v>
      </c>
      <c r="Z996" s="547">
        <f t="shared" si="124"/>
        <v>0</v>
      </c>
      <c r="AA996" s="547">
        <f t="shared" si="125"/>
        <v>0</v>
      </c>
      <c r="AB996" s="547">
        <f t="shared" si="126"/>
        <v>0</v>
      </c>
      <c r="AC996" s="499" t="str">
        <f t="shared" si="127"/>
        <v/>
      </c>
    </row>
    <row r="997" spans="22:29" ht="14.4" x14ac:dyDescent="0.3">
      <c r="V997" s="546" t="str">
        <f t="shared" si="120"/>
        <v>Dépenses</v>
      </c>
      <c r="W997" s="547">
        <f t="shared" si="121"/>
        <v>0</v>
      </c>
      <c r="X997" s="547">
        <f t="shared" si="122"/>
        <v>0</v>
      </c>
      <c r="Y997" s="547">
        <f t="shared" si="123"/>
        <v>0</v>
      </c>
      <c r="Z997" s="547">
        <f t="shared" si="124"/>
        <v>0</v>
      </c>
      <c r="AA997" s="547">
        <f t="shared" si="125"/>
        <v>0</v>
      </c>
      <c r="AB997" s="547">
        <f t="shared" si="126"/>
        <v>0</v>
      </c>
      <c r="AC997" s="499" t="str">
        <f t="shared" si="127"/>
        <v/>
      </c>
    </row>
    <row r="998" spans="22:29" ht="14.4" x14ac:dyDescent="0.3">
      <c r="V998" s="546" t="str">
        <f t="shared" si="120"/>
        <v>Dépenses</v>
      </c>
      <c r="W998" s="547">
        <f t="shared" si="121"/>
        <v>0</v>
      </c>
      <c r="X998" s="547">
        <f t="shared" si="122"/>
        <v>0</v>
      </c>
      <c r="Y998" s="547">
        <f t="shared" si="123"/>
        <v>0</v>
      </c>
      <c r="Z998" s="547">
        <f t="shared" si="124"/>
        <v>0</v>
      </c>
      <c r="AA998" s="547">
        <f t="shared" si="125"/>
        <v>0</v>
      </c>
      <c r="AB998" s="547">
        <f t="shared" si="126"/>
        <v>0</v>
      </c>
      <c r="AC998" s="499" t="str">
        <f t="shared" si="127"/>
        <v/>
      </c>
    </row>
    <row r="999" spans="22:29" ht="14.4" x14ac:dyDescent="0.3">
      <c r="V999" s="546" t="str">
        <f t="shared" si="120"/>
        <v>Dépenses</v>
      </c>
      <c r="W999" s="547">
        <f t="shared" si="121"/>
        <v>0</v>
      </c>
      <c r="X999" s="547">
        <f t="shared" si="122"/>
        <v>0</v>
      </c>
      <c r="Y999" s="547">
        <f t="shared" si="123"/>
        <v>0</v>
      </c>
      <c r="Z999" s="547">
        <f t="shared" si="124"/>
        <v>0</v>
      </c>
      <c r="AA999" s="547">
        <f t="shared" si="125"/>
        <v>0</v>
      </c>
      <c r="AB999" s="547">
        <f t="shared" si="126"/>
        <v>0</v>
      </c>
      <c r="AC999" s="499" t="str">
        <f t="shared" si="127"/>
        <v/>
      </c>
    </row>
    <row r="1000" spans="22:29" ht="14.4" x14ac:dyDescent="0.3">
      <c r="V1000" s="546" t="str">
        <f t="shared" si="120"/>
        <v>Dépenses</v>
      </c>
      <c r="W1000" s="547">
        <f t="shared" si="121"/>
        <v>0</v>
      </c>
      <c r="X1000" s="547">
        <f t="shared" si="122"/>
        <v>0</v>
      </c>
      <c r="Y1000" s="547">
        <f t="shared" si="123"/>
        <v>0</v>
      </c>
      <c r="Z1000" s="547">
        <f t="shared" si="124"/>
        <v>0</v>
      </c>
      <c r="AA1000" s="547">
        <f t="shared" si="125"/>
        <v>0</v>
      </c>
      <c r="AB1000" s="547">
        <f t="shared" si="126"/>
        <v>0</v>
      </c>
      <c r="AC1000" s="499" t="str">
        <f t="shared" si="127"/>
        <v/>
      </c>
    </row>
    <row r="1001" spans="22:29" ht="14.4" x14ac:dyDescent="0.3">
      <c r="V1001" s="546" t="str">
        <f t="shared" si="120"/>
        <v>Dépenses</v>
      </c>
      <c r="W1001" s="547">
        <f t="shared" si="121"/>
        <v>0</v>
      </c>
      <c r="X1001" s="547">
        <f t="shared" si="122"/>
        <v>0</v>
      </c>
      <c r="Y1001" s="547">
        <f t="shared" si="123"/>
        <v>0</v>
      </c>
      <c r="Z1001" s="547">
        <f t="shared" si="124"/>
        <v>0</v>
      </c>
      <c r="AA1001" s="547">
        <f t="shared" si="125"/>
        <v>0</v>
      </c>
      <c r="AB1001" s="547">
        <f t="shared" si="126"/>
        <v>0</v>
      </c>
      <c r="AC1001" s="499" t="str">
        <f t="shared" si="127"/>
        <v/>
      </c>
    </row>
    <row r="1002" spans="22:29" ht="14.4" x14ac:dyDescent="0.3">
      <c r="V1002" s="546" t="str">
        <f t="shared" si="120"/>
        <v>Dépenses</v>
      </c>
      <c r="W1002" s="547">
        <f t="shared" si="121"/>
        <v>0</v>
      </c>
      <c r="X1002" s="547">
        <f t="shared" si="122"/>
        <v>0</v>
      </c>
      <c r="Y1002" s="547">
        <f t="shared" si="123"/>
        <v>0</v>
      </c>
      <c r="Z1002" s="547">
        <f t="shared" si="124"/>
        <v>0</v>
      </c>
      <c r="AA1002" s="547">
        <f t="shared" si="125"/>
        <v>0</v>
      </c>
      <c r="AB1002" s="547">
        <f t="shared" si="126"/>
        <v>0</v>
      </c>
      <c r="AC1002" s="499" t="str">
        <f t="shared" si="127"/>
        <v/>
      </c>
    </row>
    <row r="1003" spans="22:29" ht="14.4" x14ac:dyDescent="0.3">
      <c r="V1003" s="546" t="str">
        <f t="shared" si="120"/>
        <v>Dépenses</v>
      </c>
      <c r="W1003" s="547">
        <f t="shared" si="121"/>
        <v>0</v>
      </c>
      <c r="X1003" s="547">
        <f t="shared" si="122"/>
        <v>0</v>
      </c>
      <c r="Y1003" s="547">
        <f t="shared" si="123"/>
        <v>0</v>
      </c>
      <c r="Z1003" s="547">
        <f t="shared" si="124"/>
        <v>0</v>
      </c>
      <c r="AA1003" s="547">
        <f t="shared" si="125"/>
        <v>0</v>
      </c>
      <c r="AB1003" s="547">
        <f t="shared" si="126"/>
        <v>0</v>
      </c>
      <c r="AC1003" s="499" t="str">
        <f t="shared" si="127"/>
        <v/>
      </c>
    </row>
    <row r="1004" spans="22:29" ht="14.4" x14ac:dyDescent="0.3">
      <c r="V1004" s="546" t="str">
        <f t="shared" si="120"/>
        <v>Dépenses</v>
      </c>
      <c r="W1004" s="547">
        <f t="shared" si="121"/>
        <v>0</v>
      </c>
      <c r="X1004" s="547">
        <f t="shared" si="122"/>
        <v>0</v>
      </c>
      <c r="Y1004" s="547">
        <f t="shared" si="123"/>
        <v>0</v>
      </c>
      <c r="Z1004" s="547">
        <f t="shared" si="124"/>
        <v>0</v>
      </c>
      <c r="AA1004" s="547">
        <f t="shared" si="125"/>
        <v>0</v>
      </c>
      <c r="AB1004" s="547">
        <f t="shared" si="126"/>
        <v>0</v>
      </c>
      <c r="AC1004" s="499" t="str">
        <f t="shared" si="127"/>
        <v/>
      </c>
    </row>
    <row r="1005" spans="22:29" ht="14.4" x14ac:dyDescent="0.3">
      <c r="V1005" s="546" t="str">
        <f t="shared" si="120"/>
        <v>Dépenses</v>
      </c>
      <c r="W1005" s="547">
        <f t="shared" si="121"/>
        <v>0</v>
      </c>
      <c r="X1005" s="547">
        <f t="shared" si="122"/>
        <v>0</v>
      </c>
      <c r="Y1005" s="547">
        <f t="shared" si="123"/>
        <v>0</v>
      </c>
      <c r="Z1005" s="547">
        <f t="shared" si="124"/>
        <v>0</v>
      </c>
      <c r="AA1005" s="547">
        <f t="shared" si="125"/>
        <v>0</v>
      </c>
      <c r="AB1005" s="547">
        <f t="shared" si="126"/>
        <v>0</v>
      </c>
      <c r="AC1005" s="499" t="str">
        <f t="shared" si="127"/>
        <v/>
      </c>
    </row>
    <row r="1006" spans="22:29" ht="14.4" x14ac:dyDescent="0.3">
      <c r="V1006" s="546" t="str">
        <f t="shared" si="120"/>
        <v>Dépenses</v>
      </c>
      <c r="W1006" s="547">
        <f t="shared" si="121"/>
        <v>0</v>
      </c>
      <c r="X1006" s="547">
        <f t="shared" si="122"/>
        <v>0</v>
      </c>
      <c r="Y1006" s="547">
        <f t="shared" si="123"/>
        <v>0</v>
      </c>
      <c r="Z1006" s="547">
        <f t="shared" si="124"/>
        <v>0</v>
      </c>
      <c r="AA1006" s="547">
        <f t="shared" si="125"/>
        <v>0</v>
      </c>
      <c r="AB1006" s="547">
        <f t="shared" si="126"/>
        <v>0</v>
      </c>
      <c r="AC1006" s="499" t="str">
        <f t="shared" si="127"/>
        <v/>
      </c>
    </row>
    <row r="1007" spans="22:29" ht="14.4" x14ac:dyDescent="0.3">
      <c r="V1007" s="546" t="str">
        <f t="shared" si="120"/>
        <v>Dépenses</v>
      </c>
      <c r="W1007" s="547">
        <f t="shared" si="121"/>
        <v>0</v>
      </c>
      <c r="X1007" s="547">
        <f t="shared" si="122"/>
        <v>0</v>
      </c>
      <c r="Y1007" s="547">
        <f t="shared" si="123"/>
        <v>0</v>
      </c>
      <c r="Z1007" s="547">
        <f t="shared" si="124"/>
        <v>0</v>
      </c>
      <c r="AA1007" s="547">
        <f t="shared" si="125"/>
        <v>0</v>
      </c>
      <c r="AB1007" s="547">
        <f t="shared" si="126"/>
        <v>0</v>
      </c>
      <c r="AC1007" s="499" t="str">
        <f t="shared" si="127"/>
        <v/>
      </c>
    </row>
    <row r="1008" spans="22:29" ht="14.4" x14ac:dyDescent="0.3">
      <c r="V1008" s="546" t="str">
        <f t="shared" si="120"/>
        <v>Dépenses</v>
      </c>
      <c r="W1008" s="547">
        <f t="shared" si="121"/>
        <v>0</v>
      </c>
      <c r="X1008" s="547">
        <f t="shared" si="122"/>
        <v>0</v>
      </c>
      <c r="Y1008" s="547">
        <f t="shared" si="123"/>
        <v>0</v>
      </c>
      <c r="Z1008" s="547">
        <f t="shared" si="124"/>
        <v>0</v>
      </c>
      <c r="AA1008" s="547">
        <f t="shared" si="125"/>
        <v>0</v>
      </c>
      <c r="AB1008" s="547">
        <f t="shared" si="126"/>
        <v>0</v>
      </c>
      <c r="AC1008" s="499" t="str">
        <f t="shared" si="127"/>
        <v/>
      </c>
    </row>
    <row r="1009" spans="22:29" ht="14.4" x14ac:dyDescent="0.3">
      <c r="V1009" s="546" t="str">
        <f t="shared" si="120"/>
        <v>Dépenses</v>
      </c>
      <c r="W1009" s="547">
        <f t="shared" si="121"/>
        <v>0</v>
      </c>
      <c r="X1009" s="547">
        <f t="shared" si="122"/>
        <v>0</v>
      </c>
      <c r="Y1009" s="547">
        <f t="shared" si="123"/>
        <v>0</v>
      </c>
      <c r="Z1009" s="547">
        <f t="shared" si="124"/>
        <v>0</v>
      </c>
      <c r="AA1009" s="547">
        <f t="shared" si="125"/>
        <v>0</v>
      </c>
      <c r="AB1009" s="547">
        <f t="shared" si="126"/>
        <v>0</v>
      </c>
      <c r="AC1009" s="499" t="str">
        <f t="shared" si="127"/>
        <v/>
      </c>
    </row>
    <row r="1010" spans="22:29" ht="14.4" x14ac:dyDescent="0.3">
      <c r="V1010" s="546" t="str">
        <f t="shared" si="120"/>
        <v>Dépenses</v>
      </c>
      <c r="W1010" s="547">
        <f t="shared" si="121"/>
        <v>0</v>
      </c>
      <c r="X1010" s="547">
        <f t="shared" si="122"/>
        <v>0</v>
      </c>
      <c r="Y1010" s="547">
        <f t="shared" si="123"/>
        <v>0</v>
      </c>
      <c r="Z1010" s="547">
        <f t="shared" si="124"/>
        <v>0</v>
      </c>
      <c r="AA1010" s="547">
        <f t="shared" si="125"/>
        <v>0</v>
      </c>
      <c r="AB1010" s="547">
        <f t="shared" si="126"/>
        <v>0</v>
      </c>
      <c r="AC1010" s="499" t="str">
        <f t="shared" si="127"/>
        <v/>
      </c>
    </row>
    <row r="1011" spans="22:29" ht="14.4" x14ac:dyDescent="0.3">
      <c r="V1011" s="546" t="str">
        <f t="shared" si="120"/>
        <v>Dépenses</v>
      </c>
      <c r="W1011" s="547">
        <f t="shared" si="121"/>
        <v>0</v>
      </c>
      <c r="X1011" s="547">
        <f t="shared" si="122"/>
        <v>0</v>
      </c>
      <c r="Y1011" s="547">
        <f t="shared" si="123"/>
        <v>0</v>
      </c>
      <c r="Z1011" s="547">
        <f t="shared" si="124"/>
        <v>0</v>
      </c>
      <c r="AA1011" s="547">
        <f t="shared" si="125"/>
        <v>0</v>
      </c>
      <c r="AB1011" s="547">
        <f t="shared" si="126"/>
        <v>0</v>
      </c>
      <c r="AC1011" s="499" t="str">
        <f t="shared" si="127"/>
        <v/>
      </c>
    </row>
    <row r="1012" spans="22:29" ht="14.4" x14ac:dyDescent="0.3">
      <c r="V1012" s="546" t="str">
        <f t="shared" si="120"/>
        <v>Dépenses</v>
      </c>
      <c r="W1012" s="547">
        <f t="shared" si="121"/>
        <v>0</v>
      </c>
      <c r="X1012" s="547">
        <f t="shared" si="122"/>
        <v>0</v>
      </c>
      <c r="Y1012" s="547">
        <f t="shared" si="123"/>
        <v>0</v>
      </c>
      <c r="Z1012" s="547">
        <f t="shared" si="124"/>
        <v>0</v>
      </c>
      <c r="AA1012" s="547">
        <f t="shared" si="125"/>
        <v>0</v>
      </c>
      <c r="AB1012" s="547">
        <f t="shared" si="126"/>
        <v>0</v>
      </c>
      <c r="AC1012" s="499" t="str">
        <f t="shared" si="127"/>
        <v/>
      </c>
    </row>
    <row r="1013" spans="22:29" ht="14.4" x14ac:dyDescent="0.3">
      <c r="V1013" s="546" t="str">
        <f t="shared" si="120"/>
        <v>Dépenses</v>
      </c>
      <c r="W1013" s="547">
        <f t="shared" si="121"/>
        <v>0</v>
      </c>
      <c r="X1013" s="547">
        <f t="shared" si="122"/>
        <v>0</v>
      </c>
      <c r="Y1013" s="547">
        <f t="shared" si="123"/>
        <v>0</v>
      </c>
      <c r="Z1013" s="547">
        <f t="shared" si="124"/>
        <v>0</v>
      </c>
      <c r="AA1013" s="547">
        <f t="shared" si="125"/>
        <v>0</v>
      </c>
      <c r="AB1013" s="547">
        <f t="shared" si="126"/>
        <v>0</v>
      </c>
      <c r="AC1013" s="499" t="str">
        <f t="shared" si="127"/>
        <v/>
      </c>
    </row>
    <row r="1014" spans="22:29" ht="14.4" x14ac:dyDescent="0.3">
      <c r="V1014" s="546" t="str">
        <f t="shared" si="120"/>
        <v>Dépenses</v>
      </c>
      <c r="W1014" s="547">
        <f t="shared" si="121"/>
        <v>0</v>
      </c>
      <c r="X1014" s="547">
        <f t="shared" si="122"/>
        <v>0</v>
      </c>
      <c r="Y1014" s="547">
        <f t="shared" si="123"/>
        <v>0</v>
      </c>
      <c r="Z1014" s="547">
        <f t="shared" si="124"/>
        <v>0</v>
      </c>
      <c r="AA1014" s="547">
        <f t="shared" si="125"/>
        <v>0</v>
      </c>
      <c r="AB1014" s="547">
        <f t="shared" si="126"/>
        <v>0</v>
      </c>
      <c r="AC1014" s="499" t="str">
        <f t="shared" si="127"/>
        <v/>
      </c>
    </row>
    <row r="1015" spans="22:29" ht="14.4" x14ac:dyDescent="0.3">
      <c r="V1015" s="546" t="str">
        <f t="shared" si="120"/>
        <v>Dépenses</v>
      </c>
      <c r="W1015" s="547">
        <f t="shared" si="121"/>
        <v>0</v>
      </c>
      <c r="X1015" s="547">
        <f t="shared" si="122"/>
        <v>0</v>
      </c>
      <c r="Y1015" s="547">
        <f t="shared" si="123"/>
        <v>0</v>
      </c>
      <c r="Z1015" s="547">
        <f t="shared" si="124"/>
        <v>0</v>
      </c>
      <c r="AA1015" s="547">
        <f t="shared" si="125"/>
        <v>0</v>
      </c>
      <c r="AB1015" s="547">
        <f t="shared" si="126"/>
        <v>0</v>
      </c>
      <c r="AC1015" s="499" t="str">
        <f t="shared" si="127"/>
        <v/>
      </c>
    </row>
    <row r="1016" spans="22:29" ht="14.4" x14ac:dyDescent="0.3">
      <c r="V1016" s="546" t="str">
        <f t="shared" si="120"/>
        <v>Dépenses</v>
      </c>
      <c r="W1016" s="547">
        <f t="shared" si="121"/>
        <v>0</v>
      </c>
      <c r="X1016" s="547">
        <f t="shared" si="122"/>
        <v>0</v>
      </c>
      <c r="Y1016" s="547">
        <f t="shared" si="123"/>
        <v>0</v>
      </c>
      <c r="Z1016" s="547">
        <f t="shared" si="124"/>
        <v>0</v>
      </c>
      <c r="AA1016" s="547">
        <f t="shared" si="125"/>
        <v>0</v>
      </c>
      <c r="AB1016" s="547">
        <f t="shared" si="126"/>
        <v>0</v>
      </c>
      <c r="AC1016" s="499" t="str">
        <f t="shared" si="127"/>
        <v/>
      </c>
    </row>
    <row r="1017" spans="22:29" ht="14.4" x14ac:dyDescent="0.3">
      <c r="V1017" s="546" t="str">
        <f t="shared" si="120"/>
        <v>Dépenses</v>
      </c>
      <c r="W1017" s="547">
        <f t="shared" si="121"/>
        <v>0</v>
      </c>
      <c r="X1017" s="547">
        <f t="shared" si="122"/>
        <v>0</v>
      </c>
      <c r="Y1017" s="547">
        <f t="shared" si="123"/>
        <v>0</v>
      </c>
      <c r="Z1017" s="547">
        <f t="shared" si="124"/>
        <v>0</v>
      </c>
      <c r="AA1017" s="547">
        <f t="shared" si="125"/>
        <v>0</v>
      </c>
      <c r="AB1017" s="547">
        <f t="shared" si="126"/>
        <v>0</v>
      </c>
      <c r="AC1017" s="499" t="str">
        <f t="shared" si="127"/>
        <v/>
      </c>
    </row>
    <row r="1018" spans="22:29" ht="14.4" x14ac:dyDescent="0.3">
      <c r="V1018" s="546" t="str">
        <f t="shared" si="120"/>
        <v>Dépenses</v>
      </c>
      <c r="W1018" s="547">
        <f t="shared" si="121"/>
        <v>0</v>
      </c>
      <c r="X1018" s="547">
        <f t="shared" si="122"/>
        <v>0</v>
      </c>
      <c r="Y1018" s="547">
        <f t="shared" si="123"/>
        <v>0</v>
      </c>
      <c r="Z1018" s="547">
        <f t="shared" si="124"/>
        <v>0</v>
      </c>
      <c r="AA1018" s="547">
        <f t="shared" si="125"/>
        <v>0</v>
      </c>
      <c r="AB1018" s="547">
        <f t="shared" si="126"/>
        <v>0</v>
      </c>
      <c r="AC1018" s="499" t="str">
        <f t="shared" si="127"/>
        <v/>
      </c>
    </row>
    <row r="1019" spans="22:29" ht="14.4" x14ac:dyDescent="0.3">
      <c r="V1019" s="546" t="str">
        <f t="shared" si="120"/>
        <v>Dépenses</v>
      </c>
      <c r="W1019" s="547">
        <f t="shared" si="121"/>
        <v>0</v>
      </c>
      <c r="X1019" s="547">
        <f t="shared" si="122"/>
        <v>0</v>
      </c>
      <c r="Y1019" s="547">
        <f t="shared" si="123"/>
        <v>0</v>
      </c>
      <c r="Z1019" s="547">
        <f t="shared" si="124"/>
        <v>0</v>
      </c>
      <c r="AA1019" s="547">
        <f t="shared" si="125"/>
        <v>0</v>
      </c>
      <c r="AB1019" s="547">
        <f t="shared" si="126"/>
        <v>0</v>
      </c>
      <c r="AC1019" s="499" t="str">
        <f t="shared" si="127"/>
        <v/>
      </c>
    </row>
    <row r="1020" spans="22:29" ht="14.4" x14ac:dyDescent="0.3">
      <c r="V1020" s="546" t="str">
        <f t="shared" si="120"/>
        <v>Dépenses</v>
      </c>
      <c r="W1020" s="547">
        <f t="shared" si="121"/>
        <v>0</v>
      </c>
      <c r="X1020" s="547">
        <f t="shared" si="122"/>
        <v>0</v>
      </c>
      <c r="Y1020" s="547">
        <f t="shared" si="123"/>
        <v>0</v>
      </c>
      <c r="Z1020" s="547">
        <f t="shared" si="124"/>
        <v>0</v>
      </c>
      <c r="AA1020" s="547">
        <f t="shared" si="125"/>
        <v>0</v>
      </c>
      <c r="AB1020" s="547">
        <f t="shared" si="126"/>
        <v>0</v>
      </c>
      <c r="AC1020" s="499" t="str">
        <f t="shared" si="127"/>
        <v/>
      </c>
    </row>
    <row r="1021" spans="22:29" ht="14.4" x14ac:dyDescent="0.3">
      <c r="V1021" s="546" t="str">
        <f t="shared" si="120"/>
        <v>Dépenses</v>
      </c>
      <c r="W1021" s="547">
        <f t="shared" si="121"/>
        <v>0</v>
      </c>
      <c r="X1021" s="547">
        <f t="shared" si="122"/>
        <v>0</v>
      </c>
      <c r="Y1021" s="547">
        <f t="shared" si="123"/>
        <v>0</v>
      </c>
      <c r="Z1021" s="547">
        <f t="shared" si="124"/>
        <v>0</v>
      </c>
      <c r="AA1021" s="547">
        <f t="shared" si="125"/>
        <v>0</v>
      </c>
      <c r="AB1021" s="547">
        <f t="shared" si="126"/>
        <v>0</v>
      </c>
      <c r="AC1021" s="499" t="str">
        <f t="shared" si="127"/>
        <v/>
      </c>
    </row>
    <row r="1022" spans="22:29" ht="14.4" x14ac:dyDescent="0.3">
      <c r="V1022" s="546" t="str">
        <f t="shared" si="120"/>
        <v>Dépenses</v>
      </c>
      <c r="W1022" s="547">
        <f t="shared" si="121"/>
        <v>0</v>
      </c>
      <c r="X1022" s="547">
        <f t="shared" si="122"/>
        <v>0</v>
      </c>
      <c r="Y1022" s="547">
        <f t="shared" si="123"/>
        <v>0</v>
      </c>
      <c r="Z1022" s="547">
        <f t="shared" si="124"/>
        <v>0</v>
      </c>
      <c r="AA1022" s="547">
        <f t="shared" si="125"/>
        <v>0</v>
      </c>
      <c r="AB1022" s="547">
        <f t="shared" si="126"/>
        <v>0</v>
      </c>
      <c r="AC1022" s="499" t="str">
        <f t="shared" si="127"/>
        <v/>
      </c>
    </row>
    <row r="1023" spans="22:29" ht="14.4" x14ac:dyDescent="0.3">
      <c r="V1023" s="546" t="str">
        <f t="shared" si="120"/>
        <v>Dépenses</v>
      </c>
      <c r="W1023" s="547">
        <f t="shared" si="121"/>
        <v>0</v>
      </c>
      <c r="X1023" s="547">
        <f t="shared" si="122"/>
        <v>0</v>
      </c>
      <c r="Y1023" s="547">
        <f t="shared" si="123"/>
        <v>0</v>
      </c>
      <c r="Z1023" s="547">
        <f t="shared" si="124"/>
        <v>0</v>
      </c>
      <c r="AA1023" s="547">
        <f t="shared" si="125"/>
        <v>0</v>
      </c>
      <c r="AB1023" s="547">
        <f t="shared" si="126"/>
        <v>0</v>
      </c>
      <c r="AC1023" s="499" t="str">
        <f t="shared" si="127"/>
        <v/>
      </c>
    </row>
    <row r="1024" spans="22:29" ht="14.4" x14ac:dyDescent="0.3">
      <c r="V1024" s="546" t="str">
        <f t="shared" si="120"/>
        <v>Dépenses</v>
      </c>
      <c r="W1024" s="547">
        <f t="shared" si="121"/>
        <v>0</v>
      </c>
      <c r="X1024" s="547">
        <f t="shared" si="122"/>
        <v>0</v>
      </c>
      <c r="Y1024" s="547">
        <f t="shared" si="123"/>
        <v>0</v>
      </c>
      <c r="Z1024" s="547">
        <f t="shared" si="124"/>
        <v>0</v>
      </c>
      <c r="AA1024" s="547">
        <f t="shared" si="125"/>
        <v>0</v>
      </c>
      <c r="AB1024" s="547">
        <f t="shared" si="126"/>
        <v>0</v>
      </c>
      <c r="AC1024" s="499" t="str">
        <f t="shared" si="127"/>
        <v/>
      </c>
    </row>
    <row r="1025" spans="22:29" ht="14.4" x14ac:dyDescent="0.3">
      <c r="V1025" s="546" t="str">
        <f t="shared" si="120"/>
        <v>Dépenses</v>
      </c>
      <c r="W1025" s="547">
        <f t="shared" si="121"/>
        <v>0</v>
      </c>
      <c r="X1025" s="547">
        <f t="shared" si="122"/>
        <v>0</v>
      </c>
      <c r="Y1025" s="547">
        <f t="shared" si="123"/>
        <v>0</v>
      </c>
      <c r="Z1025" s="547">
        <f t="shared" si="124"/>
        <v>0</v>
      </c>
      <c r="AA1025" s="547">
        <f t="shared" si="125"/>
        <v>0</v>
      </c>
      <c r="AB1025" s="547">
        <f t="shared" si="126"/>
        <v>0</v>
      </c>
      <c r="AC1025" s="499" t="str">
        <f t="shared" si="127"/>
        <v/>
      </c>
    </row>
    <row r="1026" spans="22:29" ht="14.4" x14ac:dyDescent="0.3">
      <c r="V1026" s="546" t="str">
        <f t="shared" si="120"/>
        <v>Dépenses</v>
      </c>
      <c r="W1026" s="547">
        <f t="shared" si="121"/>
        <v>0</v>
      </c>
      <c r="X1026" s="547">
        <f t="shared" si="122"/>
        <v>0</v>
      </c>
      <c r="Y1026" s="547">
        <f t="shared" si="123"/>
        <v>0</v>
      </c>
      <c r="Z1026" s="547">
        <f t="shared" si="124"/>
        <v>0</v>
      </c>
      <c r="AA1026" s="547">
        <f t="shared" si="125"/>
        <v>0</v>
      </c>
      <c r="AB1026" s="547">
        <f t="shared" si="126"/>
        <v>0</v>
      </c>
      <c r="AC1026" s="499" t="str">
        <f t="shared" si="127"/>
        <v/>
      </c>
    </row>
    <row r="1027" spans="22:29" ht="14.4" x14ac:dyDescent="0.3">
      <c r="V1027" s="546" t="str">
        <f t="shared" ref="V1027:V1090" si="128">IF(LEFT($L1027,1)="R","Recettes","Dépenses")</f>
        <v>Dépenses</v>
      </c>
      <c r="W1027" s="547">
        <f t="shared" ref="W1027:W1090" si="129">IF($G1027&amp;$I1027&amp;$D1027="SaisirBudget InitialEngagement",$T1027,0)</f>
        <v>0</v>
      </c>
      <c r="X1027" s="547">
        <f t="shared" ref="X1027:X1090" si="130">IF($G1027&amp;$I1027&amp;$D1027&amp;$V1027="SaisirBudget InitialPaiementDépenses",$T1027,0)</f>
        <v>0</v>
      </c>
      <c r="Y1027" s="547">
        <f t="shared" ref="Y1027:Y1090" si="131">IF($G1027&amp;$I1027&amp;$D1027&amp;$V1027="SaisirBudget InitialPaiementRecettes",$T1027,0)</f>
        <v>0</v>
      </c>
      <c r="Z1027" s="547">
        <f t="shared" ref="Z1027:Z1090" si="132">IF($D1027&amp;$V1027="EngagementDépenses",$T1027,0)</f>
        <v>0</v>
      </c>
      <c r="AA1027" s="547">
        <f t="shared" ref="AA1027:AA1090" si="133">IF($D1027&amp;$V1027="PaiementDépenses",$T1027,0)</f>
        <v>0</v>
      </c>
      <c r="AB1027" s="547">
        <f t="shared" ref="AB1027:AB1090" si="134">IF($D1027&amp;$V1027="PaiementRecettes",$T1027,0)</f>
        <v>0</v>
      </c>
      <c r="AC1027" s="499" t="str">
        <f t="shared" ref="AC1027:AC1090" si="135">IF(LEFT($L1027,2)="RF","RF",IF(LEFT($L1027,2)="RI","RI",""))</f>
        <v/>
      </c>
    </row>
    <row r="1028" spans="22:29" ht="14.4" x14ac:dyDescent="0.3">
      <c r="V1028" s="546" t="str">
        <f t="shared" si="128"/>
        <v>Dépenses</v>
      </c>
      <c r="W1028" s="547">
        <f t="shared" si="129"/>
        <v>0</v>
      </c>
      <c r="X1028" s="547">
        <f t="shared" si="130"/>
        <v>0</v>
      </c>
      <c r="Y1028" s="547">
        <f t="shared" si="131"/>
        <v>0</v>
      </c>
      <c r="Z1028" s="547">
        <f t="shared" si="132"/>
        <v>0</v>
      </c>
      <c r="AA1028" s="547">
        <f t="shared" si="133"/>
        <v>0</v>
      </c>
      <c r="AB1028" s="547">
        <f t="shared" si="134"/>
        <v>0</v>
      </c>
      <c r="AC1028" s="499" t="str">
        <f t="shared" si="135"/>
        <v/>
      </c>
    </row>
    <row r="1029" spans="22:29" ht="14.4" x14ac:dyDescent="0.3">
      <c r="V1029" s="546" t="str">
        <f t="shared" si="128"/>
        <v>Dépenses</v>
      </c>
      <c r="W1029" s="547">
        <f t="shared" si="129"/>
        <v>0</v>
      </c>
      <c r="X1029" s="547">
        <f t="shared" si="130"/>
        <v>0</v>
      </c>
      <c r="Y1029" s="547">
        <f t="shared" si="131"/>
        <v>0</v>
      </c>
      <c r="Z1029" s="547">
        <f t="shared" si="132"/>
        <v>0</v>
      </c>
      <c r="AA1029" s="547">
        <f t="shared" si="133"/>
        <v>0</v>
      </c>
      <c r="AB1029" s="547">
        <f t="shared" si="134"/>
        <v>0</v>
      </c>
      <c r="AC1029" s="499" t="str">
        <f t="shared" si="135"/>
        <v/>
      </c>
    </row>
    <row r="1030" spans="22:29" ht="14.4" x14ac:dyDescent="0.3">
      <c r="V1030" s="546" t="str">
        <f t="shared" si="128"/>
        <v>Dépenses</v>
      </c>
      <c r="W1030" s="547">
        <f t="shared" si="129"/>
        <v>0</v>
      </c>
      <c r="X1030" s="547">
        <f t="shared" si="130"/>
        <v>0</v>
      </c>
      <c r="Y1030" s="547">
        <f t="shared" si="131"/>
        <v>0</v>
      </c>
      <c r="Z1030" s="547">
        <f t="shared" si="132"/>
        <v>0</v>
      </c>
      <c r="AA1030" s="547">
        <f t="shared" si="133"/>
        <v>0</v>
      </c>
      <c r="AB1030" s="547">
        <f t="shared" si="134"/>
        <v>0</v>
      </c>
      <c r="AC1030" s="499" t="str">
        <f t="shared" si="135"/>
        <v/>
      </c>
    </row>
    <row r="1031" spans="22:29" ht="14.4" x14ac:dyDescent="0.3">
      <c r="V1031" s="546" t="str">
        <f t="shared" si="128"/>
        <v>Dépenses</v>
      </c>
      <c r="W1031" s="547">
        <f t="shared" si="129"/>
        <v>0</v>
      </c>
      <c r="X1031" s="547">
        <f t="shared" si="130"/>
        <v>0</v>
      </c>
      <c r="Y1031" s="547">
        <f t="shared" si="131"/>
        <v>0</v>
      </c>
      <c r="Z1031" s="547">
        <f t="shared" si="132"/>
        <v>0</v>
      </c>
      <c r="AA1031" s="547">
        <f t="shared" si="133"/>
        <v>0</v>
      </c>
      <c r="AB1031" s="547">
        <f t="shared" si="134"/>
        <v>0</v>
      </c>
      <c r="AC1031" s="499" t="str">
        <f t="shared" si="135"/>
        <v/>
      </c>
    </row>
    <row r="1032" spans="22:29" ht="14.4" x14ac:dyDescent="0.3">
      <c r="V1032" s="546" t="str">
        <f t="shared" si="128"/>
        <v>Dépenses</v>
      </c>
      <c r="W1032" s="547">
        <f t="shared" si="129"/>
        <v>0</v>
      </c>
      <c r="X1032" s="547">
        <f t="shared" si="130"/>
        <v>0</v>
      </c>
      <c r="Y1032" s="547">
        <f t="shared" si="131"/>
        <v>0</v>
      </c>
      <c r="Z1032" s="547">
        <f t="shared" si="132"/>
        <v>0</v>
      </c>
      <c r="AA1032" s="547">
        <f t="shared" si="133"/>
        <v>0</v>
      </c>
      <c r="AB1032" s="547">
        <f t="shared" si="134"/>
        <v>0</v>
      </c>
      <c r="AC1032" s="499" t="str">
        <f t="shared" si="135"/>
        <v/>
      </c>
    </row>
    <row r="1033" spans="22:29" ht="14.4" x14ac:dyDescent="0.3">
      <c r="V1033" s="546" t="str">
        <f t="shared" si="128"/>
        <v>Dépenses</v>
      </c>
      <c r="W1033" s="547">
        <f t="shared" si="129"/>
        <v>0</v>
      </c>
      <c r="X1033" s="547">
        <f t="shared" si="130"/>
        <v>0</v>
      </c>
      <c r="Y1033" s="547">
        <f t="shared" si="131"/>
        <v>0</v>
      </c>
      <c r="Z1033" s="547">
        <f t="shared" si="132"/>
        <v>0</v>
      </c>
      <c r="AA1033" s="547">
        <f t="shared" si="133"/>
        <v>0</v>
      </c>
      <c r="AB1033" s="547">
        <f t="shared" si="134"/>
        <v>0</v>
      </c>
      <c r="AC1033" s="499" t="str">
        <f t="shared" si="135"/>
        <v/>
      </c>
    </row>
    <row r="1034" spans="22:29" ht="14.4" x14ac:dyDescent="0.3">
      <c r="V1034" s="546" t="str">
        <f t="shared" si="128"/>
        <v>Dépenses</v>
      </c>
      <c r="W1034" s="547">
        <f t="shared" si="129"/>
        <v>0</v>
      </c>
      <c r="X1034" s="547">
        <f t="shared" si="130"/>
        <v>0</v>
      </c>
      <c r="Y1034" s="547">
        <f t="shared" si="131"/>
        <v>0</v>
      </c>
      <c r="Z1034" s="547">
        <f t="shared" si="132"/>
        <v>0</v>
      </c>
      <c r="AA1034" s="547">
        <f t="shared" si="133"/>
        <v>0</v>
      </c>
      <c r="AB1034" s="547">
        <f t="shared" si="134"/>
        <v>0</v>
      </c>
      <c r="AC1034" s="499" t="str">
        <f t="shared" si="135"/>
        <v/>
      </c>
    </row>
    <row r="1035" spans="22:29" ht="14.4" x14ac:dyDescent="0.3">
      <c r="V1035" s="546" t="str">
        <f t="shared" si="128"/>
        <v>Dépenses</v>
      </c>
      <c r="W1035" s="547">
        <f t="shared" si="129"/>
        <v>0</v>
      </c>
      <c r="X1035" s="547">
        <f t="shared" si="130"/>
        <v>0</v>
      </c>
      <c r="Y1035" s="547">
        <f t="shared" si="131"/>
        <v>0</v>
      </c>
      <c r="Z1035" s="547">
        <f t="shared" si="132"/>
        <v>0</v>
      </c>
      <c r="AA1035" s="547">
        <f t="shared" si="133"/>
        <v>0</v>
      </c>
      <c r="AB1035" s="547">
        <f t="shared" si="134"/>
        <v>0</v>
      </c>
      <c r="AC1035" s="499" t="str">
        <f t="shared" si="135"/>
        <v/>
      </c>
    </row>
    <row r="1036" spans="22:29" ht="14.4" x14ac:dyDescent="0.3">
      <c r="V1036" s="546" t="str">
        <f t="shared" si="128"/>
        <v>Dépenses</v>
      </c>
      <c r="W1036" s="547">
        <f t="shared" si="129"/>
        <v>0</v>
      </c>
      <c r="X1036" s="547">
        <f t="shared" si="130"/>
        <v>0</v>
      </c>
      <c r="Y1036" s="547">
        <f t="shared" si="131"/>
        <v>0</v>
      </c>
      <c r="Z1036" s="547">
        <f t="shared" si="132"/>
        <v>0</v>
      </c>
      <c r="AA1036" s="547">
        <f t="shared" si="133"/>
        <v>0</v>
      </c>
      <c r="AB1036" s="547">
        <f t="shared" si="134"/>
        <v>0</v>
      </c>
      <c r="AC1036" s="499" t="str">
        <f t="shared" si="135"/>
        <v/>
      </c>
    </row>
    <row r="1037" spans="22:29" ht="14.4" x14ac:dyDescent="0.3">
      <c r="V1037" s="546" t="str">
        <f t="shared" si="128"/>
        <v>Dépenses</v>
      </c>
      <c r="W1037" s="547">
        <f t="shared" si="129"/>
        <v>0</v>
      </c>
      <c r="X1037" s="547">
        <f t="shared" si="130"/>
        <v>0</v>
      </c>
      <c r="Y1037" s="547">
        <f t="shared" si="131"/>
        <v>0</v>
      </c>
      <c r="Z1037" s="547">
        <f t="shared" si="132"/>
        <v>0</v>
      </c>
      <c r="AA1037" s="547">
        <f t="shared" si="133"/>
        <v>0</v>
      </c>
      <c r="AB1037" s="547">
        <f t="shared" si="134"/>
        <v>0</v>
      </c>
      <c r="AC1037" s="499" t="str">
        <f t="shared" si="135"/>
        <v/>
      </c>
    </row>
    <row r="1038" spans="22:29" ht="14.4" x14ac:dyDescent="0.3">
      <c r="V1038" s="546" t="str">
        <f t="shared" si="128"/>
        <v>Dépenses</v>
      </c>
      <c r="W1038" s="547">
        <f t="shared" si="129"/>
        <v>0</v>
      </c>
      <c r="X1038" s="547">
        <f t="shared" si="130"/>
        <v>0</v>
      </c>
      <c r="Y1038" s="547">
        <f t="shared" si="131"/>
        <v>0</v>
      </c>
      <c r="Z1038" s="547">
        <f t="shared" si="132"/>
        <v>0</v>
      </c>
      <c r="AA1038" s="547">
        <f t="shared" si="133"/>
        <v>0</v>
      </c>
      <c r="AB1038" s="547">
        <f t="shared" si="134"/>
        <v>0</v>
      </c>
      <c r="AC1038" s="499" t="str">
        <f t="shared" si="135"/>
        <v/>
      </c>
    </row>
    <row r="1039" spans="22:29" ht="14.4" x14ac:dyDescent="0.3">
      <c r="V1039" s="546" t="str">
        <f t="shared" si="128"/>
        <v>Dépenses</v>
      </c>
      <c r="W1039" s="547">
        <f t="shared" si="129"/>
        <v>0</v>
      </c>
      <c r="X1039" s="547">
        <f t="shared" si="130"/>
        <v>0</v>
      </c>
      <c r="Y1039" s="547">
        <f t="shared" si="131"/>
        <v>0</v>
      </c>
      <c r="Z1039" s="547">
        <f t="shared" si="132"/>
        <v>0</v>
      </c>
      <c r="AA1039" s="547">
        <f t="shared" si="133"/>
        <v>0</v>
      </c>
      <c r="AB1039" s="547">
        <f t="shared" si="134"/>
        <v>0</v>
      </c>
      <c r="AC1039" s="499" t="str">
        <f t="shared" si="135"/>
        <v/>
      </c>
    </row>
    <row r="1040" spans="22:29" ht="14.4" x14ac:dyDescent="0.3">
      <c r="V1040" s="546" t="str">
        <f t="shared" si="128"/>
        <v>Dépenses</v>
      </c>
      <c r="W1040" s="547">
        <f t="shared" si="129"/>
        <v>0</v>
      </c>
      <c r="X1040" s="547">
        <f t="shared" si="130"/>
        <v>0</v>
      </c>
      <c r="Y1040" s="547">
        <f t="shared" si="131"/>
        <v>0</v>
      </c>
      <c r="Z1040" s="547">
        <f t="shared" si="132"/>
        <v>0</v>
      </c>
      <c r="AA1040" s="547">
        <f t="shared" si="133"/>
        <v>0</v>
      </c>
      <c r="AB1040" s="547">
        <f t="shared" si="134"/>
        <v>0</v>
      </c>
      <c r="AC1040" s="499" t="str">
        <f t="shared" si="135"/>
        <v/>
      </c>
    </row>
    <row r="1041" spans="22:29" ht="14.4" x14ac:dyDescent="0.3">
      <c r="V1041" s="546" t="str">
        <f t="shared" si="128"/>
        <v>Dépenses</v>
      </c>
      <c r="W1041" s="547">
        <f t="shared" si="129"/>
        <v>0</v>
      </c>
      <c r="X1041" s="547">
        <f t="shared" si="130"/>
        <v>0</v>
      </c>
      <c r="Y1041" s="547">
        <f t="shared" si="131"/>
        <v>0</v>
      </c>
      <c r="Z1041" s="547">
        <f t="shared" si="132"/>
        <v>0</v>
      </c>
      <c r="AA1041" s="547">
        <f t="shared" si="133"/>
        <v>0</v>
      </c>
      <c r="AB1041" s="547">
        <f t="shared" si="134"/>
        <v>0</v>
      </c>
      <c r="AC1041" s="499" t="str">
        <f t="shared" si="135"/>
        <v/>
      </c>
    </row>
    <row r="1042" spans="22:29" ht="14.4" x14ac:dyDescent="0.3">
      <c r="V1042" s="546" t="str">
        <f t="shared" si="128"/>
        <v>Dépenses</v>
      </c>
      <c r="W1042" s="547">
        <f t="shared" si="129"/>
        <v>0</v>
      </c>
      <c r="X1042" s="547">
        <f t="shared" si="130"/>
        <v>0</v>
      </c>
      <c r="Y1042" s="547">
        <f t="shared" si="131"/>
        <v>0</v>
      </c>
      <c r="Z1042" s="547">
        <f t="shared" si="132"/>
        <v>0</v>
      </c>
      <c r="AA1042" s="547">
        <f t="shared" si="133"/>
        <v>0</v>
      </c>
      <c r="AB1042" s="547">
        <f t="shared" si="134"/>
        <v>0</v>
      </c>
      <c r="AC1042" s="499" t="str">
        <f t="shared" si="135"/>
        <v/>
      </c>
    </row>
    <row r="1043" spans="22:29" ht="14.4" x14ac:dyDescent="0.3">
      <c r="V1043" s="546" t="str">
        <f t="shared" si="128"/>
        <v>Dépenses</v>
      </c>
      <c r="W1043" s="547">
        <f t="shared" si="129"/>
        <v>0</v>
      </c>
      <c r="X1043" s="547">
        <f t="shared" si="130"/>
        <v>0</v>
      </c>
      <c r="Y1043" s="547">
        <f t="shared" si="131"/>
        <v>0</v>
      </c>
      <c r="Z1043" s="547">
        <f t="shared" si="132"/>
        <v>0</v>
      </c>
      <c r="AA1043" s="547">
        <f t="shared" si="133"/>
        <v>0</v>
      </c>
      <c r="AB1043" s="547">
        <f t="shared" si="134"/>
        <v>0</v>
      </c>
      <c r="AC1043" s="499" t="str">
        <f t="shared" si="135"/>
        <v/>
      </c>
    </row>
    <row r="1044" spans="22:29" ht="14.4" x14ac:dyDescent="0.3">
      <c r="V1044" s="546" t="str">
        <f t="shared" si="128"/>
        <v>Dépenses</v>
      </c>
      <c r="W1044" s="547">
        <f t="shared" si="129"/>
        <v>0</v>
      </c>
      <c r="X1044" s="547">
        <f t="shared" si="130"/>
        <v>0</v>
      </c>
      <c r="Y1044" s="547">
        <f t="shared" si="131"/>
        <v>0</v>
      </c>
      <c r="Z1044" s="547">
        <f t="shared" si="132"/>
        <v>0</v>
      </c>
      <c r="AA1044" s="547">
        <f t="shared" si="133"/>
        <v>0</v>
      </c>
      <c r="AB1044" s="547">
        <f t="shared" si="134"/>
        <v>0</v>
      </c>
      <c r="AC1044" s="499" t="str">
        <f t="shared" si="135"/>
        <v/>
      </c>
    </row>
    <row r="1045" spans="22:29" ht="14.4" x14ac:dyDescent="0.3">
      <c r="V1045" s="546" t="str">
        <f t="shared" si="128"/>
        <v>Dépenses</v>
      </c>
      <c r="W1045" s="547">
        <f t="shared" si="129"/>
        <v>0</v>
      </c>
      <c r="X1045" s="547">
        <f t="shared" si="130"/>
        <v>0</v>
      </c>
      <c r="Y1045" s="547">
        <f t="shared" si="131"/>
        <v>0</v>
      </c>
      <c r="Z1045" s="547">
        <f t="shared" si="132"/>
        <v>0</v>
      </c>
      <c r="AA1045" s="547">
        <f t="shared" si="133"/>
        <v>0</v>
      </c>
      <c r="AB1045" s="547">
        <f t="shared" si="134"/>
        <v>0</v>
      </c>
      <c r="AC1045" s="499" t="str">
        <f t="shared" si="135"/>
        <v/>
      </c>
    </row>
    <row r="1046" spans="22:29" ht="14.4" x14ac:dyDescent="0.3">
      <c r="V1046" s="546" t="str">
        <f t="shared" si="128"/>
        <v>Dépenses</v>
      </c>
      <c r="W1046" s="547">
        <f t="shared" si="129"/>
        <v>0</v>
      </c>
      <c r="X1046" s="547">
        <f t="shared" si="130"/>
        <v>0</v>
      </c>
      <c r="Y1046" s="547">
        <f t="shared" si="131"/>
        <v>0</v>
      </c>
      <c r="Z1046" s="547">
        <f t="shared" si="132"/>
        <v>0</v>
      </c>
      <c r="AA1046" s="547">
        <f t="shared" si="133"/>
        <v>0</v>
      </c>
      <c r="AB1046" s="547">
        <f t="shared" si="134"/>
        <v>0</v>
      </c>
      <c r="AC1046" s="499" t="str">
        <f t="shared" si="135"/>
        <v/>
      </c>
    </row>
    <row r="1047" spans="22:29" ht="14.4" x14ac:dyDescent="0.3">
      <c r="V1047" s="546" t="str">
        <f t="shared" si="128"/>
        <v>Dépenses</v>
      </c>
      <c r="W1047" s="547">
        <f t="shared" si="129"/>
        <v>0</v>
      </c>
      <c r="X1047" s="547">
        <f t="shared" si="130"/>
        <v>0</v>
      </c>
      <c r="Y1047" s="547">
        <f t="shared" si="131"/>
        <v>0</v>
      </c>
      <c r="Z1047" s="547">
        <f t="shared" si="132"/>
        <v>0</v>
      </c>
      <c r="AA1047" s="547">
        <f t="shared" si="133"/>
        <v>0</v>
      </c>
      <c r="AB1047" s="547">
        <f t="shared" si="134"/>
        <v>0</v>
      </c>
      <c r="AC1047" s="499" t="str">
        <f t="shared" si="135"/>
        <v/>
      </c>
    </row>
    <row r="1048" spans="22:29" ht="14.4" x14ac:dyDescent="0.3">
      <c r="V1048" s="546" t="str">
        <f t="shared" si="128"/>
        <v>Dépenses</v>
      </c>
      <c r="W1048" s="547">
        <f t="shared" si="129"/>
        <v>0</v>
      </c>
      <c r="X1048" s="547">
        <f t="shared" si="130"/>
        <v>0</v>
      </c>
      <c r="Y1048" s="547">
        <f t="shared" si="131"/>
        <v>0</v>
      </c>
      <c r="Z1048" s="547">
        <f t="shared" si="132"/>
        <v>0</v>
      </c>
      <c r="AA1048" s="547">
        <f t="shared" si="133"/>
        <v>0</v>
      </c>
      <c r="AB1048" s="547">
        <f t="shared" si="134"/>
        <v>0</v>
      </c>
      <c r="AC1048" s="499" t="str">
        <f t="shared" si="135"/>
        <v/>
      </c>
    </row>
    <row r="1049" spans="22:29" ht="14.4" x14ac:dyDescent="0.3">
      <c r="V1049" s="546" t="str">
        <f t="shared" si="128"/>
        <v>Dépenses</v>
      </c>
      <c r="W1049" s="547">
        <f t="shared" si="129"/>
        <v>0</v>
      </c>
      <c r="X1049" s="547">
        <f t="shared" si="130"/>
        <v>0</v>
      </c>
      <c r="Y1049" s="547">
        <f t="shared" si="131"/>
        <v>0</v>
      </c>
      <c r="Z1049" s="547">
        <f t="shared" si="132"/>
        <v>0</v>
      </c>
      <c r="AA1049" s="547">
        <f t="shared" si="133"/>
        <v>0</v>
      </c>
      <c r="AB1049" s="547">
        <f t="shared" si="134"/>
        <v>0</v>
      </c>
      <c r="AC1049" s="499" t="str">
        <f t="shared" si="135"/>
        <v/>
      </c>
    </row>
    <row r="1050" spans="22:29" ht="14.4" x14ac:dyDescent="0.3">
      <c r="V1050" s="546" t="str">
        <f t="shared" si="128"/>
        <v>Dépenses</v>
      </c>
      <c r="W1050" s="547">
        <f t="shared" si="129"/>
        <v>0</v>
      </c>
      <c r="X1050" s="547">
        <f t="shared" si="130"/>
        <v>0</v>
      </c>
      <c r="Y1050" s="547">
        <f t="shared" si="131"/>
        <v>0</v>
      </c>
      <c r="Z1050" s="547">
        <f t="shared" si="132"/>
        <v>0</v>
      </c>
      <c r="AA1050" s="547">
        <f t="shared" si="133"/>
        <v>0</v>
      </c>
      <c r="AB1050" s="547">
        <f t="shared" si="134"/>
        <v>0</v>
      </c>
      <c r="AC1050" s="499" t="str">
        <f t="shared" si="135"/>
        <v/>
      </c>
    </row>
    <row r="1051" spans="22:29" ht="14.4" x14ac:dyDescent="0.3">
      <c r="V1051" s="546" t="str">
        <f t="shared" si="128"/>
        <v>Dépenses</v>
      </c>
      <c r="W1051" s="547">
        <f t="shared" si="129"/>
        <v>0</v>
      </c>
      <c r="X1051" s="547">
        <f t="shared" si="130"/>
        <v>0</v>
      </c>
      <c r="Y1051" s="547">
        <f t="shared" si="131"/>
        <v>0</v>
      </c>
      <c r="Z1051" s="547">
        <f t="shared" si="132"/>
        <v>0</v>
      </c>
      <c r="AA1051" s="547">
        <f t="shared" si="133"/>
        <v>0</v>
      </c>
      <c r="AB1051" s="547">
        <f t="shared" si="134"/>
        <v>0</v>
      </c>
      <c r="AC1051" s="499" t="str">
        <f t="shared" si="135"/>
        <v/>
      </c>
    </row>
    <row r="1052" spans="22:29" ht="14.4" x14ac:dyDescent="0.3">
      <c r="V1052" s="546" t="str">
        <f t="shared" si="128"/>
        <v>Dépenses</v>
      </c>
      <c r="W1052" s="547">
        <f t="shared" si="129"/>
        <v>0</v>
      </c>
      <c r="X1052" s="547">
        <f t="shared" si="130"/>
        <v>0</v>
      </c>
      <c r="Y1052" s="547">
        <f t="shared" si="131"/>
        <v>0</v>
      </c>
      <c r="Z1052" s="547">
        <f t="shared" si="132"/>
        <v>0</v>
      </c>
      <c r="AA1052" s="547">
        <f t="shared" si="133"/>
        <v>0</v>
      </c>
      <c r="AB1052" s="547">
        <f t="shared" si="134"/>
        <v>0</v>
      </c>
      <c r="AC1052" s="499" t="str">
        <f t="shared" si="135"/>
        <v/>
      </c>
    </row>
    <row r="1053" spans="22:29" ht="14.4" x14ac:dyDescent="0.3">
      <c r="V1053" s="546" t="str">
        <f t="shared" si="128"/>
        <v>Dépenses</v>
      </c>
      <c r="W1053" s="547">
        <f t="shared" si="129"/>
        <v>0</v>
      </c>
      <c r="X1053" s="547">
        <f t="shared" si="130"/>
        <v>0</v>
      </c>
      <c r="Y1053" s="547">
        <f t="shared" si="131"/>
        <v>0</v>
      </c>
      <c r="Z1053" s="547">
        <f t="shared" si="132"/>
        <v>0</v>
      </c>
      <c r="AA1053" s="547">
        <f t="shared" si="133"/>
        <v>0</v>
      </c>
      <c r="AB1053" s="547">
        <f t="shared" si="134"/>
        <v>0</v>
      </c>
      <c r="AC1053" s="499" t="str">
        <f t="shared" si="135"/>
        <v/>
      </c>
    </row>
    <row r="1054" spans="22:29" ht="14.4" x14ac:dyDescent="0.3">
      <c r="V1054" s="546" t="str">
        <f t="shared" si="128"/>
        <v>Dépenses</v>
      </c>
      <c r="W1054" s="547">
        <f t="shared" si="129"/>
        <v>0</v>
      </c>
      <c r="X1054" s="547">
        <f t="shared" si="130"/>
        <v>0</v>
      </c>
      <c r="Y1054" s="547">
        <f t="shared" si="131"/>
        <v>0</v>
      </c>
      <c r="Z1054" s="547">
        <f t="shared" si="132"/>
        <v>0</v>
      </c>
      <c r="AA1054" s="547">
        <f t="shared" si="133"/>
        <v>0</v>
      </c>
      <c r="AB1054" s="547">
        <f t="shared" si="134"/>
        <v>0</v>
      </c>
      <c r="AC1054" s="499" t="str">
        <f t="shared" si="135"/>
        <v/>
      </c>
    </row>
    <row r="1055" spans="22:29" ht="14.4" x14ac:dyDescent="0.3">
      <c r="V1055" s="546" t="str">
        <f t="shared" si="128"/>
        <v>Dépenses</v>
      </c>
      <c r="W1055" s="547">
        <f t="shared" si="129"/>
        <v>0</v>
      </c>
      <c r="X1055" s="547">
        <f t="shared" si="130"/>
        <v>0</v>
      </c>
      <c r="Y1055" s="547">
        <f t="shared" si="131"/>
        <v>0</v>
      </c>
      <c r="Z1055" s="547">
        <f t="shared" si="132"/>
        <v>0</v>
      </c>
      <c r="AA1055" s="547">
        <f t="shared" si="133"/>
        <v>0</v>
      </c>
      <c r="AB1055" s="547">
        <f t="shared" si="134"/>
        <v>0</v>
      </c>
      <c r="AC1055" s="499" t="str">
        <f t="shared" si="135"/>
        <v/>
      </c>
    </row>
    <row r="1056" spans="22:29" ht="14.4" x14ac:dyDescent="0.3">
      <c r="V1056" s="546" t="str">
        <f t="shared" si="128"/>
        <v>Dépenses</v>
      </c>
      <c r="W1056" s="547">
        <f t="shared" si="129"/>
        <v>0</v>
      </c>
      <c r="X1056" s="547">
        <f t="shared" si="130"/>
        <v>0</v>
      </c>
      <c r="Y1056" s="547">
        <f t="shared" si="131"/>
        <v>0</v>
      </c>
      <c r="Z1056" s="547">
        <f t="shared" si="132"/>
        <v>0</v>
      </c>
      <c r="AA1056" s="547">
        <f t="shared" si="133"/>
        <v>0</v>
      </c>
      <c r="AB1056" s="547">
        <f t="shared" si="134"/>
        <v>0</v>
      </c>
      <c r="AC1056" s="499" t="str">
        <f t="shared" si="135"/>
        <v/>
      </c>
    </row>
    <row r="1057" spans="22:29" ht="14.4" x14ac:dyDescent="0.3">
      <c r="V1057" s="546" t="str">
        <f t="shared" si="128"/>
        <v>Dépenses</v>
      </c>
      <c r="W1057" s="547">
        <f t="shared" si="129"/>
        <v>0</v>
      </c>
      <c r="X1057" s="547">
        <f t="shared" si="130"/>
        <v>0</v>
      </c>
      <c r="Y1057" s="547">
        <f t="shared" si="131"/>
        <v>0</v>
      </c>
      <c r="Z1057" s="547">
        <f t="shared" si="132"/>
        <v>0</v>
      </c>
      <c r="AA1057" s="547">
        <f t="shared" si="133"/>
        <v>0</v>
      </c>
      <c r="AB1057" s="547">
        <f t="shared" si="134"/>
        <v>0</v>
      </c>
      <c r="AC1057" s="499" t="str">
        <f t="shared" si="135"/>
        <v/>
      </c>
    </row>
    <row r="1058" spans="22:29" ht="14.4" x14ac:dyDescent="0.3">
      <c r="V1058" s="546" t="str">
        <f t="shared" si="128"/>
        <v>Dépenses</v>
      </c>
      <c r="W1058" s="547">
        <f t="shared" si="129"/>
        <v>0</v>
      </c>
      <c r="X1058" s="547">
        <f t="shared" si="130"/>
        <v>0</v>
      </c>
      <c r="Y1058" s="547">
        <f t="shared" si="131"/>
        <v>0</v>
      </c>
      <c r="Z1058" s="547">
        <f t="shared" si="132"/>
        <v>0</v>
      </c>
      <c r="AA1058" s="547">
        <f t="shared" si="133"/>
        <v>0</v>
      </c>
      <c r="AB1058" s="547">
        <f t="shared" si="134"/>
        <v>0</v>
      </c>
      <c r="AC1058" s="499" t="str">
        <f t="shared" si="135"/>
        <v/>
      </c>
    </row>
    <row r="1059" spans="22:29" ht="14.4" x14ac:dyDescent="0.3">
      <c r="V1059" s="546" t="str">
        <f t="shared" si="128"/>
        <v>Dépenses</v>
      </c>
      <c r="W1059" s="547">
        <f t="shared" si="129"/>
        <v>0</v>
      </c>
      <c r="X1059" s="547">
        <f t="shared" si="130"/>
        <v>0</v>
      </c>
      <c r="Y1059" s="547">
        <f t="shared" si="131"/>
        <v>0</v>
      </c>
      <c r="Z1059" s="547">
        <f t="shared" si="132"/>
        <v>0</v>
      </c>
      <c r="AA1059" s="547">
        <f t="shared" si="133"/>
        <v>0</v>
      </c>
      <c r="AB1059" s="547">
        <f t="shared" si="134"/>
        <v>0</v>
      </c>
      <c r="AC1059" s="499" t="str">
        <f t="shared" si="135"/>
        <v/>
      </c>
    </row>
    <row r="1060" spans="22:29" ht="14.4" x14ac:dyDescent="0.3">
      <c r="V1060" s="546" t="str">
        <f t="shared" si="128"/>
        <v>Dépenses</v>
      </c>
      <c r="W1060" s="547">
        <f t="shared" si="129"/>
        <v>0</v>
      </c>
      <c r="X1060" s="547">
        <f t="shared" si="130"/>
        <v>0</v>
      </c>
      <c r="Y1060" s="547">
        <f t="shared" si="131"/>
        <v>0</v>
      </c>
      <c r="Z1060" s="547">
        <f t="shared" si="132"/>
        <v>0</v>
      </c>
      <c r="AA1060" s="547">
        <f t="shared" si="133"/>
        <v>0</v>
      </c>
      <c r="AB1060" s="547">
        <f t="shared" si="134"/>
        <v>0</v>
      </c>
      <c r="AC1060" s="499" t="str">
        <f t="shared" si="135"/>
        <v/>
      </c>
    </row>
    <row r="1061" spans="22:29" ht="14.4" x14ac:dyDescent="0.3">
      <c r="V1061" s="546" t="str">
        <f t="shared" si="128"/>
        <v>Dépenses</v>
      </c>
      <c r="W1061" s="547">
        <f t="shared" si="129"/>
        <v>0</v>
      </c>
      <c r="X1061" s="547">
        <f t="shared" si="130"/>
        <v>0</v>
      </c>
      <c r="Y1061" s="547">
        <f t="shared" si="131"/>
        <v>0</v>
      </c>
      <c r="Z1061" s="547">
        <f t="shared" si="132"/>
        <v>0</v>
      </c>
      <c r="AA1061" s="547">
        <f t="shared" si="133"/>
        <v>0</v>
      </c>
      <c r="AB1061" s="547">
        <f t="shared" si="134"/>
        <v>0</v>
      </c>
      <c r="AC1061" s="499" t="str">
        <f t="shared" si="135"/>
        <v/>
      </c>
    </row>
    <row r="1062" spans="22:29" ht="14.4" x14ac:dyDescent="0.3">
      <c r="V1062" s="546" t="str">
        <f t="shared" si="128"/>
        <v>Dépenses</v>
      </c>
      <c r="W1062" s="547">
        <f t="shared" si="129"/>
        <v>0</v>
      </c>
      <c r="X1062" s="547">
        <f t="shared" si="130"/>
        <v>0</v>
      </c>
      <c r="Y1062" s="547">
        <f t="shared" si="131"/>
        <v>0</v>
      </c>
      <c r="Z1062" s="547">
        <f t="shared" si="132"/>
        <v>0</v>
      </c>
      <c r="AA1062" s="547">
        <f t="shared" si="133"/>
        <v>0</v>
      </c>
      <c r="AB1062" s="547">
        <f t="shared" si="134"/>
        <v>0</v>
      </c>
      <c r="AC1062" s="499" t="str">
        <f t="shared" si="135"/>
        <v/>
      </c>
    </row>
    <row r="1063" spans="22:29" ht="14.4" x14ac:dyDescent="0.3">
      <c r="V1063" s="546" t="str">
        <f t="shared" si="128"/>
        <v>Dépenses</v>
      </c>
      <c r="W1063" s="547">
        <f t="shared" si="129"/>
        <v>0</v>
      </c>
      <c r="X1063" s="547">
        <f t="shared" si="130"/>
        <v>0</v>
      </c>
      <c r="Y1063" s="547">
        <f t="shared" si="131"/>
        <v>0</v>
      </c>
      <c r="Z1063" s="547">
        <f t="shared" si="132"/>
        <v>0</v>
      </c>
      <c r="AA1063" s="547">
        <f t="shared" si="133"/>
        <v>0</v>
      </c>
      <c r="AB1063" s="547">
        <f t="shared" si="134"/>
        <v>0</v>
      </c>
      <c r="AC1063" s="499" t="str">
        <f t="shared" si="135"/>
        <v/>
      </c>
    </row>
    <row r="1064" spans="22:29" ht="14.4" x14ac:dyDescent="0.3">
      <c r="V1064" s="546" t="str">
        <f t="shared" si="128"/>
        <v>Dépenses</v>
      </c>
      <c r="W1064" s="547">
        <f t="shared" si="129"/>
        <v>0</v>
      </c>
      <c r="X1064" s="547">
        <f t="shared" si="130"/>
        <v>0</v>
      </c>
      <c r="Y1064" s="547">
        <f t="shared" si="131"/>
        <v>0</v>
      </c>
      <c r="Z1064" s="547">
        <f t="shared" si="132"/>
        <v>0</v>
      </c>
      <c r="AA1064" s="547">
        <f t="shared" si="133"/>
        <v>0</v>
      </c>
      <c r="AB1064" s="547">
        <f t="shared" si="134"/>
        <v>0</v>
      </c>
      <c r="AC1064" s="499" t="str">
        <f t="shared" si="135"/>
        <v/>
      </c>
    </row>
    <row r="1065" spans="22:29" ht="14.4" x14ac:dyDescent="0.3">
      <c r="V1065" s="546" t="str">
        <f t="shared" si="128"/>
        <v>Dépenses</v>
      </c>
      <c r="W1065" s="547">
        <f t="shared" si="129"/>
        <v>0</v>
      </c>
      <c r="X1065" s="547">
        <f t="shared" si="130"/>
        <v>0</v>
      </c>
      <c r="Y1065" s="547">
        <f t="shared" si="131"/>
        <v>0</v>
      </c>
      <c r="Z1065" s="547">
        <f t="shared" si="132"/>
        <v>0</v>
      </c>
      <c r="AA1065" s="547">
        <f t="shared" si="133"/>
        <v>0</v>
      </c>
      <c r="AB1065" s="547">
        <f t="shared" si="134"/>
        <v>0</v>
      </c>
      <c r="AC1065" s="499" t="str">
        <f t="shared" si="135"/>
        <v/>
      </c>
    </row>
    <row r="1066" spans="22:29" ht="14.4" x14ac:dyDescent="0.3">
      <c r="V1066" s="546" t="str">
        <f t="shared" si="128"/>
        <v>Dépenses</v>
      </c>
      <c r="W1066" s="547">
        <f t="shared" si="129"/>
        <v>0</v>
      </c>
      <c r="X1066" s="547">
        <f t="shared" si="130"/>
        <v>0</v>
      </c>
      <c r="Y1066" s="547">
        <f t="shared" si="131"/>
        <v>0</v>
      </c>
      <c r="Z1066" s="547">
        <f t="shared" si="132"/>
        <v>0</v>
      </c>
      <c r="AA1066" s="547">
        <f t="shared" si="133"/>
        <v>0</v>
      </c>
      <c r="AB1066" s="547">
        <f t="shared" si="134"/>
        <v>0</v>
      </c>
      <c r="AC1066" s="499" t="str">
        <f t="shared" si="135"/>
        <v/>
      </c>
    </row>
    <row r="1067" spans="22:29" ht="14.4" x14ac:dyDescent="0.3">
      <c r="V1067" s="546" t="str">
        <f t="shared" si="128"/>
        <v>Dépenses</v>
      </c>
      <c r="W1067" s="547">
        <f t="shared" si="129"/>
        <v>0</v>
      </c>
      <c r="X1067" s="547">
        <f t="shared" si="130"/>
        <v>0</v>
      </c>
      <c r="Y1067" s="547">
        <f t="shared" si="131"/>
        <v>0</v>
      </c>
      <c r="Z1067" s="547">
        <f t="shared" si="132"/>
        <v>0</v>
      </c>
      <c r="AA1067" s="547">
        <f t="shared" si="133"/>
        <v>0</v>
      </c>
      <c r="AB1067" s="547">
        <f t="shared" si="134"/>
        <v>0</v>
      </c>
      <c r="AC1067" s="499" t="str">
        <f t="shared" si="135"/>
        <v/>
      </c>
    </row>
    <row r="1068" spans="22:29" ht="14.4" x14ac:dyDescent="0.3">
      <c r="V1068" s="546" t="str">
        <f t="shared" si="128"/>
        <v>Dépenses</v>
      </c>
      <c r="W1068" s="547">
        <f t="shared" si="129"/>
        <v>0</v>
      </c>
      <c r="X1068" s="547">
        <f t="shared" si="130"/>
        <v>0</v>
      </c>
      <c r="Y1068" s="547">
        <f t="shared" si="131"/>
        <v>0</v>
      </c>
      <c r="Z1068" s="547">
        <f t="shared" si="132"/>
        <v>0</v>
      </c>
      <c r="AA1068" s="547">
        <f t="shared" si="133"/>
        <v>0</v>
      </c>
      <c r="AB1068" s="547">
        <f t="shared" si="134"/>
        <v>0</v>
      </c>
      <c r="AC1068" s="499" t="str">
        <f t="shared" si="135"/>
        <v/>
      </c>
    </row>
    <row r="1069" spans="22:29" ht="14.4" x14ac:dyDescent="0.3">
      <c r="V1069" s="546" t="str">
        <f t="shared" si="128"/>
        <v>Dépenses</v>
      </c>
      <c r="W1069" s="547">
        <f t="shared" si="129"/>
        <v>0</v>
      </c>
      <c r="X1069" s="547">
        <f t="shared" si="130"/>
        <v>0</v>
      </c>
      <c r="Y1069" s="547">
        <f t="shared" si="131"/>
        <v>0</v>
      </c>
      <c r="Z1069" s="547">
        <f t="shared" si="132"/>
        <v>0</v>
      </c>
      <c r="AA1069" s="547">
        <f t="shared" si="133"/>
        <v>0</v>
      </c>
      <c r="AB1069" s="547">
        <f t="shared" si="134"/>
        <v>0</v>
      </c>
      <c r="AC1069" s="499" t="str">
        <f t="shared" si="135"/>
        <v/>
      </c>
    </row>
    <row r="1070" spans="22:29" ht="14.4" x14ac:dyDescent="0.3">
      <c r="V1070" s="546" t="str">
        <f t="shared" si="128"/>
        <v>Dépenses</v>
      </c>
      <c r="W1070" s="547">
        <f t="shared" si="129"/>
        <v>0</v>
      </c>
      <c r="X1070" s="547">
        <f t="shared" si="130"/>
        <v>0</v>
      </c>
      <c r="Y1070" s="547">
        <f t="shared" si="131"/>
        <v>0</v>
      </c>
      <c r="Z1070" s="547">
        <f t="shared" si="132"/>
        <v>0</v>
      </c>
      <c r="AA1070" s="547">
        <f t="shared" si="133"/>
        <v>0</v>
      </c>
      <c r="AB1070" s="547">
        <f t="shared" si="134"/>
        <v>0</v>
      </c>
      <c r="AC1070" s="499" t="str">
        <f t="shared" si="135"/>
        <v/>
      </c>
    </row>
    <row r="1071" spans="22:29" ht="14.4" x14ac:dyDescent="0.3">
      <c r="V1071" s="546" t="str">
        <f t="shared" si="128"/>
        <v>Dépenses</v>
      </c>
      <c r="W1071" s="547">
        <f t="shared" si="129"/>
        <v>0</v>
      </c>
      <c r="X1071" s="547">
        <f t="shared" si="130"/>
        <v>0</v>
      </c>
      <c r="Y1071" s="547">
        <f t="shared" si="131"/>
        <v>0</v>
      </c>
      <c r="Z1071" s="547">
        <f t="shared" si="132"/>
        <v>0</v>
      </c>
      <c r="AA1071" s="547">
        <f t="shared" si="133"/>
        <v>0</v>
      </c>
      <c r="AB1071" s="547">
        <f t="shared" si="134"/>
        <v>0</v>
      </c>
      <c r="AC1071" s="499" t="str">
        <f t="shared" si="135"/>
        <v/>
      </c>
    </row>
    <row r="1072" spans="22:29" ht="14.4" x14ac:dyDescent="0.3">
      <c r="V1072" s="546" t="str">
        <f t="shared" si="128"/>
        <v>Dépenses</v>
      </c>
      <c r="W1072" s="547">
        <f t="shared" si="129"/>
        <v>0</v>
      </c>
      <c r="X1072" s="547">
        <f t="shared" si="130"/>
        <v>0</v>
      </c>
      <c r="Y1072" s="547">
        <f t="shared" si="131"/>
        <v>0</v>
      </c>
      <c r="Z1072" s="547">
        <f t="shared" si="132"/>
        <v>0</v>
      </c>
      <c r="AA1072" s="547">
        <f t="shared" si="133"/>
        <v>0</v>
      </c>
      <c r="AB1072" s="547">
        <f t="shared" si="134"/>
        <v>0</v>
      </c>
      <c r="AC1072" s="499" t="str">
        <f t="shared" si="135"/>
        <v/>
      </c>
    </row>
    <row r="1073" spans="22:29" ht="14.4" x14ac:dyDescent="0.3">
      <c r="V1073" s="546" t="str">
        <f t="shared" si="128"/>
        <v>Dépenses</v>
      </c>
      <c r="W1073" s="547">
        <f t="shared" si="129"/>
        <v>0</v>
      </c>
      <c r="X1073" s="547">
        <f t="shared" si="130"/>
        <v>0</v>
      </c>
      <c r="Y1073" s="547">
        <f t="shared" si="131"/>
        <v>0</v>
      </c>
      <c r="Z1073" s="547">
        <f t="shared" si="132"/>
        <v>0</v>
      </c>
      <c r="AA1073" s="547">
        <f t="shared" si="133"/>
        <v>0</v>
      </c>
      <c r="AB1073" s="547">
        <f t="shared" si="134"/>
        <v>0</v>
      </c>
      <c r="AC1073" s="499" t="str">
        <f t="shared" si="135"/>
        <v/>
      </c>
    </row>
    <row r="1074" spans="22:29" ht="14.4" x14ac:dyDescent="0.3">
      <c r="V1074" s="546" t="str">
        <f t="shared" si="128"/>
        <v>Dépenses</v>
      </c>
      <c r="W1074" s="547">
        <f t="shared" si="129"/>
        <v>0</v>
      </c>
      <c r="X1074" s="547">
        <f t="shared" si="130"/>
        <v>0</v>
      </c>
      <c r="Y1074" s="547">
        <f t="shared" si="131"/>
        <v>0</v>
      </c>
      <c r="Z1074" s="547">
        <f t="shared" si="132"/>
        <v>0</v>
      </c>
      <c r="AA1074" s="547">
        <f t="shared" si="133"/>
        <v>0</v>
      </c>
      <c r="AB1074" s="547">
        <f t="shared" si="134"/>
        <v>0</v>
      </c>
      <c r="AC1074" s="499" t="str">
        <f t="shared" si="135"/>
        <v/>
      </c>
    </row>
    <row r="1075" spans="22:29" ht="14.4" x14ac:dyDescent="0.3">
      <c r="V1075" s="546" t="str">
        <f t="shared" si="128"/>
        <v>Dépenses</v>
      </c>
      <c r="W1075" s="547">
        <f t="shared" si="129"/>
        <v>0</v>
      </c>
      <c r="X1075" s="547">
        <f t="shared" si="130"/>
        <v>0</v>
      </c>
      <c r="Y1075" s="547">
        <f t="shared" si="131"/>
        <v>0</v>
      </c>
      <c r="Z1075" s="547">
        <f t="shared" si="132"/>
        <v>0</v>
      </c>
      <c r="AA1075" s="547">
        <f t="shared" si="133"/>
        <v>0</v>
      </c>
      <c r="AB1075" s="547">
        <f t="shared" si="134"/>
        <v>0</v>
      </c>
      <c r="AC1075" s="499" t="str">
        <f t="shared" si="135"/>
        <v/>
      </c>
    </row>
    <row r="1076" spans="22:29" ht="14.4" x14ac:dyDescent="0.3">
      <c r="V1076" s="546" t="str">
        <f t="shared" si="128"/>
        <v>Dépenses</v>
      </c>
      <c r="W1076" s="547">
        <f t="shared" si="129"/>
        <v>0</v>
      </c>
      <c r="X1076" s="547">
        <f t="shared" si="130"/>
        <v>0</v>
      </c>
      <c r="Y1076" s="547">
        <f t="shared" si="131"/>
        <v>0</v>
      </c>
      <c r="Z1076" s="547">
        <f t="shared" si="132"/>
        <v>0</v>
      </c>
      <c r="AA1076" s="547">
        <f t="shared" si="133"/>
        <v>0</v>
      </c>
      <c r="AB1076" s="547">
        <f t="shared" si="134"/>
        <v>0</v>
      </c>
      <c r="AC1076" s="499" t="str">
        <f t="shared" si="135"/>
        <v/>
      </c>
    </row>
    <row r="1077" spans="22:29" ht="14.4" x14ac:dyDescent="0.3">
      <c r="V1077" s="546" t="str">
        <f t="shared" si="128"/>
        <v>Dépenses</v>
      </c>
      <c r="W1077" s="547">
        <f t="shared" si="129"/>
        <v>0</v>
      </c>
      <c r="X1077" s="547">
        <f t="shared" si="130"/>
        <v>0</v>
      </c>
      <c r="Y1077" s="547">
        <f t="shared" si="131"/>
        <v>0</v>
      </c>
      <c r="Z1077" s="547">
        <f t="shared" si="132"/>
        <v>0</v>
      </c>
      <c r="AA1077" s="547">
        <f t="shared" si="133"/>
        <v>0</v>
      </c>
      <c r="AB1077" s="547">
        <f t="shared" si="134"/>
        <v>0</v>
      </c>
      <c r="AC1077" s="499" t="str">
        <f t="shared" si="135"/>
        <v/>
      </c>
    </row>
    <row r="1078" spans="22:29" ht="14.4" x14ac:dyDescent="0.3">
      <c r="V1078" s="546" t="str">
        <f t="shared" si="128"/>
        <v>Dépenses</v>
      </c>
      <c r="W1078" s="547">
        <f t="shared" si="129"/>
        <v>0</v>
      </c>
      <c r="X1078" s="547">
        <f t="shared" si="130"/>
        <v>0</v>
      </c>
      <c r="Y1078" s="547">
        <f t="shared" si="131"/>
        <v>0</v>
      </c>
      <c r="Z1078" s="547">
        <f t="shared" si="132"/>
        <v>0</v>
      </c>
      <c r="AA1078" s="547">
        <f t="shared" si="133"/>
        <v>0</v>
      </c>
      <c r="AB1078" s="547">
        <f t="shared" si="134"/>
        <v>0</v>
      </c>
      <c r="AC1078" s="499" t="str">
        <f t="shared" si="135"/>
        <v/>
      </c>
    </row>
    <row r="1079" spans="22:29" ht="14.4" x14ac:dyDescent="0.3">
      <c r="V1079" s="546" t="str">
        <f t="shared" si="128"/>
        <v>Dépenses</v>
      </c>
      <c r="W1079" s="547">
        <f t="shared" si="129"/>
        <v>0</v>
      </c>
      <c r="X1079" s="547">
        <f t="shared" si="130"/>
        <v>0</v>
      </c>
      <c r="Y1079" s="547">
        <f t="shared" si="131"/>
        <v>0</v>
      </c>
      <c r="Z1079" s="547">
        <f t="shared" si="132"/>
        <v>0</v>
      </c>
      <c r="AA1079" s="547">
        <f t="shared" si="133"/>
        <v>0</v>
      </c>
      <c r="AB1079" s="547">
        <f t="shared" si="134"/>
        <v>0</v>
      </c>
      <c r="AC1079" s="499" t="str">
        <f t="shared" si="135"/>
        <v/>
      </c>
    </row>
    <row r="1080" spans="22:29" ht="14.4" x14ac:dyDescent="0.3">
      <c r="V1080" s="546" t="str">
        <f t="shared" si="128"/>
        <v>Dépenses</v>
      </c>
      <c r="W1080" s="547">
        <f t="shared" si="129"/>
        <v>0</v>
      </c>
      <c r="X1080" s="547">
        <f t="shared" si="130"/>
        <v>0</v>
      </c>
      <c r="Y1080" s="547">
        <f t="shared" si="131"/>
        <v>0</v>
      </c>
      <c r="Z1080" s="547">
        <f t="shared" si="132"/>
        <v>0</v>
      </c>
      <c r="AA1080" s="547">
        <f t="shared" si="133"/>
        <v>0</v>
      </c>
      <c r="AB1080" s="547">
        <f t="shared" si="134"/>
        <v>0</v>
      </c>
      <c r="AC1080" s="499" t="str">
        <f t="shared" si="135"/>
        <v/>
      </c>
    </row>
    <row r="1081" spans="22:29" ht="14.4" x14ac:dyDescent="0.3">
      <c r="V1081" s="546" t="str">
        <f t="shared" si="128"/>
        <v>Dépenses</v>
      </c>
      <c r="W1081" s="547">
        <f t="shared" si="129"/>
        <v>0</v>
      </c>
      <c r="X1081" s="547">
        <f t="shared" si="130"/>
        <v>0</v>
      </c>
      <c r="Y1081" s="547">
        <f t="shared" si="131"/>
        <v>0</v>
      </c>
      <c r="Z1081" s="547">
        <f t="shared" si="132"/>
        <v>0</v>
      </c>
      <c r="AA1081" s="547">
        <f t="shared" si="133"/>
        <v>0</v>
      </c>
      <c r="AB1081" s="547">
        <f t="shared" si="134"/>
        <v>0</v>
      </c>
      <c r="AC1081" s="499" t="str">
        <f t="shared" si="135"/>
        <v/>
      </c>
    </row>
    <row r="1082" spans="22:29" ht="14.4" x14ac:dyDescent="0.3">
      <c r="V1082" s="546" t="str">
        <f t="shared" si="128"/>
        <v>Dépenses</v>
      </c>
      <c r="W1082" s="547">
        <f t="shared" si="129"/>
        <v>0</v>
      </c>
      <c r="X1082" s="547">
        <f t="shared" si="130"/>
        <v>0</v>
      </c>
      <c r="Y1082" s="547">
        <f t="shared" si="131"/>
        <v>0</v>
      </c>
      <c r="Z1082" s="547">
        <f t="shared" si="132"/>
        <v>0</v>
      </c>
      <c r="AA1082" s="547">
        <f t="shared" si="133"/>
        <v>0</v>
      </c>
      <c r="AB1082" s="547">
        <f t="shared" si="134"/>
        <v>0</v>
      </c>
      <c r="AC1082" s="499" t="str">
        <f t="shared" si="135"/>
        <v/>
      </c>
    </row>
    <row r="1083" spans="22:29" ht="14.4" x14ac:dyDescent="0.3">
      <c r="V1083" s="546" t="str">
        <f t="shared" si="128"/>
        <v>Dépenses</v>
      </c>
      <c r="W1083" s="547">
        <f t="shared" si="129"/>
        <v>0</v>
      </c>
      <c r="X1083" s="547">
        <f t="shared" si="130"/>
        <v>0</v>
      </c>
      <c r="Y1083" s="547">
        <f t="shared" si="131"/>
        <v>0</v>
      </c>
      <c r="Z1083" s="547">
        <f t="shared" si="132"/>
        <v>0</v>
      </c>
      <c r="AA1083" s="547">
        <f t="shared" si="133"/>
        <v>0</v>
      </c>
      <c r="AB1083" s="547">
        <f t="shared" si="134"/>
        <v>0</v>
      </c>
      <c r="AC1083" s="499" t="str">
        <f t="shared" si="135"/>
        <v/>
      </c>
    </row>
    <row r="1084" spans="22:29" ht="14.4" x14ac:dyDescent="0.3">
      <c r="V1084" s="546" t="str">
        <f t="shared" si="128"/>
        <v>Dépenses</v>
      </c>
      <c r="W1084" s="547">
        <f t="shared" si="129"/>
        <v>0</v>
      </c>
      <c r="X1084" s="547">
        <f t="shared" si="130"/>
        <v>0</v>
      </c>
      <c r="Y1084" s="547">
        <f t="shared" si="131"/>
        <v>0</v>
      </c>
      <c r="Z1084" s="547">
        <f t="shared" si="132"/>
        <v>0</v>
      </c>
      <c r="AA1084" s="547">
        <f t="shared" si="133"/>
        <v>0</v>
      </c>
      <c r="AB1084" s="547">
        <f t="shared" si="134"/>
        <v>0</v>
      </c>
      <c r="AC1084" s="499" t="str">
        <f t="shared" si="135"/>
        <v/>
      </c>
    </row>
    <row r="1085" spans="22:29" ht="14.4" x14ac:dyDescent="0.3">
      <c r="V1085" s="546" t="str">
        <f t="shared" si="128"/>
        <v>Dépenses</v>
      </c>
      <c r="W1085" s="547">
        <f t="shared" si="129"/>
        <v>0</v>
      </c>
      <c r="X1085" s="547">
        <f t="shared" si="130"/>
        <v>0</v>
      </c>
      <c r="Y1085" s="547">
        <f t="shared" si="131"/>
        <v>0</v>
      </c>
      <c r="Z1085" s="547">
        <f t="shared" si="132"/>
        <v>0</v>
      </c>
      <c r="AA1085" s="547">
        <f t="shared" si="133"/>
        <v>0</v>
      </c>
      <c r="AB1085" s="547">
        <f t="shared" si="134"/>
        <v>0</v>
      </c>
      <c r="AC1085" s="499" t="str">
        <f t="shared" si="135"/>
        <v/>
      </c>
    </row>
    <row r="1086" spans="22:29" ht="14.4" x14ac:dyDescent="0.3">
      <c r="V1086" s="546" t="str">
        <f t="shared" si="128"/>
        <v>Dépenses</v>
      </c>
      <c r="W1086" s="547">
        <f t="shared" si="129"/>
        <v>0</v>
      </c>
      <c r="X1086" s="547">
        <f t="shared" si="130"/>
        <v>0</v>
      </c>
      <c r="Y1086" s="547">
        <f t="shared" si="131"/>
        <v>0</v>
      </c>
      <c r="Z1086" s="547">
        <f t="shared" si="132"/>
        <v>0</v>
      </c>
      <c r="AA1086" s="547">
        <f t="shared" si="133"/>
        <v>0</v>
      </c>
      <c r="AB1086" s="547">
        <f t="shared" si="134"/>
        <v>0</v>
      </c>
      <c r="AC1086" s="499" t="str">
        <f t="shared" si="135"/>
        <v/>
      </c>
    </row>
    <row r="1087" spans="22:29" ht="14.4" x14ac:dyDescent="0.3">
      <c r="V1087" s="546" t="str">
        <f t="shared" si="128"/>
        <v>Dépenses</v>
      </c>
      <c r="W1087" s="547">
        <f t="shared" si="129"/>
        <v>0</v>
      </c>
      <c r="X1087" s="547">
        <f t="shared" si="130"/>
        <v>0</v>
      </c>
      <c r="Y1087" s="547">
        <f t="shared" si="131"/>
        <v>0</v>
      </c>
      <c r="Z1087" s="547">
        <f t="shared" si="132"/>
        <v>0</v>
      </c>
      <c r="AA1087" s="547">
        <f t="shared" si="133"/>
        <v>0</v>
      </c>
      <c r="AB1087" s="547">
        <f t="shared" si="134"/>
        <v>0</v>
      </c>
      <c r="AC1087" s="499" t="str">
        <f t="shared" si="135"/>
        <v/>
      </c>
    </row>
    <row r="1088" spans="22:29" ht="14.4" x14ac:dyDescent="0.3">
      <c r="V1088" s="546" t="str">
        <f t="shared" si="128"/>
        <v>Dépenses</v>
      </c>
      <c r="W1088" s="547">
        <f t="shared" si="129"/>
        <v>0</v>
      </c>
      <c r="X1088" s="547">
        <f t="shared" si="130"/>
        <v>0</v>
      </c>
      <c r="Y1088" s="547">
        <f t="shared" si="131"/>
        <v>0</v>
      </c>
      <c r="Z1088" s="547">
        <f t="shared" si="132"/>
        <v>0</v>
      </c>
      <c r="AA1088" s="547">
        <f t="shared" si="133"/>
        <v>0</v>
      </c>
      <c r="AB1088" s="547">
        <f t="shared" si="134"/>
        <v>0</v>
      </c>
      <c r="AC1088" s="499" t="str">
        <f t="shared" si="135"/>
        <v/>
      </c>
    </row>
    <row r="1089" spans="22:29" ht="14.4" x14ac:dyDescent="0.3">
      <c r="V1089" s="546" t="str">
        <f t="shared" si="128"/>
        <v>Dépenses</v>
      </c>
      <c r="W1089" s="547">
        <f t="shared" si="129"/>
        <v>0</v>
      </c>
      <c r="X1089" s="547">
        <f t="shared" si="130"/>
        <v>0</v>
      </c>
      <c r="Y1089" s="547">
        <f t="shared" si="131"/>
        <v>0</v>
      </c>
      <c r="Z1089" s="547">
        <f t="shared" si="132"/>
        <v>0</v>
      </c>
      <c r="AA1089" s="547">
        <f t="shared" si="133"/>
        <v>0</v>
      </c>
      <c r="AB1089" s="547">
        <f t="shared" si="134"/>
        <v>0</v>
      </c>
      <c r="AC1089" s="499" t="str">
        <f t="shared" si="135"/>
        <v/>
      </c>
    </row>
    <row r="1090" spans="22:29" ht="14.4" x14ac:dyDescent="0.3">
      <c r="V1090" s="546" t="str">
        <f t="shared" si="128"/>
        <v>Dépenses</v>
      </c>
      <c r="W1090" s="547">
        <f t="shared" si="129"/>
        <v>0</v>
      </c>
      <c r="X1090" s="547">
        <f t="shared" si="130"/>
        <v>0</v>
      </c>
      <c r="Y1090" s="547">
        <f t="shared" si="131"/>
        <v>0</v>
      </c>
      <c r="Z1090" s="547">
        <f t="shared" si="132"/>
        <v>0</v>
      </c>
      <c r="AA1090" s="547">
        <f t="shared" si="133"/>
        <v>0</v>
      </c>
      <c r="AB1090" s="547">
        <f t="shared" si="134"/>
        <v>0</v>
      </c>
      <c r="AC1090" s="499" t="str">
        <f t="shared" si="135"/>
        <v/>
      </c>
    </row>
    <row r="1091" spans="22:29" ht="14.4" x14ac:dyDescent="0.3">
      <c r="V1091" s="546" t="str">
        <f t="shared" ref="V1091:V1154" si="136">IF(LEFT($L1091,1)="R","Recettes","Dépenses")</f>
        <v>Dépenses</v>
      </c>
      <c r="W1091" s="547">
        <f t="shared" ref="W1091:W1154" si="137">IF($G1091&amp;$I1091&amp;$D1091="SaisirBudget InitialEngagement",$T1091,0)</f>
        <v>0</v>
      </c>
      <c r="X1091" s="547">
        <f t="shared" ref="X1091:X1154" si="138">IF($G1091&amp;$I1091&amp;$D1091&amp;$V1091="SaisirBudget InitialPaiementDépenses",$T1091,0)</f>
        <v>0</v>
      </c>
      <c r="Y1091" s="547">
        <f t="shared" ref="Y1091:Y1154" si="139">IF($G1091&amp;$I1091&amp;$D1091&amp;$V1091="SaisirBudget InitialPaiementRecettes",$T1091,0)</f>
        <v>0</v>
      </c>
      <c r="Z1091" s="547">
        <f t="shared" ref="Z1091:Z1154" si="140">IF($D1091&amp;$V1091="EngagementDépenses",$T1091,0)</f>
        <v>0</v>
      </c>
      <c r="AA1091" s="547">
        <f t="shared" ref="AA1091:AA1154" si="141">IF($D1091&amp;$V1091="PaiementDépenses",$T1091,0)</f>
        <v>0</v>
      </c>
      <c r="AB1091" s="547">
        <f t="shared" ref="AB1091:AB1154" si="142">IF($D1091&amp;$V1091="PaiementRecettes",$T1091,0)</f>
        <v>0</v>
      </c>
      <c r="AC1091" s="499" t="str">
        <f t="shared" ref="AC1091:AC1154" si="143">IF(LEFT($L1091,2)="RF","RF",IF(LEFT($L1091,2)="RI","RI",""))</f>
        <v/>
      </c>
    </row>
    <row r="1092" spans="22:29" ht="14.4" x14ac:dyDescent="0.3">
      <c r="V1092" s="546" t="str">
        <f t="shared" si="136"/>
        <v>Dépenses</v>
      </c>
      <c r="W1092" s="547">
        <f t="shared" si="137"/>
        <v>0</v>
      </c>
      <c r="X1092" s="547">
        <f t="shared" si="138"/>
        <v>0</v>
      </c>
      <c r="Y1092" s="547">
        <f t="shared" si="139"/>
        <v>0</v>
      </c>
      <c r="Z1092" s="547">
        <f t="shared" si="140"/>
        <v>0</v>
      </c>
      <c r="AA1092" s="547">
        <f t="shared" si="141"/>
        <v>0</v>
      </c>
      <c r="AB1092" s="547">
        <f t="shared" si="142"/>
        <v>0</v>
      </c>
      <c r="AC1092" s="499" t="str">
        <f t="shared" si="143"/>
        <v/>
      </c>
    </row>
    <row r="1093" spans="22:29" ht="14.4" x14ac:dyDescent="0.3">
      <c r="V1093" s="546" t="str">
        <f t="shared" si="136"/>
        <v>Dépenses</v>
      </c>
      <c r="W1093" s="547">
        <f t="shared" si="137"/>
        <v>0</v>
      </c>
      <c r="X1093" s="547">
        <f t="shared" si="138"/>
        <v>0</v>
      </c>
      <c r="Y1093" s="547">
        <f t="shared" si="139"/>
        <v>0</v>
      </c>
      <c r="Z1093" s="547">
        <f t="shared" si="140"/>
        <v>0</v>
      </c>
      <c r="AA1093" s="547">
        <f t="shared" si="141"/>
        <v>0</v>
      </c>
      <c r="AB1093" s="547">
        <f t="shared" si="142"/>
        <v>0</v>
      </c>
      <c r="AC1093" s="499" t="str">
        <f t="shared" si="143"/>
        <v/>
      </c>
    </row>
    <row r="1094" spans="22:29" ht="14.4" x14ac:dyDescent="0.3">
      <c r="V1094" s="546" t="str">
        <f t="shared" si="136"/>
        <v>Dépenses</v>
      </c>
      <c r="W1094" s="547">
        <f t="shared" si="137"/>
        <v>0</v>
      </c>
      <c r="X1094" s="547">
        <f t="shared" si="138"/>
        <v>0</v>
      </c>
      <c r="Y1094" s="547">
        <f t="shared" si="139"/>
        <v>0</v>
      </c>
      <c r="Z1094" s="547">
        <f t="shared" si="140"/>
        <v>0</v>
      </c>
      <c r="AA1094" s="547">
        <f t="shared" si="141"/>
        <v>0</v>
      </c>
      <c r="AB1094" s="547">
        <f t="shared" si="142"/>
        <v>0</v>
      </c>
      <c r="AC1094" s="499" t="str">
        <f t="shared" si="143"/>
        <v/>
      </c>
    </row>
    <row r="1095" spans="22:29" ht="14.4" x14ac:dyDescent="0.3">
      <c r="V1095" s="546" t="str">
        <f t="shared" si="136"/>
        <v>Dépenses</v>
      </c>
      <c r="W1095" s="547">
        <f t="shared" si="137"/>
        <v>0</v>
      </c>
      <c r="X1095" s="547">
        <f t="shared" si="138"/>
        <v>0</v>
      </c>
      <c r="Y1095" s="547">
        <f t="shared" si="139"/>
        <v>0</v>
      </c>
      <c r="Z1095" s="547">
        <f t="shared" si="140"/>
        <v>0</v>
      </c>
      <c r="AA1095" s="547">
        <f t="shared" si="141"/>
        <v>0</v>
      </c>
      <c r="AB1095" s="547">
        <f t="shared" si="142"/>
        <v>0</v>
      </c>
      <c r="AC1095" s="499" t="str">
        <f t="shared" si="143"/>
        <v/>
      </c>
    </row>
    <row r="1096" spans="22:29" ht="14.4" x14ac:dyDescent="0.3">
      <c r="V1096" s="546" t="str">
        <f t="shared" si="136"/>
        <v>Dépenses</v>
      </c>
      <c r="W1096" s="547">
        <f t="shared" si="137"/>
        <v>0</v>
      </c>
      <c r="X1096" s="547">
        <f t="shared" si="138"/>
        <v>0</v>
      </c>
      <c r="Y1096" s="547">
        <f t="shared" si="139"/>
        <v>0</v>
      </c>
      <c r="Z1096" s="547">
        <f t="shared" si="140"/>
        <v>0</v>
      </c>
      <c r="AA1096" s="547">
        <f t="shared" si="141"/>
        <v>0</v>
      </c>
      <c r="AB1096" s="547">
        <f t="shared" si="142"/>
        <v>0</v>
      </c>
      <c r="AC1096" s="499" t="str">
        <f t="shared" si="143"/>
        <v/>
      </c>
    </row>
    <row r="1097" spans="22:29" ht="14.4" x14ac:dyDescent="0.3">
      <c r="V1097" s="546" t="str">
        <f t="shared" si="136"/>
        <v>Dépenses</v>
      </c>
      <c r="W1097" s="547">
        <f t="shared" si="137"/>
        <v>0</v>
      </c>
      <c r="X1097" s="547">
        <f t="shared" si="138"/>
        <v>0</v>
      </c>
      <c r="Y1097" s="547">
        <f t="shared" si="139"/>
        <v>0</v>
      </c>
      <c r="Z1097" s="547">
        <f t="shared" si="140"/>
        <v>0</v>
      </c>
      <c r="AA1097" s="547">
        <f t="shared" si="141"/>
        <v>0</v>
      </c>
      <c r="AB1097" s="547">
        <f t="shared" si="142"/>
        <v>0</v>
      </c>
      <c r="AC1097" s="499" t="str">
        <f t="shared" si="143"/>
        <v/>
      </c>
    </row>
    <row r="1098" spans="22:29" ht="14.4" x14ac:dyDescent="0.3">
      <c r="V1098" s="546" t="str">
        <f t="shared" si="136"/>
        <v>Dépenses</v>
      </c>
      <c r="W1098" s="547">
        <f t="shared" si="137"/>
        <v>0</v>
      </c>
      <c r="X1098" s="547">
        <f t="shared" si="138"/>
        <v>0</v>
      </c>
      <c r="Y1098" s="547">
        <f t="shared" si="139"/>
        <v>0</v>
      </c>
      <c r="Z1098" s="547">
        <f t="shared" si="140"/>
        <v>0</v>
      </c>
      <c r="AA1098" s="547">
        <f t="shared" si="141"/>
        <v>0</v>
      </c>
      <c r="AB1098" s="547">
        <f t="shared" si="142"/>
        <v>0</v>
      </c>
      <c r="AC1098" s="499" t="str">
        <f t="shared" si="143"/>
        <v/>
      </c>
    </row>
    <row r="1099" spans="22:29" ht="14.4" x14ac:dyDescent="0.3">
      <c r="V1099" s="546" t="str">
        <f t="shared" si="136"/>
        <v>Dépenses</v>
      </c>
      <c r="W1099" s="547">
        <f t="shared" si="137"/>
        <v>0</v>
      </c>
      <c r="X1099" s="547">
        <f t="shared" si="138"/>
        <v>0</v>
      </c>
      <c r="Y1099" s="547">
        <f t="shared" si="139"/>
        <v>0</v>
      </c>
      <c r="Z1099" s="547">
        <f t="shared" si="140"/>
        <v>0</v>
      </c>
      <c r="AA1099" s="547">
        <f t="shared" si="141"/>
        <v>0</v>
      </c>
      <c r="AB1099" s="547">
        <f t="shared" si="142"/>
        <v>0</v>
      </c>
      <c r="AC1099" s="499" t="str">
        <f t="shared" si="143"/>
        <v/>
      </c>
    </row>
    <row r="1100" spans="22:29" ht="14.4" x14ac:dyDescent="0.3">
      <c r="V1100" s="546" t="str">
        <f t="shared" si="136"/>
        <v>Dépenses</v>
      </c>
      <c r="W1100" s="547">
        <f t="shared" si="137"/>
        <v>0</v>
      </c>
      <c r="X1100" s="547">
        <f t="shared" si="138"/>
        <v>0</v>
      </c>
      <c r="Y1100" s="547">
        <f t="shared" si="139"/>
        <v>0</v>
      </c>
      <c r="Z1100" s="547">
        <f t="shared" si="140"/>
        <v>0</v>
      </c>
      <c r="AA1100" s="547">
        <f t="shared" si="141"/>
        <v>0</v>
      </c>
      <c r="AB1100" s="547">
        <f t="shared" si="142"/>
        <v>0</v>
      </c>
      <c r="AC1100" s="499" t="str">
        <f t="shared" si="143"/>
        <v/>
      </c>
    </row>
    <row r="1101" spans="22:29" ht="14.4" x14ac:dyDescent="0.3">
      <c r="V1101" s="546" t="str">
        <f t="shared" si="136"/>
        <v>Dépenses</v>
      </c>
      <c r="W1101" s="547">
        <f t="shared" si="137"/>
        <v>0</v>
      </c>
      <c r="X1101" s="547">
        <f t="shared" si="138"/>
        <v>0</v>
      </c>
      <c r="Y1101" s="547">
        <f t="shared" si="139"/>
        <v>0</v>
      </c>
      <c r="Z1101" s="547">
        <f t="shared" si="140"/>
        <v>0</v>
      </c>
      <c r="AA1101" s="547">
        <f t="shared" si="141"/>
        <v>0</v>
      </c>
      <c r="AB1101" s="547">
        <f t="shared" si="142"/>
        <v>0</v>
      </c>
      <c r="AC1101" s="499" t="str">
        <f t="shared" si="143"/>
        <v/>
      </c>
    </row>
    <row r="1102" spans="22:29" ht="14.4" x14ac:dyDescent="0.3">
      <c r="V1102" s="546" t="str">
        <f t="shared" si="136"/>
        <v>Dépenses</v>
      </c>
      <c r="W1102" s="547">
        <f t="shared" si="137"/>
        <v>0</v>
      </c>
      <c r="X1102" s="547">
        <f t="shared" si="138"/>
        <v>0</v>
      </c>
      <c r="Y1102" s="547">
        <f t="shared" si="139"/>
        <v>0</v>
      </c>
      <c r="Z1102" s="547">
        <f t="shared" si="140"/>
        <v>0</v>
      </c>
      <c r="AA1102" s="547">
        <f t="shared" si="141"/>
        <v>0</v>
      </c>
      <c r="AB1102" s="547">
        <f t="shared" si="142"/>
        <v>0</v>
      </c>
      <c r="AC1102" s="499" t="str">
        <f t="shared" si="143"/>
        <v/>
      </c>
    </row>
    <row r="1103" spans="22:29" ht="14.4" x14ac:dyDescent="0.3">
      <c r="V1103" s="546" t="str">
        <f t="shared" si="136"/>
        <v>Dépenses</v>
      </c>
      <c r="W1103" s="547">
        <f t="shared" si="137"/>
        <v>0</v>
      </c>
      <c r="X1103" s="547">
        <f t="shared" si="138"/>
        <v>0</v>
      </c>
      <c r="Y1103" s="547">
        <f t="shared" si="139"/>
        <v>0</v>
      </c>
      <c r="Z1103" s="547">
        <f t="shared" si="140"/>
        <v>0</v>
      </c>
      <c r="AA1103" s="547">
        <f t="shared" si="141"/>
        <v>0</v>
      </c>
      <c r="AB1103" s="547">
        <f t="shared" si="142"/>
        <v>0</v>
      </c>
      <c r="AC1103" s="499" t="str">
        <f t="shared" si="143"/>
        <v/>
      </c>
    </row>
    <row r="1104" spans="22:29" ht="14.4" x14ac:dyDescent="0.3">
      <c r="V1104" s="546" t="str">
        <f t="shared" si="136"/>
        <v>Dépenses</v>
      </c>
      <c r="W1104" s="547">
        <f t="shared" si="137"/>
        <v>0</v>
      </c>
      <c r="X1104" s="547">
        <f t="shared" si="138"/>
        <v>0</v>
      </c>
      <c r="Y1104" s="547">
        <f t="shared" si="139"/>
        <v>0</v>
      </c>
      <c r="Z1104" s="547">
        <f t="shared" si="140"/>
        <v>0</v>
      </c>
      <c r="AA1104" s="547">
        <f t="shared" si="141"/>
        <v>0</v>
      </c>
      <c r="AB1104" s="547">
        <f t="shared" si="142"/>
        <v>0</v>
      </c>
      <c r="AC1104" s="499" t="str">
        <f t="shared" si="143"/>
        <v/>
      </c>
    </row>
    <row r="1105" spans="22:29" ht="14.4" x14ac:dyDescent="0.3">
      <c r="V1105" s="546" t="str">
        <f t="shared" si="136"/>
        <v>Dépenses</v>
      </c>
      <c r="W1105" s="547">
        <f t="shared" si="137"/>
        <v>0</v>
      </c>
      <c r="X1105" s="547">
        <f t="shared" si="138"/>
        <v>0</v>
      </c>
      <c r="Y1105" s="547">
        <f t="shared" si="139"/>
        <v>0</v>
      </c>
      <c r="Z1105" s="547">
        <f t="shared" si="140"/>
        <v>0</v>
      </c>
      <c r="AA1105" s="547">
        <f t="shared" si="141"/>
        <v>0</v>
      </c>
      <c r="AB1105" s="547">
        <f t="shared" si="142"/>
        <v>0</v>
      </c>
      <c r="AC1105" s="499" t="str">
        <f t="shared" si="143"/>
        <v/>
      </c>
    </row>
    <row r="1106" spans="22:29" ht="14.4" x14ac:dyDescent="0.3">
      <c r="V1106" s="546" t="str">
        <f t="shared" si="136"/>
        <v>Dépenses</v>
      </c>
      <c r="W1106" s="547">
        <f t="shared" si="137"/>
        <v>0</v>
      </c>
      <c r="X1106" s="547">
        <f t="shared" si="138"/>
        <v>0</v>
      </c>
      <c r="Y1106" s="547">
        <f t="shared" si="139"/>
        <v>0</v>
      </c>
      <c r="Z1106" s="547">
        <f t="shared" si="140"/>
        <v>0</v>
      </c>
      <c r="AA1106" s="547">
        <f t="shared" si="141"/>
        <v>0</v>
      </c>
      <c r="AB1106" s="547">
        <f t="shared" si="142"/>
        <v>0</v>
      </c>
      <c r="AC1106" s="499" t="str">
        <f t="shared" si="143"/>
        <v/>
      </c>
    </row>
    <row r="1107" spans="22:29" ht="14.4" x14ac:dyDescent="0.3">
      <c r="V1107" s="546" t="str">
        <f t="shared" si="136"/>
        <v>Dépenses</v>
      </c>
      <c r="W1107" s="547">
        <f t="shared" si="137"/>
        <v>0</v>
      </c>
      <c r="X1107" s="547">
        <f t="shared" si="138"/>
        <v>0</v>
      </c>
      <c r="Y1107" s="547">
        <f t="shared" si="139"/>
        <v>0</v>
      </c>
      <c r="Z1107" s="547">
        <f t="shared" si="140"/>
        <v>0</v>
      </c>
      <c r="AA1107" s="547">
        <f t="shared" si="141"/>
        <v>0</v>
      </c>
      <c r="AB1107" s="547">
        <f t="shared" si="142"/>
        <v>0</v>
      </c>
      <c r="AC1107" s="499" t="str">
        <f t="shared" si="143"/>
        <v/>
      </c>
    </row>
    <row r="1108" spans="22:29" ht="14.4" x14ac:dyDescent="0.3">
      <c r="V1108" s="546" t="str">
        <f t="shared" si="136"/>
        <v>Dépenses</v>
      </c>
      <c r="W1108" s="547">
        <f t="shared" si="137"/>
        <v>0</v>
      </c>
      <c r="X1108" s="547">
        <f t="shared" si="138"/>
        <v>0</v>
      </c>
      <c r="Y1108" s="547">
        <f t="shared" si="139"/>
        <v>0</v>
      </c>
      <c r="Z1108" s="547">
        <f t="shared" si="140"/>
        <v>0</v>
      </c>
      <c r="AA1108" s="547">
        <f t="shared" si="141"/>
        <v>0</v>
      </c>
      <c r="AB1108" s="547">
        <f t="shared" si="142"/>
        <v>0</v>
      </c>
      <c r="AC1108" s="499" t="str">
        <f t="shared" si="143"/>
        <v/>
      </c>
    </row>
    <row r="1109" spans="22:29" ht="14.4" x14ac:dyDescent="0.3">
      <c r="V1109" s="546" t="str">
        <f t="shared" si="136"/>
        <v>Dépenses</v>
      </c>
      <c r="W1109" s="547">
        <f t="shared" si="137"/>
        <v>0</v>
      </c>
      <c r="X1109" s="547">
        <f t="shared" si="138"/>
        <v>0</v>
      </c>
      <c r="Y1109" s="547">
        <f t="shared" si="139"/>
        <v>0</v>
      </c>
      <c r="Z1109" s="547">
        <f t="shared" si="140"/>
        <v>0</v>
      </c>
      <c r="AA1109" s="547">
        <f t="shared" si="141"/>
        <v>0</v>
      </c>
      <c r="AB1109" s="547">
        <f t="shared" si="142"/>
        <v>0</v>
      </c>
      <c r="AC1109" s="499" t="str">
        <f t="shared" si="143"/>
        <v/>
      </c>
    </row>
    <row r="1110" spans="22:29" ht="14.4" x14ac:dyDescent="0.3">
      <c r="V1110" s="546" t="str">
        <f t="shared" si="136"/>
        <v>Dépenses</v>
      </c>
      <c r="W1110" s="547">
        <f t="shared" si="137"/>
        <v>0</v>
      </c>
      <c r="X1110" s="547">
        <f t="shared" si="138"/>
        <v>0</v>
      </c>
      <c r="Y1110" s="547">
        <f t="shared" si="139"/>
        <v>0</v>
      </c>
      <c r="Z1110" s="547">
        <f t="shared" si="140"/>
        <v>0</v>
      </c>
      <c r="AA1110" s="547">
        <f t="shared" si="141"/>
        <v>0</v>
      </c>
      <c r="AB1110" s="547">
        <f t="shared" si="142"/>
        <v>0</v>
      </c>
      <c r="AC1110" s="499" t="str">
        <f t="shared" si="143"/>
        <v/>
      </c>
    </row>
    <row r="1111" spans="22:29" ht="14.4" x14ac:dyDescent="0.3">
      <c r="V1111" s="546" t="str">
        <f t="shared" si="136"/>
        <v>Dépenses</v>
      </c>
      <c r="W1111" s="547">
        <f t="shared" si="137"/>
        <v>0</v>
      </c>
      <c r="X1111" s="547">
        <f t="shared" si="138"/>
        <v>0</v>
      </c>
      <c r="Y1111" s="547">
        <f t="shared" si="139"/>
        <v>0</v>
      </c>
      <c r="Z1111" s="547">
        <f t="shared" si="140"/>
        <v>0</v>
      </c>
      <c r="AA1111" s="547">
        <f t="shared" si="141"/>
        <v>0</v>
      </c>
      <c r="AB1111" s="547">
        <f t="shared" si="142"/>
        <v>0</v>
      </c>
      <c r="AC1111" s="499" t="str">
        <f t="shared" si="143"/>
        <v/>
      </c>
    </row>
    <row r="1112" spans="22:29" ht="14.4" x14ac:dyDescent="0.3">
      <c r="V1112" s="546" t="str">
        <f t="shared" si="136"/>
        <v>Dépenses</v>
      </c>
      <c r="W1112" s="547">
        <f t="shared" si="137"/>
        <v>0</v>
      </c>
      <c r="X1112" s="547">
        <f t="shared" si="138"/>
        <v>0</v>
      </c>
      <c r="Y1112" s="547">
        <f t="shared" si="139"/>
        <v>0</v>
      </c>
      <c r="Z1112" s="547">
        <f t="shared" si="140"/>
        <v>0</v>
      </c>
      <c r="AA1112" s="547">
        <f t="shared" si="141"/>
        <v>0</v>
      </c>
      <c r="AB1112" s="547">
        <f t="shared" si="142"/>
        <v>0</v>
      </c>
      <c r="AC1112" s="499" t="str">
        <f t="shared" si="143"/>
        <v/>
      </c>
    </row>
    <row r="1113" spans="22:29" ht="14.4" x14ac:dyDescent="0.3">
      <c r="V1113" s="546" t="str">
        <f t="shared" si="136"/>
        <v>Dépenses</v>
      </c>
      <c r="W1113" s="547">
        <f t="shared" si="137"/>
        <v>0</v>
      </c>
      <c r="X1113" s="547">
        <f t="shared" si="138"/>
        <v>0</v>
      </c>
      <c r="Y1113" s="547">
        <f t="shared" si="139"/>
        <v>0</v>
      </c>
      <c r="Z1113" s="547">
        <f t="shared" si="140"/>
        <v>0</v>
      </c>
      <c r="AA1113" s="547">
        <f t="shared" si="141"/>
        <v>0</v>
      </c>
      <c r="AB1113" s="547">
        <f t="shared" si="142"/>
        <v>0</v>
      </c>
      <c r="AC1113" s="499" t="str">
        <f t="shared" si="143"/>
        <v/>
      </c>
    </row>
    <row r="1114" spans="22:29" ht="14.4" x14ac:dyDescent="0.3">
      <c r="V1114" s="546" t="str">
        <f t="shared" si="136"/>
        <v>Dépenses</v>
      </c>
      <c r="W1114" s="547">
        <f t="shared" si="137"/>
        <v>0</v>
      </c>
      <c r="X1114" s="547">
        <f t="shared" si="138"/>
        <v>0</v>
      </c>
      <c r="Y1114" s="547">
        <f t="shared" si="139"/>
        <v>0</v>
      </c>
      <c r="Z1114" s="547">
        <f t="shared" si="140"/>
        <v>0</v>
      </c>
      <c r="AA1114" s="547">
        <f t="shared" si="141"/>
        <v>0</v>
      </c>
      <c r="AB1114" s="547">
        <f t="shared" si="142"/>
        <v>0</v>
      </c>
      <c r="AC1114" s="499" t="str">
        <f t="shared" si="143"/>
        <v/>
      </c>
    </row>
    <row r="1115" spans="22:29" ht="14.4" x14ac:dyDescent="0.3">
      <c r="V1115" s="546" t="str">
        <f t="shared" si="136"/>
        <v>Dépenses</v>
      </c>
      <c r="W1115" s="547">
        <f t="shared" si="137"/>
        <v>0</v>
      </c>
      <c r="X1115" s="547">
        <f t="shared" si="138"/>
        <v>0</v>
      </c>
      <c r="Y1115" s="547">
        <f t="shared" si="139"/>
        <v>0</v>
      </c>
      <c r="Z1115" s="547">
        <f t="shared" si="140"/>
        <v>0</v>
      </c>
      <c r="AA1115" s="547">
        <f t="shared" si="141"/>
        <v>0</v>
      </c>
      <c r="AB1115" s="547">
        <f t="shared" si="142"/>
        <v>0</v>
      </c>
      <c r="AC1115" s="499" t="str">
        <f t="shared" si="143"/>
        <v/>
      </c>
    </row>
    <row r="1116" spans="22:29" ht="14.4" x14ac:dyDescent="0.3">
      <c r="V1116" s="546" t="str">
        <f t="shared" si="136"/>
        <v>Dépenses</v>
      </c>
      <c r="W1116" s="547">
        <f t="shared" si="137"/>
        <v>0</v>
      </c>
      <c r="X1116" s="547">
        <f t="shared" si="138"/>
        <v>0</v>
      </c>
      <c r="Y1116" s="547">
        <f t="shared" si="139"/>
        <v>0</v>
      </c>
      <c r="Z1116" s="547">
        <f t="shared" si="140"/>
        <v>0</v>
      </c>
      <c r="AA1116" s="547">
        <f t="shared" si="141"/>
        <v>0</v>
      </c>
      <c r="AB1116" s="547">
        <f t="shared" si="142"/>
        <v>0</v>
      </c>
      <c r="AC1116" s="499" t="str">
        <f t="shared" si="143"/>
        <v/>
      </c>
    </row>
    <row r="1117" spans="22:29" ht="14.4" x14ac:dyDescent="0.3">
      <c r="V1117" s="546" t="str">
        <f t="shared" si="136"/>
        <v>Dépenses</v>
      </c>
      <c r="W1117" s="547">
        <f t="shared" si="137"/>
        <v>0</v>
      </c>
      <c r="X1117" s="547">
        <f t="shared" si="138"/>
        <v>0</v>
      </c>
      <c r="Y1117" s="547">
        <f t="shared" si="139"/>
        <v>0</v>
      </c>
      <c r="Z1117" s="547">
        <f t="shared" si="140"/>
        <v>0</v>
      </c>
      <c r="AA1117" s="547">
        <f t="shared" si="141"/>
        <v>0</v>
      </c>
      <c r="AB1117" s="547">
        <f t="shared" si="142"/>
        <v>0</v>
      </c>
      <c r="AC1117" s="499" t="str">
        <f t="shared" si="143"/>
        <v/>
      </c>
    </row>
    <row r="1118" spans="22:29" ht="14.4" x14ac:dyDescent="0.3">
      <c r="V1118" s="546" t="str">
        <f t="shared" si="136"/>
        <v>Dépenses</v>
      </c>
      <c r="W1118" s="547">
        <f t="shared" si="137"/>
        <v>0</v>
      </c>
      <c r="X1118" s="547">
        <f t="shared" si="138"/>
        <v>0</v>
      </c>
      <c r="Y1118" s="547">
        <f t="shared" si="139"/>
        <v>0</v>
      </c>
      <c r="Z1118" s="547">
        <f t="shared" si="140"/>
        <v>0</v>
      </c>
      <c r="AA1118" s="547">
        <f t="shared" si="141"/>
        <v>0</v>
      </c>
      <c r="AB1118" s="547">
        <f t="shared" si="142"/>
        <v>0</v>
      </c>
      <c r="AC1118" s="499" t="str">
        <f t="shared" si="143"/>
        <v/>
      </c>
    </row>
    <row r="1119" spans="22:29" ht="14.4" x14ac:dyDescent="0.3">
      <c r="V1119" s="546" t="str">
        <f t="shared" si="136"/>
        <v>Dépenses</v>
      </c>
      <c r="W1119" s="547">
        <f t="shared" si="137"/>
        <v>0</v>
      </c>
      <c r="X1119" s="547">
        <f t="shared" si="138"/>
        <v>0</v>
      </c>
      <c r="Y1119" s="547">
        <f t="shared" si="139"/>
        <v>0</v>
      </c>
      <c r="Z1119" s="547">
        <f t="shared" si="140"/>
        <v>0</v>
      </c>
      <c r="AA1119" s="547">
        <f t="shared" si="141"/>
        <v>0</v>
      </c>
      <c r="AB1119" s="547">
        <f t="shared" si="142"/>
        <v>0</v>
      </c>
      <c r="AC1119" s="499" t="str">
        <f t="shared" si="143"/>
        <v/>
      </c>
    </row>
    <row r="1120" spans="22:29" ht="14.4" x14ac:dyDescent="0.3">
      <c r="V1120" s="546" t="str">
        <f t="shared" si="136"/>
        <v>Dépenses</v>
      </c>
      <c r="W1120" s="547">
        <f t="shared" si="137"/>
        <v>0</v>
      </c>
      <c r="X1120" s="547">
        <f t="shared" si="138"/>
        <v>0</v>
      </c>
      <c r="Y1120" s="547">
        <f t="shared" si="139"/>
        <v>0</v>
      </c>
      <c r="Z1120" s="547">
        <f t="shared" si="140"/>
        <v>0</v>
      </c>
      <c r="AA1120" s="547">
        <f t="shared" si="141"/>
        <v>0</v>
      </c>
      <c r="AB1120" s="547">
        <f t="shared" si="142"/>
        <v>0</v>
      </c>
      <c r="AC1120" s="499" t="str">
        <f t="shared" si="143"/>
        <v/>
      </c>
    </row>
    <row r="1121" spans="22:29" ht="14.4" x14ac:dyDescent="0.3">
      <c r="V1121" s="546" t="str">
        <f t="shared" si="136"/>
        <v>Dépenses</v>
      </c>
      <c r="W1121" s="547">
        <f t="shared" si="137"/>
        <v>0</v>
      </c>
      <c r="X1121" s="547">
        <f t="shared" si="138"/>
        <v>0</v>
      </c>
      <c r="Y1121" s="547">
        <f t="shared" si="139"/>
        <v>0</v>
      </c>
      <c r="Z1121" s="547">
        <f t="shared" si="140"/>
        <v>0</v>
      </c>
      <c r="AA1121" s="547">
        <f t="shared" si="141"/>
        <v>0</v>
      </c>
      <c r="AB1121" s="547">
        <f t="shared" si="142"/>
        <v>0</v>
      </c>
      <c r="AC1121" s="499" t="str">
        <f t="shared" si="143"/>
        <v/>
      </c>
    </row>
    <row r="1122" spans="22:29" ht="14.4" x14ac:dyDescent="0.3">
      <c r="V1122" s="546" t="str">
        <f t="shared" si="136"/>
        <v>Dépenses</v>
      </c>
      <c r="W1122" s="547">
        <f t="shared" si="137"/>
        <v>0</v>
      </c>
      <c r="X1122" s="547">
        <f t="shared" si="138"/>
        <v>0</v>
      </c>
      <c r="Y1122" s="547">
        <f t="shared" si="139"/>
        <v>0</v>
      </c>
      <c r="Z1122" s="547">
        <f t="shared" si="140"/>
        <v>0</v>
      </c>
      <c r="AA1122" s="547">
        <f t="shared" si="141"/>
        <v>0</v>
      </c>
      <c r="AB1122" s="547">
        <f t="shared" si="142"/>
        <v>0</v>
      </c>
      <c r="AC1122" s="499" t="str">
        <f t="shared" si="143"/>
        <v/>
      </c>
    </row>
    <row r="1123" spans="22:29" ht="14.4" x14ac:dyDescent="0.3">
      <c r="V1123" s="546" t="str">
        <f t="shared" si="136"/>
        <v>Dépenses</v>
      </c>
      <c r="W1123" s="547">
        <f t="shared" si="137"/>
        <v>0</v>
      </c>
      <c r="X1123" s="547">
        <f t="shared" si="138"/>
        <v>0</v>
      </c>
      <c r="Y1123" s="547">
        <f t="shared" si="139"/>
        <v>0</v>
      </c>
      <c r="Z1123" s="547">
        <f t="shared" si="140"/>
        <v>0</v>
      </c>
      <c r="AA1123" s="547">
        <f t="shared" si="141"/>
        <v>0</v>
      </c>
      <c r="AB1123" s="547">
        <f t="shared" si="142"/>
        <v>0</v>
      </c>
      <c r="AC1123" s="499" t="str">
        <f t="shared" si="143"/>
        <v/>
      </c>
    </row>
    <row r="1124" spans="22:29" ht="14.4" x14ac:dyDescent="0.3">
      <c r="V1124" s="546" t="str">
        <f t="shared" si="136"/>
        <v>Dépenses</v>
      </c>
      <c r="W1124" s="547">
        <f t="shared" si="137"/>
        <v>0</v>
      </c>
      <c r="X1124" s="547">
        <f t="shared" si="138"/>
        <v>0</v>
      </c>
      <c r="Y1124" s="547">
        <f t="shared" si="139"/>
        <v>0</v>
      </c>
      <c r="Z1124" s="547">
        <f t="shared" si="140"/>
        <v>0</v>
      </c>
      <c r="AA1124" s="547">
        <f t="shared" si="141"/>
        <v>0</v>
      </c>
      <c r="AB1124" s="547">
        <f t="shared" si="142"/>
        <v>0</v>
      </c>
      <c r="AC1124" s="499" t="str">
        <f t="shared" si="143"/>
        <v/>
      </c>
    </row>
    <row r="1125" spans="22:29" ht="14.4" x14ac:dyDescent="0.3">
      <c r="V1125" s="546" t="str">
        <f t="shared" si="136"/>
        <v>Dépenses</v>
      </c>
      <c r="W1125" s="547">
        <f t="shared" si="137"/>
        <v>0</v>
      </c>
      <c r="X1125" s="547">
        <f t="shared" si="138"/>
        <v>0</v>
      </c>
      <c r="Y1125" s="547">
        <f t="shared" si="139"/>
        <v>0</v>
      </c>
      <c r="Z1125" s="547">
        <f t="shared" si="140"/>
        <v>0</v>
      </c>
      <c r="AA1125" s="547">
        <f t="shared" si="141"/>
        <v>0</v>
      </c>
      <c r="AB1125" s="547">
        <f t="shared" si="142"/>
        <v>0</v>
      </c>
      <c r="AC1125" s="499" t="str">
        <f t="shared" si="143"/>
        <v/>
      </c>
    </row>
    <row r="1126" spans="22:29" ht="14.4" x14ac:dyDescent="0.3">
      <c r="V1126" s="546" t="str">
        <f t="shared" si="136"/>
        <v>Dépenses</v>
      </c>
      <c r="W1126" s="547">
        <f t="shared" si="137"/>
        <v>0</v>
      </c>
      <c r="X1126" s="547">
        <f t="shared" si="138"/>
        <v>0</v>
      </c>
      <c r="Y1126" s="547">
        <f t="shared" si="139"/>
        <v>0</v>
      </c>
      <c r="Z1126" s="547">
        <f t="shared" si="140"/>
        <v>0</v>
      </c>
      <c r="AA1126" s="547">
        <f t="shared" si="141"/>
        <v>0</v>
      </c>
      <c r="AB1126" s="547">
        <f t="shared" si="142"/>
        <v>0</v>
      </c>
      <c r="AC1126" s="499" t="str">
        <f t="shared" si="143"/>
        <v/>
      </c>
    </row>
    <row r="1127" spans="22:29" ht="14.4" x14ac:dyDescent="0.3">
      <c r="V1127" s="546" t="str">
        <f t="shared" si="136"/>
        <v>Dépenses</v>
      </c>
      <c r="W1127" s="547">
        <f t="shared" si="137"/>
        <v>0</v>
      </c>
      <c r="X1127" s="547">
        <f t="shared" si="138"/>
        <v>0</v>
      </c>
      <c r="Y1127" s="547">
        <f t="shared" si="139"/>
        <v>0</v>
      </c>
      <c r="Z1127" s="547">
        <f t="shared" si="140"/>
        <v>0</v>
      </c>
      <c r="AA1127" s="547">
        <f t="shared" si="141"/>
        <v>0</v>
      </c>
      <c r="AB1127" s="547">
        <f t="shared" si="142"/>
        <v>0</v>
      </c>
      <c r="AC1127" s="499" t="str">
        <f t="shared" si="143"/>
        <v/>
      </c>
    </row>
    <row r="1128" spans="22:29" ht="14.4" x14ac:dyDescent="0.3">
      <c r="V1128" s="546" t="str">
        <f t="shared" si="136"/>
        <v>Dépenses</v>
      </c>
      <c r="W1128" s="547">
        <f t="shared" si="137"/>
        <v>0</v>
      </c>
      <c r="X1128" s="547">
        <f t="shared" si="138"/>
        <v>0</v>
      </c>
      <c r="Y1128" s="547">
        <f t="shared" si="139"/>
        <v>0</v>
      </c>
      <c r="Z1128" s="547">
        <f t="shared" si="140"/>
        <v>0</v>
      </c>
      <c r="AA1128" s="547">
        <f t="shared" si="141"/>
        <v>0</v>
      </c>
      <c r="AB1128" s="547">
        <f t="shared" si="142"/>
        <v>0</v>
      </c>
      <c r="AC1128" s="499" t="str">
        <f t="shared" si="143"/>
        <v/>
      </c>
    </row>
    <row r="1129" spans="22:29" ht="14.4" x14ac:dyDescent="0.3">
      <c r="V1129" s="546" t="str">
        <f t="shared" si="136"/>
        <v>Dépenses</v>
      </c>
      <c r="W1129" s="547">
        <f t="shared" si="137"/>
        <v>0</v>
      </c>
      <c r="X1129" s="547">
        <f t="shared" si="138"/>
        <v>0</v>
      </c>
      <c r="Y1129" s="547">
        <f t="shared" si="139"/>
        <v>0</v>
      </c>
      <c r="Z1129" s="547">
        <f t="shared" si="140"/>
        <v>0</v>
      </c>
      <c r="AA1129" s="547">
        <f t="shared" si="141"/>
        <v>0</v>
      </c>
      <c r="AB1129" s="547">
        <f t="shared" si="142"/>
        <v>0</v>
      </c>
      <c r="AC1129" s="499" t="str">
        <f t="shared" si="143"/>
        <v/>
      </c>
    </row>
    <row r="1130" spans="22:29" ht="14.4" x14ac:dyDescent="0.3">
      <c r="V1130" s="546" t="str">
        <f t="shared" si="136"/>
        <v>Dépenses</v>
      </c>
      <c r="W1130" s="547">
        <f t="shared" si="137"/>
        <v>0</v>
      </c>
      <c r="X1130" s="547">
        <f t="shared" si="138"/>
        <v>0</v>
      </c>
      <c r="Y1130" s="547">
        <f t="shared" si="139"/>
        <v>0</v>
      </c>
      <c r="Z1130" s="547">
        <f t="shared" si="140"/>
        <v>0</v>
      </c>
      <c r="AA1130" s="547">
        <f t="shared" si="141"/>
        <v>0</v>
      </c>
      <c r="AB1130" s="547">
        <f t="shared" si="142"/>
        <v>0</v>
      </c>
      <c r="AC1130" s="499" t="str">
        <f t="shared" si="143"/>
        <v/>
      </c>
    </row>
    <row r="1131" spans="22:29" ht="14.4" x14ac:dyDescent="0.3">
      <c r="V1131" s="546" t="str">
        <f t="shared" si="136"/>
        <v>Dépenses</v>
      </c>
      <c r="W1131" s="547">
        <f t="shared" si="137"/>
        <v>0</v>
      </c>
      <c r="X1131" s="547">
        <f t="shared" si="138"/>
        <v>0</v>
      </c>
      <c r="Y1131" s="547">
        <f t="shared" si="139"/>
        <v>0</v>
      </c>
      <c r="Z1131" s="547">
        <f t="shared" si="140"/>
        <v>0</v>
      </c>
      <c r="AA1131" s="547">
        <f t="shared" si="141"/>
        <v>0</v>
      </c>
      <c r="AB1131" s="547">
        <f t="shared" si="142"/>
        <v>0</v>
      </c>
      <c r="AC1131" s="499" t="str">
        <f t="shared" si="143"/>
        <v/>
      </c>
    </row>
    <row r="1132" spans="22:29" ht="14.4" x14ac:dyDescent="0.3">
      <c r="V1132" s="546" t="str">
        <f t="shared" si="136"/>
        <v>Dépenses</v>
      </c>
      <c r="W1132" s="547">
        <f t="shared" si="137"/>
        <v>0</v>
      </c>
      <c r="X1132" s="547">
        <f t="shared" si="138"/>
        <v>0</v>
      </c>
      <c r="Y1132" s="547">
        <f t="shared" si="139"/>
        <v>0</v>
      </c>
      <c r="Z1132" s="547">
        <f t="shared" si="140"/>
        <v>0</v>
      </c>
      <c r="AA1132" s="547">
        <f t="shared" si="141"/>
        <v>0</v>
      </c>
      <c r="AB1132" s="547">
        <f t="shared" si="142"/>
        <v>0</v>
      </c>
      <c r="AC1132" s="499" t="str">
        <f t="shared" si="143"/>
        <v/>
      </c>
    </row>
    <row r="1133" spans="22:29" ht="14.4" x14ac:dyDescent="0.3">
      <c r="V1133" s="546" t="str">
        <f t="shared" si="136"/>
        <v>Dépenses</v>
      </c>
      <c r="W1133" s="547">
        <f t="shared" si="137"/>
        <v>0</v>
      </c>
      <c r="X1133" s="547">
        <f t="shared" si="138"/>
        <v>0</v>
      </c>
      <c r="Y1133" s="547">
        <f t="shared" si="139"/>
        <v>0</v>
      </c>
      <c r="Z1133" s="547">
        <f t="shared" si="140"/>
        <v>0</v>
      </c>
      <c r="AA1133" s="547">
        <f t="shared" si="141"/>
        <v>0</v>
      </c>
      <c r="AB1133" s="547">
        <f t="shared" si="142"/>
        <v>0</v>
      </c>
      <c r="AC1133" s="499" t="str">
        <f t="shared" si="143"/>
        <v/>
      </c>
    </row>
    <row r="1134" spans="22:29" ht="14.4" x14ac:dyDescent="0.3">
      <c r="V1134" s="546" t="str">
        <f t="shared" si="136"/>
        <v>Dépenses</v>
      </c>
      <c r="W1134" s="547">
        <f t="shared" si="137"/>
        <v>0</v>
      </c>
      <c r="X1134" s="547">
        <f t="shared" si="138"/>
        <v>0</v>
      </c>
      <c r="Y1134" s="547">
        <f t="shared" si="139"/>
        <v>0</v>
      </c>
      <c r="Z1134" s="547">
        <f t="shared" si="140"/>
        <v>0</v>
      </c>
      <c r="AA1134" s="547">
        <f t="shared" si="141"/>
        <v>0</v>
      </c>
      <c r="AB1134" s="547">
        <f t="shared" si="142"/>
        <v>0</v>
      </c>
      <c r="AC1134" s="499" t="str">
        <f t="shared" si="143"/>
        <v/>
      </c>
    </row>
    <row r="1135" spans="22:29" ht="14.4" x14ac:dyDescent="0.3">
      <c r="V1135" s="546" t="str">
        <f t="shared" si="136"/>
        <v>Dépenses</v>
      </c>
      <c r="W1135" s="547">
        <f t="shared" si="137"/>
        <v>0</v>
      </c>
      <c r="X1135" s="547">
        <f t="shared" si="138"/>
        <v>0</v>
      </c>
      <c r="Y1135" s="547">
        <f t="shared" si="139"/>
        <v>0</v>
      </c>
      <c r="Z1135" s="547">
        <f t="shared" si="140"/>
        <v>0</v>
      </c>
      <c r="AA1135" s="547">
        <f t="shared" si="141"/>
        <v>0</v>
      </c>
      <c r="AB1135" s="547">
        <f t="shared" si="142"/>
        <v>0</v>
      </c>
      <c r="AC1135" s="499" t="str">
        <f t="shared" si="143"/>
        <v/>
      </c>
    </row>
    <row r="1136" spans="22:29" ht="14.4" x14ac:dyDescent="0.3">
      <c r="V1136" s="546" t="str">
        <f t="shared" si="136"/>
        <v>Dépenses</v>
      </c>
      <c r="W1136" s="547">
        <f t="shared" si="137"/>
        <v>0</v>
      </c>
      <c r="X1136" s="547">
        <f t="shared" si="138"/>
        <v>0</v>
      </c>
      <c r="Y1136" s="547">
        <f t="shared" si="139"/>
        <v>0</v>
      </c>
      <c r="Z1136" s="547">
        <f t="shared" si="140"/>
        <v>0</v>
      </c>
      <c r="AA1136" s="547">
        <f t="shared" si="141"/>
        <v>0</v>
      </c>
      <c r="AB1136" s="547">
        <f t="shared" si="142"/>
        <v>0</v>
      </c>
      <c r="AC1136" s="499" t="str">
        <f t="shared" si="143"/>
        <v/>
      </c>
    </row>
    <row r="1137" spans="22:29" ht="14.4" x14ac:dyDescent="0.3">
      <c r="V1137" s="546" t="str">
        <f t="shared" si="136"/>
        <v>Dépenses</v>
      </c>
      <c r="W1137" s="547">
        <f t="shared" si="137"/>
        <v>0</v>
      </c>
      <c r="X1137" s="547">
        <f t="shared" si="138"/>
        <v>0</v>
      </c>
      <c r="Y1137" s="547">
        <f t="shared" si="139"/>
        <v>0</v>
      </c>
      <c r="Z1137" s="547">
        <f t="shared" si="140"/>
        <v>0</v>
      </c>
      <c r="AA1137" s="547">
        <f t="shared" si="141"/>
        <v>0</v>
      </c>
      <c r="AB1137" s="547">
        <f t="shared" si="142"/>
        <v>0</v>
      </c>
      <c r="AC1137" s="499" t="str">
        <f t="shared" si="143"/>
        <v/>
      </c>
    </row>
    <row r="1138" spans="22:29" ht="14.4" x14ac:dyDescent="0.3">
      <c r="V1138" s="546" t="str">
        <f t="shared" si="136"/>
        <v>Dépenses</v>
      </c>
      <c r="W1138" s="547">
        <f t="shared" si="137"/>
        <v>0</v>
      </c>
      <c r="X1138" s="547">
        <f t="shared" si="138"/>
        <v>0</v>
      </c>
      <c r="Y1138" s="547">
        <f t="shared" si="139"/>
        <v>0</v>
      </c>
      <c r="Z1138" s="547">
        <f t="shared" si="140"/>
        <v>0</v>
      </c>
      <c r="AA1138" s="547">
        <f t="shared" si="141"/>
        <v>0</v>
      </c>
      <c r="AB1138" s="547">
        <f t="shared" si="142"/>
        <v>0</v>
      </c>
      <c r="AC1138" s="499" t="str">
        <f t="shared" si="143"/>
        <v/>
      </c>
    </row>
    <row r="1139" spans="22:29" ht="14.4" x14ac:dyDescent="0.3">
      <c r="V1139" s="546" t="str">
        <f t="shared" si="136"/>
        <v>Dépenses</v>
      </c>
      <c r="W1139" s="547">
        <f t="shared" si="137"/>
        <v>0</v>
      </c>
      <c r="X1139" s="547">
        <f t="shared" si="138"/>
        <v>0</v>
      </c>
      <c r="Y1139" s="547">
        <f t="shared" si="139"/>
        <v>0</v>
      </c>
      <c r="Z1139" s="547">
        <f t="shared" si="140"/>
        <v>0</v>
      </c>
      <c r="AA1139" s="547">
        <f t="shared" si="141"/>
        <v>0</v>
      </c>
      <c r="AB1139" s="547">
        <f t="shared" si="142"/>
        <v>0</v>
      </c>
      <c r="AC1139" s="499" t="str">
        <f t="shared" si="143"/>
        <v/>
      </c>
    </row>
    <row r="1140" spans="22:29" ht="14.4" x14ac:dyDescent="0.3">
      <c r="V1140" s="546" t="str">
        <f t="shared" si="136"/>
        <v>Dépenses</v>
      </c>
      <c r="W1140" s="547">
        <f t="shared" si="137"/>
        <v>0</v>
      </c>
      <c r="X1140" s="547">
        <f t="shared" si="138"/>
        <v>0</v>
      </c>
      <c r="Y1140" s="547">
        <f t="shared" si="139"/>
        <v>0</v>
      </c>
      <c r="Z1140" s="547">
        <f t="shared" si="140"/>
        <v>0</v>
      </c>
      <c r="AA1140" s="547">
        <f t="shared" si="141"/>
        <v>0</v>
      </c>
      <c r="AB1140" s="547">
        <f t="shared" si="142"/>
        <v>0</v>
      </c>
      <c r="AC1140" s="499" t="str">
        <f t="shared" si="143"/>
        <v/>
      </c>
    </row>
    <row r="1141" spans="22:29" ht="14.4" x14ac:dyDescent="0.3">
      <c r="V1141" s="546" t="str">
        <f t="shared" si="136"/>
        <v>Dépenses</v>
      </c>
      <c r="W1141" s="547">
        <f t="shared" si="137"/>
        <v>0</v>
      </c>
      <c r="X1141" s="547">
        <f t="shared" si="138"/>
        <v>0</v>
      </c>
      <c r="Y1141" s="547">
        <f t="shared" si="139"/>
        <v>0</v>
      </c>
      <c r="Z1141" s="547">
        <f t="shared" si="140"/>
        <v>0</v>
      </c>
      <c r="AA1141" s="547">
        <f t="shared" si="141"/>
        <v>0</v>
      </c>
      <c r="AB1141" s="547">
        <f t="shared" si="142"/>
        <v>0</v>
      </c>
      <c r="AC1141" s="499" t="str">
        <f t="shared" si="143"/>
        <v/>
      </c>
    </row>
    <row r="1142" spans="22:29" ht="14.4" x14ac:dyDescent="0.3">
      <c r="V1142" s="546" t="str">
        <f t="shared" si="136"/>
        <v>Dépenses</v>
      </c>
      <c r="W1142" s="547">
        <f t="shared" si="137"/>
        <v>0</v>
      </c>
      <c r="X1142" s="547">
        <f t="shared" si="138"/>
        <v>0</v>
      </c>
      <c r="Y1142" s="547">
        <f t="shared" si="139"/>
        <v>0</v>
      </c>
      <c r="Z1142" s="547">
        <f t="shared" si="140"/>
        <v>0</v>
      </c>
      <c r="AA1142" s="547">
        <f t="shared" si="141"/>
        <v>0</v>
      </c>
      <c r="AB1142" s="547">
        <f t="shared" si="142"/>
        <v>0</v>
      </c>
      <c r="AC1142" s="499" t="str">
        <f t="shared" si="143"/>
        <v/>
      </c>
    </row>
    <row r="1143" spans="22:29" ht="14.4" x14ac:dyDescent="0.3">
      <c r="V1143" s="546" t="str">
        <f t="shared" si="136"/>
        <v>Dépenses</v>
      </c>
      <c r="W1143" s="547">
        <f t="shared" si="137"/>
        <v>0</v>
      </c>
      <c r="X1143" s="547">
        <f t="shared" si="138"/>
        <v>0</v>
      </c>
      <c r="Y1143" s="547">
        <f t="shared" si="139"/>
        <v>0</v>
      </c>
      <c r="Z1143" s="547">
        <f t="shared" si="140"/>
        <v>0</v>
      </c>
      <c r="AA1143" s="547">
        <f t="shared" si="141"/>
        <v>0</v>
      </c>
      <c r="AB1143" s="547">
        <f t="shared" si="142"/>
        <v>0</v>
      </c>
      <c r="AC1143" s="499" t="str">
        <f t="shared" si="143"/>
        <v/>
      </c>
    </row>
    <row r="1144" spans="22:29" ht="14.4" x14ac:dyDescent="0.3">
      <c r="V1144" s="546" t="str">
        <f t="shared" si="136"/>
        <v>Dépenses</v>
      </c>
      <c r="W1144" s="547">
        <f t="shared" si="137"/>
        <v>0</v>
      </c>
      <c r="X1144" s="547">
        <f t="shared" si="138"/>
        <v>0</v>
      </c>
      <c r="Y1144" s="547">
        <f t="shared" si="139"/>
        <v>0</v>
      </c>
      <c r="Z1144" s="547">
        <f t="shared" si="140"/>
        <v>0</v>
      </c>
      <c r="AA1144" s="547">
        <f t="shared" si="141"/>
        <v>0</v>
      </c>
      <c r="AB1144" s="547">
        <f t="shared" si="142"/>
        <v>0</v>
      </c>
      <c r="AC1144" s="499" t="str">
        <f t="shared" si="143"/>
        <v/>
      </c>
    </row>
    <row r="1145" spans="22:29" ht="14.4" x14ac:dyDescent="0.3">
      <c r="V1145" s="546" t="str">
        <f t="shared" si="136"/>
        <v>Dépenses</v>
      </c>
      <c r="W1145" s="547">
        <f t="shared" si="137"/>
        <v>0</v>
      </c>
      <c r="X1145" s="547">
        <f t="shared" si="138"/>
        <v>0</v>
      </c>
      <c r="Y1145" s="547">
        <f t="shared" si="139"/>
        <v>0</v>
      </c>
      <c r="Z1145" s="547">
        <f t="shared" si="140"/>
        <v>0</v>
      </c>
      <c r="AA1145" s="547">
        <f t="shared" si="141"/>
        <v>0</v>
      </c>
      <c r="AB1145" s="547">
        <f t="shared" si="142"/>
        <v>0</v>
      </c>
      <c r="AC1145" s="499" t="str">
        <f t="shared" si="143"/>
        <v/>
      </c>
    </row>
    <row r="1146" spans="22:29" ht="14.4" x14ac:dyDescent="0.3">
      <c r="V1146" s="546" t="str">
        <f t="shared" si="136"/>
        <v>Dépenses</v>
      </c>
      <c r="W1146" s="547">
        <f t="shared" si="137"/>
        <v>0</v>
      </c>
      <c r="X1146" s="547">
        <f t="shared" si="138"/>
        <v>0</v>
      </c>
      <c r="Y1146" s="547">
        <f t="shared" si="139"/>
        <v>0</v>
      </c>
      <c r="Z1146" s="547">
        <f t="shared" si="140"/>
        <v>0</v>
      </c>
      <c r="AA1146" s="547">
        <f t="shared" si="141"/>
        <v>0</v>
      </c>
      <c r="AB1146" s="547">
        <f t="shared" si="142"/>
        <v>0</v>
      </c>
      <c r="AC1146" s="499" t="str">
        <f t="shared" si="143"/>
        <v/>
      </c>
    </row>
    <row r="1147" spans="22:29" ht="14.4" x14ac:dyDescent="0.3">
      <c r="V1147" s="546" t="str">
        <f t="shared" si="136"/>
        <v>Dépenses</v>
      </c>
      <c r="W1147" s="547">
        <f t="shared" si="137"/>
        <v>0</v>
      </c>
      <c r="X1147" s="547">
        <f t="shared" si="138"/>
        <v>0</v>
      </c>
      <c r="Y1147" s="547">
        <f t="shared" si="139"/>
        <v>0</v>
      </c>
      <c r="Z1147" s="547">
        <f t="shared" si="140"/>
        <v>0</v>
      </c>
      <c r="AA1147" s="547">
        <f t="shared" si="141"/>
        <v>0</v>
      </c>
      <c r="AB1147" s="547">
        <f t="shared" si="142"/>
        <v>0</v>
      </c>
      <c r="AC1147" s="499" t="str">
        <f t="shared" si="143"/>
        <v/>
      </c>
    </row>
    <row r="1148" spans="22:29" ht="14.4" x14ac:dyDescent="0.3">
      <c r="V1148" s="546" t="str">
        <f t="shared" si="136"/>
        <v>Dépenses</v>
      </c>
      <c r="W1148" s="547">
        <f t="shared" si="137"/>
        <v>0</v>
      </c>
      <c r="X1148" s="547">
        <f t="shared" si="138"/>
        <v>0</v>
      </c>
      <c r="Y1148" s="547">
        <f t="shared" si="139"/>
        <v>0</v>
      </c>
      <c r="Z1148" s="547">
        <f t="shared" si="140"/>
        <v>0</v>
      </c>
      <c r="AA1148" s="547">
        <f t="shared" si="141"/>
        <v>0</v>
      </c>
      <c r="AB1148" s="547">
        <f t="shared" si="142"/>
        <v>0</v>
      </c>
      <c r="AC1148" s="499" t="str">
        <f t="shared" si="143"/>
        <v/>
      </c>
    </row>
    <row r="1149" spans="22:29" ht="14.4" x14ac:dyDescent="0.3">
      <c r="V1149" s="546" t="str">
        <f t="shared" si="136"/>
        <v>Dépenses</v>
      </c>
      <c r="W1149" s="547">
        <f t="shared" si="137"/>
        <v>0</v>
      </c>
      <c r="X1149" s="547">
        <f t="shared" si="138"/>
        <v>0</v>
      </c>
      <c r="Y1149" s="547">
        <f t="shared" si="139"/>
        <v>0</v>
      </c>
      <c r="Z1149" s="547">
        <f t="shared" si="140"/>
        <v>0</v>
      </c>
      <c r="AA1149" s="547">
        <f t="shared" si="141"/>
        <v>0</v>
      </c>
      <c r="AB1149" s="547">
        <f t="shared" si="142"/>
        <v>0</v>
      </c>
      <c r="AC1149" s="499" t="str">
        <f t="shared" si="143"/>
        <v/>
      </c>
    </row>
    <row r="1150" spans="22:29" ht="14.4" x14ac:dyDescent="0.3">
      <c r="V1150" s="546" t="str">
        <f t="shared" si="136"/>
        <v>Dépenses</v>
      </c>
      <c r="W1150" s="547">
        <f t="shared" si="137"/>
        <v>0</v>
      </c>
      <c r="X1150" s="547">
        <f t="shared" si="138"/>
        <v>0</v>
      </c>
      <c r="Y1150" s="547">
        <f t="shared" si="139"/>
        <v>0</v>
      </c>
      <c r="Z1150" s="547">
        <f t="shared" si="140"/>
        <v>0</v>
      </c>
      <c r="AA1150" s="547">
        <f t="shared" si="141"/>
        <v>0</v>
      </c>
      <c r="AB1150" s="547">
        <f t="shared" si="142"/>
        <v>0</v>
      </c>
      <c r="AC1150" s="499" t="str">
        <f t="shared" si="143"/>
        <v/>
      </c>
    </row>
    <row r="1151" spans="22:29" ht="14.4" x14ac:dyDescent="0.3">
      <c r="V1151" s="546" t="str">
        <f t="shared" si="136"/>
        <v>Dépenses</v>
      </c>
      <c r="W1151" s="547">
        <f t="shared" si="137"/>
        <v>0</v>
      </c>
      <c r="X1151" s="547">
        <f t="shared" si="138"/>
        <v>0</v>
      </c>
      <c r="Y1151" s="547">
        <f t="shared" si="139"/>
        <v>0</v>
      </c>
      <c r="Z1151" s="547">
        <f t="shared" si="140"/>
        <v>0</v>
      </c>
      <c r="AA1151" s="547">
        <f t="shared" si="141"/>
        <v>0</v>
      </c>
      <c r="AB1151" s="547">
        <f t="shared" si="142"/>
        <v>0</v>
      </c>
      <c r="AC1151" s="499" t="str">
        <f t="shared" si="143"/>
        <v/>
      </c>
    </row>
    <row r="1152" spans="22:29" ht="14.4" x14ac:dyDescent="0.3">
      <c r="V1152" s="546" t="str">
        <f t="shared" si="136"/>
        <v>Dépenses</v>
      </c>
      <c r="W1152" s="547">
        <f t="shared" si="137"/>
        <v>0</v>
      </c>
      <c r="X1152" s="547">
        <f t="shared" si="138"/>
        <v>0</v>
      </c>
      <c r="Y1152" s="547">
        <f t="shared" si="139"/>
        <v>0</v>
      </c>
      <c r="Z1152" s="547">
        <f t="shared" si="140"/>
        <v>0</v>
      </c>
      <c r="AA1152" s="547">
        <f t="shared" si="141"/>
        <v>0</v>
      </c>
      <c r="AB1152" s="547">
        <f t="shared" si="142"/>
        <v>0</v>
      </c>
      <c r="AC1152" s="499" t="str">
        <f t="shared" si="143"/>
        <v/>
      </c>
    </row>
    <row r="1153" spans="22:29" ht="14.4" x14ac:dyDescent="0.3">
      <c r="V1153" s="546" t="str">
        <f t="shared" si="136"/>
        <v>Dépenses</v>
      </c>
      <c r="W1153" s="547">
        <f t="shared" si="137"/>
        <v>0</v>
      </c>
      <c r="X1153" s="547">
        <f t="shared" si="138"/>
        <v>0</v>
      </c>
      <c r="Y1153" s="547">
        <f t="shared" si="139"/>
        <v>0</v>
      </c>
      <c r="Z1153" s="547">
        <f t="shared" si="140"/>
        <v>0</v>
      </c>
      <c r="AA1153" s="547">
        <f t="shared" si="141"/>
        <v>0</v>
      </c>
      <c r="AB1153" s="547">
        <f t="shared" si="142"/>
        <v>0</v>
      </c>
      <c r="AC1153" s="499" t="str">
        <f t="shared" si="143"/>
        <v/>
      </c>
    </row>
    <row r="1154" spans="22:29" ht="14.4" x14ac:dyDescent="0.3">
      <c r="V1154" s="546" t="str">
        <f t="shared" si="136"/>
        <v>Dépenses</v>
      </c>
      <c r="W1154" s="547">
        <f t="shared" si="137"/>
        <v>0</v>
      </c>
      <c r="X1154" s="547">
        <f t="shared" si="138"/>
        <v>0</v>
      </c>
      <c r="Y1154" s="547">
        <f t="shared" si="139"/>
        <v>0</v>
      </c>
      <c r="Z1154" s="547">
        <f t="shared" si="140"/>
        <v>0</v>
      </c>
      <c r="AA1154" s="547">
        <f t="shared" si="141"/>
        <v>0</v>
      </c>
      <c r="AB1154" s="547">
        <f t="shared" si="142"/>
        <v>0</v>
      </c>
      <c r="AC1154" s="499" t="str">
        <f t="shared" si="143"/>
        <v/>
      </c>
    </row>
    <row r="1155" spans="22:29" ht="14.4" x14ac:dyDescent="0.3">
      <c r="V1155" s="546" t="str">
        <f t="shared" ref="V1155:V1218" si="144">IF(LEFT($L1155,1)="R","Recettes","Dépenses")</f>
        <v>Dépenses</v>
      </c>
      <c r="W1155" s="547">
        <f t="shared" ref="W1155:W1218" si="145">IF($G1155&amp;$I1155&amp;$D1155="SaisirBudget InitialEngagement",$T1155,0)</f>
        <v>0</v>
      </c>
      <c r="X1155" s="547">
        <f t="shared" ref="X1155:X1218" si="146">IF($G1155&amp;$I1155&amp;$D1155&amp;$V1155="SaisirBudget InitialPaiementDépenses",$T1155,0)</f>
        <v>0</v>
      </c>
      <c r="Y1155" s="547">
        <f t="shared" ref="Y1155:Y1218" si="147">IF($G1155&amp;$I1155&amp;$D1155&amp;$V1155="SaisirBudget InitialPaiementRecettes",$T1155,0)</f>
        <v>0</v>
      </c>
      <c r="Z1155" s="547">
        <f t="shared" ref="Z1155:Z1218" si="148">IF($D1155&amp;$V1155="EngagementDépenses",$T1155,0)</f>
        <v>0</v>
      </c>
      <c r="AA1155" s="547">
        <f t="shared" ref="AA1155:AA1218" si="149">IF($D1155&amp;$V1155="PaiementDépenses",$T1155,0)</f>
        <v>0</v>
      </c>
      <c r="AB1155" s="547">
        <f t="shared" ref="AB1155:AB1218" si="150">IF($D1155&amp;$V1155="PaiementRecettes",$T1155,0)</f>
        <v>0</v>
      </c>
      <c r="AC1155" s="499" t="str">
        <f t="shared" ref="AC1155:AC1218" si="151">IF(LEFT($L1155,2)="RF","RF",IF(LEFT($L1155,2)="RI","RI",""))</f>
        <v/>
      </c>
    </row>
    <row r="1156" spans="22:29" ht="14.4" x14ac:dyDescent="0.3">
      <c r="V1156" s="546" t="str">
        <f t="shared" si="144"/>
        <v>Dépenses</v>
      </c>
      <c r="W1156" s="547">
        <f t="shared" si="145"/>
        <v>0</v>
      </c>
      <c r="X1156" s="547">
        <f t="shared" si="146"/>
        <v>0</v>
      </c>
      <c r="Y1156" s="547">
        <f t="shared" si="147"/>
        <v>0</v>
      </c>
      <c r="Z1156" s="547">
        <f t="shared" si="148"/>
        <v>0</v>
      </c>
      <c r="AA1156" s="547">
        <f t="shared" si="149"/>
        <v>0</v>
      </c>
      <c r="AB1156" s="547">
        <f t="shared" si="150"/>
        <v>0</v>
      </c>
      <c r="AC1156" s="499" t="str">
        <f t="shared" si="151"/>
        <v/>
      </c>
    </row>
    <row r="1157" spans="22:29" ht="14.4" x14ac:dyDescent="0.3">
      <c r="V1157" s="546" t="str">
        <f t="shared" si="144"/>
        <v>Dépenses</v>
      </c>
      <c r="W1157" s="547">
        <f t="shared" si="145"/>
        <v>0</v>
      </c>
      <c r="X1157" s="547">
        <f t="shared" si="146"/>
        <v>0</v>
      </c>
      <c r="Y1157" s="547">
        <f t="shared" si="147"/>
        <v>0</v>
      </c>
      <c r="Z1157" s="547">
        <f t="shared" si="148"/>
        <v>0</v>
      </c>
      <c r="AA1157" s="547">
        <f t="shared" si="149"/>
        <v>0</v>
      </c>
      <c r="AB1157" s="547">
        <f t="shared" si="150"/>
        <v>0</v>
      </c>
      <c r="AC1157" s="499" t="str">
        <f t="shared" si="151"/>
        <v/>
      </c>
    </row>
    <row r="1158" spans="22:29" ht="14.4" x14ac:dyDescent="0.3">
      <c r="V1158" s="546" t="str">
        <f t="shared" si="144"/>
        <v>Dépenses</v>
      </c>
      <c r="W1158" s="547">
        <f t="shared" si="145"/>
        <v>0</v>
      </c>
      <c r="X1158" s="547">
        <f t="shared" si="146"/>
        <v>0</v>
      </c>
      <c r="Y1158" s="547">
        <f t="shared" si="147"/>
        <v>0</v>
      </c>
      <c r="Z1158" s="547">
        <f t="shared" si="148"/>
        <v>0</v>
      </c>
      <c r="AA1158" s="547">
        <f t="shared" si="149"/>
        <v>0</v>
      </c>
      <c r="AB1158" s="547">
        <f t="shared" si="150"/>
        <v>0</v>
      </c>
      <c r="AC1158" s="499" t="str">
        <f t="shared" si="151"/>
        <v/>
      </c>
    </row>
    <row r="1159" spans="22:29" ht="14.4" x14ac:dyDescent="0.3">
      <c r="V1159" s="546" t="str">
        <f t="shared" si="144"/>
        <v>Dépenses</v>
      </c>
      <c r="W1159" s="547">
        <f t="shared" si="145"/>
        <v>0</v>
      </c>
      <c r="X1159" s="547">
        <f t="shared" si="146"/>
        <v>0</v>
      </c>
      <c r="Y1159" s="547">
        <f t="shared" si="147"/>
        <v>0</v>
      </c>
      <c r="Z1159" s="547">
        <f t="shared" si="148"/>
        <v>0</v>
      </c>
      <c r="AA1159" s="547">
        <f t="shared" si="149"/>
        <v>0</v>
      </c>
      <c r="AB1159" s="547">
        <f t="shared" si="150"/>
        <v>0</v>
      </c>
      <c r="AC1159" s="499" t="str">
        <f t="shared" si="151"/>
        <v/>
      </c>
    </row>
    <row r="1160" spans="22:29" ht="14.4" x14ac:dyDescent="0.3">
      <c r="V1160" s="546" t="str">
        <f t="shared" si="144"/>
        <v>Dépenses</v>
      </c>
      <c r="W1160" s="547">
        <f t="shared" si="145"/>
        <v>0</v>
      </c>
      <c r="X1160" s="547">
        <f t="shared" si="146"/>
        <v>0</v>
      </c>
      <c r="Y1160" s="547">
        <f t="shared" si="147"/>
        <v>0</v>
      </c>
      <c r="Z1160" s="547">
        <f t="shared" si="148"/>
        <v>0</v>
      </c>
      <c r="AA1160" s="547">
        <f t="shared" si="149"/>
        <v>0</v>
      </c>
      <c r="AB1160" s="547">
        <f t="shared" si="150"/>
        <v>0</v>
      </c>
      <c r="AC1160" s="499" t="str">
        <f t="shared" si="151"/>
        <v/>
      </c>
    </row>
    <row r="1161" spans="22:29" ht="14.4" x14ac:dyDescent="0.3">
      <c r="V1161" s="546" t="str">
        <f t="shared" si="144"/>
        <v>Dépenses</v>
      </c>
      <c r="W1161" s="547">
        <f t="shared" si="145"/>
        <v>0</v>
      </c>
      <c r="X1161" s="547">
        <f t="shared" si="146"/>
        <v>0</v>
      </c>
      <c r="Y1161" s="547">
        <f t="shared" si="147"/>
        <v>0</v>
      </c>
      <c r="Z1161" s="547">
        <f t="shared" si="148"/>
        <v>0</v>
      </c>
      <c r="AA1161" s="547">
        <f t="shared" si="149"/>
        <v>0</v>
      </c>
      <c r="AB1161" s="547">
        <f t="shared" si="150"/>
        <v>0</v>
      </c>
      <c r="AC1161" s="499" t="str">
        <f t="shared" si="151"/>
        <v/>
      </c>
    </row>
    <row r="1162" spans="22:29" ht="14.4" x14ac:dyDescent="0.3">
      <c r="V1162" s="546" t="str">
        <f t="shared" si="144"/>
        <v>Dépenses</v>
      </c>
      <c r="W1162" s="547">
        <f t="shared" si="145"/>
        <v>0</v>
      </c>
      <c r="X1162" s="547">
        <f t="shared" si="146"/>
        <v>0</v>
      </c>
      <c r="Y1162" s="547">
        <f t="shared" si="147"/>
        <v>0</v>
      </c>
      <c r="Z1162" s="547">
        <f t="shared" si="148"/>
        <v>0</v>
      </c>
      <c r="AA1162" s="547">
        <f t="shared" si="149"/>
        <v>0</v>
      </c>
      <c r="AB1162" s="547">
        <f t="shared" si="150"/>
        <v>0</v>
      </c>
      <c r="AC1162" s="499" t="str">
        <f t="shared" si="151"/>
        <v/>
      </c>
    </row>
    <row r="1163" spans="22:29" ht="14.4" x14ac:dyDescent="0.3">
      <c r="V1163" s="546" t="str">
        <f t="shared" si="144"/>
        <v>Dépenses</v>
      </c>
      <c r="W1163" s="547">
        <f t="shared" si="145"/>
        <v>0</v>
      </c>
      <c r="X1163" s="547">
        <f t="shared" si="146"/>
        <v>0</v>
      </c>
      <c r="Y1163" s="547">
        <f t="shared" si="147"/>
        <v>0</v>
      </c>
      <c r="Z1163" s="547">
        <f t="shared" si="148"/>
        <v>0</v>
      </c>
      <c r="AA1163" s="547">
        <f t="shared" si="149"/>
        <v>0</v>
      </c>
      <c r="AB1163" s="547">
        <f t="shared" si="150"/>
        <v>0</v>
      </c>
      <c r="AC1163" s="499" t="str">
        <f t="shared" si="151"/>
        <v/>
      </c>
    </row>
    <row r="1164" spans="22:29" ht="14.4" x14ac:dyDescent="0.3">
      <c r="V1164" s="546" t="str">
        <f t="shared" si="144"/>
        <v>Dépenses</v>
      </c>
      <c r="W1164" s="547">
        <f t="shared" si="145"/>
        <v>0</v>
      </c>
      <c r="X1164" s="547">
        <f t="shared" si="146"/>
        <v>0</v>
      </c>
      <c r="Y1164" s="547">
        <f t="shared" si="147"/>
        <v>0</v>
      </c>
      <c r="Z1164" s="547">
        <f t="shared" si="148"/>
        <v>0</v>
      </c>
      <c r="AA1164" s="547">
        <f t="shared" si="149"/>
        <v>0</v>
      </c>
      <c r="AB1164" s="547">
        <f t="shared" si="150"/>
        <v>0</v>
      </c>
      <c r="AC1164" s="499" t="str">
        <f t="shared" si="151"/>
        <v/>
      </c>
    </row>
    <row r="1165" spans="22:29" ht="14.4" x14ac:dyDescent="0.3">
      <c r="V1165" s="546" t="str">
        <f t="shared" si="144"/>
        <v>Dépenses</v>
      </c>
      <c r="W1165" s="547">
        <f t="shared" si="145"/>
        <v>0</v>
      </c>
      <c r="X1165" s="547">
        <f t="shared" si="146"/>
        <v>0</v>
      </c>
      <c r="Y1165" s="547">
        <f t="shared" si="147"/>
        <v>0</v>
      </c>
      <c r="Z1165" s="547">
        <f t="shared" si="148"/>
        <v>0</v>
      </c>
      <c r="AA1165" s="547">
        <f t="shared" si="149"/>
        <v>0</v>
      </c>
      <c r="AB1165" s="547">
        <f t="shared" si="150"/>
        <v>0</v>
      </c>
      <c r="AC1165" s="499" t="str">
        <f t="shared" si="151"/>
        <v/>
      </c>
    </row>
    <row r="1166" spans="22:29" ht="14.4" x14ac:dyDescent="0.3">
      <c r="V1166" s="546" t="str">
        <f t="shared" si="144"/>
        <v>Dépenses</v>
      </c>
      <c r="W1166" s="547">
        <f t="shared" si="145"/>
        <v>0</v>
      </c>
      <c r="X1166" s="547">
        <f t="shared" si="146"/>
        <v>0</v>
      </c>
      <c r="Y1166" s="547">
        <f t="shared" si="147"/>
        <v>0</v>
      </c>
      <c r="Z1166" s="547">
        <f t="shared" si="148"/>
        <v>0</v>
      </c>
      <c r="AA1166" s="547">
        <f t="shared" si="149"/>
        <v>0</v>
      </c>
      <c r="AB1166" s="547">
        <f t="shared" si="150"/>
        <v>0</v>
      </c>
      <c r="AC1166" s="499" t="str">
        <f t="shared" si="151"/>
        <v/>
      </c>
    </row>
    <row r="1167" spans="22:29" ht="14.4" x14ac:dyDescent="0.3">
      <c r="V1167" s="546" t="str">
        <f t="shared" si="144"/>
        <v>Dépenses</v>
      </c>
      <c r="W1167" s="547">
        <f t="shared" si="145"/>
        <v>0</v>
      </c>
      <c r="X1167" s="547">
        <f t="shared" si="146"/>
        <v>0</v>
      </c>
      <c r="Y1167" s="547">
        <f t="shared" si="147"/>
        <v>0</v>
      </c>
      <c r="Z1167" s="547">
        <f t="shared" si="148"/>
        <v>0</v>
      </c>
      <c r="AA1167" s="547">
        <f t="shared" si="149"/>
        <v>0</v>
      </c>
      <c r="AB1167" s="547">
        <f t="shared" si="150"/>
        <v>0</v>
      </c>
      <c r="AC1167" s="499" t="str">
        <f t="shared" si="151"/>
        <v/>
      </c>
    </row>
    <row r="1168" spans="22:29" ht="14.4" x14ac:dyDescent="0.3">
      <c r="V1168" s="546" t="str">
        <f t="shared" si="144"/>
        <v>Dépenses</v>
      </c>
      <c r="W1168" s="547">
        <f t="shared" si="145"/>
        <v>0</v>
      </c>
      <c r="X1168" s="547">
        <f t="shared" si="146"/>
        <v>0</v>
      </c>
      <c r="Y1168" s="547">
        <f t="shared" si="147"/>
        <v>0</v>
      </c>
      <c r="Z1168" s="547">
        <f t="shared" si="148"/>
        <v>0</v>
      </c>
      <c r="AA1168" s="547">
        <f t="shared" si="149"/>
        <v>0</v>
      </c>
      <c r="AB1168" s="547">
        <f t="shared" si="150"/>
        <v>0</v>
      </c>
      <c r="AC1168" s="499" t="str">
        <f t="shared" si="151"/>
        <v/>
      </c>
    </row>
    <row r="1169" spans="22:29" ht="14.4" x14ac:dyDescent="0.3">
      <c r="V1169" s="546" t="str">
        <f t="shared" si="144"/>
        <v>Dépenses</v>
      </c>
      <c r="W1169" s="547">
        <f t="shared" si="145"/>
        <v>0</v>
      </c>
      <c r="X1169" s="547">
        <f t="shared" si="146"/>
        <v>0</v>
      </c>
      <c r="Y1169" s="547">
        <f t="shared" si="147"/>
        <v>0</v>
      </c>
      <c r="Z1169" s="547">
        <f t="shared" si="148"/>
        <v>0</v>
      </c>
      <c r="AA1169" s="547">
        <f t="shared" si="149"/>
        <v>0</v>
      </c>
      <c r="AB1169" s="547">
        <f t="shared" si="150"/>
        <v>0</v>
      </c>
      <c r="AC1169" s="499" t="str">
        <f t="shared" si="151"/>
        <v/>
      </c>
    </row>
    <row r="1170" spans="22:29" ht="14.4" x14ac:dyDescent="0.3">
      <c r="V1170" s="546" t="str">
        <f t="shared" si="144"/>
        <v>Dépenses</v>
      </c>
      <c r="W1170" s="547">
        <f t="shared" si="145"/>
        <v>0</v>
      </c>
      <c r="X1170" s="547">
        <f t="shared" si="146"/>
        <v>0</v>
      </c>
      <c r="Y1170" s="547">
        <f t="shared" si="147"/>
        <v>0</v>
      </c>
      <c r="Z1170" s="547">
        <f t="shared" si="148"/>
        <v>0</v>
      </c>
      <c r="AA1170" s="547">
        <f t="shared" si="149"/>
        <v>0</v>
      </c>
      <c r="AB1170" s="547">
        <f t="shared" si="150"/>
        <v>0</v>
      </c>
      <c r="AC1170" s="499" t="str">
        <f t="shared" si="151"/>
        <v/>
      </c>
    </row>
    <row r="1171" spans="22:29" ht="14.4" x14ac:dyDescent="0.3">
      <c r="V1171" s="546" t="str">
        <f t="shared" si="144"/>
        <v>Dépenses</v>
      </c>
      <c r="W1171" s="547">
        <f t="shared" si="145"/>
        <v>0</v>
      </c>
      <c r="X1171" s="547">
        <f t="shared" si="146"/>
        <v>0</v>
      </c>
      <c r="Y1171" s="547">
        <f t="shared" si="147"/>
        <v>0</v>
      </c>
      <c r="Z1171" s="547">
        <f t="shared" si="148"/>
        <v>0</v>
      </c>
      <c r="AA1171" s="547">
        <f t="shared" si="149"/>
        <v>0</v>
      </c>
      <c r="AB1171" s="547">
        <f t="shared" si="150"/>
        <v>0</v>
      </c>
      <c r="AC1171" s="499" t="str">
        <f t="shared" si="151"/>
        <v/>
      </c>
    </row>
    <row r="1172" spans="22:29" ht="14.4" x14ac:dyDescent="0.3">
      <c r="V1172" s="546" t="str">
        <f t="shared" si="144"/>
        <v>Dépenses</v>
      </c>
      <c r="W1172" s="547">
        <f t="shared" si="145"/>
        <v>0</v>
      </c>
      <c r="X1172" s="547">
        <f t="shared" si="146"/>
        <v>0</v>
      </c>
      <c r="Y1172" s="547">
        <f t="shared" si="147"/>
        <v>0</v>
      </c>
      <c r="Z1172" s="547">
        <f t="shared" si="148"/>
        <v>0</v>
      </c>
      <c r="AA1172" s="547">
        <f t="shared" si="149"/>
        <v>0</v>
      </c>
      <c r="AB1172" s="547">
        <f t="shared" si="150"/>
        <v>0</v>
      </c>
      <c r="AC1172" s="499" t="str">
        <f t="shared" si="151"/>
        <v/>
      </c>
    </row>
    <row r="1173" spans="22:29" ht="14.4" x14ac:dyDescent="0.3">
      <c r="V1173" s="546" t="str">
        <f t="shared" si="144"/>
        <v>Dépenses</v>
      </c>
      <c r="W1173" s="547">
        <f t="shared" si="145"/>
        <v>0</v>
      </c>
      <c r="X1173" s="547">
        <f t="shared" si="146"/>
        <v>0</v>
      </c>
      <c r="Y1173" s="547">
        <f t="shared" si="147"/>
        <v>0</v>
      </c>
      <c r="Z1173" s="547">
        <f t="shared" si="148"/>
        <v>0</v>
      </c>
      <c r="AA1173" s="547">
        <f t="shared" si="149"/>
        <v>0</v>
      </c>
      <c r="AB1173" s="547">
        <f t="shared" si="150"/>
        <v>0</v>
      </c>
      <c r="AC1173" s="499" t="str">
        <f t="shared" si="151"/>
        <v/>
      </c>
    </row>
    <row r="1174" spans="22:29" ht="14.4" x14ac:dyDescent="0.3">
      <c r="V1174" s="546" t="str">
        <f t="shared" si="144"/>
        <v>Dépenses</v>
      </c>
      <c r="W1174" s="547">
        <f t="shared" si="145"/>
        <v>0</v>
      </c>
      <c r="X1174" s="547">
        <f t="shared" si="146"/>
        <v>0</v>
      </c>
      <c r="Y1174" s="547">
        <f t="shared" si="147"/>
        <v>0</v>
      </c>
      <c r="Z1174" s="547">
        <f t="shared" si="148"/>
        <v>0</v>
      </c>
      <c r="AA1174" s="547">
        <f t="shared" si="149"/>
        <v>0</v>
      </c>
      <c r="AB1174" s="547">
        <f t="shared" si="150"/>
        <v>0</v>
      </c>
      <c r="AC1174" s="499" t="str">
        <f t="shared" si="151"/>
        <v/>
      </c>
    </row>
    <row r="1175" spans="22:29" ht="14.4" x14ac:dyDescent="0.3">
      <c r="V1175" s="546" t="str">
        <f t="shared" si="144"/>
        <v>Dépenses</v>
      </c>
      <c r="W1175" s="547">
        <f t="shared" si="145"/>
        <v>0</v>
      </c>
      <c r="X1175" s="547">
        <f t="shared" si="146"/>
        <v>0</v>
      </c>
      <c r="Y1175" s="547">
        <f t="shared" si="147"/>
        <v>0</v>
      </c>
      <c r="Z1175" s="547">
        <f t="shared" si="148"/>
        <v>0</v>
      </c>
      <c r="AA1175" s="547">
        <f t="shared" si="149"/>
        <v>0</v>
      </c>
      <c r="AB1175" s="547">
        <f t="shared" si="150"/>
        <v>0</v>
      </c>
      <c r="AC1175" s="499" t="str">
        <f t="shared" si="151"/>
        <v/>
      </c>
    </row>
    <row r="1176" spans="22:29" ht="14.4" x14ac:dyDescent="0.3">
      <c r="V1176" s="546" t="str">
        <f t="shared" si="144"/>
        <v>Dépenses</v>
      </c>
      <c r="W1176" s="547">
        <f t="shared" si="145"/>
        <v>0</v>
      </c>
      <c r="X1176" s="547">
        <f t="shared" si="146"/>
        <v>0</v>
      </c>
      <c r="Y1176" s="547">
        <f t="shared" si="147"/>
        <v>0</v>
      </c>
      <c r="Z1176" s="547">
        <f t="shared" si="148"/>
        <v>0</v>
      </c>
      <c r="AA1176" s="547">
        <f t="shared" si="149"/>
        <v>0</v>
      </c>
      <c r="AB1176" s="547">
        <f t="shared" si="150"/>
        <v>0</v>
      </c>
      <c r="AC1176" s="499" t="str">
        <f t="shared" si="151"/>
        <v/>
      </c>
    </row>
    <row r="1177" spans="22:29" ht="14.4" x14ac:dyDescent="0.3">
      <c r="V1177" s="546" t="str">
        <f t="shared" si="144"/>
        <v>Dépenses</v>
      </c>
      <c r="W1177" s="547">
        <f t="shared" si="145"/>
        <v>0</v>
      </c>
      <c r="X1177" s="547">
        <f t="shared" si="146"/>
        <v>0</v>
      </c>
      <c r="Y1177" s="547">
        <f t="shared" si="147"/>
        <v>0</v>
      </c>
      <c r="Z1177" s="547">
        <f t="shared" si="148"/>
        <v>0</v>
      </c>
      <c r="AA1177" s="547">
        <f t="shared" si="149"/>
        <v>0</v>
      </c>
      <c r="AB1177" s="547">
        <f t="shared" si="150"/>
        <v>0</v>
      </c>
      <c r="AC1177" s="499" t="str">
        <f t="shared" si="151"/>
        <v/>
      </c>
    </row>
    <row r="1178" spans="22:29" ht="14.4" x14ac:dyDescent="0.3">
      <c r="V1178" s="546" t="str">
        <f t="shared" si="144"/>
        <v>Dépenses</v>
      </c>
      <c r="W1178" s="547">
        <f t="shared" si="145"/>
        <v>0</v>
      </c>
      <c r="X1178" s="547">
        <f t="shared" si="146"/>
        <v>0</v>
      </c>
      <c r="Y1178" s="547">
        <f t="shared" si="147"/>
        <v>0</v>
      </c>
      <c r="Z1178" s="547">
        <f t="shared" si="148"/>
        <v>0</v>
      </c>
      <c r="AA1178" s="547">
        <f t="shared" si="149"/>
        <v>0</v>
      </c>
      <c r="AB1178" s="547">
        <f t="shared" si="150"/>
        <v>0</v>
      </c>
      <c r="AC1178" s="499" t="str">
        <f t="shared" si="151"/>
        <v/>
      </c>
    </row>
    <row r="1179" spans="22:29" ht="14.4" x14ac:dyDescent="0.3">
      <c r="V1179" s="546" t="str">
        <f t="shared" si="144"/>
        <v>Dépenses</v>
      </c>
      <c r="W1179" s="547">
        <f t="shared" si="145"/>
        <v>0</v>
      </c>
      <c r="X1179" s="547">
        <f t="shared" si="146"/>
        <v>0</v>
      </c>
      <c r="Y1179" s="547">
        <f t="shared" si="147"/>
        <v>0</v>
      </c>
      <c r="Z1179" s="547">
        <f t="shared" si="148"/>
        <v>0</v>
      </c>
      <c r="AA1179" s="547">
        <f t="shared" si="149"/>
        <v>0</v>
      </c>
      <c r="AB1179" s="547">
        <f t="shared" si="150"/>
        <v>0</v>
      </c>
      <c r="AC1179" s="499" t="str">
        <f t="shared" si="151"/>
        <v/>
      </c>
    </row>
    <row r="1180" spans="22:29" ht="14.4" x14ac:dyDescent="0.3">
      <c r="V1180" s="546" t="str">
        <f t="shared" si="144"/>
        <v>Dépenses</v>
      </c>
      <c r="W1180" s="547">
        <f t="shared" si="145"/>
        <v>0</v>
      </c>
      <c r="X1180" s="547">
        <f t="shared" si="146"/>
        <v>0</v>
      </c>
      <c r="Y1180" s="547">
        <f t="shared" si="147"/>
        <v>0</v>
      </c>
      <c r="Z1180" s="547">
        <f t="shared" si="148"/>
        <v>0</v>
      </c>
      <c r="AA1180" s="547">
        <f t="shared" si="149"/>
        <v>0</v>
      </c>
      <c r="AB1180" s="547">
        <f t="shared" si="150"/>
        <v>0</v>
      </c>
      <c r="AC1180" s="499" t="str">
        <f t="shared" si="151"/>
        <v/>
      </c>
    </row>
    <row r="1181" spans="22:29" ht="14.4" x14ac:dyDescent="0.3">
      <c r="V1181" s="546" t="str">
        <f t="shared" si="144"/>
        <v>Dépenses</v>
      </c>
      <c r="W1181" s="547">
        <f t="shared" si="145"/>
        <v>0</v>
      </c>
      <c r="X1181" s="547">
        <f t="shared" si="146"/>
        <v>0</v>
      </c>
      <c r="Y1181" s="547">
        <f t="shared" si="147"/>
        <v>0</v>
      </c>
      <c r="Z1181" s="547">
        <f t="shared" si="148"/>
        <v>0</v>
      </c>
      <c r="AA1181" s="547">
        <f t="shared" si="149"/>
        <v>0</v>
      </c>
      <c r="AB1181" s="547">
        <f t="shared" si="150"/>
        <v>0</v>
      </c>
      <c r="AC1181" s="499" t="str">
        <f t="shared" si="151"/>
        <v/>
      </c>
    </row>
    <row r="1182" spans="22:29" ht="14.4" x14ac:dyDescent="0.3">
      <c r="V1182" s="546" t="str">
        <f t="shared" si="144"/>
        <v>Dépenses</v>
      </c>
      <c r="W1182" s="547">
        <f t="shared" si="145"/>
        <v>0</v>
      </c>
      <c r="X1182" s="547">
        <f t="shared" si="146"/>
        <v>0</v>
      </c>
      <c r="Y1182" s="547">
        <f t="shared" si="147"/>
        <v>0</v>
      </c>
      <c r="Z1182" s="547">
        <f t="shared" si="148"/>
        <v>0</v>
      </c>
      <c r="AA1182" s="547">
        <f t="shared" si="149"/>
        <v>0</v>
      </c>
      <c r="AB1182" s="547">
        <f t="shared" si="150"/>
        <v>0</v>
      </c>
      <c r="AC1182" s="499" t="str">
        <f t="shared" si="151"/>
        <v/>
      </c>
    </row>
    <row r="1183" spans="22:29" ht="14.4" x14ac:dyDescent="0.3">
      <c r="V1183" s="546" t="str">
        <f t="shared" si="144"/>
        <v>Dépenses</v>
      </c>
      <c r="W1183" s="547">
        <f t="shared" si="145"/>
        <v>0</v>
      </c>
      <c r="X1183" s="547">
        <f t="shared" si="146"/>
        <v>0</v>
      </c>
      <c r="Y1183" s="547">
        <f t="shared" si="147"/>
        <v>0</v>
      </c>
      <c r="Z1183" s="547">
        <f t="shared" si="148"/>
        <v>0</v>
      </c>
      <c r="AA1183" s="547">
        <f t="shared" si="149"/>
        <v>0</v>
      </c>
      <c r="AB1183" s="547">
        <f t="shared" si="150"/>
        <v>0</v>
      </c>
      <c r="AC1183" s="499" t="str">
        <f t="shared" si="151"/>
        <v/>
      </c>
    </row>
    <row r="1184" spans="22:29" ht="14.4" x14ac:dyDescent="0.3">
      <c r="V1184" s="546" t="str">
        <f t="shared" si="144"/>
        <v>Dépenses</v>
      </c>
      <c r="W1184" s="547">
        <f t="shared" si="145"/>
        <v>0</v>
      </c>
      <c r="X1184" s="547">
        <f t="shared" si="146"/>
        <v>0</v>
      </c>
      <c r="Y1184" s="547">
        <f t="shared" si="147"/>
        <v>0</v>
      </c>
      <c r="Z1184" s="547">
        <f t="shared" si="148"/>
        <v>0</v>
      </c>
      <c r="AA1184" s="547">
        <f t="shared" si="149"/>
        <v>0</v>
      </c>
      <c r="AB1184" s="547">
        <f t="shared" si="150"/>
        <v>0</v>
      </c>
      <c r="AC1184" s="499" t="str">
        <f t="shared" si="151"/>
        <v/>
      </c>
    </row>
    <row r="1185" spans="22:29" ht="14.4" x14ac:dyDescent="0.3">
      <c r="V1185" s="546" t="str">
        <f t="shared" si="144"/>
        <v>Dépenses</v>
      </c>
      <c r="W1185" s="547">
        <f t="shared" si="145"/>
        <v>0</v>
      </c>
      <c r="X1185" s="547">
        <f t="shared" si="146"/>
        <v>0</v>
      </c>
      <c r="Y1185" s="547">
        <f t="shared" si="147"/>
        <v>0</v>
      </c>
      <c r="Z1185" s="547">
        <f t="shared" si="148"/>
        <v>0</v>
      </c>
      <c r="AA1185" s="547">
        <f t="shared" si="149"/>
        <v>0</v>
      </c>
      <c r="AB1185" s="547">
        <f t="shared" si="150"/>
        <v>0</v>
      </c>
      <c r="AC1185" s="499" t="str">
        <f t="shared" si="151"/>
        <v/>
      </c>
    </row>
    <row r="1186" spans="22:29" ht="14.4" x14ac:dyDescent="0.3">
      <c r="V1186" s="546" t="str">
        <f t="shared" si="144"/>
        <v>Dépenses</v>
      </c>
      <c r="W1186" s="547">
        <f t="shared" si="145"/>
        <v>0</v>
      </c>
      <c r="X1186" s="547">
        <f t="shared" si="146"/>
        <v>0</v>
      </c>
      <c r="Y1186" s="547">
        <f t="shared" si="147"/>
        <v>0</v>
      </c>
      <c r="Z1186" s="547">
        <f t="shared" si="148"/>
        <v>0</v>
      </c>
      <c r="AA1186" s="547">
        <f t="shared" si="149"/>
        <v>0</v>
      </c>
      <c r="AB1186" s="547">
        <f t="shared" si="150"/>
        <v>0</v>
      </c>
      <c r="AC1186" s="499" t="str">
        <f t="shared" si="151"/>
        <v/>
      </c>
    </row>
    <row r="1187" spans="22:29" ht="14.4" x14ac:dyDescent="0.3">
      <c r="V1187" s="546" t="str">
        <f t="shared" si="144"/>
        <v>Dépenses</v>
      </c>
      <c r="W1187" s="547">
        <f t="shared" si="145"/>
        <v>0</v>
      </c>
      <c r="X1187" s="547">
        <f t="shared" si="146"/>
        <v>0</v>
      </c>
      <c r="Y1187" s="547">
        <f t="shared" si="147"/>
        <v>0</v>
      </c>
      <c r="Z1187" s="547">
        <f t="shared" si="148"/>
        <v>0</v>
      </c>
      <c r="AA1187" s="547">
        <f t="shared" si="149"/>
        <v>0</v>
      </c>
      <c r="AB1187" s="547">
        <f t="shared" si="150"/>
        <v>0</v>
      </c>
      <c r="AC1187" s="499" t="str">
        <f t="shared" si="151"/>
        <v/>
      </c>
    </row>
    <row r="1188" spans="22:29" ht="14.4" x14ac:dyDescent="0.3">
      <c r="V1188" s="546" t="str">
        <f t="shared" si="144"/>
        <v>Dépenses</v>
      </c>
      <c r="W1188" s="547">
        <f t="shared" si="145"/>
        <v>0</v>
      </c>
      <c r="X1188" s="547">
        <f t="shared" si="146"/>
        <v>0</v>
      </c>
      <c r="Y1188" s="547">
        <f t="shared" si="147"/>
        <v>0</v>
      </c>
      <c r="Z1188" s="547">
        <f t="shared" si="148"/>
        <v>0</v>
      </c>
      <c r="AA1188" s="547">
        <f t="shared" si="149"/>
        <v>0</v>
      </c>
      <c r="AB1188" s="547">
        <f t="shared" si="150"/>
        <v>0</v>
      </c>
      <c r="AC1188" s="499" t="str">
        <f t="shared" si="151"/>
        <v/>
      </c>
    </row>
    <row r="1189" spans="22:29" ht="14.4" x14ac:dyDescent="0.3">
      <c r="V1189" s="546" t="str">
        <f t="shared" si="144"/>
        <v>Dépenses</v>
      </c>
      <c r="W1189" s="547">
        <f t="shared" si="145"/>
        <v>0</v>
      </c>
      <c r="X1189" s="547">
        <f t="shared" si="146"/>
        <v>0</v>
      </c>
      <c r="Y1189" s="547">
        <f t="shared" si="147"/>
        <v>0</v>
      </c>
      <c r="Z1189" s="547">
        <f t="shared" si="148"/>
        <v>0</v>
      </c>
      <c r="AA1189" s="547">
        <f t="shared" si="149"/>
        <v>0</v>
      </c>
      <c r="AB1189" s="547">
        <f t="shared" si="150"/>
        <v>0</v>
      </c>
      <c r="AC1189" s="499" t="str">
        <f t="shared" si="151"/>
        <v/>
      </c>
    </row>
    <row r="1190" spans="22:29" ht="14.4" x14ac:dyDescent="0.3">
      <c r="V1190" s="546" t="str">
        <f t="shared" si="144"/>
        <v>Dépenses</v>
      </c>
      <c r="W1190" s="547">
        <f t="shared" si="145"/>
        <v>0</v>
      </c>
      <c r="X1190" s="547">
        <f t="shared" si="146"/>
        <v>0</v>
      </c>
      <c r="Y1190" s="547">
        <f t="shared" si="147"/>
        <v>0</v>
      </c>
      <c r="Z1190" s="547">
        <f t="shared" si="148"/>
        <v>0</v>
      </c>
      <c r="AA1190" s="547">
        <f t="shared" si="149"/>
        <v>0</v>
      </c>
      <c r="AB1190" s="547">
        <f t="shared" si="150"/>
        <v>0</v>
      </c>
      <c r="AC1190" s="499" t="str">
        <f t="shared" si="151"/>
        <v/>
      </c>
    </row>
    <row r="1191" spans="22:29" ht="14.4" x14ac:dyDescent="0.3">
      <c r="V1191" s="546" t="str">
        <f t="shared" si="144"/>
        <v>Dépenses</v>
      </c>
      <c r="W1191" s="547">
        <f t="shared" si="145"/>
        <v>0</v>
      </c>
      <c r="X1191" s="547">
        <f t="shared" si="146"/>
        <v>0</v>
      </c>
      <c r="Y1191" s="547">
        <f t="shared" si="147"/>
        <v>0</v>
      </c>
      <c r="Z1191" s="547">
        <f t="shared" si="148"/>
        <v>0</v>
      </c>
      <c r="AA1191" s="547">
        <f t="shared" si="149"/>
        <v>0</v>
      </c>
      <c r="AB1191" s="547">
        <f t="shared" si="150"/>
        <v>0</v>
      </c>
      <c r="AC1191" s="499" t="str">
        <f t="shared" si="151"/>
        <v/>
      </c>
    </row>
    <row r="1192" spans="22:29" ht="14.4" x14ac:dyDescent="0.3">
      <c r="V1192" s="546" t="str">
        <f t="shared" si="144"/>
        <v>Dépenses</v>
      </c>
      <c r="W1192" s="547">
        <f t="shared" si="145"/>
        <v>0</v>
      </c>
      <c r="X1192" s="547">
        <f t="shared" si="146"/>
        <v>0</v>
      </c>
      <c r="Y1192" s="547">
        <f t="shared" si="147"/>
        <v>0</v>
      </c>
      <c r="Z1192" s="547">
        <f t="shared" si="148"/>
        <v>0</v>
      </c>
      <c r="AA1192" s="547">
        <f t="shared" si="149"/>
        <v>0</v>
      </c>
      <c r="AB1192" s="547">
        <f t="shared" si="150"/>
        <v>0</v>
      </c>
      <c r="AC1192" s="499" t="str">
        <f t="shared" si="151"/>
        <v/>
      </c>
    </row>
    <row r="1193" spans="22:29" ht="14.4" x14ac:dyDescent="0.3">
      <c r="V1193" s="546" t="str">
        <f t="shared" si="144"/>
        <v>Dépenses</v>
      </c>
      <c r="W1193" s="547">
        <f t="shared" si="145"/>
        <v>0</v>
      </c>
      <c r="X1193" s="547">
        <f t="shared" si="146"/>
        <v>0</v>
      </c>
      <c r="Y1193" s="547">
        <f t="shared" si="147"/>
        <v>0</v>
      </c>
      <c r="Z1193" s="547">
        <f t="shared" si="148"/>
        <v>0</v>
      </c>
      <c r="AA1193" s="547">
        <f t="shared" si="149"/>
        <v>0</v>
      </c>
      <c r="AB1193" s="547">
        <f t="shared" si="150"/>
        <v>0</v>
      </c>
      <c r="AC1193" s="499" t="str">
        <f t="shared" si="151"/>
        <v/>
      </c>
    </row>
    <row r="1194" spans="22:29" ht="14.4" x14ac:dyDescent="0.3">
      <c r="V1194" s="546" t="str">
        <f t="shared" si="144"/>
        <v>Dépenses</v>
      </c>
      <c r="W1194" s="547">
        <f t="shared" si="145"/>
        <v>0</v>
      </c>
      <c r="X1194" s="547">
        <f t="shared" si="146"/>
        <v>0</v>
      </c>
      <c r="Y1194" s="547">
        <f t="shared" si="147"/>
        <v>0</v>
      </c>
      <c r="Z1194" s="547">
        <f t="shared" si="148"/>
        <v>0</v>
      </c>
      <c r="AA1194" s="547">
        <f t="shared" si="149"/>
        <v>0</v>
      </c>
      <c r="AB1194" s="547">
        <f t="shared" si="150"/>
        <v>0</v>
      </c>
      <c r="AC1194" s="499" t="str">
        <f t="shared" si="151"/>
        <v/>
      </c>
    </row>
    <row r="1195" spans="22:29" ht="14.4" x14ac:dyDescent="0.3">
      <c r="V1195" s="546" t="str">
        <f t="shared" si="144"/>
        <v>Dépenses</v>
      </c>
      <c r="W1195" s="547">
        <f t="shared" si="145"/>
        <v>0</v>
      </c>
      <c r="X1195" s="547">
        <f t="shared" si="146"/>
        <v>0</v>
      </c>
      <c r="Y1195" s="547">
        <f t="shared" si="147"/>
        <v>0</v>
      </c>
      <c r="Z1195" s="547">
        <f t="shared" si="148"/>
        <v>0</v>
      </c>
      <c r="AA1195" s="547">
        <f t="shared" si="149"/>
        <v>0</v>
      </c>
      <c r="AB1195" s="547">
        <f t="shared" si="150"/>
        <v>0</v>
      </c>
      <c r="AC1195" s="499" t="str">
        <f t="shared" si="151"/>
        <v/>
      </c>
    </row>
    <row r="1196" spans="22:29" ht="14.4" x14ac:dyDescent="0.3">
      <c r="V1196" s="546" t="str">
        <f t="shared" si="144"/>
        <v>Dépenses</v>
      </c>
      <c r="W1196" s="547">
        <f t="shared" si="145"/>
        <v>0</v>
      </c>
      <c r="X1196" s="547">
        <f t="shared" si="146"/>
        <v>0</v>
      </c>
      <c r="Y1196" s="547">
        <f t="shared" si="147"/>
        <v>0</v>
      </c>
      <c r="Z1196" s="547">
        <f t="shared" si="148"/>
        <v>0</v>
      </c>
      <c r="AA1196" s="547">
        <f t="shared" si="149"/>
        <v>0</v>
      </c>
      <c r="AB1196" s="547">
        <f t="shared" si="150"/>
        <v>0</v>
      </c>
      <c r="AC1196" s="499" t="str">
        <f t="shared" si="151"/>
        <v/>
      </c>
    </row>
    <row r="1197" spans="22:29" ht="14.4" x14ac:dyDescent="0.3">
      <c r="V1197" s="546" t="str">
        <f t="shared" si="144"/>
        <v>Dépenses</v>
      </c>
      <c r="W1197" s="547">
        <f t="shared" si="145"/>
        <v>0</v>
      </c>
      <c r="X1197" s="547">
        <f t="shared" si="146"/>
        <v>0</v>
      </c>
      <c r="Y1197" s="547">
        <f t="shared" si="147"/>
        <v>0</v>
      </c>
      <c r="Z1197" s="547">
        <f t="shared" si="148"/>
        <v>0</v>
      </c>
      <c r="AA1197" s="547">
        <f t="shared" si="149"/>
        <v>0</v>
      </c>
      <c r="AB1197" s="547">
        <f t="shared" si="150"/>
        <v>0</v>
      </c>
      <c r="AC1197" s="499" t="str">
        <f t="shared" si="151"/>
        <v/>
      </c>
    </row>
    <row r="1198" spans="22:29" ht="14.4" x14ac:dyDescent="0.3">
      <c r="V1198" s="546" t="str">
        <f t="shared" si="144"/>
        <v>Dépenses</v>
      </c>
      <c r="W1198" s="547">
        <f t="shared" si="145"/>
        <v>0</v>
      </c>
      <c r="X1198" s="547">
        <f t="shared" si="146"/>
        <v>0</v>
      </c>
      <c r="Y1198" s="547">
        <f t="shared" si="147"/>
        <v>0</v>
      </c>
      <c r="Z1198" s="547">
        <f t="shared" si="148"/>
        <v>0</v>
      </c>
      <c r="AA1198" s="547">
        <f t="shared" si="149"/>
        <v>0</v>
      </c>
      <c r="AB1198" s="547">
        <f t="shared" si="150"/>
        <v>0</v>
      </c>
      <c r="AC1198" s="499" t="str">
        <f t="shared" si="151"/>
        <v/>
      </c>
    </row>
    <row r="1199" spans="22:29" ht="14.4" x14ac:dyDescent="0.3">
      <c r="V1199" s="546" t="str">
        <f t="shared" si="144"/>
        <v>Dépenses</v>
      </c>
      <c r="W1199" s="547">
        <f t="shared" si="145"/>
        <v>0</v>
      </c>
      <c r="X1199" s="547">
        <f t="shared" si="146"/>
        <v>0</v>
      </c>
      <c r="Y1199" s="547">
        <f t="shared" si="147"/>
        <v>0</v>
      </c>
      <c r="Z1199" s="547">
        <f t="shared" si="148"/>
        <v>0</v>
      </c>
      <c r="AA1199" s="547">
        <f t="shared" si="149"/>
        <v>0</v>
      </c>
      <c r="AB1199" s="547">
        <f t="shared" si="150"/>
        <v>0</v>
      </c>
      <c r="AC1199" s="499" t="str">
        <f t="shared" si="151"/>
        <v/>
      </c>
    </row>
    <row r="1200" spans="22:29" ht="14.4" x14ac:dyDescent="0.3">
      <c r="V1200" s="546" t="str">
        <f t="shared" si="144"/>
        <v>Dépenses</v>
      </c>
      <c r="W1200" s="547">
        <f t="shared" si="145"/>
        <v>0</v>
      </c>
      <c r="X1200" s="547">
        <f t="shared" si="146"/>
        <v>0</v>
      </c>
      <c r="Y1200" s="547">
        <f t="shared" si="147"/>
        <v>0</v>
      </c>
      <c r="Z1200" s="547">
        <f t="shared" si="148"/>
        <v>0</v>
      </c>
      <c r="AA1200" s="547">
        <f t="shared" si="149"/>
        <v>0</v>
      </c>
      <c r="AB1200" s="547">
        <f t="shared" si="150"/>
        <v>0</v>
      </c>
      <c r="AC1200" s="499" t="str">
        <f t="shared" si="151"/>
        <v/>
      </c>
    </row>
    <row r="1201" spans="22:29" ht="14.4" x14ac:dyDescent="0.3">
      <c r="V1201" s="546" t="str">
        <f t="shared" si="144"/>
        <v>Dépenses</v>
      </c>
      <c r="W1201" s="547">
        <f t="shared" si="145"/>
        <v>0</v>
      </c>
      <c r="X1201" s="547">
        <f t="shared" si="146"/>
        <v>0</v>
      </c>
      <c r="Y1201" s="547">
        <f t="shared" si="147"/>
        <v>0</v>
      </c>
      <c r="Z1201" s="547">
        <f t="shared" si="148"/>
        <v>0</v>
      </c>
      <c r="AA1201" s="547">
        <f t="shared" si="149"/>
        <v>0</v>
      </c>
      <c r="AB1201" s="547">
        <f t="shared" si="150"/>
        <v>0</v>
      </c>
      <c r="AC1201" s="499" t="str">
        <f t="shared" si="151"/>
        <v/>
      </c>
    </row>
    <row r="1202" spans="22:29" ht="14.4" x14ac:dyDescent="0.3">
      <c r="V1202" s="546" t="str">
        <f t="shared" si="144"/>
        <v>Dépenses</v>
      </c>
      <c r="W1202" s="547">
        <f t="shared" si="145"/>
        <v>0</v>
      </c>
      <c r="X1202" s="547">
        <f t="shared" si="146"/>
        <v>0</v>
      </c>
      <c r="Y1202" s="547">
        <f t="shared" si="147"/>
        <v>0</v>
      </c>
      <c r="Z1202" s="547">
        <f t="shared" si="148"/>
        <v>0</v>
      </c>
      <c r="AA1202" s="547">
        <f t="shared" si="149"/>
        <v>0</v>
      </c>
      <c r="AB1202" s="547">
        <f t="shared" si="150"/>
        <v>0</v>
      </c>
      <c r="AC1202" s="499" t="str">
        <f t="shared" si="151"/>
        <v/>
      </c>
    </row>
    <row r="1203" spans="22:29" ht="14.4" x14ac:dyDescent="0.3">
      <c r="V1203" s="546" t="str">
        <f t="shared" si="144"/>
        <v>Dépenses</v>
      </c>
      <c r="W1203" s="547">
        <f t="shared" si="145"/>
        <v>0</v>
      </c>
      <c r="X1203" s="547">
        <f t="shared" si="146"/>
        <v>0</v>
      </c>
      <c r="Y1203" s="547">
        <f t="shared" si="147"/>
        <v>0</v>
      </c>
      <c r="Z1203" s="547">
        <f t="shared" si="148"/>
        <v>0</v>
      </c>
      <c r="AA1203" s="547">
        <f t="shared" si="149"/>
        <v>0</v>
      </c>
      <c r="AB1203" s="547">
        <f t="shared" si="150"/>
        <v>0</v>
      </c>
      <c r="AC1203" s="499" t="str">
        <f t="shared" si="151"/>
        <v/>
      </c>
    </row>
    <row r="1204" spans="22:29" ht="14.4" x14ac:dyDescent="0.3">
      <c r="V1204" s="546" t="str">
        <f t="shared" si="144"/>
        <v>Dépenses</v>
      </c>
      <c r="W1204" s="547">
        <f t="shared" si="145"/>
        <v>0</v>
      </c>
      <c r="X1204" s="547">
        <f t="shared" si="146"/>
        <v>0</v>
      </c>
      <c r="Y1204" s="547">
        <f t="shared" si="147"/>
        <v>0</v>
      </c>
      <c r="Z1204" s="547">
        <f t="shared" si="148"/>
        <v>0</v>
      </c>
      <c r="AA1204" s="547">
        <f t="shared" si="149"/>
        <v>0</v>
      </c>
      <c r="AB1204" s="547">
        <f t="shared" si="150"/>
        <v>0</v>
      </c>
      <c r="AC1204" s="499" t="str">
        <f t="shared" si="151"/>
        <v/>
      </c>
    </row>
    <row r="1205" spans="22:29" ht="14.4" x14ac:dyDescent="0.3">
      <c r="V1205" s="546" t="str">
        <f t="shared" si="144"/>
        <v>Dépenses</v>
      </c>
      <c r="W1205" s="547">
        <f t="shared" si="145"/>
        <v>0</v>
      </c>
      <c r="X1205" s="547">
        <f t="shared" si="146"/>
        <v>0</v>
      </c>
      <c r="Y1205" s="547">
        <f t="shared" si="147"/>
        <v>0</v>
      </c>
      <c r="Z1205" s="547">
        <f t="shared" si="148"/>
        <v>0</v>
      </c>
      <c r="AA1205" s="547">
        <f t="shared" si="149"/>
        <v>0</v>
      </c>
      <c r="AB1205" s="547">
        <f t="shared" si="150"/>
        <v>0</v>
      </c>
      <c r="AC1205" s="499" t="str">
        <f t="shared" si="151"/>
        <v/>
      </c>
    </row>
    <row r="1206" spans="22:29" ht="14.4" x14ac:dyDescent="0.3">
      <c r="V1206" s="546" t="str">
        <f t="shared" si="144"/>
        <v>Dépenses</v>
      </c>
      <c r="W1206" s="547">
        <f t="shared" si="145"/>
        <v>0</v>
      </c>
      <c r="X1206" s="547">
        <f t="shared" si="146"/>
        <v>0</v>
      </c>
      <c r="Y1206" s="547">
        <f t="shared" si="147"/>
        <v>0</v>
      </c>
      <c r="Z1206" s="547">
        <f t="shared" si="148"/>
        <v>0</v>
      </c>
      <c r="AA1206" s="547">
        <f t="shared" si="149"/>
        <v>0</v>
      </c>
      <c r="AB1206" s="547">
        <f t="shared" si="150"/>
        <v>0</v>
      </c>
      <c r="AC1206" s="499" t="str">
        <f t="shared" si="151"/>
        <v/>
      </c>
    </row>
    <row r="1207" spans="22:29" ht="14.4" x14ac:dyDescent="0.3">
      <c r="V1207" s="546" t="str">
        <f t="shared" si="144"/>
        <v>Dépenses</v>
      </c>
      <c r="W1207" s="547">
        <f t="shared" si="145"/>
        <v>0</v>
      </c>
      <c r="X1207" s="547">
        <f t="shared" si="146"/>
        <v>0</v>
      </c>
      <c r="Y1207" s="547">
        <f t="shared" si="147"/>
        <v>0</v>
      </c>
      <c r="Z1207" s="547">
        <f t="shared" si="148"/>
        <v>0</v>
      </c>
      <c r="AA1207" s="547">
        <f t="shared" si="149"/>
        <v>0</v>
      </c>
      <c r="AB1207" s="547">
        <f t="shared" si="150"/>
        <v>0</v>
      </c>
      <c r="AC1207" s="499" t="str">
        <f t="shared" si="151"/>
        <v/>
      </c>
    </row>
    <row r="1208" spans="22:29" ht="14.4" x14ac:dyDescent="0.3">
      <c r="V1208" s="546" t="str">
        <f t="shared" si="144"/>
        <v>Dépenses</v>
      </c>
      <c r="W1208" s="547">
        <f t="shared" si="145"/>
        <v>0</v>
      </c>
      <c r="X1208" s="547">
        <f t="shared" si="146"/>
        <v>0</v>
      </c>
      <c r="Y1208" s="547">
        <f t="shared" si="147"/>
        <v>0</v>
      </c>
      <c r="Z1208" s="547">
        <f t="shared" si="148"/>
        <v>0</v>
      </c>
      <c r="AA1208" s="547">
        <f t="shared" si="149"/>
        <v>0</v>
      </c>
      <c r="AB1208" s="547">
        <f t="shared" si="150"/>
        <v>0</v>
      </c>
      <c r="AC1208" s="499" t="str">
        <f t="shared" si="151"/>
        <v/>
      </c>
    </row>
    <row r="1209" spans="22:29" ht="14.4" x14ac:dyDescent="0.3">
      <c r="V1209" s="546" t="str">
        <f t="shared" si="144"/>
        <v>Dépenses</v>
      </c>
      <c r="W1209" s="547">
        <f t="shared" si="145"/>
        <v>0</v>
      </c>
      <c r="X1209" s="547">
        <f t="shared" si="146"/>
        <v>0</v>
      </c>
      <c r="Y1209" s="547">
        <f t="shared" si="147"/>
        <v>0</v>
      </c>
      <c r="Z1209" s="547">
        <f t="shared" si="148"/>
        <v>0</v>
      </c>
      <c r="AA1209" s="547">
        <f t="shared" si="149"/>
        <v>0</v>
      </c>
      <c r="AB1209" s="547">
        <f t="shared" si="150"/>
        <v>0</v>
      </c>
      <c r="AC1209" s="499" t="str">
        <f t="shared" si="151"/>
        <v/>
      </c>
    </row>
    <row r="1210" spans="22:29" ht="14.4" x14ac:dyDescent="0.3">
      <c r="V1210" s="546" t="str">
        <f t="shared" si="144"/>
        <v>Dépenses</v>
      </c>
      <c r="W1210" s="547">
        <f t="shared" si="145"/>
        <v>0</v>
      </c>
      <c r="X1210" s="547">
        <f t="shared" si="146"/>
        <v>0</v>
      </c>
      <c r="Y1210" s="547">
        <f t="shared" si="147"/>
        <v>0</v>
      </c>
      <c r="Z1210" s="547">
        <f t="shared" si="148"/>
        <v>0</v>
      </c>
      <c r="AA1210" s="547">
        <f t="shared" si="149"/>
        <v>0</v>
      </c>
      <c r="AB1210" s="547">
        <f t="shared" si="150"/>
        <v>0</v>
      </c>
      <c r="AC1210" s="499" t="str">
        <f t="shared" si="151"/>
        <v/>
      </c>
    </row>
    <row r="1211" spans="22:29" ht="14.4" x14ac:dyDescent="0.3">
      <c r="V1211" s="546" t="str">
        <f t="shared" si="144"/>
        <v>Dépenses</v>
      </c>
      <c r="W1211" s="547">
        <f t="shared" si="145"/>
        <v>0</v>
      </c>
      <c r="X1211" s="547">
        <f t="shared" si="146"/>
        <v>0</v>
      </c>
      <c r="Y1211" s="547">
        <f t="shared" si="147"/>
        <v>0</v>
      </c>
      <c r="Z1211" s="547">
        <f t="shared" si="148"/>
        <v>0</v>
      </c>
      <c r="AA1211" s="547">
        <f t="shared" si="149"/>
        <v>0</v>
      </c>
      <c r="AB1211" s="547">
        <f t="shared" si="150"/>
        <v>0</v>
      </c>
      <c r="AC1211" s="499" t="str">
        <f t="shared" si="151"/>
        <v/>
      </c>
    </row>
    <row r="1212" spans="22:29" ht="14.4" x14ac:dyDescent="0.3">
      <c r="V1212" s="546" t="str">
        <f t="shared" si="144"/>
        <v>Dépenses</v>
      </c>
      <c r="W1212" s="547">
        <f t="shared" si="145"/>
        <v>0</v>
      </c>
      <c r="X1212" s="547">
        <f t="shared" si="146"/>
        <v>0</v>
      </c>
      <c r="Y1212" s="547">
        <f t="shared" si="147"/>
        <v>0</v>
      </c>
      <c r="Z1212" s="547">
        <f t="shared" si="148"/>
        <v>0</v>
      </c>
      <c r="AA1212" s="547">
        <f t="shared" si="149"/>
        <v>0</v>
      </c>
      <c r="AB1212" s="547">
        <f t="shared" si="150"/>
        <v>0</v>
      </c>
      <c r="AC1212" s="499" t="str">
        <f t="shared" si="151"/>
        <v/>
      </c>
    </row>
    <row r="1213" spans="22:29" ht="14.4" x14ac:dyDescent="0.3">
      <c r="V1213" s="546" t="str">
        <f t="shared" si="144"/>
        <v>Dépenses</v>
      </c>
      <c r="W1213" s="547">
        <f t="shared" si="145"/>
        <v>0</v>
      </c>
      <c r="X1213" s="547">
        <f t="shared" si="146"/>
        <v>0</v>
      </c>
      <c r="Y1213" s="547">
        <f t="shared" si="147"/>
        <v>0</v>
      </c>
      <c r="Z1213" s="547">
        <f t="shared" si="148"/>
        <v>0</v>
      </c>
      <c r="AA1213" s="547">
        <f t="shared" si="149"/>
        <v>0</v>
      </c>
      <c r="AB1213" s="547">
        <f t="shared" si="150"/>
        <v>0</v>
      </c>
      <c r="AC1213" s="499" t="str">
        <f t="shared" si="151"/>
        <v/>
      </c>
    </row>
    <row r="1214" spans="22:29" ht="14.4" x14ac:dyDescent="0.3">
      <c r="V1214" s="546" t="str">
        <f t="shared" si="144"/>
        <v>Dépenses</v>
      </c>
      <c r="W1214" s="547">
        <f t="shared" si="145"/>
        <v>0</v>
      </c>
      <c r="X1214" s="547">
        <f t="shared" si="146"/>
        <v>0</v>
      </c>
      <c r="Y1214" s="547">
        <f t="shared" si="147"/>
        <v>0</v>
      </c>
      <c r="Z1214" s="547">
        <f t="shared" si="148"/>
        <v>0</v>
      </c>
      <c r="AA1214" s="547">
        <f t="shared" si="149"/>
        <v>0</v>
      </c>
      <c r="AB1214" s="547">
        <f t="shared" si="150"/>
        <v>0</v>
      </c>
      <c r="AC1214" s="499" t="str">
        <f t="shared" si="151"/>
        <v/>
      </c>
    </row>
    <row r="1215" spans="22:29" ht="14.4" x14ac:dyDescent="0.3">
      <c r="V1215" s="546" t="str">
        <f t="shared" si="144"/>
        <v>Dépenses</v>
      </c>
      <c r="W1215" s="547">
        <f t="shared" si="145"/>
        <v>0</v>
      </c>
      <c r="X1215" s="547">
        <f t="shared" si="146"/>
        <v>0</v>
      </c>
      <c r="Y1215" s="547">
        <f t="shared" si="147"/>
        <v>0</v>
      </c>
      <c r="Z1215" s="547">
        <f t="shared" si="148"/>
        <v>0</v>
      </c>
      <c r="AA1215" s="547">
        <f t="shared" si="149"/>
        <v>0</v>
      </c>
      <c r="AB1215" s="547">
        <f t="shared" si="150"/>
        <v>0</v>
      </c>
      <c r="AC1215" s="499" t="str">
        <f t="shared" si="151"/>
        <v/>
      </c>
    </row>
    <row r="1216" spans="22:29" ht="14.4" x14ac:dyDescent="0.3">
      <c r="V1216" s="546" t="str">
        <f t="shared" si="144"/>
        <v>Dépenses</v>
      </c>
      <c r="W1216" s="547">
        <f t="shared" si="145"/>
        <v>0</v>
      </c>
      <c r="X1216" s="547">
        <f t="shared" si="146"/>
        <v>0</v>
      </c>
      <c r="Y1216" s="547">
        <f t="shared" si="147"/>
        <v>0</v>
      </c>
      <c r="Z1216" s="547">
        <f t="shared" si="148"/>
        <v>0</v>
      </c>
      <c r="AA1216" s="547">
        <f t="shared" si="149"/>
        <v>0</v>
      </c>
      <c r="AB1216" s="547">
        <f t="shared" si="150"/>
        <v>0</v>
      </c>
      <c r="AC1216" s="499" t="str">
        <f t="shared" si="151"/>
        <v/>
      </c>
    </row>
    <row r="1217" spans="22:29" ht="14.4" x14ac:dyDescent="0.3">
      <c r="V1217" s="546" t="str">
        <f t="shared" si="144"/>
        <v>Dépenses</v>
      </c>
      <c r="W1217" s="547">
        <f t="shared" si="145"/>
        <v>0</v>
      </c>
      <c r="X1217" s="547">
        <f t="shared" si="146"/>
        <v>0</v>
      </c>
      <c r="Y1217" s="547">
        <f t="shared" si="147"/>
        <v>0</v>
      </c>
      <c r="Z1217" s="547">
        <f t="shared" si="148"/>
        <v>0</v>
      </c>
      <c r="AA1217" s="547">
        <f t="shared" si="149"/>
        <v>0</v>
      </c>
      <c r="AB1217" s="547">
        <f t="shared" si="150"/>
        <v>0</v>
      </c>
      <c r="AC1217" s="499" t="str">
        <f t="shared" si="151"/>
        <v/>
      </c>
    </row>
    <row r="1218" spans="22:29" ht="14.4" x14ac:dyDescent="0.3">
      <c r="V1218" s="546" t="str">
        <f t="shared" si="144"/>
        <v>Dépenses</v>
      </c>
      <c r="W1218" s="547">
        <f t="shared" si="145"/>
        <v>0</v>
      </c>
      <c r="X1218" s="547">
        <f t="shared" si="146"/>
        <v>0</v>
      </c>
      <c r="Y1218" s="547">
        <f t="shared" si="147"/>
        <v>0</v>
      </c>
      <c r="Z1218" s="547">
        <f t="shared" si="148"/>
        <v>0</v>
      </c>
      <c r="AA1218" s="547">
        <f t="shared" si="149"/>
        <v>0</v>
      </c>
      <c r="AB1218" s="547">
        <f t="shared" si="150"/>
        <v>0</v>
      </c>
      <c r="AC1218" s="499" t="str">
        <f t="shared" si="151"/>
        <v/>
      </c>
    </row>
    <row r="1219" spans="22:29" ht="14.4" x14ac:dyDescent="0.3">
      <c r="V1219" s="546" t="str">
        <f t="shared" ref="V1219:V1282" si="152">IF(LEFT($L1219,1)="R","Recettes","Dépenses")</f>
        <v>Dépenses</v>
      </c>
      <c r="W1219" s="547">
        <f t="shared" ref="W1219:W1282" si="153">IF($G1219&amp;$I1219&amp;$D1219="SaisirBudget InitialEngagement",$T1219,0)</f>
        <v>0</v>
      </c>
      <c r="X1219" s="547">
        <f t="shared" ref="X1219:X1282" si="154">IF($G1219&amp;$I1219&amp;$D1219&amp;$V1219="SaisirBudget InitialPaiementDépenses",$T1219,0)</f>
        <v>0</v>
      </c>
      <c r="Y1219" s="547">
        <f t="shared" ref="Y1219:Y1282" si="155">IF($G1219&amp;$I1219&amp;$D1219&amp;$V1219="SaisirBudget InitialPaiementRecettes",$T1219,0)</f>
        <v>0</v>
      </c>
      <c r="Z1219" s="547">
        <f t="shared" ref="Z1219:Z1282" si="156">IF($D1219&amp;$V1219="EngagementDépenses",$T1219,0)</f>
        <v>0</v>
      </c>
      <c r="AA1219" s="547">
        <f t="shared" ref="AA1219:AA1282" si="157">IF($D1219&amp;$V1219="PaiementDépenses",$T1219,0)</f>
        <v>0</v>
      </c>
      <c r="AB1219" s="547">
        <f t="shared" ref="AB1219:AB1282" si="158">IF($D1219&amp;$V1219="PaiementRecettes",$T1219,0)</f>
        <v>0</v>
      </c>
      <c r="AC1219" s="499" t="str">
        <f t="shared" ref="AC1219:AC1282" si="159">IF(LEFT($L1219,2)="RF","RF",IF(LEFT($L1219,2)="RI","RI",""))</f>
        <v/>
      </c>
    </row>
    <row r="1220" spans="22:29" ht="14.4" x14ac:dyDescent="0.3">
      <c r="V1220" s="546" t="str">
        <f t="shared" si="152"/>
        <v>Dépenses</v>
      </c>
      <c r="W1220" s="547">
        <f t="shared" si="153"/>
        <v>0</v>
      </c>
      <c r="X1220" s="547">
        <f t="shared" si="154"/>
        <v>0</v>
      </c>
      <c r="Y1220" s="547">
        <f t="shared" si="155"/>
        <v>0</v>
      </c>
      <c r="Z1220" s="547">
        <f t="shared" si="156"/>
        <v>0</v>
      </c>
      <c r="AA1220" s="547">
        <f t="shared" si="157"/>
        <v>0</v>
      </c>
      <c r="AB1220" s="547">
        <f t="shared" si="158"/>
        <v>0</v>
      </c>
      <c r="AC1220" s="499" t="str">
        <f t="shared" si="159"/>
        <v/>
      </c>
    </row>
    <row r="1221" spans="22:29" ht="14.4" x14ac:dyDescent="0.3">
      <c r="V1221" s="546" t="str">
        <f t="shared" si="152"/>
        <v>Dépenses</v>
      </c>
      <c r="W1221" s="547">
        <f t="shared" si="153"/>
        <v>0</v>
      </c>
      <c r="X1221" s="547">
        <f t="shared" si="154"/>
        <v>0</v>
      </c>
      <c r="Y1221" s="547">
        <f t="shared" si="155"/>
        <v>0</v>
      </c>
      <c r="Z1221" s="547">
        <f t="shared" si="156"/>
        <v>0</v>
      </c>
      <c r="AA1221" s="547">
        <f t="shared" si="157"/>
        <v>0</v>
      </c>
      <c r="AB1221" s="547">
        <f t="shared" si="158"/>
        <v>0</v>
      </c>
      <c r="AC1221" s="499" t="str">
        <f t="shared" si="159"/>
        <v/>
      </c>
    </row>
    <row r="1222" spans="22:29" ht="14.4" x14ac:dyDescent="0.3">
      <c r="V1222" s="546" t="str">
        <f t="shared" si="152"/>
        <v>Dépenses</v>
      </c>
      <c r="W1222" s="547">
        <f t="shared" si="153"/>
        <v>0</v>
      </c>
      <c r="X1222" s="547">
        <f t="shared" si="154"/>
        <v>0</v>
      </c>
      <c r="Y1222" s="547">
        <f t="shared" si="155"/>
        <v>0</v>
      </c>
      <c r="Z1222" s="547">
        <f t="shared" si="156"/>
        <v>0</v>
      </c>
      <c r="AA1222" s="547">
        <f t="shared" si="157"/>
        <v>0</v>
      </c>
      <c r="AB1222" s="547">
        <f t="shared" si="158"/>
        <v>0</v>
      </c>
      <c r="AC1222" s="499" t="str">
        <f t="shared" si="159"/>
        <v/>
      </c>
    </row>
    <row r="1223" spans="22:29" ht="14.4" x14ac:dyDescent="0.3">
      <c r="V1223" s="546" t="str">
        <f t="shared" si="152"/>
        <v>Dépenses</v>
      </c>
      <c r="W1223" s="547">
        <f t="shared" si="153"/>
        <v>0</v>
      </c>
      <c r="X1223" s="547">
        <f t="shared" si="154"/>
        <v>0</v>
      </c>
      <c r="Y1223" s="547">
        <f t="shared" si="155"/>
        <v>0</v>
      </c>
      <c r="Z1223" s="547">
        <f t="shared" si="156"/>
        <v>0</v>
      </c>
      <c r="AA1223" s="547">
        <f t="shared" si="157"/>
        <v>0</v>
      </c>
      <c r="AB1223" s="547">
        <f t="shared" si="158"/>
        <v>0</v>
      </c>
      <c r="AC1223" s="499" t="str">
        <f t="shared" si="159"/>
        <v/>
      </c>
    </row>
    <row r="1224" spans="22:29" ht="14.4" x14ac:dyDescent="0.3">
      <c r="V1224" s="546" t="str">
        <f t="shared" si="152"/>
        <v>Dépenses</v>
      </c>
      <c r="W1224" s="547">
        <f t="shared" si="153"/>
        <v>0</v>
      </c>
      <c r="X1224" s="547">
        <f t="shared" si="154"/>
        <v>0</v>
      </c>
      <c r="Y1224" s="547">
        <f t="shared" si="155"/>
        <v>0</v>
      </c>
      <c r="Z1224" s="547">
        <f t="shared" si="156"/>
        <v>0</v>
      </c>
      <c r="AA1224" s="547">
        <f t="shared" si="157"/>
        <v>0</v>
      </c>
      <c r="AB1224" s="547">
        <f t="shared" si="158"/>
        <v>0</v>
      </c>
      <c r="AC1224" s="499" t="str">
        <f t="shared" si="159"/>
        <v/>
      </c>
    </row>
    <row r="1225" spans="22:29" ht="14.4" x14ac:dyDescent="0.3">
      <c r="V1225" s="546" t="str">
        <f t="shared" si="152"/>
        <v>Dépenses</v>
      </c>
      <c r="W1225" s="547">
        <f t="shared" si="153"/>
        <v>0</v>
      </c>
      <c r="X1225" s="547">
        <f t="shared" si="154"/>
        <v>0</v>
      </c>
      <c r="Y1225" s="547">
        <f t="shared" si="155"/>
        <v>0</v>
      </c>
      <c r="Z1225" s="547">
        <f t="shared" si="156"/>
        <v>0</v>
      </c>
      <c r="AA1225" s="547">
        <f t="shared" si="157"/>
        <v>0</v>
      </c>
      <c r="AB1225" s="547">
        <f t="shared" si="158"/>
        <v>0</v>
      </c>
      <c r="AC1225" s="499" t="str">
        <f t="shared" si="159"/>
        <v/>
      </c>
    </row>
    <row r="1226" spans="22:29" ht="14.4" x14ac:dyDescent="0.3">
      <c r="V1226" s="546" t="str">
        <f t="shared" si="152"/>
        <v>Dépenses</v>
      </c>
      <c r="W1226" s="547">
        <f t="shared" si="153"/>
        <v>0</v>
      </c>
      <c r="X1226" s="547">
        <f t="shared" si="154"/>
        <v>0</v>
      </c>
      <c r="Y1226" s="547">
        <f t="shared" si="155"/>
        <v>0</v>
      </c>
      <c r="Z1226" s="547">
        <f t="shared" si="156"/>
        <v>0</v>
      </c>
      <c r="AA1226" s="547">
        <f t="shared" si="157"/>
        <v>0</v>
      </c>
      <c r="AB1226" s="547">
        <f t="shared" si="158"/>
        <v>0</v>
      </c>
      <c r="AC1226" s="499" t="str">
        <f t="shared" si="159"/>
        <v/>
      </c>
    </row>
    <row r="1227" spans="22:29" ht="14.4" x14ac:dyDescent="0.3">
      <c r="V1227" s="546" t="str">
        <f t="shared" si="152"/>
        <v>Dépenses</v>
      </c>
      <c r="W1227" s="547">
        <f t="shared" si="153"/>
        <v>0</v>
      </c>
      <c r="X1227" s="547">
        <f t="shared" si="154"/>
        <v>0</v>
      </c>
      <c r="Y1227" s="547">
        <f t="shared" si="155"/>
        <v>0</v>
      </c>
      <c r="Z1227" s="547">
        <f t="shared" si="156"/>
        <v>0</v>
      </c>
      <c r="AA1227" s="547">
        <f t="shared" si="157"/>
        <v>0</v>
      </c>
      <c r="AB1227" s="547">
        <f t="shared" si="158"/>
        <v>0</v>
      </c>
      <c r="AC1227" s="499" t="str">
        <f t="shared" si="159"/>
        <v/>
      </c>
    </row>
    <row r="1228" spans="22:29" ht="14.4" x14ac:dyDescent="0.3">
      <c r="V1228" s="546" t="str">
        <f t="shared" si="152"/>
        <v>Dépenses</v>
      </c>
      <c r="W1228" s="547">
        <f t="shared" si="153"/>
        <v>0</v>
      </c>
      <c r="X1228" s="547">
        <f t="shared" si="154"/>
        <v>0</v>
      </c>
      <c r="Y1228" s="547">
        <f t="shared" si="155"/>
        <v>0</v>
      </c>
      <c r="Z1228" s="547">
        <f t="shared" si="156"/>
        <v>0</v>
      </c>
      <c r="AA1228" s="547">
        <f t="shared" si="157"/>
        <v>0</v>
      </c>
      <c r="AB1228" s="547">
        <f t="shared" si="158"/>
        <v>0</v>
      </c>
      <c r="AC1228" s="499" t="str">
        <f t="shared" si="159"/>
        <v/>
      </c>
    </row>
    <row r="1229" spans="22:29" ht="14.4" x14ac:dyDescent="0.3">
      <c r="V1229" s="546" t="str">
        <f t="shared" si="152"/>
        <v>Dépenses</v>
      </c>
      <c r="W1229" s="547">
        <f t="shared" si="153"/>
        <v>0</v>
      </c>
      <c r="X1229" s="547">
        <f t="shared" si="154"/>
        <v>0</v>
      </c>
      <c r="Y1229" s="547">
        <f t="shared" si="155"/>
        <v>0</v>
      </c>
      <c r="Z1229" s="547">
        <f t="shared" si="156"/>
        <v>0</v>
      </c>
      <c r="AA1229" s="547">
        <f t="shared" si="157"/>
        <v>0</v>
      </c>
      <c r="AB1229" s="547">
        <f t="shared" si="158"/>
        <v>0</v>
      </c>
      <c r="AC1229" s="499" t="str">
        <f t="shared" si="159"/>
        <v/>
      </c>
    </row>
    <row r="1230" spans="22:29" ht="14.4" x14ac:dyDescent="0.3">
      <c r="V1230" s="546" t="str">
        <f t="shared" si="152"/>
        <v>Dépenses</v>
      </c>
      <c r="W1230" s="547">
        <f t="shared" si="153"/>
        <v>0</v>
      </c>
      <c r="X1230" s="547">
        <f t="shared" si="154"/>
        <v>0</v>
      </c>
      <c r="Y1230" s="547">
        <f t="shared" si="155"/>
        <v>0</v>
      </c>
      <c r="Z1230" s="547">
        <f t="shared" si="156"/>
        <v>0</v>
      </c>
      <c r="AA1230" s="547">
        <f t="shared" si="157"/>
        <v>0</v>
      </c>
      <c r="AB1230" s="547">
        <f t="shared" si="158"/>
        <v>0</v>
      </c>
      <c r="AC1230" s="499" t="str">
        <f t="shared" si="159"/>
        <v/>
      </c>
    </row>
    <row r="1231" spans="22:29" ht="14.4" x14ac:dyDescent="0.3">
      <c r="V1231" s="546" t="str">
        <f t="shared" si="152"/>
        <v>Dépenses</v>
      </c>
      <c r="W1231" s="547">
        <f t="shared" si="153"/>
        <v>0</v>
      </c>
      <c r="X1231" s="547">
        <f t="shared" si="154"/>
        <v>0</v>
      </c>
      <c r="Y1231" s="547">
        <f t="shared" si="155"/>
        <v>0</v>
      </c>
      <c r="Z1231" s="547">
        <f t="shared" si="156"/>
        <v>0</v>
      </c>
      <c r="AA1231" s="547">
        <f t="shared" si="157"/>
        <v>0</v>
      </c>
      <c r="AB1231" s="547">
        <f t="shared" si="158"/>
        <v>0</v>
      </c>
      <c r="AC1231" s="499" t="str">
        <f t="shared" si="159"/>
        <v/>
      </c>
    </row>
    <row r="1232" spans="22:29" ht="14.4" x14ac:dyDescent="0.3">
      <c r="V1232" s="546" t="str">
        <f t="shared" si="152"/>
        <v>Dépenses</v>
      </c>
      <c r="W1232" s="547">
        <f t="shared" si="153"/>
        <v>0</v>
      </c>
      <c r="X1232" s="547">
        <f t="shared" si="154"/>
        <v>0</v>
      </c>
      <c r="Y1232" s="547">
        <f t="shared" si="155"/>
        <v>0</v>
      </c>
      <c r="Z1232" s="547">
        <f t="shared" si="156"/>
        <v>0</v>
      </c>
      <c r="AA1232" s="547">
        <f t="shared" si="157"/>
        <v>0</v>
      </c>
      <c r="AB1232" s="547">
        <f t="shared" si="158"/>
        <v>0</v>
      </c>
      <c r="AC1232" s="499" t="str">
        <f t="shared" si="159"/>
        <v/>
      </c>
    </row>
    <row r="1233" spans="22:29" ht="14.4" x14ac:dyDescent="0.3">
      <c r="V1233" s="546" t="str">
        <f t="shared" si="152"/>
        <v>Dépenses</v>
      </c>
      <c r="W1233" s="547">
        <f t="shared" si="153"/>
        <v>0</v>
      </c>
      <c r="X1233" s="547">
        <f t="shared" si="154"/>
        <v>0</v>
      </c>
      <c r="Y1233" s="547">
        <f t="shared" si="155"/>
        <v>0</v>
      </c>
      <c r="Z1233" s="547">
        <f t="shared" si="156"/>
        <v>0</v>
      </c>
      <c r="AA1233" s="547">
        <f t="shared" si="157"/>
        <v>0</v>
      </c>
      <c r="AB1233" s="547">
        <f t="shared" si="158"/>
        <v>0</v>
      </c>
      <c r="AC1233" s="499" t="str">
        <f t="shared" si="159"/>
        <v/>
      </c>
    </row>
    <row r="1234" spans="22:29" ht="14.4" x14ac:dyDescent="0.3">
      <c r="V1234" s="546" t="str">
        <f t="shared" si="152"/>
        <v>Dépenses</v>
      </c>
      <c r="W1234" s="547">
        <f t="shared" si="153"/>
        <v>0</v>
      </c>
      <c r="X1234" s="547">
        <f t="shared" si="154"/>
        <v>0</v>
      </c>
      <c r="Y1234" s="547">
        <f t="shared" si="155"/>
        <v>0</v>
      </c>
      <c r="Z1234" s="547">
        <f t="shared" si="156"/>
        <v>0</v>
      </c>
      <c r="AA1234" s="547">
        <f t="shared" si="157"/>
        <v>0</v>
      </c>
      <c r="AB1234" s="547">
        <f t="shared" si="158"/>
        <v>0</v>
      </c>
      <c r="AC1234" s="499" t="str">
        <f t="shared" si="159"/>
        <v/>
      </c>
    </row>
    <row r="1235" spans="22:29" ht="14.4" x14ac:dyDescent="0.3">
      <c r="V1235" s="546" t="str">
        <f t="shared" si="152"/>
        <v>Dépenses</v>
      </c>
      <c r="W1235" s="547">
        <f t="shared" si="153"/>
        <v>0</v>
      </c>
      <c r="X1235" s="547">
        <f t="shared" si="154"/>
        <v>0</v>
      </c>
      <c r="Y1235" s="547">
        <f t="shared" si="155"/>
        <v>0</v>
      </c>
      <c r="Z1235" s="547">
        <f t="shared" si="156"/>
        <v>0</v>
      </c>
      <c r="AA1235" s="547">
        <f t="shared" si="157"/>
        <v>0</v>
      </c>
      <c r="AB1235" s="547">
        <f t="shared" si="158"/>
        <v>0</v>
      </c>
      <c r="AC1235" s="499" t="str">
        <f t="shared" si="159"/>
        <v/>
      </c>
    </row>
    <row r="1236" spans="22:29" ht="14.4" x14ac:dyDescent="0.3">
      <c r="V1236" s="546" t="str">
        <f t="shared" si="152"/>
        <v>Dépenses</v>
      </c>
      <c r="W1236" s="547">
        <f t="shared" si="153"/>
        <v>0</v>
      </c>
      <c r="X1236" s="547">
        <f t="shared" si="154"/>
        <v>0</v>
      </c>
      <c r="Y1236" s="547">
        <f t="shared" si="155"/>
        <v>0</v>
      </c>
      <c r="Z1236" s="547">
        <f t="shared" si="156"/>
        <v>0</v>
      </c>
      <c r="AA1236" s="547">
        <f t="shared" si="157"/>
        <v>0</v>
      </c>
      <c r="AB1236" s="547">
        <f t="shared" si="158"/>
        <v>0</v>
      </c>
      <c r="AC1236" s="499" t="str">
        <f t="shared" si="159"/>
        <v/>
      </c>
    </row>
    <row r="1237" spans="22:29" ht="14.4" x14ac:dyDescent="0.3">
      <c r="V1237" s="546" t="str">
        <f t="shared" si="152"/>
        <v>Dépenses</v>
      </c>
      <c r="W1237" s="547">
        <f t="shared" si="153"/>
        <v>0</v>
      </c>
      <c r="X1237" s="547">
        <f t="shared" si="154"/>
        <v>0</v>
      </c>
      <c r="Y1237" s="547">
        <f t="shared" si="155"/>
        <v>0</v>
      </c>
      <c r="Z1237" s="547">
        <f t="shared" si="156"/>
        <v>0</v>
      </c>
      <c r="AA1237" s="547">
        <f t="shared" si="157"/>
        <v>0</v>
      </c>
      <c r="AB1237" s="547">
        <f t="shared" si="158"/>
        <v>0</v>
      </c>
      <c r="AC1237" s="499" t="str">
        <f t="shared" si="159"/>
        <v/>
      </c>
    </row>
    <row r="1238" spans="22:29" ht="14.4" x14ac:dyDescent="0.3">
      <c r="V1238" s="546" t="str">
        <f t="shared" si="152"/>
        <v>Dépenses</v>
      </c>
      <c r="W1238" s="547">
        <f t="shared" si="153"/>
        <v>0</v>
      </c>
      <c r="X1238" s="547">
        <f t="shared" si="154"/>
        <v>0</v>
      </c>
      <c r="Y1238" s="547">
        <f t="shared" si="155"/>
        <v>0</v>
      </c>
      <c r="Z1238" s="547">
        <f t="shared" si="156"/>
        <v>0</v>
      </c>
      <c r="AA1238" s="547">
        <f t="shared" si="157"/>
        <v>0</v>
      </c>
      <c r="AB1238" s="547">
        <f t="shared" si="158"/>
        <v>0</v>
      </c>
      <c r="AC1238" s="499" t="str">
        <f t="shared" si="159"/>
        <v/>
      </c>
    </row>
    <row r="1239" spans="22:29" ht="14.4" x14ac:dyDescent="0.3">
      <c r="V1239" s="546" t="str">
        <f t="shared" si="152"/>
        <v>Dépenses</v>
      </c>
      <c r="W1239" s="547">
        <f t="shared" si="153"/>
        <v>0</v>
      </c>
      <c r="X1239" s="547">
        <f t="shared" si="154"/>
        <v>0</v>
      </c>
      <c r="Y1239" s="547">
        <f t="shared" si="155"/>
        <v>0</v>
      </c>
      <c r="Z1239" s="547">
        <f t="shared" si="156"/>
        <v>0</v>
      </c>
      <c r="AA1239" s="547">
        <f t="shared" si="157"/>
        <v>0</v>
      </c>
      <c r="AB1239" s="547">
        <f t="shared" si="158"/>
        <v>0</v>
      </c>
      <c r="AC1239" s="499" t="str">
        <f t="shared" si="159"/>
        <v/>
      </c>
    </row>
    <row r="1240" spans="22:29" ht="14.4" x14ac:dyDescent="0.3">
      <c r="V1240" s="546" t="str">
        <f t="shared" si="152"/>
        <v>Dépenses</v>
      </c>
      <c r="W1240" s="547">
        <f t="shared" si="153"/>
        <v>0</v>
      </c>
      <c r="X1240" s="547">
        <f t="shared" si="154"/>
        <v>0</v>
      </c>
      <c r="Y1240" s="547">
        <f t="shared" si="155"/>
        <v>0</v>
      </c>
      <c r="Z1240" s="547">
        <f t="shared" si="156"/>
        <v>0</v>
      </c>
      <c r="AA1240" s="547">
        <f t="shared" si="157"/>
        <v>0</v>
      </c>
      <c r="AB1240" s="547">
        <f t="shared" si="158"/>
        <v>0</v>
      </c>
      <c r="AC1240" s="499" t="str">
        <f t="shared" si="159"/>
        <v/>
      </c>
    </row>
    <row r="1241" spans="22:29" ht="14.4" x14ac:dyDescent="0.3">
      <c r="V1241" s="546" t="str">
        <f t="shared" si="152"/>
        <v>Dépenses</v>
      </c>
      <c r="W1241" s="547">
        <f t="shared" si="153"/>
        <v>0</v>
      </c>
      <c r="X1241" s="547">
        <f t="shared" si="154"/>
        <v>0</v>
      </c>
      <c r="Y1241" s="547">
        <f t="shared" si="155"/>
        <v>0</v>
      </c>
      <c r="Z1241" s="547">
        <f t="shared" si="156"/>
        <v>0</v>
      </c>
      <c r="AA1241" s="547">
        <f t="shared" si="157"/>
        <v>0</v>
      </c>
      <c r="AB1241" s="547">
        <f t="shared" si="158"/>
        <v>0</v>
      </c>
      <c r="AC1241" s="499" t="str">
        <f t="shared" si="159"/>
        <v/>
      </c>
    </row>
    <row r="1242" spans="22:29" ht="14.4" x14ac:dyDescent="0.3">
      <c r="V1242" s="546" t="str">
        <f t="shared" si="152"/>
        <v>Dépenses</v>
      </c>
      <c r="W1242" s="547">
        <f t="shared" si="153"/>
        <v>0</v>
      </c>
      <c r="X1242" s="547">
        <f t="shared" si="154"/>
        <v>0</v>
      </c>
      <c r="Y1242" s="547">
        <f t="shared" si="155"/>
        <v>0</v>
      </c>
      <c r="Z1242" s="547">
        <f t="shared" si="156"/>
        <v>0</v>
      </c>
      <c r="AA1242" s="547">
        <f t="shared" si="157"/>
        <v>0</v>
      </c>
      <c r="AB1242" s="547">
        <f t="shared" si="158"/>
        <v>0</v>
      </c>
      <c r="AC1242" s="499" t="str">
        <f t="shared" si="159"/>
        <v/>
      </c>
    </row>
    <row r="1243" spans="22:29" ht="14.4" x14ac:dyDescent="0.3">
      <c r="V1243" s="546" t="str">
        <f t="shared" si="152"/>
        <v>Dépenses</v>
      </c>
      <c r="W1243" s="547">
        <f t="shared" si="153"/>
        <v>0</v>
      </c>
      <c r="X1243" s="547">
        <f t="shared" si="154"/>
        <v>0</v>
      </c>
      <c r="Y1243" s="547">
        <f t="shared" si="155"/>
        <v>0</v>
      </c>
      <c r="Z1243" s="547">
        <f t="shared" si="156"/>
        <v>0</v>
      </c>
      <c r="AA1243" s="547">
        <f t="shared" si="157"/>
        <v>0</v>
      </c>
      <c r="AB1243" s="547">
        <f t="shared" si="158"/>
        <v>0</v>
      </c>
      <c r="AC1243" s="499" t="str">
        <f t="shared" si="159"/>
        <v/>
      </c>
    </row>
    <row r="1244" spans="22:29" ht="14.4" x14ac:dyDescent="0.3">
      <c r="V1244" s="546" t="str">
        <f t="shared" si="152"/>
        <v>Dépenses</v>
      </c>
      <c r="W1244" s="547">
        <f t="shared" si="153"/>
        <v>0</v>
      </c>
      <c r="X1244" s="547">
        <f t="shared" si="154"/>
        <v>0</v>
      </c>
      <c r="Y1244" s="547">
        <f t="shared" si="155"/>
        <v>0</v>
      </c>
      <c r="Z1244" s="547">
        <f t="shared" si="156"/>
        <v>0</v>
      </c>
      <c r="AA1244" s="547">
        <f t="shared" si="157"/>
        <v>0</v>
      </c>
      <c r="AB1244" s="547">
        <f t="shared" si="158"/>
        <v>0</v>
      </c>
      <c r="AC1244" s="499" t="str">
        <f t="shared" si="159"/>
        <v/>
      </c>
    </row>
    <row r="1245" spans="22:29" ht="14.4" x14ac:dyDescent="0.3">
      <c r="V1245" s="546" t="str">
        <f t="shared" si="152"/>
        <v>Dépenses</v>
      </c>
      <c r="W1245" s="547">
        <f t="shared" si="153"/>
        <v>0</v>
      </c>
      <c r="X1245" s="547">
        <f t="shared" si="154"/>
        <v>0</v>
      </c>
      <c r="Y1245" s="547">
        <f t="shared" si="155"/>
        <v>0</v>
      </c>
      <c r="Z1245" s="547">
        <f t="shared" si="156"/>
        <v>0</v>
      </c>
      <c r="AA1245" s="547">
        <f t="shared" si="157"/>
        <v>0</v>
      </c>
      <c r="AB1245" s="547">
        <f t="shared" si="158"/>
        <v>0</v>
      </c>
      <c r="AC1245" s="499" t="str">
        <f t="shared" si="159"/>
        <v/>
      </c>
    </row>
    <row r="1246" spans="22:29" ht="14.4" x14ac:dyDescent="0.3">
      <c r="V1246" s="546" t="str">
        <f t="shared" si="152"/>
        <v>Dépenses</v>
      </c>
      <c r="W1246" s="547">
        <f t="shared" si="153"/>
        <v>0</v>
      </c>
      <c r="X1246" s="547">
        <f t="shared" si="154"/>
        <v>0</v>
      </c>
      <c r="Y1246" s="547">
        <f t="shared" si="155"/>
        <v>0</v>
      </c>
      <c r="Z1246" s="547">
        <f t="shared" si="156"/>
        <v>0</v>
      </c>
      <c r="AA1246" s="547">
        <f t="shared" si="157"/>
        <v>0</v>
      </c>
      <c r="AB1246" s="547">
        <f t="shared" si="158"/>
        <v>0</v>
      </c>
      <c r="AC1246" s="499" t="str">
        <f t="shared" si="159"/>
        <v/>
      </c>
    </row>
    <row r="1247" spans="22:29" ht="14.4" x14ac:dyDescent="0.3">
      <c r="V1247" s="546" t="str">
        <f t="shared" si="152"/>
        <v>Dépenses</v>
      </c>
      <c r="W1247" s="547">
        <f t="shared" si="153"/>
        <v>0</v>
      </c>
      <c r="X1247" s="547">
        <f t="shared" si="154"/>
        <v>0</v>
      </c>
      <c r="Y1247" s="547">
        <f t="shared" si="155"/>
        <v>0</v>
      </c>
      <c r="Z1247" s="547">
        <f t="shared" si="156"/>
        <v>0</v>
      </c>
      <c r="AA1247" s="547">
        <f t="shared" si="157"/>
        <v>0</v>
      </c>
      <c r="AB1247" s="547">
        <f t="shared" si="158"/>
        <v>0</v>
      </c>
      <c r="AC1247" s="499" t="str">
        <f t="shared" si="159"/>
        <v/>
      </c>
    </row>
    <row r="1248" spans="22:29" ht="14.4" x14ac:dyDescent="0.3">
      <c r="V1248" s="546" t="str">
        <f t="shared" si="152"/>
        <v>Dépenses</v>
      </c>
      <c r="W1248" s="547">
        <f t="shared" si="153"/>
        <v>0</v>
      </c>
      <c r="X1248" s="547">
        <f t="shared" si="154"/>
        <v>0</v>
      </c>
      <c r="Y1248" s="547">
        <f t="shared" si="155"/>
        <v>0</v>
      </c>
      <c r="Z1248" s="547">
        <f t="shared" si="156"/>
        <v>0</v>
      </c>
      <c r="AA1248" s="547">
        <f t="shared" si="157"/>
        <v>0</v>
      </c>
      <c r="AB1248" s="547">
        <f t="shared" si="158"/>
        <v>0</v>
      </c>
      <c r="AC1248" s="499" t="str">
        <f t="shared" si="159"/>
        <v/>
      </c>
    </row>
    <row r="1249" spans="22:29" ht="14.4" x14ac:dyDescent="0.3">
      <c r="V1249" s="546" t="str">
        <f t="shared" si="152"/>
        <v>Dépenses</v>
      </c>
      <c r="W1249" s="547">
        <f t="shared" si="153"/>
        <v>0</v>
      </c>
      <c r="X1249" s="547">
        <f t="shared" si="154"/>
        <v>0</v>
      </c>
      <c r="Y1249" s="547">
        <f t="shared" si="155"/>
        <v>0</v>
      </c>
      <c r="Z1249" s="547">
        <f t="shared" si="156"/>
        <v>0</v>
      </c>
      <c r="AA1249" s="547">
        <f t="shared" si="157"/>
        <v>0</v>
      </c>
      <c r="AB1249" s="547">
        <f t="shared" si="158"/>
        <v>0</v>
      </c>
      <c r="AC1249" s="499" t="str">
        <f t="shared" si="159"/>
        <v/>
      </c>
    </row>
    <row r="1250" spans="22:29" ht="14.4" x14ac:dyDescent="0.3">
      <c r="V1250" s="546" t="str">
        <f t="shared" si="152"/>
        <v>Dépenses</v>
      </c>
      <c r="W1250" s="547">
        <f t="shared" si="153"/>
        <v>0</v>
      </c>
      <c r="X1250" s="547">
        <f t="shared" si="154"/>
        <v>0</v>
      </c>
      <c r="Y1250" s="547">
        <f t="shared" si="155"/>
        <v>0</v>
      </c>
      <c r="Z1250" s="547">
        <f t="shared" si="156"/>
        <v>0</v>
      </c>
      <c r="AA1250" s="547">
        <f t="shared" si="157"/>
        <v>0</v>
      </c>
      <c r="AB1250" s="547">
        <f t="shared" si="158"/>
        <v>0</v>
      </c>
      <c r="AC1250" s="499" t="str">
        <f t="shared" si="159"/>
        <v/>
      </c>
    </row>
    <row r="1251" spans="22:29" ht="14.4" x14ac:dyDescent="0.3">
      <c r="V1251" s="546" t="str">
        <f t="shared" si="152"/>
        <v>Dépenses</v>
      </c>
      <c r="W1251" s="547">
        <f t="shared" si="153"/>
        <v>0</v>
      </c>
      <c r="X1251" s="547">
        <f t="shared" si="154"/>
        <v>0</v>
      </c>
      <c r="Y1251" s="547">
        <f t="shared" si="155"/>
        <v>0</v>
      </c>
      <c r="Z1251" s="547">
        <f t="shared" si="156"/>
        <v>0</v>
      </c>
      <c r="AA1251" s="547">
        <f t="shared" si="157"/>
        <v>0</v>
      </c>
      <c r="AB1251" s="547">
        <f t="shared" si="158"/>
        <v>0</v>
      </c>
      <c r="AC1251" s="499" t="str">
        <f t="shared" si="159"/>
        <v/>
      </c>
    </row>
    <row r="1252" spans="22:29" ht="14.4" x14ac:dyDescent="0.3">
      <c r="V1252" s="546" t="str">
        <f t="shared" si="152"/>
        <v>Dépenses</v>
      </c>
      <c r="W1252" s="547">
        <f t="shared" si="153"/>
        <v>0</v>
      </c>
      <c r="X1252" s="547">
        <f t="shared" si="154"/>
        <v>0</v>
      </c>
      <c r="Y1252" s="547">
        <f t="shared" si="155"/>
        <v>0</v>
      </c>
      <c r="Z1252" s="547">
        <f t="shared" si="156"/>
        <v>0</v>
      </c>
      <c r="AA1252" s="547">
        <f t="shared" si="157"/>
        <v>0</v>
      </c>
      <c r="AB1252" s="547">
        <f t="shared" si="158"/>
        <v>0</v>
      </c>
      <c r="AC1252" s="499" t="str">
        <f t="shared" si="159"/>
        <v/>
      </c>
    </row>
    <row r="1253" spans="22:29" ht="14.4" x14ac:dyDescent="0.3">
      <c r="V1253" s="546" t="str">
        <f t="shared" si="152"/>
        <v>Dépenses</v>
      </c>
      <c r="W1253" s="547">
        <f t="shared" si="153"/>
        <v>0</v>
      </c>
      <c r="X1253" s="547">
        <f t="shared" si="154"/>
        <v>0</v>
      </c>
      <c r="Y1253" s="547">
        <f t="shared" si="155"/>
        <v>0</v>
      </c>
      <c r="Z1253" s="547">
        <f t="shared" si="156"/>
        <v>0</v>
      </c>
      <c r="AA1253" s="547">
        <f t="shared" si="157"/>
        <v>0</v>
      </c>
      <c r="AB1253" s="547">
        <f t="shared" si="158"/>
        <v>0</v>
      </c>
      <c r="AC1253" s="499" t="str">
        <f t="shared" si="159"/>
        <v/>
      </c>
    </row>
    <row r="1254" spans="22:29" ht="14.4" x14ac:dyDescent="0.3">
      <c r="V1254" s="546" t="str">
        <f t="shared" si="152"/>
        <v>Dépenses</v>
      </c>
      <c r="W1254" s="547">
        <f t="shared" si="153"/>
        <v>0</v>
      </c>
      <c r="X1254" s="547">
        <f t="shared" si="154"/>
        <v>0</v>
      </c>
      <c r="Y1254" s="547">
        <f t="shared" si="155"/>
        <v>0</v>
      </c>
      <c r="Z1254" s="547">
        <f t="shared" si="156"/>
        <v>0</v>
      </c>
      <c r="AA1254" s="547">
        <f t="shared" si="157"/>
        <v>0</v>
      </c>
      <c r="AB1254" s="547">
        <f t="shared" si="158"/>
        <v>0</v>
      </c>
      <c r="AC1254" s="499" t="str">
        <f t="shared" si="159"/>
        <v/>
      </c>
    </row>
    <row r="1255" spans="22:29" ht="14.4" x14ac:dyDescent="0.3">
      <c r="V1255" s="546" t="str">
        <f t="shared" si="152"/>
        <v>Dépenses</v>
      </c>
      <c r="W1255" s="547">
        <f t="shared" si="153"/>
        <v>0</v>
      </c>
      <c r="X1255" s="547">
        <f t="shared" si="154"/>
        <v>0</v>
      </c>
      <c r="Y1255" s="547">
        <f t="shared" si="155"/>
        <v>0</v>
      </c>
      <c r="Z1255" s="547">
        <f t="shared" si="156"/>
        <v>0</v>
      </c>
      <c r="AA1255" s="547">
        <f t="shared" si="157"/>
        <v>0</v>
      </c>
      <c r="AB1255" s="547">
        <f t="shared" si="158"/>
        <v>0</v>
      </c>
      <c r="AC1255" s="499" t="str">
        <f t="shared" si="159"/>
        <v/>
      </c>
    </row>
    <row r="1256" spans="22:29" ht="14.4" x14ac:dyDescent="0.3">
      <c r="V1256" s="546" t="str">
        <f t="shared" si="152"/>
        <v>Dépenses</v>
      </c>
      <c r="W1256" s="547">
        <f t="shared" si="153"/>
        <v>0</v>
      </c>
      <c r="X1256" s="547">
        <f t="shared" si="154"/>
        <v>0</v>
      </c>
      <c r="Y1256" s="547">
        <f t="shared" si="155"/>
        <v>0</v>
      </c>
      <c r="Z1256" s="547">
        <f t="shared" si="156"/>
        <v>0</v>
      </c>
      <c r="AA1256" s="547">
        <f t="shared" si="157"/>
        <v>0</v>
      </c>
      <c r="AB1256" s="547">
        <f t="shared" si="158"/>
        <v>0</v>
      </c>
      <c r="AC1256" s="499" t="str">
        <f t="shared" si="159"/>
        <v/>
      </c>
    </row>
    <row r="1257" spans="22:29" ht="14.4" x14ac:dyDescent="0.3">
      <c r="V1257" s="546" t="str">
        <f t="shared" si="152"/>
        <v>Dépenses</v>
      </c>
      <c r="W1257" s="547">
        <f t="shared" si="153"/>
        <v>0</v>
      </c>
      <c r="X1257" s="547">
        <f t="shared" si="154"/>
        <v>0</v>
      </c>
      <c r="Y1257" s="547">
        <f t="shared" si="155"/>
        <v>0</v>
      </c>
      <c r="Z1257" s="547">
        <f t="shared" si="156"/>
        <v>0</v>
      </c>
      <c r="AA1257" s="547">
        <f t="shared" si="157"/>
        <v>0</v>
      </c>
      <c r="AB1257" s="547">
        <f t="shared" si="158"/>
        <v>0</v>
      </c>
      <c r="AC1257" s="499" t="str">
        <f t="shared" si="159"/>
        <v/>
      </c>
    </row>
    <row r="1258" spans="22:29" ht="14.4" x14ac:dyDescent="0.3">
      <c r="V1258" s="546" t="str">
        <f t="shared" si="152"/>
        <v>Dépenses</v>
      </c>
      <c r="W1258" s="547">
        <f t="shared" si="153"/>
        <v>0</v>
      </c>
      <c r="X1258" s="547">
        <f t="shared" si="154"/>
        <v>0</v>
      </c>
      <c r="Y1258" s="547">
        <f t="shared" si="155"/>
        <v>0</v>
      </c>
      <c r="Z1258" s="547">
        <f t="shared" si="156"/>
        <v>0</v>
      </c>
      <c r="AA1258" s="547">
        <f t="shared" si="157"/>
        <v>0</v>
      </c>
      <c r="AB1258" s="547">
        <f t="shared" si="158"/>
        <v>0</v>
      </c>
      <c r="AC1258" s="499" t="str">
        <f t="shared" si="159"/>
        <v/>
      </c>
    </row>
    <row r="1259" spans="22:29" ht="14.4" x14ac:dyDescent="0.3">
      <c r="V1259" s="546" t="str">
        <f t="shared" si="152"/>
        <v>Dépenses</v>
      </c>
      <c r="W1259" s="547">
        <f t="shared" si="153"/>
        <v>0</v>
      </c>
      <c r="X1259" s="547">
        <f t="shared" si="154"/>
        <v>0</v>
      </c>
      <c r="Y1259" s="547">
        <f t="shared" si="155"/>
        <v>0</v>
      </c>
      <c r="Z1259" s="547">
        <f t="shared" si="156"/>
        <v>0</v>
      </c>
      <c r="AA1259" s="547">
        <f t="shared" si="157"/>
        <v>0</v>
      </c>
      <c r="AB1259" s="547">
        <f t="shared" si="158"/>
        <v>0</v>
      </c>
      <c r="AC1259" s="499" t="str">
        <f t="shared" si="159"/>
        <v/>
      </c>
    </row>
    <row r="1260" spans="22:29" ht="14.4" x14ac:dyDescent="0.3">
      <c r="V1260" s="546" t="str">
        <f t="shared" si="152"/>
        <v>Dépenses</v>
      </c>
      <c r="W1260" s="547">
        <f t="shared" si="153"/>
        <v>0</v>
      </c>
      <c r="X1260" s="547">
        <f t="shared" si="154"/>
        <v>0</v>
      </c>
      <c r="Y1260" s="547">
        <f t="shared" si="155"/>
        <v>0</v>
      </c>
      <c r="Z1260" s="547">
        <f t="shared" si="156"/>
        <v>0</v>
      </c>
      <c r="AA1260" s="547">
        <f t="shared" si="157"/>
        <v>0</v>
      </c>
      <c r="AB1260" s="547">
        <f t="shared" si="158"/>
        <v>0</v>
      </c>
      <c r="AC1260" s="499" t="str">
        <f t="shared" si="159"/>
        <v/>
      </c>
    </row>
    <row r="1261" spans="22:29" ht="14.4" x14ac:dyDescent="0.3">
      <c r="V1261" s="546" t="str">
        <f t="shared" si="152"/>
        <v>Dépenses</v>
      </c>
      <c r="W1261" s="547">
        <f t="shared" si="153"/>
        <v>0</v>
      </c>
      <c r="X1261" s="547">
        <f t="shared" si="154"/>
        <v>0</v>
      </c>
      <c r="Y1261" s="547">
        <f t="shared" si="155"/>
        <v>0</v>
      </c>
      <c r="Z1261" s="547">
        <f t="shared" si="156"/>
        <v>0</v>
      </c>
      <c r="AA1261" s="547">
        <f t="shared" si="157"/>
        <v>0</v>
      </c>
      <c r="AB1261" s="547">
        <f t="shared" si="158"/>
        <v>0</v>
      </c>
      <c r="AC1261" s="499" t="str">
        <f t="shared" si="159"/>
        <v/>
      </c>
    </row>
    <row r="1262" spans="22:29" ht="14.4" x14ac:dyDescent="0.3">
      <c r="V1262" s="546" t="str">
        <f t="shared" si="152"/>
        <v>Dépenses</v>
      </c>
      <c r="W1262" s="547">
        <f t="shared" si="153"/>
        <v>0</v>
      </c>
      <c r="X1262" s="547">
        <f t="shared" si="154"/>
        <v>0</v>
      </c>
      <c r="Y1262" s="547">
        <f t="shared" si="155"/>
        <v>0</v>
      </c>
      <c r="Z1262" s="547">
        <f t="shared" si="156"/>
        <v>0</v>
      </c>
      <c r="AA1262" s="547">
        <f t="shared" si="157"/>
        <v>0</v>
      </c>
      <c r="AB1262" s="547">
        <f t="shared" si="158"/>
        <v>0</v>
      </c>
      <c r="AC1262" s="499" t="str">
        <f t="shared" si="159"/>
        <v/>
      </c>
    </row>
    <row r="1263" spans="22:29" ht="14.4" x14ac:dyDescent="0.3">
      <c r="V1263" s="546" t="str">
        <f t="shared" si="152"/>
        <v>Dépenses</v>
      </c>
      <c r="W1263" s="547">
        <f t="shared" si="153"/>
        <v>0</v>
      </c>
      <c r="X1263" s="547">
        <f t="shared" si="154"/>
        <v>0</v>
      </c>
      <c r="Y1263" s="547">
        <f t="shared" si="155"/>
        <v>0</v>
      </c>
      <c r="Z1263" s="547">
        <f t="shared" si="156"/>
        <v>0</v>
      </c>
      <c r="AA1263" s="547">
        <f t="shared" si="157"/>
        <v>0</v>
      </c>
      <c r="AB1263" s="547">
        <f t="shared" si="158"/>
        <v>0</v>
      </c>
      <c r="AC1263" s="499" t="str">
        <f t="shared" si="159"/>
        <v/>
      </c>
    </row>
    <row r="1264" spans="22:29" ht="14.4" x14ac:dyDescent="0.3">
      <c r="V1264" s="546" t="str">
        <f t="shared" si="152"/>
        <v>Dépenses</v>
      </c>
      <c r="W1264" s="547">
        <f t="shared" si="153"/>
        <v>0</v>
      </c>
      <c r="X1264" s="547">
        <f t="shared" si="154"/>
        <v>0</v>
      </c>
      <c r="Y1264" s="547">
        <f t="shared" si="155"/>
        <v>0</v>
      </c>
      <c r="Z1264" s="547">
        <f t="shared" si="156"/>
        <v>0</v>
      </c>
      <c r="AA1264" s="547">
        <f t="shared" si="157"/>
        <v>0</v>
      </c>
      <c r="AB1264" s="547">
        <f t="shared" si="158"/>
        <v>0</v>
      </c>
      <c r="AC1264" s="499" t="str">
        <f t="shared" si="159"/>
        <v/>
      </c>
    </row>
    <row r="1265" spans="22:29" ht="14.4" x14ac:dyDescent="0.3">
      <c r="V1265" s="546" t="str">
        <f t="shared" si="152"/>
        <v>Dépenses</v>
      </c>
      <c r="W1265" s="547">
        <f t="shared" si="153"/>
        <v>0</v>
      </c>
      <c r="X1265" s="547">
        <f t="shared" si="154"/>
        <v>0</v>
      </c>
      <c r="Y1265" s="547">
        <f t="shared" si="155"/>
        <v>0</v>
      </c>
      <c r="Z1265" s="547">
        <f t="shared" si="156"/>
        <v>0</v>
      </c>
      <c r="AA1265" s="547">
        <f t="shared" si="157"/>
        <v>0</v>
      </c>
      <c r="AB1265" s="547">
        <f t="shared" si="158"/>
        <v>0</v>
      </c>
      <c r="AC1265" s="499" t="str">
        <f t="shared" si="159"/>
        <v/>
      </c>
    </row>
    <row r="1266" spans="22:29" ht="14.4" x14ac:dyDescent="0.3">
      <c r="V1266" s="546" t="str">
        <f t="shared" si="152"/>
        <v>Dépenses</v>
      </c>
      <c r="W1266" s="547">
        <f t="shared" si="153"/>
        <v>0</v>
      </c>
      <c r="X1266" s="547">
        <f t="shared" si="154"/>
        <v>0</v>
      </c>
      <c r="Y1266" s="547">
        <f t="shared" si="155"/>
        <v>0</v>
      </c>
      <c r="Z1266" s="547">
        <f t="shared" si="156"/>
        <v>0</v>
      </c>
      <c r="AA1266" s="547">
        <f t="shared" si="157"/>
        <v>0</v>
      </c>
      <c r="AB1266" s="547">
        <f t="shared" si="158"/>
        <v>0</v>
      </c>
      <c r="AC1266" s="499" t="str">
        <f t="shared" si="159"/>
        <v/>
      </c>
    </row>
    <row r="1267" spans="22:29" ht="14.4" x14ac:dyDescent="0.3">
      <c r="V1267" s="546" t="str">
        <f t="shared" si="152"/>
        <v>Dépenses</v>
      </c>
      <c r="W1267" s="547">
        <f t="shared" si="153"/>
        <v>0</v>
      </c>
      <c r="X1267" s="547">
        <f t="shared" si="154"/>
        <v>0</v>
      </c>
      <c r="Y1267" s="547">
        <f t="shared" si="155"/>
        <v>0</v>
      </c>
      <c r="Z1267" s="547">
        <f t="shared" si="156"/>
        <v>0</v>
      </c>
      <c r="AA1267" s="547">
        <f t="shared" si="157"/>
        <v>0</v>
      </c>
      <c r="AB1267" s="547">
        <f t="shared" si="158"/>
        <v>0</v>
      </c>
      <c r="AC1267" s="499" t="str">
        <f t="shared" si="159"/>
        <v/>
      </c>
    </row>
    <row r="1268" spans="22:29" ht="14.4" x14ac:dyDescent="0.3">
      <c r="V1268" s="546" t="str">
        <f t="shared" si="152"/>
        <v>Dépenses</v>
      </c>
      <c r="W1268" s="547">
        <f t="shared" si="153"/>
        <v>0</v>
      </c>
      <c r="X1268" s="547">
        <f t="shared" si="154"/>
        <v>0</v>
      </c>
      <c r="Y1268" s="547">
        <f t="shared" si="155"/>
        <v>0</v>
      </c>
      <c r="Z1268" s="547">
        <f t="shared" si="156"/>
        <v>0</v>
      </c>
      <c r="AA1268" s="547">
        <f t="shared" si="157"/>
        <v>0</v>
      </c>
      <c r="AB1268" s="547">
        <f t="shared" si="158"/>
        <v>0</v>
      </c>
      <c r="AC1268" s="499" t="str">
        <f t="shared" si="159"/>
        <v/>
      </c>
    </row>
    <row r="1269" spans="22:29" ht="14.4" x14ac:dyDescent="0.3">
      <c r="V1269" s="546" t="str">
        <f t="shared" si="152"/>
        <v>Dépenses</v>
      </c>
      <c r="W1269" s="547">
        <f t="shared" si="153"/>
        <v>0</v>
      </c>
      <c r="X1269" s="547">
        <f t="shared" si="154"/>
        <v>0</v>
      </c>
      <c r="Y1269" s="547">
        <f t="shared" si="155"/>
        <v>0</v>
      </c>
      <c r="Z1269" s="547">
        <f t="shared" si="156"/>
        <v>0</v>
      </c>
      <c r="AA1269" s="547">
        <f t="shared" si="157"/>
        <v>0</v>
      </c>
      <c r="AB1269" s="547">
        <f t="shared" si="158"/>
        <v>0</v>
      </c>
      <c r="AC1269" s="499" t="str">
        <f t="shared" si="159"/>
        <v/>
      </c>
    </row>
    <row r="1270" spans="22:29" ht="14.4" x14ac:dyDescent="0.3">
      <c r="V1270" s="546" t="str">
        <f t="shared" si="152"/>
        <v>Dépenses</v>
      </c>
      <c r="W1270" s="547">
        <f t="shared" si="153"/>
        <v>0</v>
      </c>
      <c r="X1270" s="547">
        <f t="shared" si="154"/>
        <v>0</v>
      </c>
      <c r="Y1270" s="547">
        <f t="shared" si="155"/>
        <v>0</v>
      </c>
      <c r="Z1270" s="547">
        <f t="shared" si="156"/>
        <v>0</v>
      </c>
      <c r="AA1270" s="547">
        <f t="shared" si="157"/>
        <v>0</v>
      </c>
      <c r="AB1270" s="547">
        <f t="shared" si="158"/>
        <v>0</v>
      </c>
      <c r="AC1270" s="499" t="str">
        <f t="shared" si="159"/>
        <v/>
      </c>
    </row>
    <row r="1271" spans="22:29" ht="14.4" x14ac:dyDescent="0.3">
      <c r="V1271" s="546" t="str">
        <f t="shared" si="152"/>
        <v>Dépenses</v>
      </c>
      <c r="W1271" s="547">
        <f t="shared" si="153"/>
        <v>0</v>
      </c>
      <c r="X1271" s="547">
        <f t="shared" si="154"/>
        <v>0</v>
      </c>
      <c r="Y1271" s="547">
        <f t="shared" si="155"/>
        <v>0</v>
      </c>
      <c r="Z1271" s="547">
        <f t="shared" si="156"/>
        <v>0</v>
      </c>
      <c r="AA1271" s="547">
        <f t="shared" si="157"/>
        <v>0</v>
      </c>
      <c r="AB1271" s="547">
        <f t="shared" si="158"/>
        <v>0</v>
      </c>
      <c r="AC1271" s="499" t="str">
        <f t="shared" si="159"/>
        <v/>
      </c>
    </row>
    <row r="1272" spans="22:29" ht="14.4" x14ac:dyDescent="0.3">
      <c r="V1272" s="546" t="str">
        <f t="shared" si="152"/>
        <v>Dépenses</v>
      </c>
      <c r="W1272" s="547">
        <f t="shared" si="153"/>
        <v>0</v>
      </c>
      <c r="X1272" s="547">
        <f t="shared" si="154"/>
        <v>0</v>
      </c>
      <c r="Y1272" s="547">
        <f t="shared" si="155"/>
        <v>0</v>
      </c>
      <c r="Z1272" s="547">
        <f t="shared" si="156"/>
        <v>0</v>
      </c>
      <c r="AA1272" s="547">
        <f t="shared" si="157"/>
        <v>0</v>
      </c>
      <c r="AB1272" s="547">
        <f t="shared" si="158"/>
        <v>0</v>
      </c>
      <c r="AC1272" s="499" t="str">
        <f t="shared" si="159"/>
        <v/>
      </c>
    </row>
    <row r="1273" spans="22:29" ht="14.4" x14ac:dyDescent="0.3">
      <c r="V1273" s="546" t="str">
        <f t="shared" si="152"/>
        <v>Dépenses</v>
      </c>
      <c r="W1273" s="547">
        <f t="shared" si="153"/>
        <v>0</v>
      </c>
      <c r="X1273" s="547">
        <f t="shared" si="154"/>
        <v>0</v>
      </c>
      <c r="Y1273" s="547">
        <f t="shared" si="155"/>
        <v>0</v>
      </c>
      <c r="Z1273" s="547">
        <f t="shared" si="156"/>
        <v>0</v>
      </c>
      <c r="AA1273" s="547">
        <f t="shared" si="157"/>
        <v>0</v>
      </c>
      <c r="AB1273" s="547">
        <f t="shared" si="158"/>
        <v>0</v>
      </c>
      <c r="AC1273" s="499" t="str">
        <f t="shared" si="159"/>
        <v/>
      </c>
    </row>
    <row r="1274" spans="22:29" ht="14.4" x14ac:dyDescent="0.3">
      <c r="V1274" s="546" t="str">
        <f t="shared" si="152"/>
        <v>Dépenses</v>
      </c>
      <c r="W1274" s="547">
        <f t="shared" si="153"/>
        <v>0</v>
      </c>
      <c r="X1274" s="547">
        <f t="shared" si="154"/>
        <v>0</v>
      </c>
      <c r="Y1274" s="547">
        <f t="shared" si="155"/>
        <v>0</v>
      </c>
      <c r="Z1274" s="547">
        <f t="shared" si="156"/>
        <v>0</v>
      </c>
      <c r="AA1274" s="547">
        <f t="shared" si="157"/>
        <v>0</v>
      </c>
      <c r="AB1274" s="547">
        <f t="shared" si="158"/>
        <v>0</v>
      </c>
      <c r="AC1274" s="499" t="str">
        <f t="shared" si="159"/>
        <v/>
      </c>
    </row>
    <row r="1275" spans="22:29" ht="14.4" x14ac:dyDescent="0.3">
      <c r="V1275" s="546" t="str">
        <f t="shared" si="152"/>
        <v>Dépenses</v>
      </c>
      <c r="W1275" s="547">
        <f t="shared" si="153"/>
        <v>0</v>
      </c>
      <c r="X1275" s="547">
        <f t="shared" si="154"/>
        <v>0</v>
      </c>
      <c r="Y1275" s="547">
        <f t="shared" si="155"/>
        <v>0</v>
      </c>
      <c r="Z1275" s="547">
        <f t="shared" si="156"/>
        <v>0</v>
      </c>
      <c r="AA1275" s="547">
        <f t="shared" si="157"/>
        <v>0</v>
      </c>
      <c r="AB1275" s="547">
        <f t="shared" si="158"/>
        <v>0</v>
      </c>
      <c r="AC1275" s="499" t="str">
        <f t="shared" si="159"/>
        <v/>
      </c>
    </row>
    <row r="1276" spans="22:29" ht="14.4" x14ac:dyDescent="0.3">
      <c r="V1276" s="546" t="str">
        <f t="shared" si="152"/>
        <v>Dépenses</v>
      </c>
      <c r="W1276" s="547">
        <f t="shared" si="153"/>
        <v>0</v>
      </c>
      <c r="X1276" s="547">
        <f t="shared" si="154"/>
        <v>0</v>
      </c>
      <c r="Y1276" s="547">
        <f t="shared" si="155"/>
        <v>0</v>
      </c>
      <c r="Z1276" s="547">
        <f t="shared" si="156"/>
        <v>0</v>
      </c>
      <c r="AA1276" s="547">
        <f t="shared" si="157"/>
        <v>0</v>
      </c>
      <c r="AB1276" s="547">
        <f t="shared" si="158"/>
        <v>0</v>
      </c>
      <c r="AC1276" s="499" t="str">
        <f t="shared" si="159"/>
        <v/>
      </c>
    </row>
    <row r="1277" spans="22:29" ht="14.4" x14ac:dyDescent="0.3">
      <c r="V1277" s="546" t="str">
        <f t="shared" si="152"/>
        <v>Dépenses</v>
      </c>
      <c r="W1277" s="547">
        <f t="shared" si="153"/>
        <v>0</v>
      </c>
      <c r="X1277" s="547">
        <f t="shared" si="154"/>
        <v>0</v>
      </c>
      <c r="Y1277" s="547">
        <f t="shared" si="155"/>
        <v>0</v>
      </c>
      <c r="Z1277" s="547">
        <f t="shared" si="156"/>
        <v>0</v>
      </c>
      <c r="AA1277" s="547">
        <f t="shared" si="157"/>
        <v>0</v>
      </c>
      <c r="AB1277" s="547">
        <f t="shared" si="158"/>
        <v>0</v>
      </c>
      <c r="AC1277" s="499" t="str">
        <f t="shared" si="159"/>
        <v/>
      </c>
    </row>
    <row r="1278" spans="22:29" ht="14.4" x14ac:dyDescent="0.3">
      <c r="V1278" s="546" t="str">
        <f t="shared" si="152"/>
        <v>Dépenses</v>
      </c>
      <c r="W1278" s="547">
        <f t="shared" si="153"/>
        <v>0</v>
      </c>
      <c r="X1278" s="547">
        <f t="shared" si="154"/>
        <v>0</v>
      </c>
      <c r="Y1278" s="547">
        <f t="shared" si="155"/>
        <v>0</v>
      </c>
      <c r="Z1278" s="547">
        <f t="shared" si="156"/>
        <v>0</v>
      </c>
      <c r="AA1278" s="547">
        <f t="shared" si="157"/>
        <v>0</v>
      </c>
      <c r="AB1278" s="547">
        <f t="shared" si="158"/>
        <v>0</v>
      </c>
      <c r="AC1278" s="499" t="str">
        <f t="shared" si="159"/>
        <v/>
      </c>
    </row>
    <row r="1279" spans="22:29" ht="14.4" x14ac:dyDescent="0.3">
      <c r="V1279" s="546" t="str">
        <f t="shared" si="152"/>
        <v>Dépenses</v>
      </c>
      <c r="W1279" s="547">
        <f t="shared" si="153"/>
        <v>0</v>
      </c>
      <c r="X1279" s="547">
        <f t="shared" si="154"/>
        <v>0</v>
      </c>
      <c r="Y1279" s="547">
        <f t="shared" si="155"/>
        <v>0</v>
      </c>
      <c r="Z1279" s="547">
        <f t="shared" si="156"/>
        <v>0</v>
      </c>
      <c r="AA1279" s="547">
        <f t="shared" si="157"/>
        <v>0</v>
      </c>
      <c r="AB1279" s="547">
        <f t="shared" si="158"/>
        <v>0</v>
      </c>
      <c r="AC1279" s="499" t="str">
        <f t="shared" si="159"/>
        <v/>
      </c>
    </row>
    <row r="1280" spans="22:29" ht="14.4" x14ac:dyDescent="0.3">
      <c r="V1280" s="546" t="str">
        <f t="shared" si="152"/>
        <v>Dépenses</v>
      </c>
      <c r="W1280" s="547">
        <f t="shared" si="153"/>
        <v>0</v>
      </c>
      <c r="X1280" s="547">
        <f t="shared" si="154"/>
        <v>0</v>
      </c>
      <c r="Y1280" s="547">
        <f t="shared" si="155"/>
        <v>0</v>
      </c>
      <c r="Z1280" s="547">
        <f t="shared" si="156"/>
        <v>0</v>
      </c>
      <c r="AA1280" s="547">
        <f t="shared" si="157"/>
        <v>0</v>
      </c>
      <c r="AB1280" s="547">
        <f t="shared" si="158"/>
        <v>0</v>
      </c>
      <c r="AC1280" s="499" t="str">
        <f t="shared" si="159"/>
        <v/>
      </c>
    </row>
    <row r="1281" spans="22:29" ht="14.4" x14ac:dyDescent="0.3">
      <c r="V1281" s="546" t="str">
        <f t="shared" si="152"/>
        <v>Dépenses</v>
      </c>
      <c r="W1281" s="547">
        <f t="shared" si="153"/>
        <v>0</v>
      </c>
      <c r="X1281" s="547">
        <f t="shared" si="154"/>
        <v>0</v>
      </c>
      <c r="Y1281" s="547">
        <f t="shared" si="155"/>
        <v>0</v>
      </c>
      <c r="Z1281" s="547">
        <f t="shared" si="156"/>
        <v>0</v>
      </c>
      <c r="AA1281" s="547">
        <f t="shared" si="157"/>
        <v>0</v>
      </c>
      <c r="AB1281" s="547">
        <f t="shared" si="158"/>
        <v>0</v>
      </c>
      <c r="AC1281" s="499" t="str">
        <f t="shared" si="159"/>
        <v/>
      </c>
    </row>
    <row r="1282" spans="22:29" ht="14.4" x14ac:dyDescent="0.3">
      <c r="V1282" s="546" t="str">
        <f t="shared" si="152"/>
        <v>Dépenses</v>
      </c>
      <c r="W1282" s="547">
        <f t="shared" si="153"/>
        <v>0</v>
      </c>
      <c r="X1282" s="547">
        <f t="shared" si="154"/>
        <v>0</v>
      </c>
      <c r="Y1282" s="547">
        <f t="shared" si="155"/>
        <v>0</v>
      </c>
      <c r="Z1282" s="547">
        <f t="shared" si="156"/>
        <v>0</v>
      </c>
      <c r="AA1282" s="547">
        <f t="shared" si="157"/>
        <v>0</v>
      </c>
      <c r="AB1282" s="547">
        <f t="shared" si="158"/>
        <v>0</v>
      </c>
      <c r="AC1282" s="499" t="str">
        <f t="shared" si="159"/>
        <v/>
      </c>
    </row>
    <row r="1283" spans="22:29" ht="14.4" x14ac:dyDescent="0.3">
      <c r="V1283" s="546" t="str">
        <f t="shared" ref="V1283:V1346" si="160">IF(LEFT($L1283,1)="R","Recettes","Dépenses")</f>
        <v>Dépenses</v>
      </c>
      <c r="W1283" s="547">
        <f t="shared" ref="W1283:W1346" si="161">IF($G1283&amp;$I1283&amp;$D1283="SaisirBudget InitialEngagement",$T1283,0)</f>
        <v>0</v>
      </c>
      <c r="X1283" s="547">
        <f t="shared" ref="X1283:X1346" si="162">IF($G1283&amp;$I1283&amp;$D1283&amp;$V1283="SaisirBudget InitialPaiementDépenses",$T1283,0)</f>
        <v>0</v>
      </c>
      <c r="Y1283" s="547">
        <f t="shared" ref="Y1283:Y1346" si="163">IF($G1283&amp;$I1283&amp;$D1283&amp;$V1283="SaisirBudget InitialPaiementRecettes",$T1283,0)</f>
        <v>0</v>
      </c>
      <c r="Z1283" s="547">
        <f t="shared" ref="Z1283:Z1346" si="164">IF($D1283&amp;$V1283="EngagementDépenses",$T1283,0)</f>
        <v>0</v>
      </c>
      <c r="AA1283" s="547">
        <f t="shared" ref="AA1283:AA1346" si="165">IF($D1283&amp;$V1283="PaiementDépenses",$T1283,0)</f>
        <v>0</v>
      </c>
      <c r="AB1283" s="547">
        <f t="shared" ref="AB1283:AB1346" si="166">IF($D1283&amp;$V1283="PaiementRecettes",$T1283,0)</f>
        <v>0</v>
      </c>
      <c r="AC1283" s="499" t="str">
        <f t="shared" ref="AC1283:AC1346" si="167">IF(LEFT($L1283,2)="RF","RF",IF(LEFT($L1283,2)="RI","RI",""))</f>
        <v/>
      </c>
    </row>
    <row r="1284" spans="22:29" ht="14.4" x14ac:dyDescent="0.3">
      <c r="V1284" s="546" t="str">
        <f t="shared" si="160"/>
        <v>Dépenses</v>
      </c>
      <c r="W1284" s="547">
        <f t="shared" si="161"/>
        <v>0</v>
      </c>
      <c r="X1284" s="547">
        <f t="shared" si="162"/>
        <v>0</v>
      </c>
      <c r="Y1284" s="547">
        <f t="shared" si="163"/>
        <v>0</v>
      </c>
      <c r="Z1284" s="547">
        <f t="shared" si="164"/>
        <v>0</v>
      </c>
      <c r="AA1284" s="547">
        <f t="shared" si="165"/>
        <v>0</v>
      </c>
      <c r="AB1284" s="547">
        <f t="shared" si="166"/>
        <v>0</v>
      </c>
      <c r="AC1284" s="499" t="str">
        <f t="shared" si="167"/>
        <v/>
      </c>
    </row>
    <row r="1285" spans="22:29" ht="14.4" x14ac:dyDescent="0.3">
      <c r="V1285" s="546" t="str">
        <f t="shared" si="160"/>
        <v>Dépenses</v>
      </c>
      <c r="W1285" s="547">
        <f t="shared" si="161"/>
        <v>0</v>
      </c>
      <c r="X1285" s="547">
        <f t="shared" si="162"/>
        <v>0</v>
      </c>
      <c r="Y1285" s="547">
        <f t="shared" si="163"/>
        <v>0</v>
      </c>
      <c r="Z1285" s="547">
        <f t="shared" si="164"/>
        <v>0</v>
      </c>
      <c r="AA1285" s="547">
        <f t="shared" si="165"/>
        <v>0</v>
      </c>
      <c r="AB1285" s="547">
        <f t="shared" si="166"/>
        <v>0</v>
      </c>
      <c r="AC1285" s="499" t="str">
        <f t="shared" si="167"/>
        <v/>
      </c>
    </row>
    <row r="1286" spans="22:29" ht="14.4" x14ac:dyDescent="0.3">
      <c r="V1286" s="546" t="str">
        <f t="shared" si="160"/>
        <v>Dépenses</v>
      </c>
      <c r="W1286" s="547">
        <f t="shared" si="161"/>
        <v>0</v>
      </c>
      <c r="X1286" s="547">
        <f t="shared" si="162"/>
        <v>0</v>
      </c>
      <c r="Y1286" s="547">
        <f t="shared" si="163"/>
        <v>0</v>
      </c>
      <c r="Z1286" s="547">
        <f t="shared" si="164"/>
        <v>0</v>
      </c>
      <c r="AA1286" s="547">
        <f t="shared" si="165"/>
        <v>0</v>
      </c>
      <c r="AB1286" s="547">
        <f t="shared" si="166"/>
        <v>0</v>
      </c>
      <c r="AC1286" s="499" t="str">
        <f t="shared" si="167"/>
        <v/>
      </c>
    </row>
    <row r="1287" spans="22:29" ht="14.4" x14ac:dyDescent="0.3">
      <c r="V1287" s="546" t="str">
        <f t="shared" si="160"/>
        <v>Dépenses</v>
      </c>
      <c r="W1287" s="547">
        <f t="shared" si="161"/>
        <v>0</v>
      </c>
      <c r="X1287" s="547">
        <f t="shared" si="162"/>
        <v>0</v>
      </c>
      <c r="Y1287" s="547">
        <f t="shared" si="163"/>
        <v>0</v>
      </c>
      <c r="Z1287" s="547">
        <f t="shared" si="164"/>
        <v>0</v>
      </c>
      <c r="AA1287" s="547">
        <f t="shared" si="165"/>
        <v>0</v>
      </c>
      <c r="AB1287" s="547">
        <f t="shared" si="166"/>
        <v>0</v>
      </c>
      <c r="AC1287" s="499" t="str">
        <f t="shared" si="167"/>
        <v/>
      </c>
    </row>
    <row r="1288" spans="22:29" ht="14.4" x14ac:dyDescent="0.3">
      <c r="V1288" s="546" t="str">
        <f t="shared" si="160"/>
        <v>Dépenses</v>
      </c>
      <c r="W1288" s="547">
        <f t="shared" si="161"/>
        <v>0</v>
      </c>
      <c r="X1288" s="547">
        <f t="shared" si="162"/>
        <v>0</v>
      </c>
      <c r="Y1288" s="547">
        <f t="shared" si="163"/>
        <v>0</v>
      </c>
      <c r="Z1288" s="547">
        <f t="shared" si="164"/>
        <v>0</v>
      </c>
      <c r="AA1288" s="547">
        <f t="shared" si="165"/>
        <v>0</v>
      </c>
      <c r="AB1288" s="547">
        <f t="shared" si="166"/>
        <v>0</v>
      </c>
      <c r="AC1288" s="499" t="str">
        <f t="shared" si="167"/>
        <v/>
      </c>
    </row>
    <row r="1289" spans="22:29" ht="14.4" x14ac:dyDescent="0.3">
      <c r="V1289" s="546" t="str">
        <f t="shared" si="160"/>
        <v>Dépenses</v>
      </c>
      <c r="W1289" s="547">
        <f t="shared" si="161"/>
        <v>0</v>
      </c>
      <c r="X1289" s="547">
        <f t="shared" si="162"/>
        <v>0</v>
      </c>
      <c r="Y1289" s="547">
        <f t="shared" si="163"/>
        <v>0</v>
      </c>
      <c r="Z1289" s="547">
        <f t="shared" si="164"/>
        <v>0</v>
      </c>
      <c r="AA1289" s="547">
        <f t="shared" si="165"/>
        <v>0</v>
      </c>
      <c r="AB1289" s="547">
        <f t="shared" si="166"/>
        <v>0</v>
      </c>
      <c r="AC1289" s="499" t="str">
        <f t="shared" si="167"/>
        <v/>
      </c>
    </row>
    <row r="1290" spans="22:29" ht="14.4" x14ac:dyDescent="0.3">
      <c r="V1290" s="546" t="str">
        <f t="shared" si="160"/>
        <v>Dépenses</v>
      </c>
      <c r="W1290" s="547">
        <f t="shared" si="161"/>
        <v>0</v>
      </c>
      <c r="X1290" s="547">
        <f t="shared" si="162"/>
        <v>0</v>
      </c>
      <c r="Y1290" s="547">
        <f t="shared" si="163"/>
        <v>0</v>
      </c>
      <c r="Z1290" s="547">
        <f t="shared" si="164"/>
        <v>0</v>
      </c>
      <c r="AA1290" s="547">
        <f t="shared" si="165"/>
        <v>0</v>
      </c>
      <c r="AB1290" s="547">
        <f t="shared" si="166"/>
        <v>0</v>
      </c>
      <c r="AC1290" s="499" t="str">
        <f t="shared" si="167"/>
        <v/>
      </c>
    </row>
    <row r="1291" spans="22:29" ht="14.4" x14ac:dyDescent="0.3">
      <c r="V1291" s="546" t="str">
        <f t="shared" si="160"/>
        <v>Dépenses</v>
      </c>
      <c r="W1291" s="547">
        <f t="shared" si="161"/>
        <v>0</v>
      </c>
      <c r="X1291" s="547">
        <f t="shared" si="162"/>
        <v>0</v>
      </c>
      <c r="Y1291" s="547">
        <f t="shared" si="163"/>
        <v>0</v>
      </c>
      <c r="Z1291" s="547">
        <f t="shared" si="164"/>
        <v>0</v>
      </c>
      <c r="AA1291" s="547">
        <f t="shared" si="165"/>
        <v>0</v>
      </c>
      <c r="AB1291" s="547">
        <f t="shared" si="166"/>
        <v>0</v>
      </c>
      <c r="AC1291" s="499" t="str">
        <f t="shared" si="167"/>
        <v/>
      </c>
    </row>
    <row r="1292" spans="22:29" ht="14.4" x14ac:dyDescent="0.3">
      <c r="V1292" s="546" t="str">
        <f t="shared" si="160"/>
        <v>Dépenses</v>
      </c>
      <c r="W1292" s="547">
        <f t="shared" si="161"/>
        <v>0</v>
      </c>
      <c r="X1292" s="547">
        <f t="shared" si="162"/>
        <v>0</v>
      </c>
      <c r="Y1292" s="547">
        <f t="shared" si="163"/>
        <v>0</v>
      </c>
      <c r="Z1292" s="547">
        <f t="shared" si="164"/>
        <v>0</v>
      </c>
      <c r="AA1292" s="547">
        <f t="shared" si="165"/>
        <v>0</v>
      </c>
      <c r="AB1292" s="547">
        <f t="shared" si="166"/>
        <v>0</v>
      </c>
      <c r="AC1292" s="499" t="str">
        <f t="shared" si="167"/>
        <v/>
      </c>
    </row>
    <row r="1293" spans="22:29" ht="14.4" x14ac:dyDescent="0.3">
      <c r="V1293" s="546" t="str">
        <f t="shared" si="160"/>
        <v>Dépenses</v>
      </c>
      <c r="W1293" s="547">
        <f t="shared" si="161"/>
        <v>0</v>
      </c>
      <c r="X1293" s="547">
        <f t="shared" si="162"/>
        <v>0</v>
      </c>
      <c r="Y1293" s="547">
        <f t="shared" si="163"/>
        <v>0</v>
      </c>
      <c r="Z1293" s="547">
        <f t="shared" si="164"/>
        <v>0</v>
      </c>
      <c r="AA1293" s="547">
        <f t="shared" si="165"/>
        <v>0</v>
      </c>
      <c r="AB1293" s="547">
        <f t="shared" si="166"/>
        <v>0</v>
      </c>
      <c r="AC1293" s="499" t="str">
        <f t="shared" si="167"/>
        <v/>
      </c>
    </row>
    <row r="1294" spans="22:29" ht="14.4" x14ac:dyDescent="0.3">
      <c r="V1294" s="546" t="str">
        <f t="shared" si="160"/>
        <v>Dépenses</v>
      </c>
      <c r="W1294" s="547">
        <f t="shared" si="161"/>
        <v>0</v>
      </c>
      <c r="X1294" s="547">
        <f t="shared" si="162"/>
        <v>0</v>
      </c>
      <c r="Y1294" s="547">
        <f t="shared" si="163"/>
        <v>0</v>
      </c>
      <c r="Z1294" s="547">
        <f t="shared" si="164"/>
        <v>0</v>
      </c>
      <c r="AA1294" s="547">
        <f t="shared" si="165"/>
        <v>0</v>
      </c>
      <c r="AB1294" s="547">
        <f t="shared" si="166"/>
        <v>0</v>
      </c>
      <c r="AC1294" s="499" t="str">
        <f t="shared" si="167"/>
        <v/>
      </c>
    </row>
    <row r="1295" spans="22:29" ht="14.4" x14ac:dyDescent="0.3">
      <c r="V1295" s="546" t="str">
        <f t="shared" si="160"/>
        <v>Dépenses</v>
      </c>
      <c r="W1295" s="547">
        <f t="shared" si="161"/>
        <v>0</v>
      </c>
      <c r="X1295" s="547">
        <f t="shared" si="162"/>
        <v>0</v>
      </c>
      <c r="Y1295" s="547">
        <f t="shared" si="163"/>
        <v>0</v>
      </c>
      <c r="Z1295" s="547">
        <f t="shared" si="164"/>
        <v>0</v>
      </c>
      <c r="AA1295" s="547">
        <f t="shared" si="165"/>
        <v>0</v>
      </c>
      <c r="AB1295" s="547">
        <f t="shared" si="166"/>
        <v>0</v>
      </c>
      <c r="AC1295" s="499" t="str">
        <f t="shared" si="167"/>
        <v/>
      </c>
    </row>
    <row r="1296" spans="22:29" ht="14.4" x14ac:dyDescent="0.3">
      <c r="V1296" s="546" t="str">
        <f t="shared" si="160"/>
        <v>Dépenses</v>
      </c>
      <c r="W1296" s="547">
        <f t="shared" si="161"/>
        <v>0</v>
      </c>
      <c r="X1296" s="547">
        <f t="shared" si="162"/>
        <v>0</v>
      </c>
      <c r="Y1296" s="547">
        <f t="shared" si="163"/>
        <v>0</v>
      </c>
      <c r="Z1296" s="547">
        <f t="shared" si="164"/>
        <v>0</v>
      </c>
      <c r="AA1296" s="547">
        <f t="shared" si="165"/>
        <v>0</v>
      </c>
      <c r="AB1296" s="547">
        <f t="shared" si="166"/>
        <v>0</v>
      </c>
      <c r="AC1296" s="499" t="str">
        <f t="shared" si="167"/>
        <v/>
      </c>
    </row>
    <row r="1297" spans="22:29" ht="14.4" x14ac:dyDescent="0.3">
      <c r="V1297" s="546" t="str">
        <f t="shared" si="160"/>
        <v>Dépenses</v>
      </c>
      <c r="W1297" s="547">
        <f t="shared" si="161"/>
        <v>0</v>
      </c>
      <c r="X1297" s="547">
        <f t="shared" si="162"/>
        <v>0</v>
      </c>
      <c r="Y1297" s="547">
        <f t="shared" si="163"/>
        <v>0</v>
      </c>
      <c r="Z1297" s="547">
        <f t="shared" si="164"/>
        <v>0</v>
      </c>
      <c r="AA1297" s="547">
        <f t="shared" si="165"/>
        <v>0</v>
      </c>
      <c r="AB1297" s="547">
        <f t="shared" si="166"/>
        <v>0</v>
      </c>
      <c r="AC1297" s="499" t="str">
        <f t="shared" si="167"/>
        <v/>
      </c>
    </row>
    <row r="1298" spans="22:29" ht="14.4" x14ac:dyDescent="0.3">
      <c r="V1298" s="546" t="str">
        <f t="shared" si="160"/>
        <v>Dépenses</v>
      </c>
      <c r="W1298" s="547">
        <f t="shared" si="161"/>
        <v>0</v>
      </c>
      <c r="X1298" s="547">
        <f t="shared" si="162"/>
        <v>0</v>
      </c>
      <c r="Y1298" s="547">
        <f t="shared" si="163"/>
        <v>0</v>
      </c>
      <c r="Z1298" s="547">
        <f t="shared" si="164"/>
        <v>0</v>
      </c>
      <c r="AA1298" s="547">
        <f t="shared" si="165"/>
        <v>0</v>
      </c>
      <c r="AB1298" s="547">
        <f t="shared" si="166"/>
        <v>0</v>
      </c>
      <c r="AC1298" s="499" t="str">
        <f t="shared" si="167"/>
        <v/>
      </c>
    </row>
    <row r="1299" spans="22:29" ht="14.4" x14ac:dyDescent="0.3">
      <c r="V1299" s="546" t="str">
        <f t="shared" si="160"/>
        <v>Dépenses</v>
      </c>
      <c r="W1299" s="547">
        <f t="shared" si="161"/>
        <v>0</v>
      </c>
      <c r="X1299" s="547">
        <f t="shared" si="162"/>
        <v>0</v>
      </c>
      <c r="Y1299" s="547">
        <f t="shared" si="163"/>
        <v>0</v>
      </c>
      <c r="Z1299" s="547">
        <f t="shared" si="164"/>
        <v>0</v>
      </c>
      <c r="AA1299" s="547">
        <f t="shared" si="165"/>
        <v>0</v>
      </c>
      <c r="AB1299" s="547">
        <f t="shared" si="166"/>
        <v>0</v>
      </c>
      <c r="AC1299" s="499" t="str">
        <f t="shared" si="167"/>
        <v/>
      </c>
    </row>
    <row r="1300" spans="22:29" ht="14.4" x14ac:dyDescent="0.3">
      <c r="V1300" s="546" t="str">
        <f t="shared" si="160"/>
        <v>Dépenses</v>
      </c>
      <c r="W1300" s="547">
        <f t="shared" si="161"/>
        <v>0</v>
      </c>
      <c r="X1300" s="547">
        <f t="shared" si="162"/>
        <v>0</v>
      </c>
      <c r="Y1300" s="547">
        <f t="shared" si="163"/>
        <v>0</v>
      </c>
      <c r="Z1300" s="547">
        <f t="shared" si="164"/>
        <v>0</v>
      </c>
      <c r="AA1300" s="547">
        <f t="shared" si="165"/>
        <v>0</v>
      </c>
      <c r="AB1300" s="547">
        <f t="shared" si="166"/>
        <v>0</v>
      </c>
      <c r="AC1300" s="499" t="str">
        <f t="shared" si="167"/>
        <v/>
      </c>
    </row>
    <row r="1301" spans="22:29" ht="14.4" x14ac:dyDescent="0.3">
      <c r="V1301" s="546" t="str">
        <f t="shared" si="160"/>
        <v>Dépenses</v>
      </c>
      <c r="W1301" s="547">
        <f t="shared" si="161"/>
        <v>0</v>
      </c>
      <c r="X1301" s="547">
        <f t="shared" si="162"/>
        <v>0</v>
      </c>
      <c r="Y1301" s="547">
        <f t="shared" si="163"/>
        <v>0</v>
      </c>
      <c r="Z1301" s="547">
        <f t="shared" si="164"/>
        <v>0</v>
      </c>
      <c r="AA1301" s="547">
        <f t="shared" si="165"/>
        <v>0</v>
      </c>
      <c r="AB1301" s="547">
        <f t="shared" si="166"/>
        <v>0</v>
      </c>
      <c r="AC1301" s="499" t="str">
        <f t="shared" si="167"/>
        <v/>
      </c>
    </row>
    <row r="1302" spans="22:29" ht="14.4" x14ac:dyDescent="0.3">
      <c r="V1302" s="546" t="str">
        <f t="shared" si="160"/>
        <v>Dépenses</v>
      </c>
      <c r="W1302" s="547">
        <f t="shared" si="161"/>
        <v>0</v>
      </c>
      <c r="X1302" s="547">
        <f t="shared" si="162"/>
        <v>0</v>
      </c>
      <c r="Y1302" s="547">
        <f t="shared" si="163"/>
        <v>0</v>
      </c>
      <c r="Z1302" s="547">
        <f t="shared" si="164"/>
        <v>0</v>
      </c>
      <c r="AA1302" s="547">
        <f t="shared" si="165"/>
        <v>0</v>
      </c>
      <c r="AB1302" s="547">
        <f t="shared" si="166"/>
        <v>0</v>
      </c>
      <c r="AC1302" s="499" t="str">
        <f t="shared" si="167"/>
        <v/>
      </c>
    </row>
    <row r="1303" spans="22:29" ht="14.4" x14ac:dyDescent="0.3">
      <c r="V1303" s="546" t="str">
        <f t="shared" si="160"/>
        <v>Dépenses</v>
      </c>
      <c r="W1303" s="547">
        <f t="shared" si="161"/>
        <v>0</v>
      </c>
      <c r="X1303" s="547">
        <f t="shared" si="162"/>
        <v>0</v>
      </c>
      <c r="Y1303" s="547">
        <f t="shared" si="163"/>
        <v>0</v>
      </c>
      <c r="Z1303" s="547">
        <f t="shared" si="164"/>
        <v>0</v>
      </c>
      <c r="AA1303" s="547">
        <f t="shared" si="165"/>
        <v>0</v>
      </c>
      <c r="AB1303" s="547">
        <f t="shared" si="166"/>
        <v>0</v>
      </c>
      <c r="AC1303" s="499" t="str">
        <f t="shared" si="167"/>
        <v/>
      </c>
    </row>
    <row r="1304" spans="22:29" ht="14.4" x14ac:dyDescent="0.3">
      <c r="V1304" s="546" t="str">
        <f t="shared" si="160"/>
        <v>Dépenses</v>
      </c>
      <c r="W1304" s="547">
        <f t="shared" si="161"/>
        <v>0</v>
      </c>
      <c r="X1304" s="547">
        <f t="shared" si="162"/>
        <v>0</v>
      </c>
      <c r="Y1304" s="547">
        <f t="shared" si="163"/>
        <v>0</v>
      </c>
      <c r="Z1304" s="547">
        <f t="shared" si="164"/>
        <v>0</v>
      </c>
      <c r="AA1304" s="547">
        <f t="shared" si="165"/>
        <v>0</v>
      </c>
      <c r="AB1304" s="547">
        <f t="shared" si="166"/>
        <v>0</v>
      </c>
      <c r="AC1304" s="499" t="str">
        <f t="shared" si="167"/>
        <v/>
      </c>
    </row>
    <row r="1305" spans="22:29" ht="14.4" x14ac:dyDescent="0.3">
      <c r="V1305" s="546" t="str">
        <f t="shared" si="160"/>
        <v>Dépenses</v>
      </c>
      <c r="W1305" s="547">
        <f t="shared" si="161"/>
        <v>0</v>
      </c>
      <c r="X1305" s="547">
        <f t="shared" si="162"/>
        <v>0</v>
      </c>
      <c r="Y1305" s="547">
        <f t="shared" si="163"/>
        <v>0</v>
      </c>
      <c r="Z1305" s="547">
        <f t="shared" si="164"/>
        <v>0</v>
      </c>
      <c r="AA1305" s="547">
        <f t="shared" si="165"/>
        <v>0</v>
      </c>
      <c r="AB1305" s="547">
        <f t="shared" si="166"/>
        <v>0</v>
      </c>
      <c r="AC1305" s="499" t="str">
        <f t="shared" si="167"/>
        <v/>
      </c>
    </row>
    <row r="1306" spans="22:29" ht="14.4" x14ac:dyDescent="0.3">
      <c r="V1306" s="546" t="str">
        <f t="shared" si="160"/>
        <v>Dépenses</v>
      </c>
      <c r="W1306" s="547">
        <f t="shared" si="161"/>
        <v>0</v>
      </c>
      <c r="X1306" s="547">
        <f t="shared" si="162"/>
        <v>0</v>
      </c>
      <c r="Y1306" s="547">
        <f t="shared" si="163"/>
        <v>0</v>
      </c>
      <c r="Z1306" s="547">
        <f t="shared" si="164"/>
        <v>0</v>
      </c>
      <c r="AA1306" s="547">
        <f t="shared" si="165"/>
        <v>0</v>
      </c>
      <c r="AB1306" s="547">
        <f t="shared" si="166"/>
        <v>0</v>
      </c>
      <c r="AC1306" s="499" t="str">
        <f t="shared" si="167"/>
        <v/>
      </c>
    </row>
    <row r="1307" spans="22:29" ht="14.4" x14ac:dyDescent="0.3">
      <c r="V1307" s="546" t="str">
        <f t="shared" si="160"/>
        <v>Dépenses</v>
      </c>
      <c r="W1307" s="547">
        <f t="shared" si="161"/>
        <v>0</v>
      </c>
      <c r="X1307" s="547">
        <f t="shared" si="162"/>
        <v>0</v>
      </c>
      <c r="Y1307" s="547">
        <f t="shared" si="163"/>
        <v>0</v>
      </c>
      <c r="Z1307" s="547">
        <f t="shared" si="164"/>
        <v>0</v>
      </c>
      <c r="AA1307" s="547">
        <f t="shared" si="165"/>
        <v>0</v>
      </c>
      <c r="AB1307" s="547">
        <f t="shared" si="166"/>
        <v>0</v>
      </c>
      <c r="AC1307" s="499" t="str">
        <f t="shared" si="167"/>
        <v/>
      </c>
    </row>
    <row r="1308" spans="22:29" ht="14.4" x14ac:dyDescent="0.3">
      <c r="V1308" s="546" t="str">
        <f t="shared" si="160"/>
        <v>Dépenses</v>
      </c>
      <c r="W1308" s="547">
        <f t="shared" si="161"/>
        <v>0</v>
      </c>
      <c r="X1308" s="547">
        <f t="shared" si="162"/>
        <v>0</v>
      </c>
      <c r="Y1308" s="547">
        <f t="shared" si="163"/>
        <v>0</v>
      </c>
      <c r="Z1308" s="547">
        <f t="shared" si="164"/>
        <v>0</v>
      </c>
      <c r="AA1308" s="547">
        <f t="shared" si="165"/>
        <v>0</v>
      </c>
      <c r="AB1308" s="547">
        <f t="shared" si="166"/>
        <v>0</v>
      </c>
      <c r="AC1308" s="499" t="str">
        <f t="shared" si="167"/>
        <v/>
      </c>
    </row>
    <row r="1309" spans="22:29" ht="14.4" x14ac:dyDescent="0.3">
      <c r="V1309" s="546" t="str">
        <f t="shared" si="160"/>
        <v>Dépenses</v>
      </c>
      <c r="W1309" s="547">
        <f t="shared" si="161"/>
        <v>0</v>
      </c>
      <c r="X1309" s="547">
        <f t="shared" si="162"/>
        <v>0</v>
      </c>
      <c r="Y1309" s="547">
        <f t="shared" si="163"/>
        <v>0</v>
      </c>
      <c r="Z1309" s="547">
        <f t="shared" si="164"/>
        <v>0</v>
      </c>
      <c r="AA1309" s="547">
        <f t="shared" si="165"/>
        <v>0</v>
      </c>
      <c r="AB1309" s="547">
        <f t="shared" si="166"/>
        <v>0</v>
      </c>
      <c r="AC1309" s="499" t="str">
        <f t="shared" si="167"/>
        <v/>
      </c>
    </row>
    <row r="1310" spans="22:29" ht="14.4" x14ac:dyDescent="0.3">
      <c r="V1310" s="546" t="str">
        <f t="shared" si="160"/>
        <v>Dépenses</v>
      </c>
      <c r="W1310" s="547">
        <f t="shared" si="161"/>
        <v>0</v>
      </c>
      <c r="X1310" s="547">
        <f t="shared" si="162"/>
        <v>0</v>
      </c>
      <c r="Y1310" s="547">
        <f t="shared" si="163"/>
        <v>0</v>
      </c>
      <c r="Z1310" s="547">
        <f t="shared" si="164"/>
        <v>0</v>
      </c>
      <c r="AA1310" s="547">
        <f t="shared" si="165"/>
        <v>0</v>
      </c>
      <c r="AB1310" s="547">
        <f t="shared" si="166"/>
        <v>0</v>
      </c>
      <c r="AC1310" s="499" t="str">
        <f t="shared" si="167"/>
        <v/>
      </c>
    </row>
    <row r="1311" spans="22:29" ht="14.4" x14ac:dyDescent="0.3">
      <c r="V1311" s="546" t="str">
        <f t="shared" si="160"/>
        <v>Dépenses</v>
      </c>
      <c r="W1311" s="547">
        <f t="shared" si="161"/>
        <v>0</v>
      </c>
      <c r="X1311" s="547">
        <f t="shared" si="162"/>
        <v>0</v>
      </c>
      <c r="Y1311" s="547">
        <f t="shared" si="163"/>
        <v>0</v>
      </c>
      <c r="Z1311" s="547">
        <f t="shared" si="164"/>
        <v>0</v>
      </c>
      <c r="AA1311" s="547">
        <f t="shared" si="165"/>
        <v>0</v>
      </c>
      <c r="AB1311" s="547">
        <f t="shared" si="166"/>
        <v>0</v>
      </c>
      <c r="AC1311" s="499" t="str">
        <f t="shared" si="167"/>
        <v/>
      </c>
    </row>
    <row r="1312" spans="22:29" ht="14.4" x14ac:dyDescent="0.3">
      <c r="V1312" s="546" t="str">
        <f t="shared" si="160"/>
        <v>Dépenses</v>
      </c>
      <c r="W1312" s="547">
        <f t="shared" si="161"/>
        <v>0</v>
      </c>
      <c r="X1312" s="547">
        <f t="shared" si="162"/>
        <v>0</v>
      </c>
      <c r="Y1312" s="547">
        <f t="shared" si="163"/>
        <v>0</v>
      </c>
      <c r="Z1312" s="547">
        <f t="shared" si="164"/>
        <v>0</v>
      </c>
      <c r="AA1312" s="547">
        <f t="shared" si="165"/>
        <v>0</v>
      </c>
      <c r="AB1312" s="547">
        <f t="shared" si="166"/>
        <v>0</v>
      </c>
      <c r="AC1312" s="499" t="str">
        <f t="shared" si="167"/>
        <v/>
      </c>
    </row>
    <row r="1313" spans="22:29" ht="14.4" x14ac:dyDescent="0.3">
      <c r="V1313" s="546" t="str">
        <f t="shared" si="160"/>
        <v>Dépenses</v>
      </c>
      <c r="W1313" s="547">
        <f t="shared" si="161"/>
        <v>0</v>
      </c>
      <c r="X1313" s="547">
        <f t="shared" si="162"/>
        <v>0</v>
      </c>
      <c r="Y1313" s="547">
        <f t="shared" si="163"/>
        <v>0</v>
      </c>
      <c r="Z1313" s="547">
        <f t="shared" si="164"/>
        <v>0</v>
      </c>
      <c r="AA1313" s="547">
        <f t="shared" si="165"/>
        <v>0</v>
      </c>
      <c r="AB1313" s="547">
        <f t="shared" si="166"/>
        <v>0</v>
      </c>
      <c r="AC1313" s="499" t="str">
        <f t="shared" si="167"/>
        <v/>
      </c>
    </row>
    <row r="1314" spans="22:29" ht="14.4" x14ac:dyDescent="0.3">
      <c r="V1314" s="546" t="str">
        <f t="shared" si="160"/>
        <v>Dépenses</v>
      </c>
      <c r="W1314" s="547">
        <f t="shared" si="161"/>
        <v>0</v>
      </c>
      <c r="X1314" s="547">
        <f t="shared" si="162"/>
        <v>0</v>
      </c>
      <c r="Y1314" s="547">
        <f t="shared" si="163"/>
        <v>0</v>
      </c>
      <c r="Z1314" s="547">
        <f t="shared" si="164"/>
        <v>0</v>
      </c>
      <c r="AA1314" s="547">
        <f t="shared" si="165"/>
        <v>0</v>
      </c>
      <c r="AB1314" s="547">
        <f t="shared" si="166"/>
        <v>0</v>
      </c>
      <c r="AC1314" s="499" t="str">
        <f t="shared" si="167"/>
        <v/>
      </c>
    </row>
    <row r="1315" spans="22:29" ht="14.4" x14ac:dyDescent="0.3">
      <c r="V1315" s="546" t="str">
        <f t="shared" si="160"/>
        <v>Dépenses</v>
      </c>
      <c r="W1315" s="547">
        <f t="shared" si="161"/>
        <v>0</v>
      </c>
      <c r="X1315" s="547">
        <f t="shared" si="162"/>
        <v>0</v>
      </c>
      <c r="Y1315" s="547">
        <f t="shared" si="163"/>
        <v>0</v>
      </c>
      <c r="Z1315" s="547">
        <f t="shared" si="164"/>
        <v>0</v>
      </c>
      <c r="AA1315" s="547">
        <f t="shared" si="165"/>
        <v>0</v>
      </c>
      <c r="AB1315" s="547">
        <f t="shared" si="166"/>
        <v>0</v>
      </c>
      <c r="AC1315" s="499" t="str">
        <f t="shared" si="167"/>
        <v/>
      </c>
    </row>
    <row r="1316" spans="22:29" ht="14.4" x14ac:dyDescent="0.3">
      <c r="V1316" s="546" t="str">
        <f t="shared" si="160"/>
        <v>Dépenses</v>
      </c>
      <c r="W1316" s="547">
        <f t="shared" si="161"/>
        <v>0</v>
      </c>
      <c r="X1316" s="547">
        <f t="shared" si="162"/>
        <v>0</v>
      </c>
      <c r="Y1316" s="547">
        <f t="shared" si="163"/>
        <v>0</v>
      </c>
      <c r="Z1316" s="547">
        <f t="shared" si="164"/>
        <v>0</v>
      </c>
      <c r="AA1316" s="547">
        <f t="shared" si="165"/>
        <v>0</v>
      </c>
      <c r="AB1316" s="547">
        <f t="shared" si="166"/>
        <v>0</v>
      </c>
      <c r="AC1316" s="499" t="str">
        <f t="shared" si="167"/>
        <v/>
      </c>
    </row>
    <row r="1317" spans="22:29" ht="14.4" x14ac:dyDescent="0.3">
      <c r="V1317" s="546" t="str">
        <f t="shared" si="160"/>
        <v>Dépenses</v>
      </c>
      <c r="W1317" s="547">
        <f t="shared" si="161"/>
        <v>0</v>
      </c>
      <c r="X1317" s="547">
        <f t="shared" si="162"/>
        <v>0</v>
      </c>
      <c r="Y1317" s="547">
        <f t="shared" si="163"/>
        <v>0</v>
      </c>
      <c r="Z1317" s="547">
        <f t="shared" si="164"/>
        <v>0</v>
      </c>
      <c r="AA1317" s="547">
        <f t="shared" si="165"/>
        <v>0</v>
      </c>
      <c r="AB1317" s="547">
        <f t="shared" si="166"/>
        <v>0</v>
      </c>
      <c r="AC1317" s="499" t="str">
        <f t="shared" si="167"/>
        <v/>
      </c>
    </row>
    <row r="1318" spans="22:29" ht="14.4" x14ac:dyDescent="0.3">
      <c r="V1318" s="546" t="str">
        <f t="shared" si="160"/>
        <v>Dépenses</v>
      </c>
      <c r="W1318" s="547">
        <f t="shared" si="161"/>
        <v>0</v>
      </c>
      <c r="X1318" s="547">
        <f t="shared" si="162"/>
        <v>0</v>
      </c>
      <c r="Y1318" s="547">
        <f t="shared" si="163"/>
        <v>0</v>
      </c>
      <c r="Z1318" s="547">
        <f t="shared" si="164"/>
        <v>0</v>
      </c>
      <c r="AA1318" s="547">
        <f t="shared" si="165"/>
        <v>0</v>
      </c>
      <c r="AB1318" s="547">
        <f t="shared" si="166"/>
        <v>0</v>
      </c>
      <c r="AC1318" s="499" t="str">
        <f t="shared" si="167"/>
        <v/>
      </c>
    </row>
    <row r="1319" spans="22:29" ht="14.4" x14ac:dyDescent="0.3">
      <c r="V1319" s="546" t="str">
        <f t="shared" si="160"/>
        <v>Dépenses</v>
      </c>
      <c r="W1319" s="547">
        <f t="shared" si="161"/>
        <v>0</v>
      </c>
      <c r="X1319" s="547">
        <f t="shared" si="162"/>
        <v>0</v>
      </c>
      <c r="Y1319" s="547">
        <f t="shared" si="163"/>
        <v>0</v>
      </c>
      <c r="Z1319" s="547">
        <f t="shared" si="164"/>
        <v>0</v>
      </c>
      <c r="AA1319" s="547">
        <f t="shared" si="165"/>
        <v>0</v>
      </c>
      <c r="AB1319" s="547">
        <f t="shared" si="166"/>
        <v>0</v>
      </c>
      <c r="AC1319" s="499" t="str">
        <f t="shared" si="167"/>
        <v/>
      </c>
    </row>
    <row r="1320" spans="22:29" ht="14.4" x14ac:dyDescent="0.3">
      <c r="V1320" s="546" t="str">
        <f t="shared" si="160"/>
        <v>Dépenses</v>
      </c>
      <c r="W1320" s="547">
        <f t="shared" si="161"/>
        <v>0</v>
      </c>
      <c r="X1320" s="547">
        <f t="shared" si="162"/>
        <v>0</v>
      </c>
      <c r="Y1320" s="547">
        <f t="shared" si="163"/>
        <v>0</v>
      </c>
      <c r="Z1320" s="547">
        <f t="shared" si="164"/>
        <v>0</v>
      </c>
      <c r="AA1320" s="547">
        <f t="shared" si="165"/>
        <v>0</v>
      </c>
      <c r="AB1320" s="547">
        <f t="shared" si="166"/>
        <v>0</v>
      </c>
      <c r="AC1320" s="499" t="str">
        <f t="shared" si="167"/>
        <v/>
      </c>
    </row>
    <row r="1321" spans="22:29" ht="14.4" x14ac:dyDescent="0.3">
      <c r="V1321" s="546" t="str">
        <f t="shared" si="160"/>
        <v>Dépenses</v>
      </c>
      <c r="W1321" s="547">
        <f t="shared" si="161"/>
        <v>0</v>
      </c>
      <c r="X1321" s="547">
        <f t="shared" si="162"/>
        <v>0</v>
      </c>
      <c r="Y1321" s="547">
        <f t="shared" si="163"/>
        <v>0</v>
      </c>
      <c r="Z1321" s="547">
        <f t="shared" si="164"/>
        <v>0</v>
      </c>
      <c r="AA1321" s="547">
        <f t="shared" si="165"/>
        <v>0</v>
      </c>
      <c r="AB1321" s="547">
        <f t="shared" si="166"/>
        <v>0</v>
      </c>
      <c r="AC1321" s="499" t="str">
        <f t="shared" si="167"/>
        <v/>
      </c>
    </row>
    <row r="1322" spans="22:29" ht="14.4" x14ac:dyDescent="0.3">
      <c r="V1322" s="546" t="str">
        <f t="shared" si="160"/>
        <v>Dépenses</v>
      </c>
      <c r="W1322" s="547">
        <f t="shared" si="161"/>
        <v>0</v>
      </c>
      <c r="X1322" s="547">
        <f t="shared" si="162"/>
        <v>0</v>
      </c>
      <c r="Y1322" s="547">
        <f t="shared" si="163"/>
        <v>0</v>
      </c>
      <c r="Z1322" s="547">
        <f t="shared" si="164"/>
        <v>0</v>
      </c>
      <c r="AA1322" s="547">
        <f t="shared" si="165"/>
        <v>0</v>
      </c>
      <c r="AB1322" s="547">
        <f t="shared" si="166"/>
        <v>0</v>
      </c>
      <c r="AC1322" s="499" t="str">
        <f t="shared" si="167"/>
        <v/>
      </c>
    </row>
    <row r="1323" spans="22:29" ht="14.4" x14ac:dyDescent="0.3">
      <c r="V1323" s="546" t="str">
        <f t="shared" si="160"/>
        <v>Dépenses</v>
      </c>
      <c r="W1323" s="547">
        <f t="shared" si="161"/>
        <v>0</v>
      </c>
      <c r="X1323" s="547">
        <f t="shared" si="162"/>
        <v>0</v>
      </c>
      <c r="Y1323" s="547">
        <f t="shared" si="163"/>
        <v>0</v>
      </c>
      <c r="Z1323" s="547">
        <f t="shared" si="164"/>
        <v>0</v>
      </c>
      <c r="AA1323" s="547">
        <f t="shared" si="165"/>
        <v>0</v>
      </c>
      <c r="AB1323" s="547">
        <f t="shared" si="166"/>
        <v>0</v>
      </c>
      <c r="AC1323" s="499" t="str">
        <f t="shared" si="167"/>
        <v/>
      </c>
    </row>
    <row r="1324" spans="22:29" ht="14.4" x14ac:dyDescent="0.3">
      <c r="V1324" s="546" t="str">
        <f t="shared" si="160"/>
        <v>Dépenses</v>
      </c>
      <c r="W1324" s="547">
        <f t="shared" si="161"/>
        <v>0</v>
      </c>
      <c r="X1324" s="547">
        <f t="shared" si="162"/>
        <v>0</v>
      </c>
      <c r="Y1324" s="547">
        <f t="shared" si="163"/>
        <v>0</v>
      </c>
      <c r="Z1324" s="547">
        <f t="shared" si="164"/>
        <v>0</v>
      </c>
      <c r="AA1324" s="547">
        <f t="shared" si="165"/>
        <v>0</v>
      </c>
      <c r="AB1324" s="547">
        <f t="shared" si="166"/>
        <v>0</v>
      </c>
      <c r="AC1324" s="499" t="str">
        <f t="shared" si="167"/>
        <v/>
      </c>
    </row>
    <row r="1325" spans="22:29" ht="14.4" x14ac:dyDescent="0.3">
      <c r="V1325" s="546" t="str">
        <f t="shared" si="160"/>
        <v>Dépenses</v>
      </c>
      <c r="W1325" s="547">
        <f t="shared" si="161"/>
        <v>0</v>
      </c>
      <c r="X1325" s="547">
        <f t="shared" si="162"/>
        <v>0</v>
      </c>
      <c r="Y1325" s="547">
        <f t="shared" si="163"/>
        <v>0</v>
      </c>
      <c r="Z1325" s="547">
        <f t="shared" si="164"/>
        <v>0</v>
      </c>
      <c r="AA1325" s="547">
        <f t="shared" si="165"/>
        <v>0</v>
      </c>
      <c r="AB1325" s="547">
        <f t="shared" si="166"/>
        <v>0</v>
      </c>
      <c r="AC1325" s="499" t="str">
        <f t="shared" si="167"/>
        <v/>
      </c>
    </row>
    <row r="1326" spans="22:29" ht="14.4" x14ac:dyDescent="0.3">
      <c r="V1326" s="546" t="str">
        <f t="shared" si="160"/>
        <v>Dépenses</v>
      </c>
      <c r="W1326" s="547">
        <f t="shared" si="161"/>
        <v>0</v>
      </c>
      <c r="X1326" s="547">
        <f t="shared" si="162"/>
        <v>0</v>
      </c>
      <c r="Y1326" s="547">
        <f t="shared" si="163"/>
        <v>0</v>
      </c>
      <c r="Z1326" s="547">
        <f t="shared" si="164"/>
        <v>0</v>
      </c>
      <c r="AA1326" s="547">
        <f t="shared" si="165"/>
        <v>0</v>
      </c>
      <c r="AB1326" s="547">
        <f t="shared" si="166"/>
        <v>0</v>
      </c>
      <c r="AC1326" s="499" t="str">
        <f t="shared" si="167"/>
        <v/>
      </c>
    </row>
    <row r="1327" spans="22:29" ht="14.4" x14ac:dyDescent="0.3">
      <c r="V1327" s="546" t="str">
        <f t="shared" si="160"/>
        <v>Dépenses</v>
      </c>
      <c r="W1327" s="547">
        <f t="shared" si="161"/>
        <v>0</v>
      </c>
      <c r="X1327" s="547">
        <f t="shared" si="162"/>
        <v>0</v>
      </c>
      <c r="Y1327" s="547">
        <f t="shared" si="163"/>
        <v>0</v>
      </c>
      <c r="Z1327" s="547">
        <f t="shared" si="164"/>
        <v>0</v>
      </c>
      <c r="AA1327" s="547">
        <f t="shared" si="165"/>
        <v>0</v>
      </c>
      <c r="AB1327" s="547">
        <f t="shared" si="166"/>
        <v>0</v>
      </c>
      <c r="AC1327" s="499" t="str">
        <f t="shared" si="167"/>
        <v/>
      </c>
    </row>
    <row r="1328" spans="22:29" ht="14.4" x14ac:dyDescent="0.3">
      <c r="V1328" s="546" t="str">
        <f t="shared" si="160"/>
        <v>Dépenses</v>
      </c>
      <c r="W1328" s="547">
        <f t="shared" si="161"/>
        <v>0</v>
      </c>
      <c r="X1328" s="547">
        <f t="shared" si="162"/>
        <v>0</v>
      </c>
      <c r="Y1328" s="547">
        <f t="shared" si="163"/>
        <v>0</v>
      </c>
      <c r="Z1328" s="547">
        <f t="shared" si="164"/>
        <v>0</v>
      </c>
      <c r="AA1328" s="547">
        <f t="shared" si="165"/>
        <v>0</v>
      </c>
      <c r="AB1328" s="547">
        <f t="shared" si="166"/>
        <v>0</v>
      </c>
      <c r="AC1328" s="499" t="str">
        <f t="shared" si="167"/>
        <v/>
      </c>
    </row>
    <row r="1329" spans="22:29" ht="14.4" x14ac:dyDescent="0.3">
      <c r="V1329" s="546" t="str">
        <f t="shared" si="160"/>
        <v>Dépenses</v>
      </c>
      <c r="W1329" s="547">
        <f t="shared" si="161"/>
        <v>0</v>
      </c>
      <c r="X1329" s="547">
        <f t="shared" si="162"/>
        <v>0</v>
      </c>
      <c r="Y1329" s="547">
        <f t="shared" si="163"/>
        <v>0</v>
      </c>
      <c r="Z1329" s="547">
        <f t="shared" si="164"/>
        <v>0</v>
      </c>
      <c r="AA1329" s="547">
        <f t="shared" si="165"/>
        <v>0</v>
      </c>
      <c r="AB1329" s="547">
        <f t="shared" si="166"/>
        <v>0</v>
      </c>
      <c r="AC1329" s="499" t="str">
        <f t="shared" si="167"/>
        <v/>
      </c>
    </row>
    <row r="1330" spans="22:29" ht="14.4" x14ac:dyDescent="0.3">
      <c r="V1330" s="546" t="str">
        <f t="shared" si="160"/>
        <v>Dépenses</v>
      </c>
      <c r="W1330" s="547">
        <f t="shared" si="161"/>
        <v>0</v>
      </c>
      <c r="X1330" s="547">
        <f t="shared" si="162"/>
        <v>0</v>
      </c>
      <c r="Y1330" s="547">
        <f t="shared" si="163"/>
        <v>0</v>
      </c>
      <c r="Z1330" s="547">
        <f t="shared" si="164"/>
        <v>0</v>
      </c>
      <c r="AA1330" s="547">
        <f t="shared" si="165"/>
        <v>0</v>
      </c>
      <c r="AB1330" s="547">
        <f t="shared" si="166"/>
        <v>0</v>
      </c>
      <c r="AC1330" s="499" t="str">
        <f t="shared" si="167"/>
        <v/>
      </c>
    </row>
    <row r="1331" spans="22:29" ht="14.4" x14ac:dyDescent="0.3">
      <c r="V1331" s="546" t="str">
        <f t="shared" si="160"/>
        <v>Dépenses</v>
      </c>
      <c r="W1331" s="547">
        <f t="shared" si="161"/>
        <v>0</v>
      </c>
      <c r="X1331" s="547">
        <f t="shared" si="162"/>
        <v>0</v>
      </c>
      <c r="Y1331" s="547">
        <f t="shared" si="163"/>
        <v>0</v>
      </c>
      <c r="Z1331" s="547">
        <f t="shared" si="164"/>
        <v>0</v>
      </c>
      <c r="AA1331" s="547">
        <f t="shared" si="165"/>
        <v>0</v>
      </c>
      <c r="AB1331" s="547">
        <f t="shared" si="166"/>
        <v>0</v>
      </c>
      <c r="AC1331" s="499" t="str">
        <f t="shared" si="167"/>
        <v/>
      </c>
    </row>
    <row r="1332" spans="22:29" ht="14.4" x14ac:dyDescent="0.3">
      <c r="V1332" s="546" t="str">
        <f t="shared" si="160"/>
        <v>Dépenses</v>
      </c>
      <c r="W1332" s="547">
        <f t="shared" si="161"/>
        <v>0</v>
      </c>
      <c r="X1332" s="547">
        <f t="shared" si="162"/>
        <v>0</v>
      </c>
      <c r="Y1332" s="547">
        <f t="shared" si="163"/>
        <v>0</v>
      </c>
      <c r="Z1332" s="547">
        <f t="shared" si="164"/>
        <v>0</v>
      </c>
      <c r="AA1332" s="547">
        <f t="shared" si="165"/>
        <v>0</v>
      </c>
      <c r="AB1332" s="547">
        <f t="shared" si="166"/>
        <v>0</v>
      </c>
      <c r="AC1332" s="499" t="str">
        <f t="shared" si="167"/>
        <v/>
      </c>
    </row>
    <row r="1333" spans="22:29" ht="14.4" x14ac:dyDescent="0.3">
      <c r="V1333" s="546" t="str">
        <f t="shared" si="160"/>
        <v>Dépenses</v>
      </c>
      <c r="W1333" s="547">
        <f t="shared" si="161"/>
        <v>0</v>
      </c>
      <c r="X1333" s="547">
        <f t="shared" si="162"/>
        <v>0</v>
      </c>
      <c r="Y1333" s="547">
        <f t="shared" si="163"/>
        <v>0</v>
      </c>
      <c r="Z1333" s="547">
        <f t="shared" si="164"/>
        <v>0</v>
      </c>
      <c r="AA1333" s="547">
        <f t="shared" si="165"/>
        <v>0</v>
      </c>
      <c r="AB1333" s="547">
        <f t="shared" si="166"/>
        <v>0</v>
      </c>
      <c r="AC1333" s="499" t="str">
        <f t="shared" si="167"/>
        <v/>
      </c>
    </row>
    <row r="1334" spans="22:29" ht="14.4" x14ac:dyDescent="0.3">
      <c r="V1334" s="546" t="str">
        <f t="shared" si="160"/>
        <v>Dépenses</v>
      </c>
      <c r="W1334" s="547">
        <f t="shared" si="161"/>
        <v>0</v>
      </c>
      <c r="X1334" s="547">
        <f t="shared" si="162"/>
        <v>0</v>
      </c>
      <c r="Y1334" s="547">
        <f t="shared" si="163"/>
        <v>0</v>
      </c>
      <c r="Z1334" s="547">
        <f t="shared" si="164"/>
        <v>0</v>
      </c>
      <c r="AA1334" s="547">
        <f t="shared" si="165"/>
        <v>0</v>
      </c>
      <c r="AB1334" s="547">
        <f t="shared" si="166"/>
        <v>0</v>
      </c>
      <c r="AC1334" s="499" t="str">
        <f t="shared" si="167"/>
        <v/>
      </c>
    </row>
    <row r="1335" spans="22:29" ht="14.4" x14ac:dyDescent="0.3">
      <c r="V1335" s="546" t="str">
        <f t="shared" si="160"/>
        <v>Dépenses</v>
      </c>
      <c r="W1335" s="547">
        <f t="shared" si="161"/>
        <v>0</v>
      </c>
      <c r="X1335" s="547">
        <f t="shared" si="162"/>
        <v>0</v>
      </c>
      <c r="Y1335" s="547">
        <f t="shared" si="163"/>
        <v>0</v>
      </c>
      <c r="Z1335" s="547">
        <f t="shared" si="164"/>
        <v>0</v>
      </c>
      <c r="AA1335" s="547">
        <f t="shared" si="165"/>
        <v>0</v>
      </c>
      <c r="AB1335" s="547">
        <f t="shared" si="166"/>
        <v>0</v>
      </c>
      <c r="AC1335" s="499" t="str">
        <f t="shared" si="167"/>
        <v/>
      </c>
    </row>
    <row r="1336" spans="22:29" ht="14.4" x14ac:dyDescent="0.3">
      <c r="V1336" s="546" t="str">
        <f t="shared" si="160"/>
        <v>Dépenses</v>
      </c>
      <c r="W1336" s="547">
        <f t="shared" si="161"/>
        <v>0</v>
      </c>
      <c r="X1336" s="547">
        <f t="shared" si="162"/>
        <v>0</v>
      </c>
      <c r="Y1336" s="547">
        <f t="shared" si="163"/>
        <v>0</v>
      </c>
      <c r="Z1336" s="547">
        <f t="shared" si="164"/>
        <v>0</v>
      </c>
      <c r="AA1336" s="547">
        <f t="shared" si="165"/>
        <v>0</v>
      </c>
      <c r="AB1336" s="547">
        <f t="shared" si="166"/>
        <v>0</v>
      </c>
      <c r="AC1336" s="499" t="str">
        <f t="shared" si="167"/>
        <v/>
      </c>
    </row>
    <row r="1337" spans="22:29" ht="14.4" x14ac:dyDescent="0.3">
      <c r="V1337" s="546" t="str">
        <f t="shared" si="160"/>
        <v>Dépenses</v>
      </c>
      <c r="W1337" s="547">
        <f t="shared" si="161"/>
        <v>0</v>
      </c>
      <c r="X1337" s="547">
        <f t="shared" si="162"/>
        <v>0</v>
      </c>
      <c r="Y1337" s="547">
        <f t="shared" si="163"/>
        <v>0</v>
      </c>
      <c r="Z1337" s="547">
        <f t="shared" si="164"/>
        <v>0</v>
      </c>
      <c r="AA1337" s="547">
        <f t="shared" si="165"/>
        <v>0</v>
      </c>
      <c r="AB1337" s="547">
        <f t="shared" si="166"/>
        <v>0</v>
      </c>
      <c r="AC1337" s="499" t="str">
        <f t="shared" si="167"/>
        <v/>
      </c>
    </row>
    <row r="1338" spans="22:29" ht="14.4" x14ac:dyDescent="0.3">
      <c r="V1338" s="546" t="str">
        <f t="shared" si="160"/>
        <v>Dépenses</v>
      </c>
      <c r="W1338" s="547">
        <f t="shared" si="161"/>
        <v>0</v>
      </c>
      <c r="X1338" s="547">
        <f t="shared" si="162"/>
        <v>0</v>
      </c>
      <c r="Y1338" s="547">
        <f t="shared" si="163"/>
        <v>0</v>
      </c>
      <c r="Z1338" s="547">
        <f t="shared" si="164"/>
        <v>0</v>
      </c>
      <c r="AA1338" s="547">
        <f t="shared" si="165"/>
        <v>0</v>
      </c>
      <c r="AB1338" s="547">
        <f t="shared" si="166"/>
        <v>0</v>
      </c>
      <c r="AC1338" s="499" t="str">
        <f t="shared" si="167"/>
        <v/>
      </c>
    </row>
    <row r="1339" spans="22:29" ht="14.4" x14ac:dyDescent="0.3">
      <c r="V1339" s="546" t="str">
        <f t="shared" si="160"/>
        <v>Dépenses</v>
      </c>
      <c r="W1339" s="547">
        <f t="shared" si="161"/>
        <v>0</v>
      </c>
      <c r="X1339" s="547">
        <f t="shared" si="162"/>
        <v>0</v>
      </c>
      <c r="Y1339" s="547">
        <f t="shared" si="163"/>
        <v>0</v>
      </c>
      <c r="Z1339" s="547">
        <f t="shared" si="164"/>
        <v>0</v>
      </c>
      <c r="AA1339" s="547">
        <f t="shared" si="165"/>
        <v>0</v>
      </c>
      <c r="AB1339" s="547">
        <f t="shared" si="166"/>
        <v>0</v>
      </c>
      <c r="AC1339" s="499" t="str">
        <f t="shared" si="167"/>
        <v/>
      </c>
    </row>
    <row r="1340" spans="22:29" ht="14.4" x14ac:dyDescent="0.3">
      <c r="V1340" s="546" t="str">
        <f t="shared" si="160"/>
        <v>Dépenses</v>
      </c>
      <c r="W1340" s="547">
        <f t="shared" si="161"/>
        <v>0</v>
      </c>
      <c r="X1340" s="547">
        <f t="shared" si="162"/>
        <v>0</v>
      </c>
      <c r="Y1340" s="547">
        <f t="shared" si="163"/>
        <v>0</v>
      </c>
      <c r="Z1340" s="547">
        <f t="shared" si="164"/>
        <v>0</v>
      </c>
      <c r="AA1340" s="547">
        <f t="shared" si="165"/>
        <v>0</v>
      </c>
      <c r="AB1340" s="547">
        <f t="shared" si="166"/>
        <v>0</v>
      </c>
      <c r="AC1340" s="499" t="str">
        <f t="shared" si="167"/>
        <v/>
      </c>
    </row>
    <row r="1341" spans="22:29" ht="14.4" x14ac:dyDescent="0.3">
      <c r="V1341" s="546" t="str">
        <f t="shared" si="160"/>
        <v>Dépenses</v>
      </c>
      <c r="W1341" s="547">
        <f t="shared" si="161"/>
        <v>0</v>
      </c>
      <c r="X1341" s="547">
        <f t="shared" si="162"/>
        <v>0</v>
      </c>
      <c r="Y1341" s="547">
        <f t="shared" si="163"/>
        <v>0</v>
      </c>
      <c r="Z1341" s="547">
        <f t="shared" si="164"/>
        <v>0</v>
      </c>
      <c r="AA1341" s="547">
        <f t="shared" si="165"/>
        <v>0</v>
      </c>
      <c r="AB1341" s="547">
        <f t="shared" si="166"/>
        <v>0</v>
      </c>
      <c r="AC1341" s="499" t="str">
        <f t="shared" si="167"/>
        <v/>
      </c>
    </row>
    <row r="1342" spans="22:29" ht="14.4" x14ac:dyDescent="0.3">
      <c r="V1342" s="546" t="str">
        <f t="shared" si="160"/>
        <v>Dépenses</v>
      </c>
      <c r="W1342" s="547">
        <f t="shared" si="161"/>
        <v>0</v>
      </c>
      <c r="X1342" s="547">
        <f t="shared" si="162"/>
        <v>0</v>
      </c>
      <c r="Y1342" s="547">
        <f t="shared" si="163"/>
        <v>0</v>
      </c>
      <c r="Z1342" s="547">
        <f t="shared" si="164"/>
        <v>0</v>
      </c>
      <c r="AA1342" s="547">
        <f t="shared" si="165"/>
        <v>0</v>
      </c>
      <c r="AB1342" s="547">
        <f t="shared" si="166"/>
        <v>0</v>
      </c>
      <c r="AC1342" s="499" t="str">
        <f t="shared" si="167"/>
        <v/>
      </c>
    </row>
    <row r="1343" spans="22:29" ht="14.4" x14ac:dyDescent="0.3">
      <c r="V1343" s="546" t="str">
        <f t="shared" si="160"/>
        <v>Dépenses</v>
      </c>
      <c r="W1343" s="547">
        <f t="shared" si="161"/>
        <v>0</v>
      </c>
      <c r="X1343" s="547">
        <f t="shared" si="162"/>
        <v>0</v>
      </c>
      <c r="Y1343" s="547">
        <f t="shared" si="163"/>
        <v>0</v>
      </c>
      <c r="Z1343" s="547">
        <f t="shared" si="164"/>
        <v>0</v>
      </c>
      <c r="AA1343" s="547">
        <f t="shared" si="165"/>
        <v>0</v>
      </c>
      <c r="AB1343" s="547">
        <f t="shared" si="166"/>
        <v>0</v>
      </c>
      <c r="AC1343" s="499" t="str">
        <f t="shared" si="167"/>
        <v/>
      </c>
    </row>
    <row r="1344" spans="22:29" ht="14.4" x14ac:dyDescent="0.3">
      <c r="V1344" s="546" t="str">
        <f t="shared" si="160"/>
        <v>Dépenses</v>
      </c>
      <c r="W1344" s="547">
        <f t="shared" si="161"/>
        <v>0</v>
      </c>
      <c r="X1344" s="547">
        <f t="shared" si="162"/>
        <v>0</v>
      </c>
      <c r="Y1344" s="547">
        <f t="shared" si="163"/>
        <v>0</v>
      </c>
      <c r="Z1344" s="547">
        <f t="shared" si="164"/>
        <v>0</v>
      </c>
      <c r="AA1344" s="547">
        <f t="shared" si="165"/>
        <v>0</v>
      </c>
      <c r="AB1344" s="547">
        <f t="shared" si="166"/>
        <v>0</v>
      </c>
      <c r="AC1344" s="499" t="str">
        <f t="shared" si="167"/>
        <v/>
      </c>
    </row>
    <row r="1345" spans="22:29" ht="14.4" x14ac:dyDescent="0.3">
      <c r="V1345" s="546" t="str">
        <f t="shared" si="160"/>
        <v>Dépenses</v>
      </c>
      <c r="W1345" s="547">
        <f t="shared" si="161"/>
        <v>0</v>
      </c>
      <c r="X1345" s="547">
        <f t="shared" si="162"/>
        <v>0</v>
      </c>
      <c r="Y1345" s="547">
        <f t="shared" si="163"/>
        <v>0</v>
      </c>
      <c r="Z1345" s="547">
        <f t="shared" si="164"/>
        <v>0</v>
      </c>
      <c r="AA1345" s="547">
        <f t="shared" si="165"/>
        <v>0</v>
      </c>
      <c r="AB1345" s="547">
        <f t="shared" si="166"/>
        <v>0</v>
      </c>
      <c r="AC1345" s="499" t="str">
        <f t="shared" si="167"/>
        <v/>
      </c>
    </row>
    <row r="1346" spans="22:29" ht="14.4" x14ac:dyDescent="0.3">
      <c r="V1346" s="546" t="str">
        <f t="shared" si="160"/>
        <v>Dépenses</v>
      </c>
      <c r="W1346" s="547">
        <f t="shared" si="161"/>
        <v>0</v>
      </c>
      <c r="X1346" s="547">
        <f t="shared" si="162"/>
        <v>0</v>
      </c>
      <c r="Y1346" s="547">
        <f t="shared" si="163"/>
        <v>0</v>
      </c>
      <c r="Z1346" s="547">
        <f t="shared" si="164"/>
        <v>0</v>
      </c>
      <c r="AA1346" s="547">
        <f t="shared" si="165"/>
        <v>0</v>
      </c>
      <c r="AB1346" s="547">
        <f t="shared" si="166"/>
        <v>0</v>
      </c>
      <c r="AC1346" s="499" t="str">
        <f t="shared" si="167"/>
        <v/>
      </c>
    </row>
    <row r="1347" spans="22:29" ht="14.4" x14ac:dyDescent="0.3">
      <c r="V1347" s="546" t="str">
        <f t="shared" ref="V1347:V1410" si="168">IF(LEFT($L1347,1)="R","Recettes","Dépenses")</f>
        <v>Dépenses</v>
      </c>
      <c r="W1347" s="547">
        <f t="shared" ref="W1347:W1410" si="169">IF($G1347&amp;$I1347&amp;$D1347="SaisirBudget InitialEngagement",$T1347,0)</f>
        <v>0</v>
      </c>
      <c r="X1347" s="547">
        <f t="shared" ref="X1347:X1410" si="170">IF($G1347&amp;$I1347&amp;$D1347&amp;$V1347="SaisirBudget InitialPaiementDépenses",$T1347,0)</f>
        <v>0</v>
      </c>
      <c r="Y1347" s="547">
        <f t="shared" ref="Y1347:Y1410" si="171">IF($G1347&amp;$I1347&amp;$D1347&amp;$V1347="SaisirBudget InitialPaiementRecettes",$T1347,0)</f>
        <v>0</v>
      </c>
      <c r="Z1347" s="547">
        <f t="shared" ref="Z1347:Z1410" si="172">IF($D1347&amp;$V1347="EngagementDépenses",$T1347,0)</f>
        <v>0</v>
      </c>
      <c r="AA1347" s="547">
        <f t="shared" ref="AA1347:AA1410" si="173">IF($D1347&amp;$V1347="PaiementDépenses",$T1347,0)</f>
        <v>0</v>
      </c>
      <c r="AB1347" s="547">
        <f t="shared" ref="AB1347:AB1410" si="174">IF($D1347&amp;$V1347="PaiementRecettes",$T1347,0)</f>
        <v>0</v>
      </c>
      <c r="AC1347" s="499" t="str">
        <f t="shared" ref="AC1347:AC1410" si="175">IF(LEFT($L1347,2)="RF","RF",IF(LEFT($L1347,2)="RI","RI",""))</f>
        <v/>
      </c>
    </row>
    <row r="1348" spans="22:29" ht="14.4" x14ac:dyDescent="0.3">
      <c r="V1348" s="546" t="str">
        <f t="shared" si="168"/>
        <v>Dépenses</v>
      </c>
      <c r="W1348" s="547">
        <f t="shared" si="169"/>
        <v>0</v>
      </c>
      <c r="X1348" s="547">
        <f t="shared" si="170"/>
        <v>0</v>
      </c>
      <c r="Y1348" s="547">
        <f t="shared" si="171"/>
        <v>0</v>
      </c>
      <c r="Z1348" s="547">
        <f t="shared" si="172"/>
        <v>0</v>
      </c>
      <c r="AA1348" s="547">
        <f t="shared" si="173"/>
        <v>0</v>
      </c>
      <c r="AB1348" s="547">
        <f t="shared" si="174"/>
        <v>0</v>
      </c>
      <c r="AC1348" s="499" t="str">
        <f t="shared" si="175"/>
        <v/>
      </c>
    </row>
    <row r="1349" spans="22:29" ht="14.4" x14ac:dyDescent="0.3">
      <c r="V1349" s="546" t="str">
        <f t="shared" si="168"/>
        <v>Dépenses</v>
      </c>
      <c r="W1349" s="547">
        <f t="shared" si="169"/>
        <v>0</v>
      </c>
      <c r="X1349" s="547">
        <f t="shared" si="170"/>
        <v>0</v>
      </c>
      <c r="Y1349" s="547">
        <f t="shared" si="171"/>
        <v>0</v>
      </c>
      <c r="Z1349" s="547">
        <f t="shared" si="172"/>
        <v>0</v>
      </c>
      <c r="AA1349" s="547">
        <f t="shared" si="173"/>
        <v>0</v>
      </c>
      <c r="AB1349" s="547">
        <f t="shared" si="174"/>
        <v>0</v>
      </c>
      <c r="AC1349" s="499" t="str">
        <f t="shared" si="175"/>
        <v/>
      </c>
    </row>
    <row r="1350" spans="22:29" ht="14.4" x14ac:dyDescent="0.3">
      <c r="V1350" s="546" t="str">
        <f t="shared" si="168"/>
        <v>Dépenses</v>
      </c>
      <c r="W1350" s="547">
        <f t="shared" si="169"/>
        <v>0</v>
      </c>
      <c r="X1350" s="547">
        <f t="shared" si="170"/>
        <v>0</v>
      </c>
      <c r="Y1350" s="547">
        <f t="shared" si="171"/>
        <v>0</v>
      </c>
      <c r="Z1350" s="547">
        <f t="shared" si="172"/>
        <v>0</v>
      </c>
      <c r="AA1350" s="547">
        <f t="shared" si="173"/>
        <v>0</v>
      </c>
      <c r="AB1350" s="547">
        <f t="shared" si="174"/>
        <v>0</v>
      </c>
      <c r="AC1350" s="499" t="str">
        <f t="shared" si="175"/>
        <v/>
      </c>
    </row>
    <row r="1351" spans="22:29" ht="14.4" x14ac:dyDescent="0.3">
      <c r="V1351" s="546" t="str">
        <f t="shared" si="168"/>
        <v>Dépenses</v>
      </c>
      <c r="W1351" s="547">
        <f t="shared" si="169"/>
        <v>0</v>
      </c>
      <c r="X1351" s="547">
        <f t="shared" si="170"/>
        <v>0</v>
      </c>
      <c r="Y1351" s="547">
        <f t="shared" si="171"/>
        <v>0</v>
      </c>
      <c r="Z1351" s="547">
        <f t="shared" si="172"/>
        <v>0</v>
      </c>
      <c r="AA1351" s="547">
        <f t="shared" si="173"/>
        <v>0</v>
      </c>
      <c r="AB1351" s="547">
        <f t="shared" si="174"/>
        <v>0</v>
      </c>
      <c r="AC1351" s="499" t="str">
        <f t="shared" si="175"/>
        <v/>
      </c>
    </row>
    <row r="1352" spans="22:29" ht="14.4" x14ac:dyDescent="0.3">
      <c r="V1352" s="546" t="str">
        <f t="shared" si="168"/>
        <v>Dépenses</v>
      </c>
      <c r="W1352" s="547">
        <f t="shared" si="169"/>
        <v>0</v>
      </c>
      <c r="X1352" s="547">
        <f t="shared" si="170"/>
        <v>0</v>
      </c>
      <c r="Y1352" s="547">
        <f t="shared" si="171"/>
        <v>0</v>
      </c>
      <c r="Z1352" s="547">
        <f t="shared" si="172"/>
        <v>0</v>
      </c>
      <c r="AA1352" s="547">
        <f t="shared" si="173"/>
        <v>0</v>
      </c>
      <c r="AB1352" s="547">
        <f t="shared" si="174"/>
        <v>0</v>
      </c>
      <c r="AC1352" s="499" t="str">
        <f t="shared" si="175"/>
        <v/>
      </c>
    </row>
    <row r="1353" spans="22:29" ht="14.4" x14ac:dyDescent="0.3">
      <c r="V1353" s="546" t="str">
        <f t="shared" si="168"/>
        <v>Dépenses</v>
      </c>
      <c r="W1353" s="547">
        <f t="shared" si="169"/>
        <v>0</v>
      </c>
      <c r="X1353" s="547">
        <f t="shared" si="170"/>
        <v>0</v>
      </c>
      <c r="Y1353" s="547">
        <f t="shared" si="171"/>
        <v>0</v>
      </c>
      <c r="Z1353" s="547">
        <f t="shared" si="172"/>
        <v>0</v>
      </c>
      <c r="AA1353" s="547">
        <f t="shared" si="173"/>
        <v>0</v>
      </c>
      <c r="AB1353" s="547">
        <f t="shared" si="174"/>
        <v>0</v>
      </c>
      <c r="AC1353" s="499" t="str">
        <f t="shared" si="175"/>
        <v/>
      </c>
    </row>
    <row r="1354" spans="22:29" ht="14.4" x14ac:dyDescent="0.3">
      <c r="V1354" s="546" t="str">
        <f t="shared" si="168"/>
        <v>Dépenses</v>
      </c>
      <c r="W1354" s="547">
        <f t="shared" si="169"/>
        <v>0</v>
      </c>
      <c r="X1354" s="547">
        <f t="shared" si="170"/>
        <v>0</v>
      </c>
      <c r="Y1354" s="547">
        <f t="shared" si="171"/>
        <v>0</v>
      </c>
      <c r="Z1354" s="547">
        <f t="shared" si="172"/>
        <v>0</v>
      </c>
      <c r="AA1354" s="547">
        <f t="shared" si="173"/>
        <v>0</v>
      </c>
      <c r="AB1354" s="547">
        <f t="shared" si="174"/>
        <v>0</v>
      </c>
      <c r="AC1354" s="499" t="str">
        <f t="shared" si="175"/>
        <v/>
      </c>
    </row>
    <row r="1355" spans="22:29" ht="14.4" x14ac:dyDescent="0.3">
      <c r="V1355" s="546" t="str">
        <f t="shared" si="168"/>
        <v>Dépenses</v>
      </c>
      <c r="W1355" s="547">
        <f t="shared" si="169"/>
        <v>0</v>
      </c>
      <c r="X1355" s="547">
        <f t="shared" si="170"/>
        <v>0</v>
      </c>
      <c r="Y1355" s="547">
        <f t="shared" si="171"/>
        <v>0</v>
      </c>
      <c r="Z1355" s="547">
        <f t="shared" si="172"/>
        <v>0</v>
      </c>
      <c r="AA1355" s="547">
        <f t="shared" si="173"/>
        <v>0</v>
      </c>
      <c r="AB1355" s="547">
        <f t="shared" si="174"/>
        <v>0</v>
      </c>
      <c r="AC1355" s="499" t="str">
        <f t="shared" si="175"/>
        <v/>
      </c>
    </row>
    <row r="1356" spans="22:29" ht="14.4" x14ac:dyDescent="0.3">
      <c r="V1356" s="546" t="str">
        <f t="shared" si="168"/>
        <v>Dépenses</v>
      </c>
      <c r="W1356" s="547">
        <f t="shared" si="169"/>
        <v>0</v>
      </c>
      <c r="X1356" s="547">
        <f t="shared" si="170"/>
        <v>0</v>
      </c>
      <c r="Y1356" s="547">
        <f t="shared" si="171"/>
        <v>0</v>
      </c>
      <c r="Z1356" s="547">
        <f t="shared" si="172"/>
        <v>0</v>
      </c>
      <c r="AA1356" s="547">
        <f t="shared" si="173"/>
        <v>0</v>
      </c>
      <c r="AB1356" s="547">
        <f t="shared" si="174"/>
        <v>0</v>
      </c>
      <c r="AC1356" s="499" t="str">
        <f t="shared" si="175"/>
        <v/>
      </c>
    </row>
    <row r="1357" spans="22:29" ht="14.4" x14ac:dyDescent="0.3">
      <c r="V1357" s="546" t="str">
        <f t="shared" si="168"/>
        <v>Dépenses</v>
      </c>
      <c r="W1357" s="547">
        <f t="shared" si="169"/>
        <v>0</v>
      </c>
      <c r="X1357" s="547">
        <f t="shared" si="170"/>
        <v>0</v>
      </c>
      <c r="Y1357" s="547">
        <f t="shared" si="171"/>
        <v>0</v>
      </c>
      <c r="Z1357" s="547">
        <f t="shared" si="172"/>
        <v>0</v>
      </c>
      <c r="AA1357" s="547">
        <f t="shared" si="173"/>
        <v>0</v>
      </c>
      <c r="AB1357" s="547">
        <f t="shared" si="174"/>
        <v>0</v>
      </c>
      <c r="AC1357" s="499" t="str">
        <f t="shared" si="175"/>
        <v/>
      </c>
    </row>
    <row r="1358" spans="22:29" ht="14.4" x14ac:dyDescent="0.3">
      <c r="V1358" s="546" t="str">
        <f t="shared" si="168"/>
        <v>Dépenses</v>
      </c>
      <c r="W1358" s="547">
        <f t="shared" si="169"/>
        <v>0</v>
      </c>
      <c r="X1358" s="547">
        <f t="shared" si="170"/>
        <v>0</v>
      </c>
      <c r="Y1358" s="547">
        <f t="shared" si="171"/>
        <v>0</v>
      </c>
      <c r="Z1358" s="547">
        <f t="shared" si="172"/>
        <v>0</v>
      </c>
      <c r="AA1358" s="547">
        <f t="shared" si="173"/>
        <v>0</v>
      </c>
      <c r="AB1358" s="547">
        <f t="shared" si="174"/>
        <v>0</v>
      </c>
      <c r="AC1358" s="499" t="str">
        <f t="shared" si="175"/>
        <v/>
      </c>
    </row>
    <row r="1359" spans="22:29" ht="14.4" x14ac:dyDescent="0.3">
      <c r="V1359" s="546" t="str">
        <f t="shared" si="168"/>
        <v>Dépenses</v>
      </c>
      <c r="W1359" s="547">
        <f t="shared" si="169"/>
        <v>0</v>
      </c>
      <c r="X1359" s="547">
        <f t="shared" si="170"/>
        <v>0</v>
      </c>
      <c r="Y1359" s="547">
        <f t="shared" si="171"/>
        <v>0</v>
      </c>
      <c r="Z1359" s="547">
        <f t="shared" si="172"/>
        <v>0</v>
      </c>
      <c r="AA1359" s="547">
        <f t="shared" si="173"/>
        <v>0</v>
      </c>
      <c r="AB1359" s="547">
        <f t="shared" si="174"/>
        <v>0</v>
      </c>
      <c r="AC1359" s="499" t="str">
        <f t="shared" si="175"/>
        <v/>
      </c>
    </row>
    <row r="1360" spans="22:29" ht="14.4" x14ac:dyDescent="0.3">
      <c r="V1360" s="546" t="str">
        <f t="shared" si="168"/>
        <v>Dépenses</v>
      </c>
      <c r="W1360" s="547">
        <f t="shared" si="169"/>
        <v>0</v>
      </c>
      <c r="X1360" s="547">
        <f t="shared" si="170"/>
        <v>0</v>
      </c>
      <c r="Y1360" s="547">
        <f t="shared" si="171"/>
        <v>0</v>
      </c>
      <c r="Z1360" s="547">
        <f t="shared" si="172"/>
        <v>0</v>
      </c>
      <c r="AA1360" s="547">
        <f t="shared" si="173"/>
        <v>0</v>
      </c>
      <c r="AB1360" s="547">
        <f t="shared" si="174"/>
        <v>0</v>
      </c>
      <c r="AC1360" s="499" t="str">
        <f t="shared" si="175"/>
        <v/>
      </c>
    </row>
    <row r="1361" spans="22:29" ht="14.4" x14ac:dyDescent="0.3">
      <c r="V1361" s="546" t="str">
        <f t="shared" si="168"/>
        <v>Dépenses</v>
      </c>
      <c r="W1361" s="547">
        <f t="shared" si="169"/>
        <v>0</v>
      </c>
      <c r="X1361" s="547">
        <f t="shared" si="170"/>
        <v>0</v>
      </c>
      <c r="Y1361" s="547">
        <f t="shared" si="171"/>
        <v>0</v>
      </c>
      <c r="Z1361" s="547">
        <f t="shared" si="172"/>
        <v>0</v>
      </c>
      <c r="AA1361" s="547">
        <f t="shared" si="173"/>
        <v>0</v>
      </c>
      <c r="AB1361" s="547">
        <f t="shared" si="174"/>
        <v>0</v>
      </c>
      <c r="AC1361" s="499" t="str">
        <f t="shared" si="175"/>
        <v/>
      </c>
    </row>
    <row r="1362" spans="22:29" ht="14.4" x14ac:dyDescent="0.3">
      <c r="V1362" s="546" t="str">
        <f t="shared" si="168"/>
        <v>Dépenses</v>
      </c>
      <c r="W1362" s="547">
        <f t="shared" si="169"/>
        <v>0</v>
      </c>
      <c r="X1362" s="547">
        <f t="shared" si="170"/>
        <v>0</v>
      </c>
      <c r="Y1362" s="547">
        <f t="shared" si="171"/>
        <v>0</v>
      </c>
      <c r="Z1362" s="547">
        <f t="shared" si="172"/>
        <v>0</v>
      </c>
      <c r="AA1362" s="547">
        <f t="shared" si="173"/>
        <v>0</v>
      </c>
      <c r="AB1362" s="547">
        <f t="shared" si="174"/>
        <v>0</v>
      </c>
      <c r="AC1362" s="499" t="str">
        <f t="shared" si="175"/>
        <v/>
      </c>
    </row>
    <row r="1363" spans="22:29" ht="14.4" x14ac:dyDescent="0.3">
      <c r="V1363" s="546" t="str">
        <f t="shared" si="168"/>
        <v>Dépenses</v>
      </c>
      <c r="W1363" s="547">
        <f t="shared" si="169"/>
        <v>0</v>
      </c>
      <c r="X1363" s="547">
        <f t="shared" si="170"/>
        <v>0</v>
      </c>
      <c r="Y1363" s="547">
        <f t="shared" si="171"/>
        <v>0</v>
      </c>
      <c r="Z1363" s="547">
        <f t="shared" si="172"/>
        <v>0</v>
      </c>
      <c r="AA1363" s="547">
        <f t="shared" si="173"/>
        <v>0</v>
      </c>
      <c r="AB1363" s="547">
        <f t="shared" si="174"/>
        <v>0</v>
      </c>
      <c r="AC1363" s="499" t="str">
        <f t="shared" si="175"/>
        <v/>
      </c>
    </row>
    <row r="1364" spans="22:29" ht="14.4" x14ac:dyDescent="0.3">
      <c r="V1364" s="546" t="str">
        <f t="shared" si="168"/>
        <v>Dépenses</v>
      </c>
      <c r="W1364" s="547">
        <f t="shared" si="169"/>
        <v>0</v>
      </c>
      <c r="X1364" s="547">
        <f t="shared" si="170"/>
        <v>0</v>
      </c>
      <c r="Y1364" s="547">
        <f t="shared" si="171"/>
        <v>0</v>
      </c>
      <c r="Z1364" s="547">
        <f t="shared" si="172"/>
        <v>0</v>
      </c>
      <c r="AA1364" s="547">
        <f t="shared" si="173"/>
        <v>0</v>
      </c>
      <c r="AB1364" s="547">
        <f t="shared" si="174"/>
        <v>0</v>
      </c>
      <c r="AC1364" s="499" t="str">
        <f t="shared" si="175"/>
        <v/>
      </c>
    </row>
    <row r="1365" spans="22:29" ht="14.4" x14ac:dyDescent="0.3">
      <c r="V1365" s="546" t="str">
        <f t="shared" si="168"/>
        <v>Dépenses</v>
      </c>
      <c r="W1365" s="547">
        <f t="shared" si="169"/>
        <v>0</v>
      </c>
      <c r="X1365" s="547">
        <f t="shared" si="170"/>
        <v>0</v>
      </c>
      <c r="Y1365" s="547">
        <f t="shared" si="171"/>
        <v>0</v>
      </c>
      <c r="Z1365" s="547">
        <f t="shared" si="172"/>
        <v>0</v>
      </c>
      <c r="AA1365" s="547">
        <f t="shared" si="173"/>
        <v>0</v>
      </c>
      <c r="AB1365" s="547">
        <f t="shared" si="174"/>
        <v>0</v>
      </c>
      <c r="AC1365" s="499" t="str">
        <f t="shared" si="175"/>
        <v/>
      </c>
    </row>
    <row r="1366" spans="22:29" ht="14.4" x14ac:dyDescent="0.3">
      <c r="V1366" s="546" t="str">
        <f t="shared" si="168"/>
        <v>Dépenses</v>
      </c>
      <c r="W1366" s="547">
        <f t="shared" si="169"/>
        <v>0</v>
      </c>
      <c r="X1366" s="547">
        <f t="shared" si="170"/>
        <v>0</v>
      </c>
      <c r="Y1366" s="547">
        <f t="shared" si="171"/>
        <v>0</v>
      </c>
      <c r="Z1366" s="547">
        <f t="shared" si="172"/>
        <v>0</v>
      </c>
      <c r="AA1366" s="547">
        <f t="shared" si="173"/>
        <v>0</v>
      </c>
      <c r="AB1366" s="547">
        <f t="shared" si="174"/>
        <v>0</v>
      </c>
      <c r="AC1366" s="499" t="str">
        <f t="shared" si="175"/>
        <v/>
      </c>
    </row>
    <row r="1367" spans="22:29" ht="14.4" x14ac:dyDescent="0.3">
      <c r="V1367" s="546" t="str">
        <f t="shared" si="168"/>
        <v>Dépenses</v>
      </c>
      <c r="W1367" s="547">
        <f t="shared" si="169"/>
        <v>0</v>
      </c>
      <c r="X1367" s="547">
        <f t="shared" si="170"/>
        <v>0</v>
      </c>
      <c r="Y1367" s="547">
        <f t="shared" si="171"/>
        <v>0</v>
      </c>
      <c r="Z1367" s="547">
        <f t="shared" si="172"/>
        <v>0</v>
      </c>
      <c r="AA1367" s="547">
        <f t="shared" si="173"/>
        <v>0</v>
      </c>
      <c r="AB1367" s="547">
        <f t="shared" si="174"/>
        <v>0</v>
      </c>
      <c r="AC1367" s="499" t="str">
        <f t="shared" si="175"/>
        <v/>
      </c>
    </row>
    <row r="1368" spans="22:29" ht="14.4" x14ac:dyDescent="0.3">
      <c r="V1368" s="546" t="str">
        <f t="shared" si="168"/>
        <v>Dépenses</v>
      </c>
      <c r="W1368" s="547">
        <f t="shared" si="169"/>
        <v>0</v>
      </c>
      <c r="X1368" s="547">
        <f t="shared" si="170"/>
        <v>0</v>
      </c>
      <c r="Y1368" s="547">
        <f t="shared" si="171"/>
        <v>0</v>
      </c>
      <c r="Z1368" s="547">
        <f t="shared" si="172"/>
        <v>0</v>
      </c>
      <c r="AA1368" s="547">
        <f t="shared" si="173"/>
        <v>0</v>
      </c>
      <c r="AB1368" s="547">
        <f t="shared" si="174"/>
        <v>0</v>
      </c>
      <c r="AC1368" s="499" t="str">
        <f t="shared" si="175"/>
        <v/>
      </c>
    </row>
    <row r="1369" spans="22:29" ht="14.4" x14ac:dyDescent="0.3">
      <c r="V1369" s="546" t="str">
        <f t="shared" si="168"/>
        <v>Dépenses</v>
      </c>
      <c r="W1369" s="547">
        <f t="shared" si="169"/>
        <v>0</v>
      </c>
      <c r="X1369" s="547">
        <f t="shared" si="170"/>
        <v>0</v>
      </c>
      <c r="Y1369" s="547">
        <f t="shared" si="171"/>
        <v>0</v>
      </c>
      <c r="Z1369" s="547">
        <f t="shared" si="172"/>
        <v>0</v>
      </c>
      <c r="AA1369" s="547">
        <f t="shared" si="173"/>
        <v>0</v>
      </c>
      <c r="AB1369" s="547">
        <f t="shared" si="174"/>
        <v>0</v>
      </c>
      <c r="AC1369" s="499" t="str">
        <f t="shared" si="175"/>
        <v/>
      </c>
    </row>
    <row r="1370" spans="22:29" ht="14.4" x14ac:dyDescent="0.3">
      <c r="V1370" s="546" t="str">
        <f t="shared" si="168"/>
        <v>Dépenses</v>
      </c>
      <c r="W1370" s="547">
        <f t="shared" si="169"/>
        <v>0</v>
      </c>
      <c r="X1370" s="547">
        <f t="shared" si="170"/>
        <v>0</v>
      </c>
      <c r="Y1370" s="547">
        <f t="shared" si="171"/>
        <v>0</v>
      </c>
      <c r="Z1370" s="547">
        <f t="shared" si="172"/>
        <v>0</v>
      </c>
      <c r="AA1370" s="547">
        <f t="shared" si="173"/>
        <v>0</v>
      </c>
      <c r="AB1370" s="547">
        <f t="shared" si="174"/>
        <v>0</v>
      </c>
      <c r="AC1370" s="499" t="str">
        <f t="shared" si="175"/>
        <v/>
      </c>
    </row>
    <row r="1371" spans="22:29" ht="14.4" x14ac:dyDescent="0.3">
      <c r="V1371" s="546" t="str">
        <f t="shared" si="168"/>
        <v>Dépenses</v>
      </c>
      <c r="W1371" s="547">
        <f t="shared" si="169"/>
        <v>0</v>
      </c>
      <c r="X1371" s="547">
        <f t="shared" si="170"/>
        <v>0</v>
      </c>
      <c r="Y1371" s="547">
        <f t="shared" si="171"/>
        <v>0</v>
      </c>
      <c r="Z1371" s="547">
        <f t="shared" si="172"/>
        <v>0</v>
      </c>
      <c r="AA1371" s="547">
        <f t="shared" si="173"/>
        <v>0</v>
      </c>
      <c r="AB1371" s="547">
        <f t="shared" si="174"/>
        <v>0</v>
      </c>
      <c r="AC1371" s="499" t="str">
        <f t="shared" si="175"/>
        <v/>
      </c>
    </row>
    <row r="1372" spans="22:29" ht="14.4" x14ac:dyDescent="0.3">
      <c r="V1372" s="546" t="str">
        <f t="shared" si="168"/>
        <v>Dépenses</v>
      </c>
      <c r="W1372" s="547">
        <f t="shared" si="169"/>
        <v>0</v>
      </c>
      <c r="X1372" s="547">
        <f t="shared" si="170"/>
        <v>0</v>
      </c>
      <c r="Y1372" s="547">
        <f t="shared" si="171"/>
        <v>0</v>
      </c>
      <c r="Z1372" s="547">
        <f t="shared" si="172"/>
        <v>0</v>
      </c>
      <c r="AA1372" s="547">
        <f t="shared" si="173"/>
        <v>0</v>
      </c>
      <c r="AB1372" s="547">
        <f t="shared" si="174"/>
        <v>0</v>
      </c>
      <c r="AC1372" s="499" t="str">
        <f t="shared" si="175"/>
        <v/>
      </c>
    </row>
    <row r="1373" spans="22:29" ht="14.4" x14ac:dyDescent="0.3">
      <c r="V1373" s="546" t="str">
        <f t="shared" si="168"/>
        <v>Dépenses</v>
      </c>
      <c r="W1373" s="547">
        <f t="shared" si="169"/>
        <v>0</v>
      </c>
      <c r="X1373" s="547">
        <f t="shared" si="170"/>
        <v>0</v>
      </c>
      <c r="Y1373" s="547">
        <f t="shared" si="171"/>
        <v>0</v>
      </c>
      <c r="Z1373" s="547">
        <f t="shared" si="172"/>
        <v>0</v>
      </c>
      <c r="AA1373" s="547">
        <f t="shared" si="173"/>
        <v>0</v>
      </c>
      <c r="AB1373" s="547">
        <f t="shared" si="174"/>
        <v>0</v>
      </c>
      <c r="AC1373" s="499" t="str">
        <f t="shared" si="175"/>
        <v/>
      </c>
    </row>
    <row r="1374" spans="22:29" ht="14.4" x14ac:dyDescent="0.3">
      <c r="V1374" s="546" t="str">
        <f t="shared" si="168"/>
        <v>Dépenses</v>
      </c>
      <c r="W1374" s="547">
        <f t="shared" si="169"/>
        <v>0</v>
      </c>
      <c r="X1374" s="547">
        <f t="shared" si="170"/>
        <v>0</v>
      </c>
      <c r="Y1374" s="547">
        <f t="shared" si="171"/>
        <v>0</v>
      </c>
      <c r="Z1374" s="547">
        <f t="shared" si="172"/>
        <v>0</v>
      </c>
      <c r="AA1374" s="547">
        <f t="shared" si="173"/>
        <v>0</v>
      </c>
      <c r="AB1374" s="547">
        <f t="shared" si="174"/>
        <v>0</v>
      </c>
      <c r="AC1374" s="499" t="str">
        <f t="shared" si="175"/>
        <v/>
      </c>
    </row>
    <row r="1375" spans="22:29" ht="14.4" x14ac:dyDescent="0.3">
      <c r="V1375" s="546" t="str">
        <f t="shared" si="168"/>
        <v>Dépenses</v>
      </c>
      <c r="W1375" s="547">
        <f t="shared" si="169"/>
        <v>0</v>
      </c>
      <c r="X1375" s="547">
        <f t="shared" si="170"/>
        <v>0</v>
      </c>
      <c r="Y1375" s="547">
        <f t="shared" si="171"/>
        <v>0</v>
      </c>
      <c r="Z1375" s="547">
        <f t="shared" si="172"/>
        <v>0</v>
      </c>
      <c r="AA1375" s="547">
        <f t="shared" si="173"/>
        <v>0</v>
      </c>
      <c r="AB1375" s="547">
        <f t="shared" si="174"/>
        <v>0</v>
      </c>
      <c r="AC1375" s="499" t="str">
        <f t="shared" si="175"/>
        <v/>
      </c>
    </row>
    <row r="1376" spans="22:29" ht="14.4" x14ac:dyDescent="0.3">
      <c r="V1376" s="546" t="str">
        <f t="shared" si="168"/>
        <v>Dépenses</v>
      </c>
      <c r="W1376" s="547">
        <f t="shared" si="169"/>
        <v>0</v>
      </c>
      <c r="X1376" s="547">
        <f t="shared" si="170"/>
        <v>0</v>
      </c>
      <c r="Y1376" s="547">
        <f t="shared" si="171"/>
        <v>0</v>
      </c>
      <c r="Z1376" s="547">
        <f t="shared" si="172"/>
        <v>0</v>
      </c>
      <c r="AA1376" s="547">
        <f t="shared" si="173"/>
        <v>0</v>
      </c>
      <c r="AB1376" s="547">
        <f t="shared" si="174"/>
        <v>0</v>
      </c>
      <c r="AC1376" s="499" t="str">
        <f t="shared" si="175"/>
        <v/>
      </c>
    </row>
    <row r="1377" spans="22:29" ht="14.4" x14ac:dyDescent="0.3">
      <c r="V1377" s="546" t="str">
        <f t="shared" si="168"/>
        <v>Dépenses</v>
      </c>
      <c r="W1377" s="547">
        <f t="shared" si="169"/>
        <v>0</v>
      </c>
      <c r="X1377" s="547">
        <f t="shared" si="170"/>
        <v>0</v>
      </c>
      <c r="Y1377" s="547">
        <f t="shared" si="171"/>
        <v>0</v>
      </c>
      <c r="Z1377" s="547">
        <f t="shared" si="172"/>
        <v>0</v>
      </c>
      <c r="AA1377" s="547">
        <f t="shared" si="173"/>
        <v>0</v>
      </c>
      <c r="AB1377" s="547">
        <f t="shared" si="174"/>
        <v>0</v>
      </c>
      <c r="AC1377" s="499" t="str">
        <f t="shared" si="175"/>
        <v/>
      </c>
    </row>
    <row r="1378" spans="22:29" ht="14.4" x14ac:dyDescent="0.3">
      <c r="V1378" s="546" t="str">
        <f t="shared" si="168"/>
        <v>Dépenses</v>
      </c>
      <c r="W1378" s="547">
        <f t="shared" si="169"/>
        <v>0</v>
      </c>
      <c r="X1378" s="547">
        <f t="shared" si="170"/>
        <v>0</v>
      </c>
      <c r="Y1378" s="547">
        <f t="shared" si="171"/>
        <v>0</v>
      </c>
      <c r="Z1378" s="547">
        <f t="shared" si="172"/>
        <v>0</v>
      </c>
      <c r="AA1378" s="547">
        <f t="shared" si="173"/>
        <v>0</v>
      </c>
      <c r="AB1378" s="547">
        <f t="shared" si="174"/>
        <v>0</v>
      </c>
      <c r="AC1378" s="499" t="str">
        <f t="shared" si="175"/>
        <v/>
      </c>
    </row>
    <row r="1379" spans="22:29" ht="14.4" x14ac:dyDescent="0.3">
      <c r="V1379" s="546" t="str">
        <f t="shared" si="168"/>
        <v>Dépenses</v>
      </c>
      <c r="W1379" s="547">
        <f t="shared" si="169"/>
        <v>0</v>
      </c>
      <c r="X1379" s="547">
        <f t="shared" si="170"/>
        <v>0</v>
      </c>
      <c r="Y1379" s="547">
        <f t="shared" si="171"/>
        <v>0</v>
      </c>
      <c r="Z1379" s="547">
        <f t="shared" si="172"/>
        <v>0</v>
      </c>
      <c r="AA1379" s="547">
        <f t="shared" si="173"/>
        <v>0</v>
      </c>
      <c r="AB1379" s="547">
        <f t="shared" si="174"/>
        <v>0</v>
      </c>
      <c r="AC1379" s="499" t="str">
        <f t="shared" si="175"/>
        <v/>
      </c>
    </row>
    <row r="1380" spans="22:29" ht="14.4" x14ac:dyDescent="0.3">
      <c r="V1380" s="546" t="str">
        <f t="shared" si="168"/>
        <v>Dépenses</v>
      </c>
      <c r="W1380" s="547">
        <f t="shared" si="169"/>
        <v>0</v>
      </c>
      <c r="X1380" s="547">
        <f t="shared" si="170"/>
        <v>0</v>
      </c>
      <c r="Y1380" s="547">
        <f t="shared" si="171"/>
        <v>0</v>
      </c>
      <c r="Z1380" s="547">
        <f t="shared" si="172"/>
        <v>0</v>
      </c>
      <c r="AA1380" s="547">
        <f t="shared" si="173"/>
        <v>0</v>
      </c>
      <c r="AB1380" s="547">
        <f t="shared" si="174"/>
        <v>0</v>
      </c>
      <c r="AC1380" s="499" t="str">
        <f t="shared" si="175"/>
        <v/>
      </c>
    </row>
    <row r="1381" spans="22:29" ht="14.4" x14ac:dyDescent="0.3">
      <c r="V1381" s="546" t="str">
        <f t="shared" si="168"/>
        <v>Dépenses</v>
      </c>
      <c r="W1381" s="547">
        <f t="shared" si="169"/>
        <v>0</v>
      </c>
      <c r="X1381" s="547">
        <f t="shared" si="170"/>
        <v>0</v>
      </c>
      <c r="Y1381" s="547">
        <f t="shared" si="171"/>
        <v>0</v>
      </c>
      <c r="Z1381" s="547">
        <f t="shared" si="172"/>
        <v>0</v>
      </c>
      <c r="AA1381" s="547">
        <f t="shared" si="173"/>
        <v>0</v>
      </c>
      <c r="AB1381" s="547">
        <f t="shared" si="174"/>
        <v>0</v>
      </c>
      <c r="AC1381" s="499" t="str">
        <f t="shared" si="175"/>
        <v/>
      </c>
    </row>
    <row r="1382" spans="22:29" ht="14.4" x14ac:dyDescent="0.3">
      <c r="V1382" s="546" t="str">
        <f t="shared" si="168"/>
        <v>Dépenses</v>
      </c>
      <c r="W1382" s="547">
        <f t="shared" si="169"/>
        <v>0</v>
      </c>
      <c r="X1382" s="547">
        <f t="shared" si="170"/>
        <v>0</v>
      </c>
      <c r="Y1382" s="547">
        <f t="shared" si="171"/>
        <v>0</v>
      </c>
      <c r="Z1382" s="547">
        <f t="shared" si="172"/>
        <v>0</v>
      </c>
      <c r="AA1382" s="547">
        <f t="shared" si="173"/>
        <v>0</v>
      </c>
      <c r="AB1382" s="547">
        <f t="shared" si="174"/>
        <v>0</v>
      </c>
      <c r="AC1382" s="499" t="str">
        <f t="shared" si="175"/>
        <v/>
      </c>
    </row>
    <row r="1383" spans="22:29" ht="14.4" x14ac:dyDescent="0.3">
      <c r="V1383" s="546" t="str">
        <f t="shared" si="168"/>
        <v>Dépenses</v>
      </c>
      <c r="W1383" s="547">
        <f t="shared" si="169"/>
        <v>0</v>
      </c>
      <c r="X1383" s="547">
        <f t="shared" si="170"/>
        <v>0</v>
      </c>
      <c r="Y1383" s="547">
        <f t="shared" si="171"/>
        <v>0</v>
      </c>
      <c r="Z1383" s="547">
        <f t="shared" si="172"/>
        <v>0</v>
      </c>
      <c r="AA1383" s="547">
        <f t="shared" si="173"/>
        <v>0</v>
      </c>
      <c r="AB1383" s="547">
        <f t="shared" si="174"/>
        <v>0</v>
      </c>
      <c r="AC1383" s="499" t="str">
        <f t="shared" si="175"/>
        <v/>
      </c>
    </row>
    <row r="1384" spans="22:29" ht="14.4" x14ac:dyDescent="0.3">
      <c r="V1384" s="546" t="str">
        <f t="shared" si="168"/>
        <v>Dépenses</v>
      </c>
      <c r="W1384" s="547">
        <f t="shared" si="169"/>
        <v>0</v>
      </c>
      <c r="X1384" s="547">
        <f t="shared" si="170"/>
        <v>0</v>
      </c>
      <c r="Y1384" s="547">
        <f t="shared" si="171"/>
        <v>0</v>
      </c>
      <c r="Z1384" s="547">
        <f t="shared" si="172"/>
        <v>0</v>
      </c>
      <c r="AA1384" s="547">
        <f t="shared" si="173"/>
        <v>0</v>
      </c>
      <c r="AB1384" s="547">
        <f t="shared" si="174"/>
        <v>0</v>
      </c>
      <c r="AC1384" s="499" t="str">
        <f t="shared" si="175"/>
        <v/>
      </c>
    </row>
    <row r="1385" spans="22:29" ht="14.4" x14ac:dyDescent="0.3">
      <c r="V1385" s="546" t="str">
        <f t="shared" si="168"/>
        <v>Dépenses</v>
      </c>
      <c r="W1385" s="547">
        <f t="shared" si="169"/>
        <v>0</v>
      </c>
      <c r="X1385" s="547">
        <f t="shared" si="170"/>
        <v>0</v>
      </c>
      <c r="Y1385" s="547">
        <f t="shared" si="171"/>
        <v>0</v>
      </c>
      <c r="Z1385" s="547">
        <f t="shared" si="172"/>
        <v>0</v>
      </c>
      <c r="AA1385" s="547">
        <f t="shared" si="173"/>
        <v>0</v>
      </c>
      <c r="AB1385" s="547">
        <f t="shared" si="174"/>
        <v>0</v>
      </c>
      <c r="AC1385" s="499" t="str">
        <f t="shared" si="175"/>
        <v/>
      </c>
    </row>
    <row r="1386" spans="22:29" ht="14.4" x14ac:dyDescent="0.3">
      <c r="V1386" s="546" t="str">
        <f t="shared" si="168"/>
        <v>Dépenses</v>
      </c>
      <c r="W1386" s="547">
        <f t="shared" si="169"/>
        <v>0</v>
      </c>
      <c r="X1386" s="547">
        <f t="shared" si="170"/>
        <v>0</v>
      </c>
      <c r="Y1386" s="547">
        <f t="shared" si="171"/>
        <v>0</v>
      </c>
      <c r="Z1386" s="547">
        <f t="shared" si="172"/>
        <v>0</v>
      </c>
      <c r="AA1386" s="547">
        <f t="shared" si="173"/>
        <v>0</v>
      </c>
      <c r="AB1386" s="547">
        <f t="shared" si="174"/>
        <v>0</v>
      </c>
      <c r="AC1386" s="499" t="str">
        <f t="shared" si="175"/>
        <v/>
      </c>
    </row>
    <row r="1387" spans="22:29" ht="14.4" x14ac:dyDescent="0.3">
      <c r="V1387" s="546" t="str">
        <f t="shared" si="168"/>
        <v>Dépenses</v>
      </c>
      <c r="W1387" s="547">
        <f t="shared" si="169"/>
        <v>0</v>
      </c>
      <c r="X1387" s="547">
        <f t="shared" si="170"/>
        <v>0</v>
      </c>
      <c r="Y1387" s="547">
        <f t="shared" si="171"/>
        <v>0</v>
      </c>
      <c r="Z1387" s="547">
        <f t="shared" si="172"/>
        <v>0</v>
      </c>
      <c r="AA1387" s="547">
        <f t="shared" si="173"/>
        <v>0</v>
      </c>
      <c r="AB1387" s="547">
        <f t="shared" si="174"/>
        <v>0</v>
      </c>
      <c r="AC1387" s="499" t="str">
        <f t="shared" si="175"/>
        <v/>
      </c>
    </row>
    <row r="1388" spans="22:29" ht="14.4" x14ac:dyDescent="0.3">
      <c r="V1388" s="546" t="str">
        <f t="shared" si="168"/>
        <v>Dépenses</v>
      </c>
      <c r="W1388" s="547">
        <f t="shared" si="169"/>
        <v>0</v>
      </c>
      <c r="X1388" s="547">
        <f t="shared" si="170"/>
        <v>0</v>
      </c>
      <c r="Y1388" s="547">
        <f t="shared" si="171"/>
        <v>0</v>
      </c>
      <c r="Z1388" s="547">
        <f t="shared" si="172"/>
        <v>0</v>
      </c>
      <c r="AA1388" s="547">
        <f t="shared" si="173"/>
        <v>0</v>
      </c>
      <c r="AB1388" s="547">
        <f t="shared" si="174"/>
        <v>0</v>
      </c>
      <c r="AC1388" s="499" t="str">
        <f t="shared" si="175"/>
        <v/>
      </c>
    </row>
    <row r="1389" spans="22:29" ht="14.4" x14ac:dyDescent="0.3">
      <c r="V1389" s="546" t="str">
        <f t="shared" si="168"/>
        <v>Dépenses</v>
      </c>
      <c r="W1389" s="547">
        <f t="shared" si="169"/>
        <v>0</v>
      </c>
      <c r="X1389" s="547">
        <f t="shared" si="170"/>
        <v>0</v>
      </c>
      <c r="Y1389" s="547">
        <f t="shared" si="171"/>
        <v>0</v>
      </c>
      <c r="Z1389" s="547">
        <f t="shared" si="172"/>
        <v>0</v>
      </c>
      <c r="AA1389" s="547">
        <f t="shared" si="173"/>
        <v>0</v>
      </c>
      <c r="AB1389" s="547">
        <f t="shared" si="174"/>
        <v>0</v>
      </c>
      <c r="AC1389" s="499" t="str">
        <f t="shared" si="175"/>
        <v/>
      </c>
    </row>
    <row r="1390" spans="22:29" ht="14.4" x14ac:dyDescent="0.3">
      <c r="V1390" s="546" t="str">
        <f t="shared" si="168"/>
        <v>Dépenses</v>
      </c>
      <c r="W1390" s="547">
        <f t="shared" si="169"/>
        <v>0</v>
      </c>
      <c r="X1390" s="547">
        <f t="shared" si="170"/>
        <v>0</v>
      </c>
      <c r="Y1390" s="547">
        <f t="shared" si="171"/>
        <v>0</v>
      </c>
      <c r="Z1390" s="547">
        <f t="shared" si="172"/>
        <v>0</v>
      </c>
      <c r="AA1390" s="547">
        <f t="shared" si="173"/>
        <v>0</v>
      </c>
      <c r="AB1390" s="547">
        <f t="shared" si="174"/>
        <v>0</v>
      </c>
      <c r="AC1390" s="499" t="str">
        <f t="shared" si="175"/>
        <v/>
      </c>
    </row>
    <row r="1391" spans="22:29" ht="14.4" x14ac:dyDescent="0.3">
      <c r="V1391" s="546" t="str">
        <f t="shared" si="168"/>
        <v>Dépenses</v>
      </c>
      <c r="W1391" s="547">
        <f t="shared" si="169"/>
        <v>0</v>
      </c>
      <c r="X1391" s="547">
        <f t="shared" si="170"/>
        <v>0</v>
      </c>
      <c r="Y1391" s="547">
        <f t="shared" si="171"/>
        <v>0</v>
      </c>
      <c r="Z1391" s="547">
        <f t="shared" si="172"/>
        <v>0</v>
      </c>
      <c r="AA1391" s="547">
        <f t="shared" si="173"/>
        <v>0</v>
      </c>
      <c r="AB1391" s="547">
        <f t="shared" si="174"/>
        <v>0</v>
      </c>
      <c r="AC1391" s="499" t="str">
        <f t="shared" si="175"/>
        <v/>
      </c>
    </row>
    <row r="1392" spans="22:29" ht="14.4" x14ac:dyDescent="0.3">
      <c r="V1392" s="546" t="str">
        <f t="shared" si="168"/>
        <v>Dépenses</v>
      </c>
      <c r="W1392" s="547">
        <f t="shared" si="169"/>
        <v>0</v>
      </c>
      <c r="X1392" s="547">
        <f t="shared" si="170"/>
        <v>0</v>
      </c>
      <c r="Y1392" s="547">
        <f t="shared" si="171"/>
        <v>0</v>
      </c>
      <c r="Z1392" s="547">
        <f t="shared" si="172"/>
        <v>0</v>
      </c>
      <c r="AA1392" s="547">
        <f t="shared" si="173"/>
        <v>0</v>
      </c>
      <c r="AB1392" s="547">
        <f t="shared" si="174"/>
        <v>0</v>
      </c>
      <c r="AC1392" s="499" t="str">
        <f t="shared" si="175"/>
        <v/>
      </c>
    </row>
    <row r="1393" spans="22:29" ht="14.4" x14ac:dyDescent="0.3">
      <c r="V1393" s="546" t="str">
        <f t="shared" si="168"/>
        <v>Dépenses</v>
      </c>
      <c r="W1393" s="547">
        <f t="shared" si="169"/>
        <v>0</v>
      </c>
      <c r="X1393" s="547">
        <f t="shared" si="170"/>
        <v>0</v>
      </c>
      <c r="Y1393" s="547">
        <f t="shared" si="171"/>
        <v>0</v>
      </c>
      <c r="Z1393" s="547">
        <f t="shared" si="172"/>
        <v>0</v>
      </c>
      <c r="AA1393" s="547">
        <f t="shared" si="173"/>
        <v>0</v>
      </c>
      <c r="AB1393" s="547">
        <f t="shared" si="174"/>
        <v>0</v>
      </c>
      <c r="AC1393" s="499" t="str">
        <f t="shared" si="175"/>
        <v/>
      </c>
    </row>
    <row r="1394" spans="22:29" ht="14.4" x14ac:dyDescent="0.3">
      <c r="V1394" s="546" t="str">
        <f t="shared" si="168"/>
        <v>Dépenses</v>
      </c>
      <c r="W1394" s="547">
        <f t="shared" si="169"/>
        <v>0</v>
      </c>
      <c r="X1394" s="547">
        <f t="shared" si="170"/>
        <v>0</v>
      </c>
      <c r="Y1394" s="547">
        <f t="shared" si="171"/>
        <v>0</v>
      </c>
      <c r="Z1394" s="547">
        <f t="shared" si="172"/>
        <v>0</v>
      </c>
      <c r="AA1394" s="547">
        <f t="shared" si="173"/>
        <v>0</v>
      </c>
      <c r="AB1394" s="547">
        <f t="shared" si="174"/>
        <v>0</v>
      </c>
      <c r="AC1394" s="499" t="str">
        <f t="shared" si="175"/>
        <v/>
      </c>
    </row>
    <row r="1395" spans="22:29" ht="14.4" x14ac:dyDescent="0.3">
      <c r="V1395" s="546" t="str">
        <f t="shared" si="168"/>
        <v>Dépenses</v>
      </c>
      <c r="W1395" s="547">
        <f t="shared" si="169"/>
        <v>0</v>
      </c>
      <c r="X1395" s="547">
        <f t="shared" si="170"/>
        <v>0</v>
      </c>
      <c r="Y1395" s="547">
        <f t="shared" si="171"/>
        <v>0</v>
      </c>
      <c r="Z1395" s="547">
        <f t="shared" si="172"/>
        <v>0</v>
      </c>
      <c r="AA1395" s="547">
        <f t="shared" si="173"/>
        <v>0</v>
      </c>
      <c r="AB1395" s="547">
        <f t="shared" si="174"/>
        <v>0</v>
      </c>
      <c r="AC1395" s="499" t="str">
        <f t="shared" si="175"/>
        <v/>
      </c>
    </row>
    <row r="1396" spans="22:29" ht="14.4" x14ac:dyDescent="0.3">
      <c r="V1396" s="546" t="str">
        <f t="shared" si="168"/>
        <v>Dépenses</v>
      </c>
      <c r="W1396" s="547">
        <f t="shared" si="169"/>
        <v>0</v>
      </c>
      <c r="X1396" s="547">
        <f t="shared" si="170"/>
        <v>0</v>
      </c>
      <c r="Y1396" s="547">
        <f t="shared" si="171"/>
        <v>0</v>
      </c>
      <c r="Z1396" s="547">
        <f t="shared" si="172"/>
        <v>0</v>
      </c>
      <c r="AA1396" s="547">
        <f t="shared" si="173"/>
        <v>0</v>
      </c>
      <c r="AB1396" s="547">
        <f t="shared" si="174"/>
        <v>0</v>
      </c>
      <c r="AC1396" s="499" t="str">
        <f t="shared" si="175"/>
        <v/>
      </c>
    </row>
    <row r="1397" spans="22:29" ht="14.4" x14ac:dyDescent="0.3">
      <c r="V1397" s="546" t="str">
        <f t="shared" si="168"/>
        <v>Dépenses</v>
      </c>
      <c r="W1397" s="547">
        <f t="shared" si="169"/>
        <v>0</v>
      </c>
      <c r="X1397" s="547">
        <f t="shared" si="170"/>
        <v>0</v>
      </c>
      <c r="Y1397" s="547">
        <f t="shared" si="171"/>
        <v>0</v>
      </c>
      <c r="Z1397" s="547">
        <f t="shared" si="172"/>
        <v>0</v>
      </c>
      <c r="AA1397" s="547">
        <f t="shared" si="173"/>
        <v>0</v>
      </c>
      <c r="AB1397" s="547">
        <f t="shared" si="174"/>
        <v>0</v>
      </c>
      <c r="AC1397" s="499" t="str">
        <f t="shared" si="175"/>
        <v/>
      </c>
    </row>
    <row r="1398" spans="22:29" ht="14.4" x14ac:dyDescent="0.3">
      <c r="V1398" s="546" t="str">
        <f t="shared" si="168"/>
        <v>Dépenses</v>
      </c>
      <c r="W1398" s="547">
        <f t="shared" si="169"/>
        <v>0</v>
      </c>
      <c r="X1398" s="547">
        <f t="shared" si="170"/>
        <v>0</v>
      </c>
      <c r="Y1398" s="547">
        <f t="shared" si="171"/>
        <v>0</v>
      </c>
      <c r="Z1398" s="547">
        <f t="shared" si="172"/>
        <v>0</v>
      </c>
      <c r="AA1398" s="547">
        <f t="shared" si="173"/>
        <v>0</v>
      </c>
      <c r="AB1398" s="547">
        <f t="shared" si="174"/>
        <v>0</v>
      </c>
      <c r="AC1398" s="499" t="str">
        <f t="shared" si="175"/>
        <v/>
      </c>
    </row>
    <row r="1399" spans="22:29" ht="14.4" x14ac:dyDescent="0.3">
      <c r="V1399" s="546" t="str">
        <f t="shared" si="168"/>
        <v>Dépenses</v>
      </c>
      <c r="W1399" s="547">
        <f t="shared" si="169"/>
        <v>0</v>
      </c>
      <c r="X1399" s="547">
        <f t="shared" si="170"/>
        <v>0</v>
      </c>
      <c r="Y1399" s="547">
        <f t="shared" si="171"/>
        <v>0</v>
      </c>
      <c r="Z1399" s="547">
        <f t="shared" si="172"/>
        <v>0</v>
      </c>
      <c r="AA1399" s="547">
        <f t="shared" si="173"/>
        <v>0</v>
      </c>
      <c r="AB1399" s="547">
        <f t="shared" si="174"/>
        <v>0</v>
      </c>
      <c r="AC1399" s="499" t="str">
        <f t="shared" si="175"/>
        <v/>
      </c>
    </row>
    <row r="1400" spans="22:29" ht="14.4" x14ac:dyDescent="0.3">
      <c r="V1400" s="546" t="str">
        <f t="shared" si="168"/>
        <v>Dépenses</v>
      </c>
      <c r="W1400" s="547">
        <f t="shared" si="169"/>
        <v>0</v>
      </c>
      <c r="X1400" s="547">
        <f t="shared" si="170"/>
        <v>0</v>
      </c>
      <c r="Y1400" s="547">
        <f t="shared" si="171"/>
        <v>0</v>
      </c>
      <c r="Z1400" s="547">
        <f t="shared" si="172"/>
        <v>0</v>
      </c>
      <c r="AA1400" s="547">
        <f t="shared" si="173"/>
        <v>0</v>
      </c>
      <c r="AB1400" s="547">
        <f t="shared" si="174"/>
        <v>0</v>
      </c>
      <c r="AC1400" s="499" t="str">
        <f t="shared" si="175"/>
        <v/>
      </c>
    </row>
    <row r="1401" spans="22:29" ht="14.4" x14ac:dyDescent="0.3">
      <c r="V1401" s="546" t="str">
        <f t="shared" si="168"/>
        <v>Dépenses</v>
      </c>
      <c r="W1401" s="547">
        <f t="shared" si="169"/>
        <v>0</v>
      </c>
      <c r="X1401" s="547">
        <f t="shared" si="170"/>
        <v>0</v>
      </c>
      <c r="Y1401" s="547">
        <f t="shared" si="171"/>
        <v>0</v>
      </c>
      <c r="Z1401" s="547">
        <f t="shared" si="172"/>
        <v>0</v>
      </c>
      <c r="AA1401" s="547">
        <f t="shared" si="173"/>
        <v>0</v>
      </c>
      <c r="AB1401" s="547">
        <f t="shared" si="174"/>
        <v>0</v>
      </c>
      <c r="AC1401" s="499" t="str">
        <f t="shared" si="175"/>
        <v/>
      </c>
    </row>
    <row r="1402" spans="22:29" ht="14.4" x14ac:dyDescent="0.3">
      <c r="V1402" s="546" t="str">
        <f t="shared" si="168"/>
        <v>Dépenses</v>
      </c>
      <c r="W1402" s="547">
        <f t="shared" si="169"/>
        <v>0</v>
      </c>
      <c r="X1402" s="547">
        <f t="shared" si="170"/>
        <v>0</v>
      </c>
      <c r="Y1402" s="547">
        <f t="shared" si="171"/>
        <v>0</v>
      </c>
      <c r="Z1402" s="547">
        <f t="shared" si="172"/>
        <v>0</v>
      </c>
      <c r="AA1402" s="547">
        <f t="shared" si="173"/>
        <v>0</v>
      </c>
      <c r="AB1402" s="547">
        <f t="shared" si="174"/>
        <v>0</v>
      </c>
      <c r="AC1402" s="499" t="str">
        <f t="shared" si="175"/>
        <v/>
      </c>
    </row>
    <row r="1403" spans="22:29" ht="14.4" x14ac:dyDescent="0.3">
      <c r="V1403" s="546" t="str">
        <f t="shared" si="168"/>
        <v>Dépenses</v>
      </c>
      <c r="W1403" s="547">
        <f t="shared" si="169"/>
        <v>0</v>
      </c>
      <c r="X1403" s="547">
        <f t="shared" si="170"/>
        <v>0</v>
      </c>
      <c r="Y1403" s="547">
        <f t="shared" si="171"/>
        <v>0</v>
      </c>
      <c r="Z1403" s="547">
        <f t="shared" si="172"/>
        <v>0</v>
      </c>
      <c r="AA1403" s="547">
        <f t="shared" si="173"/>
        <v>0</v>
      </c>
      <c r="AB1403" s="547">
        <f t="shared" si="174"/>
        <v>0</v>
      </c>
      <c r="AC1403" s="499" t="str">
        <f t="shared" si="175"/>
        <v/>
      </c>
    </row>
    <row r="1404" spans="22:29" ht="14.4" x14ac:dyDescent="0.3">
      <c r="V1404" s="546" t="str">
        <f t="shared" si="168"/>
        <v>Dépenses</v>
      </c>
      <c r="W1404" s="547">
        <f t="shared" si="169"/>
        <v>0</v>
      </c>
      <c r="X1404" s="547">
        <f t="shared" si="170"/>
        <v>0</v>
      </c>
      <c r="Y1404" s="547">
        <f t="shared" si="171"/>
        <v>0</v>
      </c>
      <c r="Z1404" s="547">
        <f t="shared" si="172"/>
        <v>0</v>
      </c>
      <c r="AA1404" s="547">
        <f t="shared" si="173"/>
        <v>0</v>
      </c>
      <c r="AB1404" s="547">
        <f t="shared" si="174"/>
        <v>0</v>
      </c>
      <c r="AC1404" s="499" t="str">
        <f t="shared" si="175"/>
        <v/>
      </c>
    </row>
    <row r="1405" spans="22:29" ht="14.4" x14ac:dyDescent="0.3">
      <c r="V1405" s="546" t="str">
        <f t="shared" si="168"/>
        <v>Dépenses</v>
      </c>
      <c r="W1405" s="547">
        <f t="shared" si="169"/>
        <v>0</v>
      </c>
      <c r="X1405" s="547">
        <f t="shared" si="170"/>
        <v>0</v>
      </c>
      <c r="Y1405" s="547">
        <f t="shared" si="171"/>
        <v>0</v>
      </c>
      <c r="Z1405" s="547">
        <f t="shared" si="172"/>
        <v>0</v>
      </c>
      <c r="AA1405" s="547">
        <f t="shared" si="173"/>
        <v>0</v>
      </c>
      <c r="AB1405" s="547">
        <f t="shared" si="174"/>
        <v>0</v>
      </c>
      <c r="AC1405" s="499" t="str">
        <f t="shared" si="175"/>
        <v/>
      </c>
    </row>
    <row r="1406" spans="22:29" ht="14.4" x14ac:dyDescent="0.3">
      <c r="V1406" s="546" t="str">
        <f t="shared" si="168"/>
        <v>Dépenses</v>
      </c>
      <c r="W1406" s="547">
        <f t="shared" si="169"/>
        <v>0</v>
      </c>
      <c r="X1406" s="547">
        <f t="shared" si="170"/>
        <v>0</v>
      </c>
      <c r="Y1406" s="547">
        <f t="shared" si="171"/>
        <v>0</v>
      </c>
      <c r="Z1406" s="547">
        <f t="shared" si="172"/>
        <v>0</v>
      </c>
      <c r="AA1406" s="547">
        <f t="shared" si="173"/>
        <v>0</v>
      </c>
      <c r="AB1406" s="547">
        <f t="shared" si="174"/>
        <v>0</v>
      </c>
      <c r="AC1406" s="499" t="str">
        <f t="shared" si="175"/>
        <v/>
      </c>
    </row>
    <row r="1407" spans="22:29" ht="14.4" x14ac:dyDescent="0.3">
      <c r="V1407" s="546" t="str">
        <f t="shared" si="168"/>
        <v>Dépenses</v>
      </c>
      <c r="W1407" s="547">
        <f t="shared" si="169"/>
        <v>0</v>
      </c>
      <c r="X1407" s="547">
        <f t="shared" si="170"/>
        <v>0</v>
      </c>
      <c r="Y1407" s="547">
        <f t="shared" si="171"/>
        <v>0</v>
      </c>
      <c r="Z1407" s="547">
        <f t="shared" si="172"/>
        <v>0</v>
      </c>
      <c r="AA1407" s="547">
        <f t="shared" si="173"/>
        <v>0</v>
      </c>
      <c r="AB1407" s="547">
        <f t="shared" si="174"/>
        <v>0</v>
      </c>
      <c r="AC1407" s="499" t="str">
        <f t="shared" si="175"/>
        <v/>
      </c>
    </row>
    <row r="1408" spans="22:29" ht="14.4" x14ac:dyDescent="0.3">
      <c r="V1408" s="546" t="str">
        <f t="shared" si="168"/>
        <v>Dépenses</v>
      </c>
      <c r="W1408" s="547">
        <f t="shared" si="169"/>
        <v>0</v>
      </c>
      <c r="X1408" s="547">
        <f t="shared" si="170"/>
        <v>0</v>
      </c>
      <c r="Y1408" s="547">
        <f t="shared" si="171"/>
        <v>0</v>
      </c>
      <c r="Z1408" s="547">
        <f t="shared" si="172"/>
        <v>0</v>
      </c>
      <c r="AA1408" s="547">
        <f t="shared" si="173"/>
        <v>0</v>
      </c>
      <c r="AB1408" s="547">
        <f t="shared" si="174"/>
        <v>0</v>
      </c>
      <c r="AC1408" s="499" t="str">
        <f t="shared" si="175"/>
        <v/>
      </c>
    </row>
    <row r="1409" spans="22:29" ht="14.4" x14ac:dyDescent="0.3">
      <c r="V1409" s="546" t="str">
        <f t="shared" si="168"/>
        <v>Dépenses</v>
      </c>
      <c r="W1409" s="547">
        <f t="shared" si="169"/>
        <v>0</v>
      </c>
      <c r="X1409" s="547">
        <f t="shared" si="170"/>
        <v>0</v>
      </c>
      <c r="Y1409" s="547">
        <f t="shared" si="171"/>
        <v>0</v>
      </c>
      <c r="Z1409" s="547">
        <f t="shared" si="172"/>
        <v>0</v>
      </c>
      <c r="AA1409" s="547">
        <f t="shared" si="173"/>
        <v>0</v>
      </c>
      <c r="AB1409" s="547">
        <f t="shared" si="174"/>
        <v>0</v>
      </c>
      <c r="AC1409" s="499" t="str">
        <f t="shared" si="175"/>
        <v/>
      </c>
    </row>
    <row r="1410" spans="22:29" ht="14.4" x14ac:dyDescent="0.3">
      <c r="V1410" s="546" t="str">
        <f t="shared" si="168"/>
        <v>Dépenses</v>
      </c>
      <c r="W1410" s="547">
        <f t="shared" si="169"/>
        <v>0</v>
      </c>
      <c r="X1410" s="547">
        <f t="shared" si="170"/>
        <v>0</v>
      </c>
      <c r="Y1410" s="547">
        <f t="shared" si="171"/>
        <v>0</v>
      </c>
      <c r="Z1410" s="547">
        <f t="shared" si="172"/>
        <v>0</v>
      </c>
      <c r="AA1410" s="547">
        <f t="shared" si="173"/>
        <v>0</v>
      </c>
      <c r="AB1410" s="547">
        <f t="shared" si="174"/>
        <v>0</v>
      </c>
      <c r="AC1410" s="499" t="str">
        <f t="shared" si="175"/>
        <v/>
      </c>
    </row>
    <row r="1411" spans="22:29" ht="14.4" x14ac:dyDescent="0.3">
      <c r="V1411" s="546" t="str">
        <f t="shared" ref="V1411:V1474" si="176">IF(LEFT($L1411,1)="R","Recettes","Dépenses")</f>
        <v>Dépenses</v>
      </c>
      <c r="W1411" s="547">
        <f t="shared" ref="W1411:W1474" si="177">IF($G1411&amp;$I1411&amp;$D1411="SaisirBudget InitialEngagement",$T1411,0)</f>
        <v>0</v>
      </c>
      <c r="X1411" s="547">
        <f t="shared" ref="X1411:X1474" si="178">IF($G1411&amp;$I1411&amp;$D1411&amp;$V1411="SaisirBudget InitialPaiementDépenses",$T1411,0)</f>
        <v>0</v>
      </c>
      <c r="Y1411" s="547">
        <f t="shared" ref="Y1411:Y1474" si="179">IF($G1411&amp;$I1411&amp;$D1411&amp;$V1411="SaisirBudget InitialPaiementRecettes",$T1411,0)</f>
        <v>0</v>
      </c>
      <c r="Z1411" s="547">
        <f t="shared" ref="Z1411:Z1474" si="180">IF($D1411&amp;$V1411="EngagementDépenses",$T1411,0)</f>
        <v>0</v>
      </c>
      <c r="AA1411" s="547">
        <f t="shared" ref="AA1411:AA1474" si="181">IF($D1411&amp;$V1411="PaiementDépenses",$T1411,0)</f>
        <v>0</v>
      </c>
      <c r="AB1411" s="547">
        <f t="shared" ref="AB1411:AB1474" si="182">IF($D1411&amp;$V1411="PaiementRecettes",$T1411,0)</f>
        <v>0</v>
      </c>
      <c r="AC1411" s="499" t="str">
        <f t="shared" ref="AC1411:AC1474" si="183">IF(LEFT($L1411,2)="RF","RF",IF(LEFT($L1411,2)="RI","RI",""))</f>
        <v/>
      </c>
    </row>
    <row r="1412" spans="22:29" ht="14.4" x14ac:dyDescent="0.3">
      <c r="V1412" s="546" t="str">
        <f t="shared" si="176"/>
        <v>Dépenses</v>
      </c>
      <c r="W1412" s="547">
        <f t="shared" si="177"/>
        <v>0</v>
      </c>
      <c r="X1412" s="547">
        <f t="shared" si="178"/>
        <v>0</v>
      </c>
      <c r="Y1412" s="547">
        <f t="shared" si="179"/>
        <v>0</v>
      </c>
      <c r="Z1412" s="547">
        <f t="shared" si="180"/>
        <v>0</v>
      </c>
      <c r="AA1412" s="547">
        <f t="shared" si="181"/>
        <v>0</v>
      </c>
      <c r="AB1412" s="547">
        <f t="shared" si="182"/>
        <v>0</v>
      </c>
      <c r="AC1412" s="499" t="str">
        <f t="shared" si="183"/>
        <v/>
      </c>
    </row>
    <row r="1413" spans="22:29" ht="14.4" x14ac:dyDescent="0.3">
      <c r="V1413" s="546" t="str">
        <f t="shared" si="176"/>
        <v>Dépenses</v>
      </c>
      <c r="W1413" s="547">
        <f t="shared" si="177"/>
        <v>0</v>
      </c>
      <c r="X1413" s="547">
        <f t="shared" si="178"/>
        <v>0</v>
      </c>
      <c r="Y1413" s="547">
        <f t="shared" si="179"/>
        <v>0</v>
      </c>
      <c r="Z1413" s="547">
        <f t="shared" si="180"/>
        <v>0</v>
      </c>
      <c r="AA1413" s="547">
        <f t="shared" si="181"/>
        <v>0</v>
      </c>
      <c r="AB1413" s="547">
        <f t="shared" si="182"/>
        <v>0</v>
      </c>
      <c r="AC1413" s="499" t="str">
        <f t="shared" si="183"/>
        <v/>
      </c>
    </row>
    <row r="1414" spans="22:29" ht="14.4" x14ac:dyDescent="0.3">
      <c r="V1414" s="546" t="str">
        <f t="shared" si="176"/>
        <v>Dépenses</v>
      </c>
      <c r="W1414" s="547">
        <f t="shared" si="177"/>
        <v>0</v>
      </c>
      <c r="X1414" s="547">
        <f t="shared" si="178"/>
        <v>0</v>
      </c>
      <c r="Y1414" s="547">
        <f t="shared" si="179"/>
        <v>0</v>
      </c>
      <c r="Z1414" s="547">
        <f t="shared" si="180"/>
        <v>0</v>
      </c>
      <c r="AA1414" s="547">
        <f t="shared" si="181"/>
        <v>0</v>
      </c>
      <c r="AB1414" s="547">
        <f t="shared" si="182"/>
        <v>0</v>
      </c>
      <c r="AC1414" s="499" t="str">
        <f t="shared" si="183"/>
        <v/>
      </c>
    </row>
    <row r="1415" spans="22:29" ht="14.4" x14ac:dyDescent="0.3">
      <c r="V1415" s="546" t="str">
        <f t="shared" si="176"/>
        <v>Dépenses</v>
      </c>
      <c r="W1415" s="547">
        <f t="shared" si="177"/>
        <v>0</v>
      </c>
      <c r="X1415" s="547">
        <f t="shared" si="178"/>
        <v>0</v>
      </c>
      <c r="Y1415" s="547">
        <f t="shared" si="179"/>
        <v>0</v>
      </c>
      <c r="Z1415" s="547">
        <f t="shared" si="180"/>
        <v>0</v>
      </c>
      <c r="AA1415" s="547">
        <f t="shared" si="181"/>
        <v>0</v>
      </c>
      <c r="AB1415" s="547">
        <f t="shared" si="182"/>
        <v>0</v>
      </c>
      <c r="AC1415" s="499" t="str">
        <f t="shared" si="183"/>
        <v/>
      </c>
    </row>
    <row r="1416" spans="22:29" ht="14.4" x14ac:dyDescent="0.3">
      <c r="V1416" s="546" t="str">
        <f t="shared" si="176"/>
        <v>Dépenses</v>
      </c>
      <c r="W1416" s="547">
        <f t="shared" si="177"/>
        <v>0</v>
      </c>
      <c r="X1416" s="547">
        <f t="shared" si="178"/>
        <v>0</v>
      </c>
      <c r="Y1416" s="547">
        <f t="shared" si="179"/>
        <v>0</v>
      </c>
      <c r="Z1416" s="547">
        <f t="shared" si="180"/>
        <v>0</v>
      </c>
      <c r="AA1416" s="547">
        <f t="shared" si="181"/>
        <v>0</v>
      </c>
      <c r="AB1416" s="547">
        <f t="shared" si="182"/>
        <v>0</v>
      </c>
      <c r="AC1416" s="499" t="str">
        <f t="shared" si="183"/>
        <v/>
      </c>
    </row>
    <row r="1417" spans="22:29" ht="14.4" x14ac:dyDescent="0.3">
      <c r="V1417" s="546" t="str">
        <f t="shared" si="176"/>
        <v>Dépenses</v>
      </c>
      <c r="W1417" s="547">
        <f t="shared" si="177"/>
        <v>0</v>
      </c>
      <c r="X1417" s="547">
        <f t="shared" si="178"/>
        <v>0</v>
      </c>
      <c r="Y1417" s="547">
        <f t="shared" si="179"/>
        <v>0</v>
      </c>
      <c r="Z1417" s="547">
        <f t="shared" si="180"/>
        <v>0</v>
      </c>
      <c r="AA1417" s="547">
        <f t="shared" si="181"/>
        <v>0</v>
      </c>
      <c r="AB1417" s="547">
        <f t="shared" si="182"/>
        <v>0</v>
      </c>
      <c r="AC1417" s="499" t="str">
        <f t="shared" si="183"/>
        <v/>
      </c>
    </row>
    <row r="1418" spans="22:29" ht="14.4" x14ac:dyDescent="0.3">
      <c r="V1418" s="546" t="str">
        <f t="shared" si="176"/>
        <v>Dépenses</v>
      </c>
      <c r="W1418" s="547">
        <f t="shared" si="177"/>
        <v>0</v>
      </c>
      <c r="X1418" s="547">
        <f t="shared" si="178"/>
        <v>0</v>
      </c>
      <c r="Y1418" s="547">
        <f t="shared" si="179"/>
        <v>0</v>
      </c>
      <c r="Z1418" s="547">
        <f t="shared" si="180"/>
        <v>0</v>
      </c>
      <c r="AA1418" s="547">
        <f t="shared" si="181"/>
        <v>0</v>
      </c>
      <c r="AB1418" s="547">
        <f t="shared" si="182"/>
        <v>0</v>
      </c>
      <c r="AC1418" s="499" t="str">
        <f t="shared" si="183"/>
        <v/>
      </c>
    </row>
    <row r="1419" spans="22:29" ht="14.4" x14ac:dyDescent="0.3">
      <c r="V1419" s="546" t="str">
        <f t="shared" si="176"/>
        <v>Dépenses</v>
      </c>
      <c r="W1419" s="547">
        <f t="shared" si="177"/>
        <v>0</v>
      </c>
      <c r="X1419" s="547">
        <f t="shared" si="178"/>
        <v>0</v>
      </c>
      <c r="Y1419" s="547">
        <f t="shared" si="179"/>
        <v>0</v>
      </c>
      <c r="Z1419" s="547">
        <f t="shared" si="180"/>
        <v>0</v>
      </c>
      <c r="AA1419" s="547">
        <f t="shared" si="181"/>
        <v>0</v>
      </c>
      <c r="AB1419" s="547">
        <f t="shared" si="182"/>
        <v>0</v>
      </c>
      <c r="AC1419" s="499" t="str">
        <f t="shared" si="183"/>
        <v/>
      </c>
    </row>
    <row r="1420" spans="22:29" ht="14.4" x14ac:dyDescent="0.3">
      <c r="V1420" s="546" t="str">
        <f t="shared" si="176"/>
        <v>Dépenses</v>
      </c>
      <c r="W1420" s="547">
        <f t="shared" si="177"/>
        <v>0</v>
      </c>
      <c r="X1420" s="547">
        <f t="shared" si="178"/>
        <v>0</v>
      </c>
      <c r="Y1420" s="547">
        <f t="shared" si="179"/>
        <v>0</v>
      </c>
      <c r="Z1420" s="547">
        <f t="shared" si="180"/>
        <v>0</v>
      </c>
      <c r="AA1420" s="547">
        <f t="shared" si="181"/>
        <v>0</v>
      </c>
      <c r="AB1420" s="547">
        <f t="shared" si="182"/>
        <v>0</v>
      </c>
      <c r="AC1420" s="499" t="str">
        <f t="shared" si="183"/>
        <v/>
      </c>
    </row>
    <row r="1421" spans="22:29" ht="14.4" x14ac:dyDescent="0.3">
      <c r="V1421" s="546" t="str">
        <f t="shared" si="176"/>
        <v>Dépenses</v>
      </c>
      <c r="W1421" s="547">
        <f t="shared" si="177"/>
        <v>0</v>
      </c>
      <c r="X1421" s="547">
        <f t="shared" si="178"/>
        <v>0</v>
      </c>
      <c r="Y1421" s="547">
        <f t="shared" si="179"/>
        <v>0</v>
      </c>
      <c r="Z1421" s="547">
        <f t="shared" si="180"/>
        <v>0</v>
      </c>
      <c r="AA1421" s="547">
        <f t="shared" si="181"/>
        <v>0</v>
      </c>
      <c r="AB1421" s="547">
        <f t="shared" si="182"/>
        <v>0</v>
      </c>
      <c r="AC1421" s="499" t="str">
        <f t="shared" si="183"/>
        <v/>
      </c>
    </row>
    <row r="1422" spans="22:29" ht="14.4" x14ac:dyDescent="0.3">
      <c r="V1422" s="546" t="str">
        <f t="shared" si="176"/>
        <v>Dépenses</v>
      </c>
      <c r="W1422" s="547">
        <f t="shared" si="177"/>
        <v>0</v>
      </c>
      <c r="X1422" s="547">
        <f t="shared" si="178"/>
        <v>0</v>
      </c>
      <c r="Y1422" s="547">
        <f t="shared" si="179"/>
        <v>0</v>
      </c>
      <c r="Z1422" s="547">
        <f t="shared" si="180"/>
        <v>0</v>
      </c>
      <c r="AA1422" s="547">
        <f t="shared" si="181"/>
        <v>0</v>
      </c>
      <c r="AB1422" s="547">
        <f t="shared" si="182"/>
        <v>0</v>
      </c>
      <c r="AC1422" s="499" t="str">
        <f t="shared" si="183"/>
        <v/>
      </c>
    </row>
    <row r="1423" spans="22:29" ht="14.4" x14ac:dyDescent="0.3">
      <c r="V1423" s="546" t="str">
        <f t="shared" si="176"/>
        <v>Dépenses</v>
      </c>
      <c r="W1423" s="547">
        <f t="shared" si="177"/>
        <v>0</v>
      </c>
      <c r="X1423" s="547">
        <f t="shared" si="178"/>
        <v>0</v>
      </c>
      <c r="Y1423" s="547">
        <f t="shared" si="179"/>
        <v>0</v>
      </c>
      <c r="Z1423" s="547">
        <f t="shared" si="180"/>
        <v>0</v>
      </c>
      <c r="AA1423" s="547">
        <f t="shared" si="181"/>
        <v>0</v>
      </c>
      <c r="AB1423" s="547">
        <f t="shared" si="182"/>
        <v>0</v>
      </c>
      <c r="AC1423" s="499" t="str">
        <f t="shared" si="183"/>
        <v/>
      </c>
    </row>
    <row r="1424" spans="22:29" ht="14.4" x14ac:dyDescent="0.3">
      <c r="V1424" s="546" t="str">
        <f t="shared" si="176"/>
        <v>Dépenses</v>
      </c>
      <c r="W1424" s="547">
        <f t="shared" si="177"/>
        <v>0</v>
      </c>
      <c r="X1424" s="547">
        <f t="shared" si="178"/>
        <v>0</v>
      </c>
      <c r="Y1424" s="547">
        <f t="shared" si="179"/>
        <v>0</v>
      </c>
      <c r="Z1424" s="547">
        <f t="shared" si="180"/>
        <v>0</v>
      </c>
      <c r="AA1424" s="547">
        <f t="shared" si="181"/>
        <v>0</v>
      </c>
      <c r="AB1424" s="547">
        <f t="shared" si="182"/>
        <v>0</v>
      </c>
      <c r="AC1424" s="499" t="str">
        <f t="shared" si="183"/>
        <v/>
      </c>
    </row>
    <row r="1425" spans="22:29" ht="14.4" x14ac:dyDescent="0.3">
      <c r="V1425" s="546" t="str">
        <f t="shared" si="176"/>
        <v>Dépenses</v>
      </c>
      <c r="W1425" s="547">
        <f t="shared" si="177"/>
        <v>0</v>
      </c>
      <c r="X1425" s="547">
        <f t="shared" si="178"/>
        <v>0</v>
      </c>
      <c r="Y1425" s="547">
        <f t="shared" si="179"/>
        <v>0</v>
      </c>
      <c r="Z1425" s="547">
        <f t="shared" si="180"/>
        <v>0</v>
      </c>
      <c r="AA1425" s="547">
        <f t="shared" si="181"/>
        <v>0</v>
      </c>
      <c r="AB1425" s="547">
        <f t="shared" si="182"/>
        <v>0</v>
      </c>
      <c r="AC1425" s="499" t="str">
        <f t="shared" si="183"/>
        <v/>
      </c>
    </row>
    <row r="1426" spans="22:29" ht="14.4" x14ac:dyDescent="0.3">
      <c r="V1426" s="546" t="str">
        <f t="shared" si="176"/>
        <v>Dépenses</v>
      </c>
      <c r="W1426" s="547">
        <f t="shared" si="177"/>
        <v>0</v>
      </c>
      <c r="X1426" s="547">
        <f t="shared" si="178"/>
        <v>0</v>
      </c>
      <c r="Y1426" s="547">
        <f t="shared" si="179"/>
        <v>0</v>
      </c>
      <c r="Z1426" s="547">
        <f t="shared" si="180"/>
        <v>0</v>
      </c>
      <c r="AA1426" s="547">
        <f t="shared" si="181"/>
        <v>0</v>
      </c>
      <c r="AB1426" s="547">
        <f t="shared" si="182"/>
        <v>0</v>
      </c>
      <c r="AC1426" s="499" t="str">
        <f t="shared" si="183"/>
        <v/>
      </c>
    </row>
    <row r="1427" spans="22:29" ht="14.4" x14ac:dyDescent="0.3">
      <c r="V1427" s="546" t="str">
        <f t="shared" si="176"/>
        <v>Dépenses</v>
      </c>
      <c r="W1427" s="547">
        <f t="shared" si="177"/>
        <v>0</v>
      </c>
      <c r="X1427" s="547">
        <f t="shared" si="178"/>
        <v>0</v>
      </c>
      <c r="Y1427" s="547">
        <f t="shared" si="179"/>
        <v>0</v>
      </c>
      <c r="Z1427" s="547">
        <f t="shared" si="180"/>
        <v>0</v>
      </c>
      <c r="AA1427" s="547">
        <f t="shared" si="181"/>
        <v>0</v>
      </c>
      <c r="AB1427" s="547">
        <f t="shared" si="182"/>
        <v>0</v>
      </c>
      <c r="AC1427" s="499" t="str">
        <f t="shared" si="183"/>
        <v/>
      </c>
    </row>
    <row r="1428" spans="22:29" ht="14.4" x14ac:dyDescent="0.3">
      <c r="V1428" s="546" t="str">
        <f t="shared" si="176"/>
        <v>Dépenses</v>
      </c>
      <c r="W1428" s="547">
        <f t="shared" si="177"/>
        <v>0</v>
      </c>
      <c r="X1428" s="547">
        <f t="shared" si="178"/>
        <v>0</v>
      </c>
      <c r="Y1428" s="547">
        <f t="shared" si="179"/>
        <v>0</v>
      </c>
      <c r="Z1428" s="547">
        <f t="shared" si="180"/>
        <v>0</v>
      </c>
      <c r="AA1428" s="547">
        <f t="shared" si="181"/>
        <v>0</v>
      </c>
      <c r="AB1428" s="547">
        <f t="shared" si="182"/>
        <v>0</v>
      </c>
      <c r="AC1428" s="499" t="str">
        <f t="shared" si="183"/>
        <v/>
      </c>
    </row>
    <row r="1429" spans="22:29" ht="14.4" x14ac:dyDescent="0.3">
      <c r="V1429" s="546" t="str">
        <f t="shared" si="176"/>
        <v>Dépenses</v>
      </c>
      <c r="W1429" s="547">
        <f t="shared" si="177"/>
        <v>0</v>
      </c>
      <c r="X1429" s="547">
        <f t="shared" si="178"/>
        <v>0</v>
      </c>
      <c r="Y1429" s="547">
        <f t="shared" si="179"/>
        <v>0</v>
      </c>
      <c r="Z1429" s="547">
        <f t="shared" si="180"/>
        <v>0</v>
      </c>
      <c r="AA1429" s="547">
        <f t="shared" si="181"/>
        <v>0</v>
      </c>
      <c r="AB1429" s="547">
        <f t="shared" si="182"/>
        <v>0</v>
      </c>
      <c r="AC1429" s="499" t="str">
        <f t="shared" si="183"/>
        <v/>
      </c>
    </row>
    <row r="1430" spans="22:29" ht="14.4" x14ac:dyDescent="0.3">
      <c r="V1430" s="546" t="str">
        <f t="shared" si="176"/>
        <v>Dépenses</v>
      </c>
      <c r="W1430" s="547">
        <f t="shared" si="177"/>
        <v>0</v>
      </c>
      <c r="X1430" s="547">
        <f t="shared" si="178"/>
        <v>0</v>
      </c>
      <c r="Y1430" s="547">
        <f t="shared" si="179"/>
        <v>0</v>
      </c>
      <c r="Z1430" s="547">
        <f t="shared" si="180"/>
        <v>0</v>
      </c>
      <c r="AA1430" s="547">
        <f t="shared" si="181"/>
        <v>0</v>
      </c>
      <c r="AB1430" s="547">
        <f t="shared" si="182"/>
        <v>0</v>
      </c>
      <c r="AC1430" s="499" t="str">
        <f t="shared" si="183"/>
        <v/>
      </c>
    </row>
    <row r="1431" spans="22:29" ht="14.4" x14ac:dyDescent="0.3">
      <c r="V1431" s="546" t="str">
        <f t="shared" si="176"/>
        <v>Dépenses</v>
      </c>
      <c r="W1431" s="547">
        <f t="shared" si="177"/>
        <v>0</v>
      </c>
      <c r="X1431" s="547">
        <f t="shared" si="178"/>
        <v>0</v>
      </c>
      <c r="Y1431" s="547">
        <f t="shared" si="179"/>
        <v>0</v>
      </c>
      <c r="Z1431" s="547">
        <f t="shared" si="180"/>
        <v>0</v>
      </c>
      <c r="AA1431" s="547">
        <f t="shared" si="181"/>
        <v>0</v>
      </c>
      <c r="AB1431" s="547">
        <f t="shared" si="182"/>
        <v>0</v>
      </c>
      <c r="AC1431" s="499" t="str">
        <f t="shared" si="183"/>
        <v/>
      </c>
    </row>
    <row r="1432" spans="22:29" ht="14.4" x14ac:dyDescent="0.3">
      <c r="V1432" s="546" t="str">
        <f t="shared" si="176"/>
        <v>Dépenses</v>
      </c>
      <c r="W1432" s="547">
        <f t="shared" si="177"/>
        <v>0</v>
      </c>
      <c r="X1432" s="547">
        <f t="shared" si="178"/>
        <v>0</v>
      </c>
      <c r="Y1432" s="547">
        <f t="shared" si="179"/>
        <v>0</v>
      </c>
      <c r="Z1432" s="547">
        <f t="shared" si="180"/>
        <v>0</v>
      </c>
      <c r="AA1432" s="547">
        <f t="shared" si="181"/>
        <v>0</v>
      </c>
      <c r="AB1432" s="547">
        <f t="shared" si="182"/>
        <v>0</v>
      </c>
      <c r="AC1432" s="499" t="str">
        <f t="shared" si="183"/>
        <v/>
      </c>
    </row>
    <row r="1433" spans="22:29" ht="14.4" x14ac:dyDescent="0.3">
      <c r="V1433" s="546" t="str">
        <f t="shared" si="176"/>
        <v>Dépenses</v>
      </c>
      <c r="W1433" s="547">
        <f t="shared" si="177"/>
        <v>0</v>
      </c>
      <c r="X1433" s="547">
        <f t="shared" si="178"/>
        <v>0</v>
      </c>
      <c r="Y1433" s="547">
        <f t="shared" si="179"/>
        <v>0</v>
      </c>
      <c r="Z1433" s="547">
        <f t="shared" si="180"/>
        <v>0</v>
      </c>
      <c r="AA1433" s="547">
        <f t="shared" si="181"/>
        <v>0</v>
      </c>
      <c r="AB1433" s="547">
        <f t="shared" si="182"/>
        <v>0</v>
      </c>
      <c r="AC1433" s="499" t="str">
        <f t="shared" si="183"/>
        <v/>
      </c>
    </row>
    <row r="1434" spans="22:29" ht="14.4" x14ac:dyDescent="0.3">
      <c r="V1434" s="546" t="str">
        <f t="shared" si="176"/>
        <v>Dépenses</v>
      </c>
      <c r="W1434" s="547">
        <f t="shared" si="177"/>
        <v>0</v>
      </c>
      <c r="X1434" s="547">
        <f t="shared" si="178"/>
        <v>0</v>
      </c>
      <c r="Y1434" s="547">
        <f t="shared" si="179"/>
        <v>0</v>
      </c>
      <c r="Z1434" s="547">
        <f t="shared" si="180"/>
        <v>0</v>
      </c>
      <c r="AA1434" s="547">
        <f t="shared" si="181"/>
        <v>0</v>
      </c>
      <c r="AB1434" s="547">
        <f t="shared" si="182"/>
        <v>0</v>
      </c>
      <c r="AC1434" s="499" t="str">
        <f t="shared" si="183"/>
        <v/>
      </c>
    </row>
    <row r="1435" spans="22:29" ht="14.4" x14ac:dyDescent="0.3">
      <c r="V1435" s="546" t="str">
        <f t="shared" si="176"/>
        <v>Dépenses</v>
      </c>
      <c r="W1435" s="547">
        <f t="shared" si="177"/>
        <v>0</v>
      </c>
      <c r="X1435" s="547">
        <f t="shared" si="178"/>
        <v>0</v>
      </c>
      <c r="Y1435" s="547">
        <f t="shared" si="179"/>
        <v>0</v>
      </c>
      <c r="Z1435" s="547">
        <f t="shared" si="180"/>
        <v>0</v>
      </c>
      <c r="AA1435" s="547">
        <f t="shared" si="181"/>
        <v>0</v>
      </c>
      <c r="AB1435" s="547">
        <f t="shared" si="182"/>
        <v>0</v>
      </c>
      <c r="AC1435" s="499" t="str">
        <f t="shared" si="183"/>
        <v/>
      </c>
    </row>
    <row r="1436" spans="22:29" ht="14.4" x14ac:dyDescent="0.3">
      <c r="V1436" s="546" t="str">
        <f t="shared" si="176"/>
        <v>Dépenses</v>
      </c>
      <c r="W1436" s="547">
        <f t="shared" si="177"/>
        <v>0</v>
      </c>
      <c r="X1436" s="547">
        <f t="shared" si="178"/>
        <v>0</v>
      </c>
      <c r="Y1436" s="547">
        <f t="shared" si="179"/>
        <v>0</v>
      </c>
      <c r="Z1436" s="547">
        <f t="shared" si="180"/>
        <v>0</v>
      </c>
      <c r="AA1436" s="547">
        <f t="shared" si="181"/>
        <v>0</v>
      </c>
      <c r="AB1436" s="547">
        <f t="shared" si="182"/>
        <v>0</v>
      </c>
      <c r="AC1436" s="499" t="str">
        <f t="shared" si="183"/>
        <v/>
      </c>
    </row>
    <row r="1437" spans="22:29" ht="14.4" x14ac:dyDescent="0.3">
      <c r="V1437" s="546" t="str">
        <f t="shared" si="176"/>
        <v>Dépenses</v>
      </c>
      <c r="W1437" s="547">
        <f t="shared" si="177"/>
        <v>0</v>
      </c>
      <c r="X1437" s="547">
        <f t="shared" si="178"/>
        <v>0</v>
      </c>
      <c r="Y1437" s="547">
        <f t="shared" si="179"/>
        <v>0</v>
      </c>
      <c r="Z1437" s="547">
        <f t="shared" si="180"/>
        <v>0</v>
      </c>
      <c r="AA1437" s="547">
        <f t="shared" si="181"/>
        <v>0</v>
      </c>
      <c r="AB1437" s="547">
        <f t="shared" si="182"/>
        <v>0</v>
      </c>
      <c r="AC1437" s="499" t="str">
        <f t="shared" si="183"/>
        <v/>
      </c>
    </row>
    <row r="1438" spans="22:29" ht="14.4" x14ac:dyDescent="0.3">
      <c r="V1438" s="546" t="str">
        <f t="shared" si="176"/>
        <v>Dépenses</v>
      </c>
      <c r="W1438" s="547">
        <f t="shared" si="177"/>
        <v>0</v>
      </c>
      <c r="X1438" s="547">
        <f t="shared" si="178"/>
        <v>0</v>
      </c>
      <c r="Y1438" s="547">
        <f t="shared" si="179"/>
        <v>0</v>
      </c>
      <c r="Z1438" s="547">
        <f t="shared" si="180"/>
        <v>0</v>
      </c>
      <c r="AA1438" s="547">
        <f t="shared" si="181"/>
        <v>0</v>
      </c>
      <c r="AB1438" s="547">
        <f t="shared" si="182"/>
        <v>0</v>
      </c>
      <c r="AC1438" s="499" t="str">
        <f t="shared" si="183"/>
        <v/>
      </c>
    </row>
    <row r="1439" spans="22:29" ht="14.4" x14ac:dyDescent="0.3">
      <c r="V1439" s="546" t="str">
        <f t="shared" si="176"/>
        <v>Dépenses</v>
      </c>
      <c r="W1439" s="547">
        <f t="shared" si="177"/>
        <v>0</v>
      </c>
      <c r="X1439" s="547">
        <f t="shared" si="178"/>
        <v>0</v>
      </c>
      <c r="Y1439" s="547">
        <f t="shared" si="179"/>
        <v>0</v>
      </c>
      <c r="Z1439" s="547">
        <f t="shared" si="180"/>
        <v>0</v>
      </c>
      <c r="AA1439" s="547">
        <f t="shared" si="181"/>
        <v>0</v>
      </c>
      <c r="AB1439" s="547">
        <f t="shared" si="182"/>
        <v>0</v>
      </c>
      <c r="AC1439" s="499" t="str">
        <f t="shared" si="183"/>
        <v/>
      </c>
    </row>
    <row r="1440" spans="22:29" ht="14.4" x14ac:dyDescent="0.3">
      <c r="V1440" s="546" t="str">
        <f t="shared" si="176"/>
        <v>Dépenses</v>
      </c>
      <c r="W1440" s="547">
        <f t="shared" si="177"/>
        <v>0</v>
      </c>
      <c r="X1440" s="547">
        <f t="shared" si="178"/>
        <v>0</v>
      </c>
      <c r="Y1440" s="547">
        <f t="shared" si="179"/>
        <v>0</v>
      </c>
      <c r="Z1440" s="547">
        <f t="shared" si="180"/>
        <v>0</v>
      </c>
      <c r="AA1440" s="547">
        <f t="shared" si="181"/>
        <v>0</v>
      </c>
      <c r="AB1440" s="547">
        <f t="shared" si="182"/>
        <v>0</v>
      </c>
      <c r="AC1440" s="499" t="str">
        <f t="shared" si="183"/>
        <v/>
      </c>
    </row>
    <row r="1441" spans="22:29" ht="14.4" x14ac:dyDescent="0.3">
      <c r="V1441" s="546" t="str">
        <f t="shared" si="176"/>
        <v>Dépenses</v>
      </c>
      <c r="W1441" s="547">
        <f t="shared" si="177"/>
        <v>0</v>
      </c>
      <c r="X1441" s="547">
        <f t="shared" si="178"/>
        <v>0</v>
      </c>
      <c r="Y1441" s="547">
        <f t="shared" si="179"/>
        <v>0</v>
      </c>
      <c r="Z1441" s="547">
        <f t="shared" si="180"/>
        <v>0</v>
      </c>
      <c r="AA1441" s="547">
        <f t="shared" si="181"/>
        <v>0</v>
      </c>
      <c r="AB1441" s="547">
        <f t="shared" si="182"/>
        <v>0</v>
      </c>
      <c r="AC1441" s="499" t="str">
        <f t="shared" si="183"/>
        <v/>
      </c>
    </row>
    <row r="1442" spans="22:29" ht="14.4" x14ac:dyDescent="0.3">
      <c r="V1442" s="546" t="str">
        <f t="shared" si="176"/>
        <v>Dépenses</v>
      </c>
      <c r="W1442" s="547">
        <f t="shared" si="177"/>
        <v>0</v>
      </c>
      <c r="X1442" s="547">
        <f t="shared" si="178"/>
        <v>0</v>
      </c>
      <c r="Y1442" s="547">
        <f t="shared" si="179"/>
        <v>0</v>
      </c>
      <c r="Z1442" s="547">
        <f t="shared" si="180"/>
        <v>0</v>
      </c>
      <c r="AA1442" s="547">
        <f t="shared" si="181"/>
        <v>0</v>
      </c>
      <c r="AB1442" s="547">
        <f t="shared" si="182"/>
        <v>0</v>
      </c>
      <c r="AC1442" s="499" t="str">
        <f t="shared" si="183"/>
        <v/>
      </c>
    </row>
    <row r="1443" spans="22:29" ht="14.4" x14ac:dyDescent="0.3">
      <c r="V1443" s="546" t="str">
        <f t="shared" si="176"/>
        <v>Dépenses</v>
      </c>
      <c r="W1443" s="547">
        <f t="shared" si="177"/>
        <v>0</v>
      </c>
      <c r="X1443" s="547">
        <f t="shared" si="178"/>
        <v>0</v>
      </c>
      <c r="Y1443" s="547">
        <f t="shared" si="179"/>
        <v>0</v>
      </c>
      <c r="Z1443" s="547">
        <f t="shared" si="180"/>
        <v>0</v>
      </c>
      <c r="AA1443" s="547">
        <f t="shared" si="181"/>
        <v>0</v>
      </c>
      <c r="AB1443" s="547">
        <f t="shared" si="182"/>
        <v>0</v>
      </c>
      <c r="AC1443" s="499" t="str">
        <f t="shared" si="183"/>
        <v/>
      </c>
    </row>
    <row r="1444" spans="22:29" ht="14.4" x14ac:dyDescent="0.3">
      <c r="V1444" s="546" t="str">
        <f t="shared" si="176"/>
        <v>Dépenses</v>
      </c>
      <c r="W1444" s="547">
        <f t="shared" si="177"/>
        <v>0</v>
      </c>
      <c r="X1444" s="547">
        <f t="shared" si="178"/>
        <v>0</v>
      </c>
      <c r="Y1444" s="547">
        <f t="shared" si="179"/>
        <v>0</v>
      </c>
      <c r="Z1444" s="547">
        <f t="shared" si="180"/>
        <v>0</v>
      </c>
      <c r="AA1444" s="547">
        <f t="shared" si="181"/>
        <v>0</v>
      </c>
      <c r="AB1444" s="547">
        <f t="shared" si="182"/>
        <v>0</v>
      </c>
      <c r="AC1444" s="499" t="str">
        <f t="shared" si="183"/>
        <v/>
      </c>
    </row>
    <row r="1445" spans="22:29" ht="14.4" x14ac:dyDescent="0.3">
      <c r="V1445" s="546" t="str">
        <f t="shared" si="176"/>
        <v>Dépenses</v>
      </c>
      <c r="W1445" s="547">
        <f t="shared" si="177"/>
        <v>0</v>
      </c>
      <c r="X1445" s="547">
        <f t="shared" si="178"/>
        <v>0</v>
      </c>
      <c r="Y1445" s="547">
        <f t="shared" si="179"/>
        <v>0</v>
      </c>
      <c r="Z1445" s="547">
        <f t="shared" si="180"/>
        <v>0</v>
      </c>
      <c r="AA1445" s="547">
        <f t="shared" si="181"/>
        <v>0</v>
      </c>
      <c r="AB1445" s="547">
        <f t="shared" si="182"/>
        <v>0</v>
      </c>
      <c r="AC1445" s="499" t="str">
        <f t="shared" si="183"/>
        <v/>
      </c>
    </row>
    <row r="1446" spans="22:29" ht="14.4" x14ac:dyDescent="0.3">
      <c r="V1446" s="546" t="str">
        <f t="shared" si="176"/>
        <v>Dépenses</v>
      </c>
      <c r="W1446" s="547">
        <f t="shared" si="177"/>
        <v>0</v>
      </c>
      <c r="X1446" s="547">
        <f t="shared" si="178"/>
        <v>0</v>
      </c>
      <c r="Y1446" s="547">
        <f t="shared" si="179"/>
        <v>0</v>
      </c>
      <c r="Z1446" s="547">
        <f t="shared" si="180"/>
        <v>0</v>
      </c>
      <c r="AA1446" s="547">
        <f t="shared" si="181"/>
        <v>0</v>
      </c>
      <c r="AB1446" s="547">
        <f t="shared" si="182"/>
        <v>0</v>
      </c>
      <c r="AC1446" s="499" t="str">
        <f t="shared" si="183"/>
        <v/>
      </c>
    </row>
    <row r="1447" spans="22:29" ht="14.4" x14ac:dyDescent="0.3">
      <c r="V1447" s="546" t="str">
        <f t="shared" si="176"/>
        <v>Dépenses</v>
      </c>
      <c r="W1447" s="547">
        <f t="shared" si="177"/>
        <v>0</v>
      </c>
      <c r="X1447" s="547">
        <f t="shared" si="178"/>
        <v>0</v>
      </c>
      <c r="Y1447" s="547">
        <f t="shared" si="179"/>
        <v>0</v>
      </c>
      <c r="Z1447" s="547">
        <f t="shared" si="180"/>
        <v>0</v>
      </c>
      <c r="AA1447" s="547">
        <f t="shared" si="181"/>
        <v>0</v>
      </c>
      <c r="AB1447" s="547">
        <f t="shared" si="182"/>
        <v>0</v>
      </c>
      <c r="AC1447" s="499" t="str">
        <f t="shared" si="183"/>
        <v/>
      </c>
    </row>
    <row r="1448" spans="22:29" ht="14.4" x14ac:dyDescent="0.3">
      <c r="V1448" s="546" t="str">
        <f t="shared" si="176"/>
        <v>Dépenses</v>
      </c>
      <c r="W1448" s="547">
        <f t="shared" si="177"/>
        <v>0</v>
      </c>
      <c r="X1448" s="547">
        <f t="shared" si="178"/>
        <v>0</v>
      </c>
      <c r="Y1448" s="547">
        <f t="shared" si="179"/>
        <v>0</v>
      </c>
      <c r="Z1448" s="547">
        <f t="shared" si="180"/>
        <v>0</v>
      </c>
      <c r="AA1448" s="547">
        <f t="shared" si="181"/>
        <v>0</v>
      </c>
      <c r="AB1448" s="547">
        <f t="shared" si="182"/>
        <v>0</v>
      </c>
      <c r="AC1448" s="499" t="str">
        <f t="shared" si="183"/>
        <v/>
      </c>
    </row>
    <row r="1449" spans="22:29" ht="14.4" x14ac:dyDescent="0.3">
      <c r="V1449" s="546" t="str">
        <f t="shared" si="176"/>
        <v>Dépenses</v>
      </c>
      <c r="W1449" s="547">
        <f t="shared" si="177"/>
        <v>0</v>
      </c>
      <c r="X1449" s="547">
        <f t="shared" si="178"/>
        <v>0</v>
      </c>
      <c r="Y1449" s="547">
        <f t="shared" si="179"/>
        <v>0</v>
      </c>
      <c r="Z1449" s="547">
        <f t="shared" si="180"/>
        <v>0</v>
      </c>
      <c r="AA1449" s="547">
        <f t="shared" si="181"/>
        <v>0</v>
      </c>
      <c r="AB1449" s="547">
        <f t="shared" si="182"/>
        <v>0</v>
      </c>
      <c r="AC1449" s="499" t="str">
        <f t="shared" si="183"/>
        <v/>
      </c>
    </row>
    <row r="1450" spans="22:29" ht="14.4" x14ac:dyDescent="0.3">
      <c r="V1450" s="546" t="str">
        <f t="shared" si="176"/>
        <v>Dépenses</v>
      </c>
      <c r="W1450" s="547">
        <f t="shared" si="177"/>
        <v>0</v>
      </c>
      <c r="X1450" s="547">
        <f t="shared" si="178"/>
        <v>0</v>
      </c>
      <c r="Y1450" s="547">
        <f t="shared" si="179"/>
        <v>0</v>
      </c>
      <c r="Z1450" s="547">
        <f t="shared" si="180"/>
        <v>0</v>
      </c>
      <c r="AA1450" s="547">
        <f t="shared" si="181"/>
        <v>0</v>
      </c>
      <c r="AB1450" s="547">
        <f t="shared" si="182"/>
        <v>0</v>
      </c>
      <c r="AC1450" s="499" t="str">
        <f t="shared" si="183"/>
        <v/>
      </c>
    </row>
    <row r="1451" spans="22:29" ht="14.4" x14ac:dyDescent="0.3">
      <c r="V1451" s="546" t="str">
        <f t="shared" si="176"/>
        <v>Dépenses</v>
      </c>
      <c r="W1451" s="547">
        <f t="shared" si="177"/>
        <v>0</v>
      </c>
      <c r="X1451" s="547">
        <f t="shared" si="178"/>
        <v>0</v>
      </c>
      <c r="Y1451" s="547">
        <f t="shared" si="179"/>
        <v>0</v>
      </c>
      <c r="Z1451" s="547">
        <f t="shared" si="180"/>
        <v>0</v>
      </c>
      <c r="AA1451" s="547">
        <f t="shared" si="181"/>
        <v>0</v>
      </c>
      <c r="AB1451" s="547">
        <f t="shared" si="182"/>
        <v>0</v>
      </c>
      <c r="AC1451" s="499" t="str">
        <f t="shared" si="183"/>
        <v/>
      </c>
    </row>
    <row r="1452" spans="22:29" ht="14.4" x14ac:dyDescent="0.3">
      <c r="V1452" s="546" t="str">
        <f t="shared" si="176"/>
        <v>Dépenses</v>
      </c>
      <c r="W1452" s="547">
        <f t="shared" si="177"/>
        <v>0</v>
      </c>
      <c r="X1452" s="547">
        <f t="shared" si="178"/>
        <v>0</v>
      </c>
      <c r="Y1452" s="547">
        <f t="shared" si="179"/>
        <v>0</v>
      </c>
      <c r="Z1452" s="547">
        <f t="shared" si="180"/>
        <v>0</v>
      </c>
      <c r="AA1452" s="547">
        <f t="shared" si="181"/>
        <v>0</v>
      </c>
      <c r="AB1452" s="547">
        <f t="shared" si="182"/>
        <v>0</v>
      </c>
      <c r="AC1452" s="499" t="str">
        <f t="shared" si="183"/>
        <v/>
      </c>
    </row>
    <row r="1453" spans="22:29" ht="14.4" x14ac:dyDescent="0.3">
      <c r="V1453" s="546" t="str">
        <f t="shared" si="176"/>
        <v>Dépenses</v>
      </c>
      <c r="W1453" s="547">
        <f t="shared" si="177"/>
        <v>0</v>
      </c>
      <c r="X1453" s="547">
        <f t="shared" si="178"/>
        <v>0</v>
      </c>
      <c r="Y1453" s="547">
        <f t="shared" si="179"/>
        <v>0</v>
      </c>
      <c r="Z1453" s="547">
        <f t="shared" si="180"/>
        <v>0</v>
      </c>
      <c r="AA1453" s="547">
        <f t="shared" si="181"/>
        <v>0</v>
      </c>
      <c r="AB1453" s="547">
        <f t="shared" si="182"/>
        <v>0</v>
      </c>
      <c r="AC1453" s="499" t="str">
        <f t="shared" si="183"/>
        <v/>
      </c>
    </row>
    <row r="1454" spans="22:29" ht="14.4" x14ac:dyDescent="0.3">
      <c r="V1454" s="546" t="str">
        <f t="shared" si="176"/>
        <v>Dépenses</v>
      </c>
      <c r="W1454" s="547">
        <f t="shared" si="177"/>
        <v>0</v>
      </c>
      <c r="X1454" s="547">
        <f t="shared" si="178"/>
        <v>0</v>
      </c>
      <c r="Y1454" s="547">
        <f t="shared" si="179"/>
        <v>0</v>
      </c>
      <c r="Z1454" s="547">
        <f t="shared" si="180"/>
        <v>0</v>
      </c>
      <c r="AA1454" s="547">
        <f t="shared" si="181"/>
        <v>0</v>
      </c>
      <c r="AB1454" s="547">
        <f t="shared" si="182"/>
        <v>0</v>
      </c>
      <c r="AC1454" s="499" t="str">
        <f t="shared" si="183"/>
        <v/>
      </c>
    </row>
    <row r="1455" spans="22:29" ht="14.4" x14ac:dyDescent="0.3">
      <c r="V1455" s="546" t="str">
        <f t="shared" si="176"/>
        <v>Dépenses</v>
      </c>
      <c r="W1455" s="547">
        <f t="shared" si="177"/>
        <v>0</v>
      </c>
      <c r="X1455" s="547">
        <f t="shared" si="178"/>
        <v>0</v>
      </c>
      <c r="Y1455" s="547">
        <f t="shared" si="179"/>
        <v>0</v>
      </c>
      <c r="Z1455" s="547">
        <f t="shared" si="180"/>
        <v>0</v>
      </c>
      <c r="AA1455" s="547">
        <f t="shared" si="181"/>
        <v>0</v>
      </c>
      <c r="AB1455" s="547">
        <f t="shared" si="182"/>
        <v>0</v>
      </c>
      <c r="AC1455" s="499" t="str">
        <f t="shared" si="183"/>
        <v/>
      </c>
    </row>
    <row r="1456" spans="22:29" ht="14.4" x14ac:dyDescent="0.3">
      <c r="V1456" s="546" t="str">
        <f t="shared" si="176"/>
        <v>Dépenses</v>
      </c>
      <c r="W1456" s="547">
        <f t="shared" si="177"/>
        <v>0</v>
      </c>
      <c r="X1456" s="547">
        <f t="shared" si="178"/>
        <v>0</v>
      </c>
      <c r="Y1456" s="547">
        <f t="shared" si="179"/>
        <v>0</v>
      </c>
      <c r="Z1456" s="547">
        <f t="shared" si="180"/>
        <v>0</v>
      </c>
      <c r="AA1456" s="547">
        <f t="shared" si="181"/>
        <v>0</v>
      </c>
      <c r="AB1456" s="547">
        <f t="shared" si="182"/>
        <v>0</v>
      </c>
      <c r="AC1456" s="499" t="str">
        <f t="shared" si="183"/>
        <v/>
      </c>
    </row>
    <row r="1457" spans="22:29" ht="14.4" x14ac:dyDescent="0.3">
      <c r="V1457" s="546" t="str">
        <f t="shared" si="176"/>
        <v>Dépenses</v>
      </c>
      <c r="W1457" s="547">
        <f t="shared" si="177"/>
        <v>0</v>
      </c>
      <c r="X1457" s="547">
        <f t="shared" si="178"/>
        <v>0</v>
      </c>
      <c r="Y1457" s="547">
        <f t="shared" si="179"/>
        <v>0</v>
      </c>
      <c r="Z1457" s="547">
        <f t="shared" si="180"/>
        <v>0</v>
      </c>
      <c r="AA1457" s="547">
        <f t="shared" si="181"/>
        <v>0</v>
      </c>
      <c r="AB1457" s="547">
        <f t="shared" si="182"/>
        <v>0</v>
      </c>
      <c r="AC1457" s="499" t="str">
        <f t="shared" si="183"/>
        <v/>
      </c>
    </row>
    <row r="1458" spans="22:29" ht="14.4" x14ac:dyDescent="0.3">
      <c r="V1458" s="546" t="str">
        <f t="shared" si="176"/>
        <v>Dépenses</v>
      </c>
      <c r="W1458" s="547">
        <f t="shared" si="177"/>
        <v>0</v>
      </c>
      <c r="X1458" s="547">
        <f t="shared" si="178"/>
        <v>0</v>
      </c>
      <c r="Y1458" s="547">
        <f t="shared" si="179"/>
        <v>0</v>
      </c>
      <c r="Z1458" s="547">
        <f t="shared" si="180"/>
        <v>0</v>
      </c>
      <c r="AA1458" s="547">
        <f t="shared" si="181"/>
        <v>0</v>
      </c>
      <c r="AB1458" s="547">
        <f t="shared" si="182"/>
        <v>0</v>
      </c>
      <c r="AC1458" s="499" t="str">
        <f t="shared" si="183"/>
        <v/>
      </c>
    </row>
    <row r="1459" spans="22:29" ht="14.4" x14ac:dyDescent="0.3">
      <c r="V1459" s="546" t="str">
        <f t="shared" si="176"/>
        <v>Dépenses</v>
      </c>
      <c r="W1459" s="547">
        <f t="shared" si="177"/>
        <v>0</v>
      </c>
      <c r="X1459" s="547">
        <f t="shared" si="178"/>
        <v>0</v>
      </c>
      <c r="Y1459" s="547">
        <f t="shared" si="179"/>
        <v>0</v>
      </c>
      <c r="Z1459" s="547">
        <f t="shared" si="180"/>
        <v>0</v>
      </c>
      <c r="AA1459" s="547">
        <f t="shared" si="181"/>
        <v>0</v>
      </c>
      <c r="AB1459" s="547">
        <f t="shared" si="182"/>
        <v>0</v>
      </c>
      <c r="AC1459" s="499" t="str">
        <f t="shared" si="183"/>
        <v/>
      </c>
    </row>
    <row r="1460" spans="22:29" ht="14.4" x14ac:dyDescent="0.3">
      <c r="V1460" s="546" t="str">
        <f t="shared" si="176"/>
        <v>Dépenses</v>
      </c>
      <c r="W1460" s="547">
        <f t="shared" si="177"/>
        <v>0</v>
      </c>
      <c r="X1460" s="547">
        <f t="shared" si="178"/>
        <v>0</v>
      </c>
      <c r="Y1460" s="547">
        <f t="shared" si="179"/>
        <v>0</v>
      </c>
      <c r="Z1460" s="547">
        <f t="shared" si="180"/>
        <v>0</v>
      </c>
      <c r="AA1460" s="547">
        <f t="shared" si="181"/>
        <v>0</v>
      </c>
      <c r="AB1460" s="547">
        <f t="shared" si="182"/>
        <v>0</v>
      </c>
      <c r="AC1460" s="499" t="str">
        <f t="shared" si="183"/>
        <v/>
      </c>
    </row>
    <row r="1461" spans="22:29" ht="14.4" x14ac:dyDescent="0.3">
      <c r="V1461" s="546" t="str">
        <f t="shared" si="176"/>
        <v>Dépenses</v>
      </c>
      <c r="W1461" s="547">
        <f t="shared" si="177"/>
        <v>0</v>
      </c>
      <c r="X1461" s="547">
        <f t="shared" si="178"/>
        <v>0</v>
      </c>
      <c r="Y1461" s="547">
        <f t="shared" si="179"/>
        <v>0</v>
      </c>
      <c r="Z1461" s="547">
        <f t="shared" si="180"/>
        <v>0</v>
      </c>
      <c r="AA1461" s="547">
        <f t="shared" si="181"/>
        <v>0</v>
      </c>
      <c r="AB1461" s="547">
        <f t="shared" si="182"/>
        <v>0</v>
      </c>
      <c r="AC1461" s="499" t="str">
        <f t="shared" si="183"/>
        <v/>
      </c>
    </row>
    <row r="1462" spans="22:29" ht="14.4" x14ac:dyDescent="0.3">
      <c r="V1462" s="546" t="str">
        <f t="shared" si="176"/>
        <v>Dépenses</v>
      </c>
      <c r="W1462" s="547">
        <f t="shared" si="177"/>
        <v>0</v>
      </c>
      <c r="X1462" s="547">
        <f t="shared" si="178"/>
        <v>0</v>
      </c>
      <c r="Y1462" s="547">
        <f t="shared" si="179"/>
        <v>0</v>
      </c>
      <c r="Z1462" s="547">
        <f t="shared" si="180"/>
        <v>0</v>
      </c>
      <c r="AA1462" s="547">
        <f t="shared" si="181"/>
        <v>0</v>
      </c>
      <c r="AB1462" s="547">
        <f t="shared" si="182"/>
        <v>0</v>
      </c>
      <c r="AC1462" s="499" t="str">
        <f t="shared" si="183"/>
        <v/>
      </c>
    </row>
    <row r="1463" spans="22:29" ht="14.4" x14ac:dyDescent="0.3">
      <c r="V1463" s="546" t="str">
        <f t="shared" si="176"/>
        <v>Dépenses</v>
      </c>
      <c r="W1463" s="547">
        <f t="shared" si="177"/>
        <v>0</v>
      </c>
      <c r="X1463" s="547">
        <f t="shared" si="178"/>
        <v>0</v>
      </c>
      <c r="Y1463" s="547">
        <f t="shared" si="179"/>
        <v>0</v>
      </c>
      <c r="Z1463" s="547">
        <f t="shared" si="180"/>
        <v>0</v>
      </c>
      <c r="AA1463" s="547">
        <f t="shared" si="181"/>
        <v>0</v>
      </c>
      <c r="AB1463" s="547">
        <f t="shared" si="182"/>
        <v>0</v>
      </c>
      <c r="AC1463" s="499" t="str">
        <f t="shared" si="183"/>
        <v/>
      </c>
    </row>
    <row r="1464" spans="22:29" ht="14.4" x14ac:dyDescent="0.3">
      <c r="V1464" s="546" t="str">
        <f t="shared" si="176"/>
        <v>Dépenses</v>
      </c>
      <c r="W1464" s="547">
        <f t="shared" si="177"/>
        <v>0</v>
      </c>
      <c r="X1464" s="547">
        <f t="shared" si="178"/>
        <v>0</v>
      </c>
      <c r="Y1464" s="547">
        <f t="shared" si="179"/>
        <v>0</v>
      </c>
      <c r="Z1464" s="547">
        <f t="shared" si="180"/>
        <v>0</v>
      </c>
      <c r="AA1464" s="547">
        <f t="shared" si="181"/>
        <v>0</v>
      </c>
      <c r="AB1464" s="547">
        <f t="shared" si="182"/>
        <v>0</v>
      </c>
      <c r="AC1464" s="499" t="str">
        <f t="shared" si="183"/>
        <v/>
      </c>
    </row>
    <row r="1465" spans="22:29" ht="14.4" x14ac:dyDescent="0.3">
      <c r="V1465" s="546" t="str">
        <f t="shared" si="176"/>
        <v>Dépenses</v>
      </c>
      <c r="W1465" s="547">
        <f t="shared" si="177"/>
        <v>0</v>
      </c>
      <c r="X1465" s="547">
        <f t="shared" si="178"/>
        <v>0</v>
      </c>
      <c r="Y1465" s="547">
        <f t="shared" si="179"/>
        <v>0</v>
      </c>
      <c r="Z1465" s="547">
        <f t="shared" si="180"/>
        <v>0</v>
      </c>
      <c r="AA1465" s="547">
        <f t="shared" si="181"/>
        <v>0</v>
      </c>
      <c r="AB1465" s="547">
        <f t="shared" si="182"/>
        <v>0</v>
      </c>
      <c r="AC1465" s="499" t="str">
        <f t="shared" si="183"/>
        <v/>
      </c>
    </row>
    <row r="1466" spans="22:29" ht="14.4" x14ac:dyDescent="0.3">
      <c r="V1466" s="546" t="str">
        <f t="shared" si="176"/>
        <v>Dépenses</v>
      </c>
      <c r="W1466" s="547">
        <f t="shared" si="177"/>
        <v>0</v>
      </c>
      <c r="X1466" s="547">
        <f t="shared" si="178"/>
        <v>0</v>
      </c>
      <c r="Y1466" s="547">
        <f t="shared" si="179"/>
        <v>0</v>
      </c>
      <c r="Z1466" s="547">
        <f t="shared" si="180"/>
        <v>0</v>
      </c>
      <c r="AA1466" s="547">
        <f t="shared" si="181"/>
        <v>0</v>
      </c>
      <c r="AB1466" s="547">
        <f t="shared" si="182"/>
        <v>0</v>
      </c>
      <c r="AC1466" s="499" t="str">
        <f t="shared" si="183"/>
        <v/>
      </c>
    </row>
    <row r="1467" spans="22:29" ht="14.4" x14ac:dyDescent="0.3">
      <c r="V1467" s="546" t="str">
        <f t="shared" si="176"/>
        <v>Dépenses</v>
      </c>
      <c r="W1467" s="547">
        <f t="shared" si="177"/>
        <v>0</v>
      </c>
      <c r="X1467" s="547">
        <f t="shared" si="178"/>
        <v>0</v>
      </c>
      <c r="Y1467" s="547">
        <f t="shared" si="179"/>
        <v>0</v>
      </c>
      <c r="Z1467" s="547">
        <f t="shared" si="180"/>
        <v>0</v>
      </c>
      <c r="AA1467" s="547">
        <f t="shared" si="181"/>
        <v>0</v>
      </c>
      <c r="AB1467" s="547">
        <f t="shared" si="182"/>
        <v>0</v>
      </c>
      <c r="AC1467" s="499" t="str">
        <f t="shared" si="183"/>
        <v/>
      </c>
    </row>
    <row r="1468" spans="22:29" ht="14.4" x14ac:dyDescent="0.3">
      <c r="V1468" s="546" t="str">
        <f t="shared" si="176"/>
        <v>Dépenses</v>
      </c>
      <c r="W1468" s="547">
        <f t="shared" si="177"/>
        <v>0</v>
      </c>
      <c r="X1468" s="547">
        <f t="shared" si="178"/>
        <v>0</v>
      </c>
      <c r="Y1468" s="547">
        <f t="shared" si="179"/>
        <v>0</v>
      </c>
      <c r="Z1468" s="547">
        <f t="shared" si="180"/>
        <v>0</v>
      </c>
      <c r="AA1468" s="547">
        <f t="shared" si="181"/>
        <v>0</v>
      </c>
      <c r="AB1468" s="547">
        <f t="shared" si="182"/>
        <v>0</v>
      </c>
      <c r="AC1468" s="499" t="str">
        <f t="shared" si="183"/>
        <v/>
      </c>
    </row>
    <row r="1469" spans="22:29" ht="14.4" x14ac:dyDescent="0.3">
      <c r="V1469" s="546" t="str">
        <f t="shared" si="176"/>
        <v>Dépenses</v>
      </c>
      <c r="W1469" s="547">
        <f t="shared" si="177"/>
        <v>0</v>
      </c>
      <c r="X1469" s="547">
        <f t="shared" si="178"/>
        <v>0</v>
      </c>
      <c r="Y1469" s="547">
        <f t="shared" si="179"/>
        <v>0</v>
      </c>
      <c r="Z1469" s="547">
        <f t="shared" si="180"/>
        <v>0</v>
      </c>
      <c r="AA1469" s="547">
        <f t="shared" si="181"/>
        <v>0</v>
      </c>
      <c r="AB1469" s="547">
        <f t="shared" si="182"/>
        <v>0</v>
      </c>
      <c r="AC1469" s="499" t="str">
        <f t="shared" si="183"/>
        <v/>
      </c>
    </row>
    <row r="1470" spans="22:29" ht="14.4" x14ac:dyDescent="0.3">
      <c r="V1470" s="546" t="str">
        <f t="shared" si="176"/>
        <v>Dépenses</v>
      </c>
      <c r="W1470" s="547">
        <f t="shared" si="177"/>
        <v>0</v>
      </c>
      <c r="X1470" s="547">
        <f t="shared" si="178"/>
        <v>0</v>
      </c>
      <c r="Y1470" s="547">
        <f t="shared" si="179"/>
        <v>0</v>
      </c>
      <c r="Z1470" s="547">
        <f t="shared" si="180"/>
        <v>0</v>
      </c>
      <c r="AA1470" s="547">
        <f t="shared" si="181"/>
        <v>0</v>
      </c>
      <c r="AB1470" s="547">
        <f t="shared" si="182"/>
        <v>0</v>
      </c>
      <c r="AC1470" s="499" t="str">
        <f t="shared" si="183"/>
        <v/>
      </c>
    </row>
    <row r="1471" spans="22:29" ht="14.4" x14ac:dyDescent="0.3">
      <c r="V1471" s="546" t="str">
        <f t="shared" si="176"/>
        <v>Dépenses</v>
      </c>
      <c r="W1471" s="547">
        <f t="shared" si="177"/>
        <v>0</v>
      </c>
      <c r="X1471" s="547">
        <f t="shared" si="178"/>
        <v>0</v>
      </c>
      <c r="Y1471" s="547">
        <f t="shared" si="179"/>
        <v>0</v>
      </c>
      <c r="Z1471" s="547">
        <f t="shared" si="180"/>
        <v>0</v>
      </c>
      <c r="AA1471" s="547">
        <f t="shared" si="181"/>
        <v>0</v>
      </c>
      <c r="AB1471" s="547">
        <f t="shared" si="182"/>
        <v>0</v>
      </c>
      <c r="AC1471" s="499" t="str">
        <f t="shared" si="183"/>
        <v/>
      </c>
    </row>
    <row r="1472" spans="22:29" ht="14.4" x14ac:dyDescent="0.3">
      <c r="V1472" s="546" t="str">
        <f t="shared" si="176"/>
        <v>Dépenses</v>
      </c>
      <c r="W1472" s="547">
        <f t="shared" si="177"/>
        <v>0</v>
      </c>
      <c r="X1472" s="547">
        <f t="shared" si="178"/>
        <v>0</v>
      </c>
      <c r="Y1472" s="547">
        <f t="shared" si="179"/>
        <v>0</v>
      </c>
      <c r="Z1472" s="547">
        <f t="shared" si="180"/>
        <v>0</v>
      </c>
      <c r="AA1472" s="547">
        <f t="shared" si="181"/>
        <v>0</v>
      </c>
      <c r="AB1472" s="547">
        <f t="shared" si="182"/>
        <v>0</v>
      </c>
      <c r="AC1472" s="499" t="str">
        <f t="shared" si="183"/>
        <v/>
      </c>
    </row>
    <row r="1473" spans="22:29" ht="14.4" x14ac:dyDescent="0.3">
      <c r="V1473" s="546" t="str">
        <f t="shared" si="176"/>
        <v>Dépenses</v>
      </c>
      <c r="W1473" s="547">
        <f t="shared" si="177"/>
        <v>0</v>
      </c>
      <c r="X1473" s="547">
        <f t="shared" si="178"/>
        <v>0</v>
      </c>
      <c r="Y1473" s="547">
        <f t="shared" si="179"/>
        <v>0</v>
      </c>
      <c r="Z1473" s="547">
        <f t="shared" si="180"/>
        <v>0</v>
      </c>
      <c r="AA1473" s="547">
        <f t="shared" si="181"/>
        <v>0</v>
      </c>
      <c r="AB1473" s="547">
        <f t="shared" si="182"/>
        <v>0</v>
      </c>
      <c r="AC1473" s="499" t="str">
        <f t="shared" si="183"/>
        <v/>
      </c>
    </row>
    <row r="1474" spans="22:29" ht="14.4" x14ac:dyDescent="0.3">
      <c r="V1474" s="546" t="str">
        <f t="shared" si="176"/>
        <v>Dépenses</v>
      </c>
      <c r="W1474" s="547">
        <f t="shared" si="177"/>
        <v>0</v>
      </c>
      <c r="X1474" s="547">
        <f t="shared" si="178"/>
        <v>0</v>
      </c>
      <c r="Y1474" s="547">
        <f t="shared" si="179"/>
        <v>0</v>
      </c>
      <c r="Z1474" s="547">
        <f t="shared" si="180"/>
        <v>0</v>
      </c>
      <c r="AA1474" s="547">
        <f t="shared" si="181"/>
        <v>0</v>
      </c>
      <c r="AB1474" s="547">
        <f t="shared" si="182"/>
        <v>0</v>
      </c>
      <c r="AC1474" s="499" t="str">
        <f t="shared" si="183"/>
        <v/>
      </c>
    </row>
    <row r="1475" spans="22:29" ht="14.4" x14ac:dyDescent="0.3">
      <c r="V1475" s="546" t="str">
        <f t="shared" ref="V1475:V1500" si="184">IF(LEFT($L1475,1)="R","Recettes","Dépenses")</f>
        <v>Dépenses</v>
      </c>
      <c r="W1475" s="547">
        <f t="shared" ref="W1475:W1500" si="185">IF($G1475&amp;$I1475&amp;$D1475="SaisirBudget InitialEngagement",$T1475,0)</f>
        <v>0</v>
      </c>
      <c r="X1475" s="547">
        <f t="shared" ref="X1475:X1500" si="186">IF($G1475&amp;$I1475&amp;$D1475&amp;$V1475="SaisirBudget InitialPaiementDépenses",$T1475,0)</f>
        <v>0</v>
      </c>
      <c r="Y1475" s="547">
        <f t="shared" ref="Y1475:Y1500" si="187">IF($G1475&amp;$I1475&amp;$D1475&amp;$V1475="SaisirBudget InitialPaiementRecettes",$T1475,0)</f>
        <v>0</v>
      </c>
      <c r="Z1475" s="547">
        <f t="shared" ref="Z1475:Z1500" si="188">IF($D1475&amp;$V1475="EngagementDépenses",$T1475,0)</f>
        <v>0</v>
      </c>
      <c r="AA1475" s="547">
        <f t="shared" ref="AA1475:AA1500" si="189">IF($D1475&amp;$V1475="PaiementDépenses",$T1475,0)</f>
        <v>0</v>
      </c>
      <c r="AB1475" s="547">
        <f t="shared" ref="AB1475:AB1500" si="190">IF($D1475&amp;$V1475="PaiementRecettes",$T1475,0)</f>
        <v>0</v>
      </c>
      <c r="AC1475" s="499" t="str">
        <f t="shared" ref="AC1475:AC1500" si="191">IF(LEFT($L1475,2)="RF","RF",IF(LEFT($L1475,2)="RI","RI",""))</f>
        <v/>
      </c>
    </row>
    <row r="1476" spans="22:29" ht="14.4" x14ac:dyDescent="0.3">
      <c r="V1476" s="546" t="str">
        <f t="shared" si="184"/>
        <v>Dépenses</v>
      </c>
      <c r="W1476" s="547">
        <f t="shared" si="185"/>
        <v>0</v>
      </c>
      <c r="X1476" s="547">
        <f t="shared" si="186"/>
        <v>0</v>
      </c>
      <c r="Y1476" s="547">
        <f t="shared" si="187"/>
        <v>0</v>
      </c>
      <c r="Z1476" s="547">
        <f t="shared" si="188"/>
        <v>0</v>
      </c>
      <c r="AA1476" s="547">
        <f t="shared" si="189"/>
        <v>0</v>
      </c>
      <c r="AB1476" s="547">
        <f t="shared" si="190"/>
        <v>0</v>
      </c>
      <c r="AC1476" s="499" t="str">
        <f t="shared" si="191"/>
        <v/>
      </c>
    </row>
    <row r="1477" spans="22:29" ht="14.4" x14ac:dyDescent="0.3">
      <c r="V1477" s="546" t="str">
        <f t="shared" si="184"/>
        <v>Dépenses</v>
      </c>
      <c r="W1477" s="547">
        <f t="shared" si="185"/>
        <v>0</v>
      </c>
      <c r="X1477" s="547">
        <f t="shared" si="186"/>
        <v>0</v>
      </c>
      <c r="Y1477" s="547">
        <f t="shared" si="187"/>
        <v>0</v>
      </c>
      <c r="Z1477" s="547">
        <f t="shared" si="188"/>
        <v>0</v>
      </c>
      <c r="AA1477" s="547">
        <f t="shared" si="189"/>
        <v>0</v>
      </c>
      <c r="AB1477" s="547">
        <f t="shared" si="190"/>
        <v>0</v>
      </c>
      <c r="AC1477" s="499" t="str">
        <f t="shared" si="191"/>
        <v/>
      </c>
    </row>
    <row r="1478" spans="22:29" ht="14.4" x14ac:dyDescent="0.3">
      <c r="V1478" s="546" t="str">
        <f t="shared" si="184"/>
        <v>Dépenses</v>
      </c>
      <c r="W1478" s="547">
        <f t="shared" si="185"/>
        <v>0</v>
      </c>
      <c r="X1478" s="547">
        <f t="shared" si="186"/>
        <v>0</v>
      </c>
      <c r="Y1478" s="547">
        <f t="shared" si="187"/>
        <v>0</v>
      </c>
      <c r="Z1478" s="547">
        <f t="shared" si="188"/>
        <v>0</v>
      </c>
      <c r="AA1478" s="547">
        <f t="shared" si="189"/>
        <v>0</v>
      </c>
      <c r="AB1478" s="547">
        <f t="shared" si="190"/>
        <v>0</v>
      </c>
      <c r="AC1478" s="499" t="str">
        <f t="shared" si="191"/>
        <v/>
      </c>
    </row>
    <row r="1479" spans="22:29" ht="14.4" x14ac:dyDescent="0.3">
      <c r="V1479" s="546" t="str">
        <f t="shared" si="184"/>
        <v>Dépenses</v>
      </c>
      <c r="W1479" s="547">
        <f t="shared" si="185"/>
        <v>0</v>
      </c>
      <c r="X1479" s="547">
        <f t="shared" si="186"/>
        <v>0</v>
      </c>
      <c r="Y1479" s="547">
        <f t="shared" si="187"/>
        <v>0</v>
      </c>
      <c r="Z1479" s="547">
        <f t="shared" si="188"/>
        <v>0</v>
      </c>
      <c r="AA1479" s="547">
        <f t="shared" si="189"/>
        <v>0</v>
      </c>
      <c r="AB1479" s="547">
        <f t="shared" si="190"/>
        <v>0</v>
      </c>
      <c r="AC1479" s="499" t="str">
        <f t="shared" si="191"/>
        <v/>
      </c>
    </row>
    <row r="1480" spans="22:29" ht="14.4" x14ac:dyDescent="0.3">
      <c r="V1480" s="546" t="str">
        <f t="shared" si="184"/>
        <v>Dépenses</v>
      </c>
      <c r="W1480" s="547">
        <f t="shared" si="185"/>
        <v>0</v>
      </c>
      <c r="X1480" s="547">
        <f t="shared" si="186"/>
        <v>0</v>
      </c>
      <c r="Y1480" s="547">
        <f t="shared" si="187"/>
        <v>0</v>
      </c>
      <c r="Z1480" s="547">
        <f t="shared" si="188"/>
        <v>0</v>
      </c>
      <c r="AA1480" s="547">
        <f t="shared" si="189"/>
        <v>0</v>
      </c>
      <c r="AB1480" s="547">
        <f t="shared" si="190"/>
        <v>0</v>
      </c>
      <c r="AC1480" s="499" t="str">
        <f t="shared" si="191"/>
        <v/>
      </c>
    </row>
    <row r="1481" spans="22:29" ht="14.4" x14ac:dyDescent="0.3">
      <c r="V1481" s="546" t="str">
        <f t="shared" si="184"/>
        <v>Dépenses</v>
      </c>
      <c r="W1481" s="547">
        <f t="shared" si="185"/>
        <v>0</v>
      </c>
      <c r="X1481" s="547">
        <f t="shared" si="186"/>
        <v>0</v>
      </c>
      <c r="Y1481" s="547">
        <f t="shared" si="187"/>
        <v>0</v>
      </c>
      <c r="Z1481" s="547">
        <f t="shared" si="188"/>
        <v>0</v>
      </c>
      <c r="AA1481" s="547">
        <f t="shared" si="189"/>
        <v>0</v>
      </c>
      <c r="AB1481" s="547">
        <f t="shared" si="190"/>
        <v>0</v>
      </c>
      <c r="AC1481" s="499" t="str">
        <f t="shared" si="191"/>
        <v/>
      </c>
    </row>
    <row r="1482" spans="22:29" ht="14.4" x14ac:dyDescent="0.3">
      <c r="V1482" s="546" t="str">
        <f t="shared" si="184"/>
        <v>Dépenses</v>
      </c>
      <c r="W1482" s="547">
        <f t="shared" si="185"/>
        <v>0</v>
      </c>
      <c r="X1482" s="547">
        <f t="shared" si="186"/>
        <v>0</v>
      </c>
      <c r="Y1482" s="547">
        <f t="shared" si="187"/>
        <v>0</v>
      </c>
      <c r="Z1482" s="547">
        <f t="shared" si="188"/>
        <v>0</v>
      </c>
      <c r="AA1482" s="547">
        <f t="shared" si="189"/>
        <v>0</v>
      </c>
      <c r="AB1482" s="547">
        <f t="shared" si="190"/>
        <v>0</v>
      </c>
      <c r="AC1482" s="499" t="str">
        <f t="shared" si="191"/>
        <v/>
      </c>
    </row>
    <row r="1483" spans="22:29" ht="14.4" x14ac:dyDescent="0.3">
      <c r="V1483" s="546" t="str">
        <f t="shared" si="184"/>
        <v>Dépenses</v>
      </c>
      <c r="W1483" s="547">
        <f t="shared" si="185"/>
        <v>0</v>
      </c>
      <c r="X1483" s="547">
        <f t="shared" si="186"/>
        <v>0</v>
      </c>
      <c r="Y1483" s="547">
        <f t="shared" si="187"/>
        <v>0</v>
      </c>
      <c r="Z1483" s="547">
        <f t="shared" si="188"/>
        <v>0</v>
      </c>
      <c r="AA1483" s="547">
        <f t="shared" si="189"/>
        <v>0</v>
      </c>
      <c r="AB1483" s="547">
        <f t="shared" si="190"/>
        <v>0</v>
      </c>
      <c r="AC1483" s="499" t="str">
        <f t="shared" si="191"/>
        <v/>
      </c>
    </row>
    <row r="1484" spans="22:29" ht="14.4" x14ac:dyDescent="0.3">
      <c r="V1484" s="546" t="str">
        <f t="shared" si="184"/>
        <v>Dépenses</v>
      </c>
      <c r="W1484" s="547">
        <f t="shared" si="185"/>
        <v>0</v>
      </c>
      <c r="X1484" s="547">
        <f t="shared" si="186"/>
        <v>0</v>
      </c>
      <c r="Y1484" s="547">
        <f t="shared" si="187"/>
        <v>0</v>
      </c>
      <c r="Z1484" s="547">
        <f t="shared" si="188"/>
        <v>0</v>
      </c>
      <c r="AA1484" s="547">
        <f t="shared" si="189"/>
        <v>0</v>
      </c>
      <c r="AB1484" s="547">
        <f t="shared" si="190"/>
        <v>0</v>
      </c>
      <c r="AC1484" s="499" t="str">
        <f t="shared" si="191"/>
        <v/>
      </c>
    </row>
    <row r="1485" spans="22:29" ht="14.4" x14ac:dyDescent="0.3">
      <c r="V1485" s="546" t="str">
        <f t="shared" si="184"/>
        <v>Dépenses</v>
      </c>
      <c r="W1485" s="547">
        <f t="shared" si="185"/>
        <v>0</v>
      </c>
      <c r="X1485" s="547">
        <f t="shared" si="186"/>
        <v>0</v>
      </c>
      <c r="Y1485" s="547">
        <f t="shared" si="187"/>
        <v>0</v>
      </c>
      <c r="Z1485" s="547">
        <f t="shared" si="188"/>
        <v>0</v>
      </c>
      <c r="AA1485" s="547">
        <f t="shared" si="189"/>
        <v>0</v>
      </c>
      <c r="AB1485" s="547">
        <f t="shared" si="190"/>
        <v>0</v>
      </c>
      <c r="AC1485" s="499" t="str">
        <f t="shared" si="191"/>
        <v/>
      </c>
    </row>
    <row r="1486" spans="22:29" ht="14.4" x14ac:dyDescent="0.3">
      <c r="V1486" s="546" t="str">
        <f t="shared" si="184"/>
        <v>Dépenses</v>
      </c>
      <c r="W1486" s="547">
        <f t="shared" si="185"/>
        <v>0</v>
      </c>
      <c r="X1486" s="547">
        <f t="shared" si="186"/>
        <v>0</v>
      </c>
      <c r="Y1486" s="547">
        <f t="shared" si="187"/>
        <v>0</v>
      </c>
      <c r="Z1486" s="547">
        <f t="shared" si="188"/>
        <v>0</v>
      </c>
      <c r="AA1486" s="547">
        <f t="shared" si="189"/>
        <v>0</v>
      </c>
      <c r="AB1486" s="547">
        <f t="shared" si="190"/>
        <v>0</v>
      </c>
      <c r="AC1486" s="499" t="str">
        <f t="shared" si="191"/>
        <v/>
      </c>
    </row>
    <row r="1487" spans="22:29" ht="14.4" x14ac:dyDescent="0.3">
      <c r="V1487" s="546" t="str">
        <f t="shared" si="184"/>
        <v>Dépenses</v>
      </c>
      <c r="W1487" s="547">
        <f t="shared" si="185"/>
        <v>0</v>
      </c>
      <c r="X1487" s="547">
        <f t="shared" si="186"/>
        <v>0</v>
      </c>
      <c r="Y1487" s="547">
        <f t="shared" si="187"/>
        <v>0</v>
      </c>
      <c r="Z1487" s="547">
        <f t="shared" si="188"/>
        <v>0</v>
      </c>
      <c r="AA1487" s="547">
        <f t="shared" si="189"/>
        <v>0</v>
      </c>
      <c r="AB1487" s="547">
        <f t="shared" si="190"/>
        <v>0</v>
      </c>
      <c r="AC1487" s="499" t="str">
        <f t="shared" si="191"/>
        <v/>
      </c>
    </row>
    <row r="1488" spans="22:29" ht="14.4" x14ac:dyDescent="0.3">
      <c r="V1488" s="546" t="str">
        <f t="shared" si="184"/>
        <v>Dépenses</v>
      </c>
      <c r="W1488" s="547">
        <f t="shared" si="185"/>
        <v>0</v>
      </c>
      <c r="X1488" s="547">
        <f t="shared" si="186"/>
        <v>0</v>
      </c>
      <c r="Y1488" s="547">
        <f t="shared" si="187"/>
        <v>0</v>
      </c>
      <c r="Z1488" s="547">
        <f t="shared" si="188"/>
        <v>0</v>
      </c>
      <c r="AA1488" s="547">
        <f t="shared" si="189"/>
        <v>0</v>
      </c>
      <c r="AB1488" s="547">
        <f t="shared" si="190"/>
        <v>0</v>
      </c>
      <c r="AC1488" s="499" t="str">
        <f t="shared" si="191"/>
        <v/>
      </c>
    </row>
    <row r="1489" spans="22:29" ht="14.4" x14ac:dyDescent="0.3">
      <c r="V1489" s="546" t="str">
        <f t="shared" si="184"/>
        <v>Dépenses</v>
      </c>
      <c r="W1489" s="547">
        <f t="shared" si="185"/>
        <v>0</v>
      </c>
      <c r="X1489" s="547">
        <f t="shared" si="186"/>
        <v>0</v>
      </c>
      <c r="Y1489" s="547">
        <f t="shared" si="187"/>
        <v>0</v>
      </c>
      <c r="Z1489" s="547">
        <f t="shared" si="188"/>
        <v>0</v>
      </c>
      <c r="AA1489" s="547">
        <f t="shared" si="189"/>
        <v>0</v>
      </c>
      <c r="AB1489" s="547">
        <f t="shared" si="190"/>
        <v>0</v>
      </c>
      <c r="AC1489" s="499" t="str">
        <f t="shared" si="191"/>
        <v/>
      </c>
    </row>
    <row r="1490" spans="22:29" ht="14.4" x14ac:dyDescent="0.3">
      <c r="V1490" s="546" t="str">
        <f t="shared" si="184"/>
        <v>Dépenses</v>
      </c>
      <c r="W1490" s="547">
        <f t="shared" si="185"/>
        <v>0</v>
      </c>
      <c r="X1490" s="547">
        <f t="shared" si="186"/>
        <v>0</v>
      </c>
      <c r="Y1490" s="547">
        <f t="shared" si="187"/>
        <v>0</v>
      </c>
      <c r="Z1490" s="547">
        <f t="shared" si="188"/>
        <v>0</v>
      </c>
      <c r="AA1490" s="547">
        <f t="shared" si="189"/>
        <v>0</v>
      </c>
      <c r="AB1490" s="547">
        <f t="shared" si="190"/>
        <v>0</v>
      </c>
      <c r="AC1490" s="499" t="str">
        <f t="shared" si="191"/>
        <v/>
      </c>
    </row>
    <row r="1491" spans="22:29" ht="14.4" x14ac:dyDescent="0.3">
      <c r="V1491" s="546" t="str">
        <f t="shared" si="184"/>
        <v>Dépenses</v>
      </c>
      <c r="W1491" s="547">
        <f t="shared" si="185"/>
        <v>0</v>
      </c>
      <c r="X1491" s="547">
        <f t="shared" si="186"/>
        <v>0</v>
      </c>
      <c r="Y1491" s="547">
        <f t="shared" si="187"/>
        <v>0</v>
      </c>
      <c r="Z1491" s="547">
        <f t="shared" si="188"/>
        <v>0</v>
      </c>
      <c r="AA1491" s="547">
        <f t="shared" si="189"/>
        <v>0</v>
      </c>
      <c r="AB1491" s="547">
        <f t="shared" si="190"/>
        <v>0</v>
      </c>
      <c r="AC1491" s="499" t="str">
        <f t="shared" si="191"/>
        <v/>
      </c>
    </row>
    <row r="1492" spans="22:29" ht="14.4" x14ac:dyDescent="0.3">
      <c r="V1492" s="546" t="str">
        <f t="shared" si="184"/>
        <v>Dépenses</v>
      </c>
      <c r="W1492" s="547">
        <f t="shared" si="185"/>
        <v>0</v>
      </c>
      <c r="X1492" s="547">
        <f t="shared" si="186"/>
        <v>0</v>
      </c>
      <c r="Y1492" s="547">
        <f t="shared" si="187"/>
        <v>0</v>
      </c>
      <c r="Z1492" s="547">
        <f t="shared" si="188"/>
        <v>0</v>
      </c>
      <c r="AA1492" s="547">
        <f t="shared" si="189"/>
        <v>0</v>
      </c>
      <c r="AB1492" s="547">
        <f t="shared" si="190"/>
        <v>0</v>
      </c>
      <c r="AC1492" s="499" t="str">
        <f t="shared" si="191"/>
        <v/>
      </c>
    </row>
    <row r="1493" spans="22:29" ht="14.4" x14ac:dyDescent="0.3">
      <c r="V1493" s="546" t="str">
        <f t="shared" si="184"/>
        <v>Dépenses</v>
      </c>
      <c r="W1493" s="547">
        <f t="shared" si="185"/>
        <v>0</v>
      </c>
      <c r="X1493" s="547">
        <f t="shared" si="186"/>
        <v>0</v>
      </c>
      <c r="Y1493" s="547">
        <f t="shared" si="187"/>
        <v>0</v>
      </c>
      <c r="Z1493" s="547">
        <f t="shared" si="188"/>
        <v>0</v>
      </c>
      <c r="AA1493" s="547">
        <f t="shared" si="189"/>
        <v>0</v>
      </c>
      <c r="AB1493" s="547">
        <f t="shared" si="190"/>
        <v>0</v>
      </c>
      <c r="AC1493" s="499" t="str">
        <f t="shared" si="191"/>
        <v/>
      </c>
    </row>
    <row r="1494" spans="22:29" ht="14.4" x14ac:dyDescent="0.3">
      <c r="V1494" s="546" t="str">
        <f t="shared" si="184"/>
        <v>Dépenses</v>
      </c>
      <c r="W1494" s="547">
        <f t="shared" si="185"/>
        <v>0</v>
      </c>
      <c r="X1494" s="547">
        <f t="shared" si="186"/>
        <v>0</v>
      </c>
      <c r="Y1494" s="547">
        <f t="shared" si="187"/>
        <v>0</v>
      </c>
      <c r="Z1494" s="547">
        <f t="shared" si="188"/>
        <v>0</v>
      </c>
      <c r="AA1494" s="547">
        <f t="shared" si="189"/>
        <v>0</v>
      </c>
      <c r="AB1494" s="547">
        <f t="shared" si="190"/>
        <v>0</v>
      </c>
      <c r="AC1494" s="499" t="str">
        <f t="shared" si="191"/>
        <v/>
      </c>
    </row>
    <row r="1495" spans="22:29" ht="14.4" x14ac:dyDescent="0.3">
      <c r="V1495" s="546" t="str">
        <f t="shared" si="184"/>
        <v>Dépenses</v>
      </c>
      <c r="W1495" s="547">
        <f t="shared" si="185"/>
        <v>0</v>
      </c>
      <c r="X1495" s="547">
        <f t="shared" si="186"/>
        <v>0</v>
      </c>
      <c r="Y1495" s="547">
        <f t="shared" si="187"/>
        <v>0</v>
      </c>
      <c r="Z1495" s="547">
        <f t="shared" si="188"/>
        <v>0</v>
      </c>
      <c r="AA1495" s="547">
        <f t="shared" si="189"/>
        <v>0</v>
      </c>
      <c r="AB1495" s="547">
        <f t="shared" si="190"/>
        <v>0</v>
      </c>
      <c r="AC1495" s="499" t="str">
        <f t="shared" si="191"/>
        <v/>
      </c>
    </row>
    <row r="1496" spans="22:29" ht="14.4" x14ac:dyDescent="0.3">
      <c r="V1496" s="546" t="str">
        <f t="shared" si="184"/>
        <v>Dépenses</v>
      </c>
      <c r="W1496" s="547">
        <f t="shared" si="185"/>
        <v>0</v>
      </c>
      <c r="X1496" s="547">
        <f t="shared" si="186"/>
        <v>0</v>
      </c>
      <c r="Y1496" s="547">
        <f t="shared" si="187"/>
        <v>0</v>
      </c>
      <c r="Z1496" s="547">
        <f t="shared" si="188"/>
        <v>0</v>
      </c>
      <c r="AA1496" s="547">
        <f t="shared" si="189"/>
        <v>0</v>
      </c>
      <c r="AB1496" s="547">
        <f t="shared" si="190"/>
        <v>0</v>
      </c>
      <c r="AC1496" s="499" t="str">
        <f t="shared" si="191"/>
        <v/>
      </c>
    </row>
    <row r="1497" spans="22:29" ht="14.4" x14ac:dyDescent="0.3">
      <c r="V1497" s="546" t="str">
        <f t="shared" si="184"/>
        <v>Dépenses</v>
      </c>
      <c r="W1497" s="547">
        <f t="shared" si="185"/>
        <v>0</v>
      </c>
      <c r="X1497" s="547">
        <f t="shared" si="186"/>
        <v>0</v>
      </c>
      <c r="Y1497" s="547">
        <f t="shared" si="187"/>
        <v>0</v>
      </c>
      <c r="Z1497" s="547">
        <f t="shared" si="188"/>
        <v>0</v>
      </c>
      <c r="AA1497" s="547">
        <f t="shared" si="189"/>
        <v>0</v>
      </c>
      <c r="AB1497" s="547">
        <f t="shared" si="190"/>
        <v>0</v>
      </c>
      <c r="AC1497" s="499" t="str">
        <f t="shared" si="191"/>
        <v/>
      </c>
    </row>
    <row r="1498" spans="22:29" ht="14.4" x14ac:dyDescent="0.3">
      <c r="V1498" s="546" t="str">
        <f t="shared" si="184"/>
        <v>Dépenses</v>
      </c>
      <c r="W1498" s="547">
        <f t="shared" si="185"/>
        <v>0</v>
      </c>
      <c r="X1498" s="547">
        <f t="shared" si="186"/>
        <v>0</v>
      </c>
      <c r="Y1498" s="547">
        <f t="shared" si="187"/>
        <v>0</v>
      </c>
      <c r="Z1498" s="547">
        <f t="shared" si="188"/>
        <v>0</v>
      </c>
      <c r="AA1498" s="547">
        <f t="shared" si="189"/>
        <v>0</v>
      </c>
      <c r="AB1498" s="547">
        <f t="shared" si="190"/>
        <v>0</v>
      </c>
      <c r="AC1498" s="499" t="str">
        <f t="shared" si="191"/>
        <v/>
      </c>
    </row>
    <row r="1499" spans="22:29" ht="14.4" x14ac:dyDescent="0.3">
      <c r="V1499" s="546" t="str">
        <f t="shared" si="184"/>
        <v>Dépenses</v>
      </c>
      <c r="W1499" s="547">
        <f t="shared" si="185"/>
        <v>0</v>
      </c>
      <c r="X1499" s="547">
        <f t="shared" si="186"/>
        <v>0</v>
      </c>
      <c r="Y1499" s="547">
        <f t="shared" si="187"/>
        <v>0</v>
      </c>
      <c r="Z1499" s="547">
        <f t="shared" si="188"/>
        <v>0</v>
      </c>
      <c r="AA1499" s="547">
        <f t="shared" si="189"/>
        <v>0</v>
      </c>
      <c r="AB1499" s="547">
        <f t="shared" si="190"/>
        <v>0</v>
      </c>
      <c r="AC1499" s="499" t="str">
        <f t="shared" si="191"/>
        <v/>
      </c>
    </row>
    <row r="1500" spans="22:29" ht="14.4" x14ac:dyDescent="0.3">
      <c r="V1500" s="546" t="str">
        <f t="shared" si="184"/>
        <v>Dépenses</v>
      </c>
      <c r="W1500" s="547">
        <f t="shared" si="185"/>
        <v>0</v>
      </c>
      <c r="X1500" s="547">
        <f t="shared" si="186"/>
        <v>0</v>
      </c>
      <c r="Y1500" s="547">
        <f t="shared" si="187"/>
        <v>0</v>
      </c>
      <c r="Z1500" s="547">
        <f t="shared" si="188"/>
        <v>0</v>
      </c>
      <c r="AA1500" s="547">
        <f t="shared" si="189"/>
        <v>0</v>
      </c>
      <c r="AB1500" s="547">
        <f t="shared" si="190"/>
        <v>0</v>
      </c>
      <c r="AC1500" s="499" t="str">
        <f t="shared" si="191"/>
        <v/>
      </c>
    </row>
  </sheetData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500"/>
  <sheetViews>
    <sheetView workbookViewId="0">
      <selection activeCell="T13" sqref="T13"/>
    </sheetView>
  </sheetViews>
  <sheetFormatPr baseColWidth="10" defaultRowHeight="14.4" x14ac:dyDescent="0.3"/>
  <cols>
    <col min="1" max="1" width="19" style="24" bestFit="1" customWidth="1"/>
    <col min="2" max="2" width="11" style="24" bestFit="1" customWidth="1"/>
    <col min="3" max="3" width="17" style="24" bestFit="1" customWidth="1"/>
    <col min="4" max="4" width="27" style="24" bestFit="1" customWidth="1"/>
    <col min="5" max="6" width="10" style="24" bestFit="1" customWidth="1"/>
    <col min="7" max="7" width="5" style="24" bestFit="1" customWidth="1"/>
    <col min="8" max="8" width="21.88671875" style="24" customWidth="1"/>
    <col min="9" max="9" width="18" style="24" bestFit="1" customWidth="1"/>
    <col min="10" max="10" width="16" style="24" bestFit="1" customWidth="1"/>
    <col min="11" max="11" width="19" style="24" bestFit="1" customWidth="1"/>
    <col min="12" max="12" width="13" style="24" bestFit="1" customWidth="1"/>
    <col min="13" max="13" width="12" style="24" bestFit="1" customWidth="1"/>
    <col min="14" max="14" width="8" style="24" bestFit="1" customWidth="1"/>
    <col min="15" max="15" width="11" style="24" bestFit="1" customWidth="1"/>
    <col min="16" max="16" width="18" style="24" bestFit="1" customWidth="1"/>
    <col min="17" max="17" width="10" style="24" bestFit="1" customWidth="1"/>
    <col min="18" max="18" width="11" style="24" bestFit="1" customWidth="1"/>
    <col min="19" max="19" width="16" style="24" bestFit="1" customWidth="1"/>
    <col min="20" max="20" width="13" style="24" bestFit="1" customWidth="1"/>
    <col min="21" max="21" width="6" style="24" bestFit="1" customWidth="1"/>
    <col min="22" max="22" width="10" style="24" bestFit="1" customWidth="1"/>
    <col min="23" max="23" width="11.5546875" style="24"/>
    <col min="24" max="24" width="12.33203125" style="24" bestFit="1" customWidth="1"/>
    <col min="25" max="25" width="11.5546875" style="24"/>
  </cols>
  <sheetData>
    <row r="1" spans="1:33" ht="52.8" x14ac:dyDescent="0.3">
      <c r="A1" s="967" t="s">
        <v>111</v>
      </c>
      <c r="B1" s="967" t="s">
        <v>112</v>
      </c>
      <c r="C1" s="967" t="s">
        <v>113</v>
      </c>
      <c r="D1" s="967" t="s">
        <v>114</v>
      </c>
      <c r="E1" s="967" t="s">
        <v>115</v>
      </c>
      <c r="F1" s="967" t="s">
        <v>116</v>
      </c>
      <c r="G1" s="967" t="s">
        <v>117</v>
      </c>
      <c r="H1" s="967" t="s">
        <v>97</v>
      </c>
      <c r="I1" s="967" t="s">
        <v>118</v>
      </c>
      <c r="J1" s="967" t="s">
        <v>119</v>
      </c>
      <c r="K1" s="967" t="s">
        <v>17</v>
      </c>
      <c r="L1" s="967" t="s">
        <v>120</v>
      </c>
      <c r="M1" s="967" t="s">
        <v>121</v>
      </c>
      <c r="N1" s="967" t="s">
        <v>122</v>
      </c>
      <c r="O1" s="967" t="s">
        <v>121</v>
      </c>
      <c r="P1" s="967" t="s">
        <v>123</v>
      </c>
      <c r="Q1" s="967" t="s">
        <v>99</v>
      </c>
      <c r="R1" s="967" t="s">
        <v>20</v>
      </c>
      <c r="S1" s="967" t="s">
        <v>124</v>
      </c>
      <c r="T1" s="967" t="s">
        <v>125</v>
      </c>
      <c r="U1" s="967" t="s">
        <v>126</v>
      </c>
      <c r="V1" s="967" t="s">
        <v>127</v>
      </c>
      <c r="W1" s="967" t="s">
        <v>128</v>
      </c>
      <c r="X1" s="968" t="s">
        <v>129</v>
      </c>
      <c r="Y1" s="968" t="s">
        <v>130</v>
      </c>
      <c r="Z1" s="957" t="s">
        <v>131</v>
      </c>
      <c r="AA1" s="957" t="s">
        <v>132</v>
      </c>
      <c r="AB1" s="957" t="s">
        <v>133</v>
      </c>
      <c r="AC1" s="969" t="s">
        <v>208</v>
      </c>
      <c r="AD1" s="969" t="s">
        <v>264</v>
      </c>
      <c r="AF1" s="500"/>
      <c r="AG1" s="500"/>
    </row>
    <row r="2" spans="1:33" x14ac:dyDescent="0.3">
      <c r="A2" s="964">
        <v>42842</v>
      </c>
      <c r="B2" s="965" t="s">
        <v>210</v>
      </c>
      <c r="C2" s="965" t="s">
        <v>265</v>
      </c>
      <c r="D2" s="965" t="s">
        <v>266</v>
      </c>
      <c r="E2" s="965" t="s">
        <v>267</v>
      </c>
      <c r="F2" s="966">
        <v>0</v>
      </c>
      <c r="G2" s="965" t="s">
        <v>237</v>
      </c>
      <c r="H2" s="965" t="s">
        <v>268</v>
      </c>
      <c r="I2" s="965" t="s">
        <v>269</v>
      </c>
      <c r="J2" s="965" t="s">
        <v>270</v>
      </c>
      <c r="K2" s="965" t="s">
        <v>242</v>
      </c>
      <c r="L2" s="965" t="s">
        <v>271</v>
      </c>
      <c r="M2" s="965" t="s">
        <v>238</v>
      </c>
      <c r="N2" s="965" t="s">
        <v>238</v>
      </c>
      <c r="O2" s="965" t="s">
        <v>272</v>
      </c>
      <c r="P2" s="964"/>
      <c r="Q2" s="965" t="s">
        <v>273</v>
      </c>
      <c r="R2" s="965" t="s">
        <v>274</v>
      </c>
      <c r="S2" s="964">
        <v>42835</v>
      </c>
      <c r="T2" s="965" t="s">
        <v>275</v>
      </c>
      <c r="U2" s="965" t="s">
        <v>238</v>
      </c>
      <c r="V2" s="965" t="s">
        <v>238</v>
      </c>
      <c r="W2" s="965" t="s">
        <v>276</v>
      </c>
      <c r="X2" s="970" t="s">
        <v>277</v>
      </c>
      <c r="Y2" s="970" t="s">
        <v>278</v>
      </c>
      <c r="Z2" s="957">
        <v>0</v>
      </c>
      <c r="AA2" s="957" t="s">
        <v>279</v>
      </c>
      <c r="AB2" s="959">
        <v>0</v>
      </c>
      <c r="AC2" s="957">
        <v>0</v>
      </c>
      <c r="AD2" s="957" t="str">
        <f t="shared" ref="AD2:AD65" si="0">LEFT(K2,5)&amp;MID(C2,14,5)</f>
        <v>FONC_DF</v>
      </c>
      <c r="AF2" s="504" t="s">
        <v>135</v>
      </c>
      <c r="AG2" s="500"/>
    </row>
    <row r="3" spans="1:33" x14ac:dyDescent="0.3">
      <c r="A3" s="964">
        <v>42842</v>
      </c>
      <c r="B3" s="965" t="s">
        <v>210</v>
      </c>
      <c r="C3" s="965" t="s">
        <v>265</v>
      </c>
      <c r="D3" s="965" t="s">
        <v>266</v>
      </c>
      <c r="E3" s="965" t="s">
        <v>267</v>
      </c>
      <c r="F3" s="966">
        <v>0</v>
      </c>
      <c r="G3" s="965" t="s">
        <v>237</v>
      </c>
      <c r="H3" s="965" t="s">
        <v>280</v>
      </c>
      <c r="I3" s="965" t="s">
        <v>269</v>
      </c>
      <c r="J3" s="965" t="s">
        <v>270</v>
      </c>
      <c r="K3" s="965" t="s">
        <v>242</v>
      </c>
      <c r="L3" s="965" t="s">
        <v>271</v>
      </c>
      <c r="M3" s="965" t="s">
        <v>238</v>
      </c>
      <c r="N3" s="965" t="s">
        <v>238</v>
      </c>
      <c r="O3" s="965" t="s">
        <v>272</v>
      </c>
      <c r="P3" s="964"/>
      <c r="Q3" s="965" t="s">
        <v>273</v>
      </c>
      <c r="R3" s="965" t="s">
        <v>274</v>
      </c>
      <c r="S3" s="964">
        <v>42835</v>
      </c>
      <c r="T3" s="965" t="s">
        <v>275</v>
      </c>
      <c r="U3" s="965" t="s">
        <v>238</v>
      </c>
      <c r="V3" s="965" t="s">
        <v>238</v>
      </c>
      <c r="W3" s="965" t="s">
        <v>281</v>
      </c>
      <c r="X3" s="970" t="s">
        <v>277</v>
      </c>
      <c r="Y3" s="970" t="s">
        <v>282</v>
      </c>
      <c r="Z3" s="957">
        <v>0</v>
      </c>
      <c r="AA3" s="957" t="s">
        <v>279</v>
      </c>
      <c r="AB3" s="959">
        <v>0</v>
      </c>
      <c r="AC3" s="957">
        <v>0</v>
      </c>
      <c r="AD3" s="957" t="str">
        <f t="shared" si="0"/>
        <v>FONC_DF</v>
      </c>
      <c r="AF3" s="505">
        <v>42370</v>
      </c>
      <c r="AG3" s="505">
        <v>109939</v>
      </c>
    </row>
    <row r="4" spans="1:33" x14ac:dyDescent="0.3">
      <c r="A4" s="964">
        <v>42915</v>
      </c>
      <c r="B4" s="965" t="s">
        <v>210</v>
      </c>
      <c r="C4" s="965" t="s">
        <v>265</v>
      </c>
      <c r="D4" s="965" t="s">
        <v>266</v>
      </c>
      <c r="E4" s="965" t="s">
        <v>267</v>
      </c>
      <c r="F4" s="966">
        <v>0</v>
      </c>
      <c r="G4" s="965" t="s">
        <v>237</v>
      </c>
      <c r="H4" s="965" t="s">
        <v>283</v>
      </c>
      <c r="I4" s="965" t="s">
        <v>284</v>
      </c>
      <c r="J4" s="965" t="s">
        <v>285</v>
      </c>
      <c r="K4" s="965" t="s">
        <v>286</v>
      </c>
      <c r="L4" s="965" t="s">
        <v>287</v>
      </c>
      <c r="M4" s="965" t="s">
        <v>238</v>
      </c>
      <c r="N4" s="965" t="s">
        <v>238</v>
      </c>
      <c r="O4" s="965" t="s">
        <v>288</v>
      </c>
      <c r="P4" s="964"/>
      <c r="Q4" s="965" t="s">
        <v>289</v>
      </c>
      <c r="R4" s="965" t="s">
        <v>274</v>
      </c>
      <c r="S4" s="964">
        <v>42884</v>
      </c>
      <c r="T4" s="965" t="s">
        <v>275</v>
      </c>
      <c r="U4" s="965" t="s">
        <v>238</v>
      </c>
      <c r="V4" s="965" t="s">
        <v>238</v>
      </c>
      <c r="W4" s="965" t="s">
        <v>276</v>
      </c>
      <c r="X4" s="970" t="s">
        <v>277</v>
      </c>
      <c r="Y4" s="970" t="s">
        <v>290</v>
      </c>
      <c r="Z4" s="957">
        <v>0</v>
      </c>
      <c r="AA4" s="957" t="s">
        <v>279</v>
      </c>
      <c r="AB4" s="959">
        <v>0</v>
      </c>
      <c r="AC4" s="957">
        <v>0</v>
      </c>
      <c r="AD4" s="957" t="str">
        <f t="shared" si="0"/>
        <v>PERSDF</v>
      </c>
      <c r="AF4" s="500"/>
      <c r="AG4" s="500"/>
    </row>
    <row r="5" spans="1:33" x14ac:dyDescent="0.3">
      <c r="A5" s="964">
        <v>42901</v>
      </c>
      <c r="B5" s="965" t="s">
        <v>210</v>
      </c>
      <c r="C5" s="965" t="s">
        <v>265</v>
      </c>
      <c r="D5" s="965" t="s">
        <v>266</v>
      </c>
      <c r="E5" s="965" t="s">
        <v>267</v>
      </c>
      <c r="F5" s="966">
        <v>0</v>
      </c>
      <c r="G5" s="965" t="s">
        <v>237</v>
      </c>
      <c r="H5" s="965" t="s">
        <v>283</v>
      </c>
      <c r="I5" s="965" t="s">
        <v>284</v>
      </c>
      <c r="J5" s="965" t="s">
        <v>285</v>
      </c>
      <c r="K5" s="965" t="s">
        <v>286</v>
      </c>
      <c r="L5" s="965" t="s">
        <v>287</v>
      </c>
      <c r="M5" s="965" t="s">
        <v>238</v>
      </c>
      <c r="N5" s="965" t="s">
        <v>238</v>
      </c>
      <c r="O5" s="965" t="s">
        <v>288</v>
      </c>
      <c r="P5" s="964"/>
      <c r="Q5" s="965" t="s">
        <v>289</v>
      </c>
      <c r="R5" s="965" t="s">
        <v>274</v>
      </c>
      <c r="S5" s="964">
        <v>42884</v>
      </c>
      <c r="T5" s="965" t="s">
        <v>275</v>
      </c>
      <c r="U5" s="965" t="s">
        <v>238</v>
      </c>
      <c r="V5" s="965" t="s">
        <v>238</v>
      </c>
      <c r="W5" s="965" t="s">
        <v>281</v>
      </c>
      <c r="X5" s="970" t="s">
        <v>277</v>
      </c>
      <c r="Y5" s="970" t="s">
        <v>291</v>
      </c>
      <c r="Z5" s="957">
        <v>0</v>
      </c>
      <c r="AA5" s="957" t="s">
        <v>279</v>
      </c>
      <c r="AB5" s="959">
        <v>0</v>
      </c>
      <c r="AC5" s="957">
        <v>0</v>
      </c>
      <c r="AD5" s="957" t="str">
        <f t="shared" si="0"/>
        <v>PERSDF</v>
      </c>
      <c r="AF5" s="500"/>
      <c r="AG5" s="500"/>
    </row>
    <row r="6" spans="1:33" x14ac:dyDescent="0.3">
      <c r="A6" s="964">
        <v>42914</v>
      </c>
      <c r="B6" s="965" t="s">
        <v>210</v>
      </c>
      <c r="C6" s="965" t="s">
        <v>265</v>
      </c>
      <c r="D6" s="965" t="s">
        <v>266</v>
      </c>
      <c r="E6" s="965" t="s">
        <v>267</v>
      </c>
      <c r="F6" s="966">
        <v>0</v>
      </c>
      <c r="G6" s="965" t="s">
        <v>237</v>
      </c>
      <c r="H6" s="965" t="s">
        <v>292</v>
      </c>
      <c r="I6" s="965" t="s">
        <v>293</v>
      </c>
      <c r="J6" s="965" t="s">
        <v>294</v>
      </c>
      <c r="K6" s="965" t="s">
        <v>242</v>
      </c>
      <c r="L6" s="965" t="s">
        <v>287</v>
      </c>
      <c r="M6" s="965" t="s">
        <v>238</v>
      </c>
      <c r="N6" s="965" t="s">
        <v>238</v>
      </c>
      <c r="O6" s="965" t="s">
        <v>295</v>
      </c>
      <c r="P6" s="964"/>
      <c r="Q6" s="965" t="s">
        <v>296</v>
      </c>
      <c r="R6" s="965" t="s">
        <v>274</v>
      </c>
      <c r="S6" s="964">
        <v>42886</v>
      </c>
      <c r="T6" s="965" t="s">
        <v>275</v>
      </c>
      <c r="U6" s="965" t="s">
        <v>238</v>
      </c>
      <c r="V6" s="965" t="s">
        <v>238</v>
      </c>
      <c r="W6" s="965" t="s">
        <v>276</v>
      </c>
      <c r="X6" s="970" t="s">
        <v>277</v>
      </c>
      <c r="Y6" s="970" t="s">
        <v>297</v>
      </c>
      <c r="Z6" s="957">
        <v>0</v>
      </c>
      <c r="AA6" s="957" t="s">
        <v>279</v>
      </c>
      <c r="AB6" s="959">
        <v>0</v>
      </c>
      <c r="AC6" s="957">
        <v>0</v>
      </c>
      <c r="AD6" s="957" t="str">
        <f t="shared" si="0"/>
        <v>FONC_DF</v>
      </c>
      <c r="AF6" s="500"/>
      <c r="AG6" s="500"/>
    </row>
    <row r="7" spans="1:33" x14ac:dyDescent="0.3">
      <c r="A7" s="964">
        <v>42916</v>
      </c>
      <c r="B7" s="965" t="s">
        <v>210</v>
      </c>
      <c r="C7" s="965" t="s">
        <v>265</v>
      </c>
      <c r="D7" s="965" t="s">
        <v>266</v>
      </c>
      <c r="E7" s="965" t="s">
        <v>267</v>
      </c>
      <c r="F7" s="966">
        <v>0</v>
      </c>
      <c r="G7" s="965" t="s">
        <v>237</v>
      </c>
      <c r="H7" s="965" t="s">
        <v>292</v>
      </c>
      <c r="I7" s="965" t="s">
        <v>293</v>
      </c>
      <c r="J7" s="965" t="s">
        <v>294</v>
      </c>
      <c r="K7" s="965" t="s">
        <v>242</v>
      </c>
      <c r="L7" s="965" t="s">
        <v>287</v>
      </c>
      <c r="M7" s="965" t="s">
        <v>238</v>
      </c>
      <c r="N7" s="965" t="s">
        <v>238</v>
      </c>
      <c r="O7" s="965" t="s">
        <v>295</v>
      </c>
      <c r="P7" s="964"/>
      <c r="Q7" s="965" t="s">
        <v>296</v>
      </c>
      <c r="R7" s="965" t="s">
        <v>274</v>
      </c>
      <c r="S7" s="964">
        <v>42886</v>
      </c>
      <c r="T7" s="965" t="s">
        <v>275</v>
      </c>
      <c r="U7" s="965" t="s">
        <v>238</v>
      </c>
      <c r="V7" s="965" t="s">
        <v>238</v>
      </c>
      <c r="W7" s="965" t="s">
        <v>281</v>
      </c>
      <c r="X7" s="970" t="s">
        <v>277</v>
      </c>
      <c r="Y7" s="970" t="s">
        <v>298</v>
      </c>
      <c r="Z7" s="957">
        <v>0</v>
      </c>
      <c r="AA7" s="957" t="s">
        <v>279</v>
      </c>
      <c r="AB7" s="959">
        <v>0</v>
      </c>
      <c r="AC7" s="957">
        <v>0</v>
      </c>
      <c r="AD7" s="957" t="str">
        <f t="shared" si="0"/>
        <v>FONC_DF</v>
      </c>
      <c r="AF7" s="500"/>
      <c r="AG7" s="500"/>
    </row>
    <row r="8" spans="1:33" x14ac:dyDescent="0.3">
      <c r="A8" s="964">
        <v>42916</v>
      </c>
      <c r="B8" s="965" t="s">
        <v>210</v>
      </c>
      <c r="C8" s="965" t="s">
        <v>265</v>
      </c>
      <c r="D8" s="965" t="s">
        <v>266</v>
      </c>
      <c r="E8" s="965" t="s">
        <v>267</v>
      </c>
      <c r="F8" s="966">
        <v>0</v>
      </c>
      <c r="G8" s="965" t="s">
        <v>237</v>
      </c>
      <c r="H8" s="965" t="s">
        <v>292</v>
      </c>
      <c r="I8" s="965" t="s">
        <v>299</v>
      </c>
      <c r="J8" s="965" t="s">
        <v>294</v>
      </c>
      <c r="K8" s="965" t="s">
        <v>242</v>
      </c>
      <c r="L8" s="965" t="s">
        <v>287</v>
      </c>
      <c r="M8" s="965" t="s">
        <v>238</v>
      </c>
      <c r="N8" s="965" t="s">
        <v>238</v>
      </c>
      <c r="O8" s="965" t="s">
        <v>300</v>
      </c>
      <c r="P8" s="964"/>
      <c r="Q8" s="965" t="s">
        <v>273</v>
      </c>
      <c r="R8" s="965" t="s">
        <v>274</v>
      </c>
      <c r="S8" s="964">
        <v>42895</v>
      </c>
      <c r="T8" s="965" t="s">
        <v>275</v>
      </c>
      <c r="U8" s="965" t="s">
        <v>238</v>
      </c>
      <c r="V8" s="965" t="s">
        <v>238</v>
      </c>
      <c r="W8" s="965" t="s">
        <v>281</v>
      </c>
      <c r="X8" s="970" t="s">
        <v>277</v>
      </c>
      <c r="Y8" s="970" t="s">
        <v>301</v>
      </c>
      <c r="Z8" s="957">
        <v>0</v>
      </c>
      <c r="AA8" s="957" t="s">
        <v>279</v>
      </c>
      <c r="AB8" s="959">
        <v>0</v>
      </c>
      <c r="AC8" s="957">
        <v>0</v>
      </c>
      <c r="AD8" s="957" t="str">
        <f t="shared" si="0"/>
        <v>FONC_DF</v>
      </c>
    </row>
    <row r="9" spans="1:33" x14ac:dyDescent="0.3">
      <c r="A9" s="964">
        <v>42928</v>
      </c>
      <c r="B9" s="965" t="s">
        <v>210</v>
      </c>
      <c r="C9" s="965" t="s">
        <v>265</v>
      </c>
      <c r="D9" s="965" t="s">
        <v>266</v>
      </c>
      <c r="E9" s="965" t="s">
        <v>267</v>
      </c>
      <c r="F9" s="966">
        <v>0</v>
      </c>
      <c r="G9" s="965" t="s">
        <v>237</v>
      </c>
      <c r="H9" s="965" t="s">
        <v>302</v>
      </c>
      <c r="I9" s="965" t="s">
        <v>303</v>
      </c>
      <c r="J9" s="965" t="s">
        <v>304</v>
      </c>
      <c r="K9" s="965" t="s">
        <v>242</v>
      </c>
      <c r="L9" s="965" t="s">
        <v>305</v>
      </c>
      <c r="M9" s="965" t="s">
        <v>238</v>
      </c>
      <c r="N9" s="965" t="s">
        <v>238</v>
      </c>
      <c r="O9" s="965" t="s">
        <v>306</v>
      </c>
      <c r="P9" s="964"/>
      <c r="Q9" s="965" t="s">
        <v>273</v>
      </c>
      <c r="R9" s="965" t="s">
        <v>274</v>
      </c>
      <c r="S9" s="964">
        <v>42895</v>
      </c>
      <c r="T9" s="965" t="s">
        <v>275</v>
      </c>
      <c r="U9" s="965" t="s">
        <v>238</v>
      </c>
      <c r="V9" s="965" t="s">
        <v>238</v>
      </c>
      <c r="W9" s="965" t="s">
        <v>281</v>
      </c>
      <c r="X9" s="970" t="s">
        <v>277</v>
      </c>
      <c r="Y9" s="970" t="s">
        <v>307</v>
      </c>
      <c r="Z9" s="957">
        <v>0</v>
      </c>
      <c r="AA9" s="957" t="s">
        <v>279</v>
      </c>
      <c r="AB9" s="959">
        <v>0</v>
      </c>
      <c r="AC9" s="957">
        <v>0</v>
      </c>
      <c r="AD9" s="957" t="str">
        <f t="shared" si="0"/>
        <v>FONC_DF</v>
      </c>
    </row>
    <row r="10" spans="1:33" x14ac:dyDescent="0.3">
      <c r="A10" s="964">
        <v>42947</v>
      </c>
      <c r="B10" s="965" t="s">
        <v>210</v>
      </c>
      <c r="C10" s="965" t="s">
        <v>265</v>
      </c>
      <c r="D10" s="965" t="s">
        <v>266</v>
      </c>
      <c r="E10" s="965" t="s">
        <v>267</v>
      </c>
      <c r="F10" s="966">
        <v>0</v>
      </c>
      <c r="G10" s="965" t="s">
        <v>237</v>
      </c>
      <c r="H10" s="965" t="s">
        <v>308</v>
      </c>
      <c r="I10" s="965" t="s">
        <v>309</v>
      </c>
      <c r="J10" s="965" t="s">
        <v>310</v>
      </c>
      <c r="K10" s="965" t="s">
        <v>242</v>
      </c>
      <c r="L10" s="965" t="s">
        <v>311</v>
      </c>
      <c r="M10" s="965" t="s">
        <v>238</v>
      </c>
      <c r="N10" s="965" t="s">
        <v>238</v>
      </c>
      <c r="O10" s="965" t="s">
        <v>312</v>
      </c>
      <c r="P10" s="964"/>
      <c r="Q10" s="965" t="s">
        <v>273</v>
      </c>
      <c r="R10" s="965" t="s">
        <v>274</v>
      </c>
      <c r="S10" s="964">
        <v>42900</v>
      </c>
      <c r="T10" s="965" t="s">
        <v>275</v>
      </c>
      <c r="U10" s="965" t="s">
        <v>238</v>
      </c>
      <c r="V10" s="965" t="s">
        <v>238</v>
      </c>
      <c r="W10" s="965" t="s">
        <v>276</v>
      </c>
      <c r="X10" s="970" t="s">
        <v>277</v>
      </c>
      <c r="Y10" s="970" t="s">
        <v>313</v>
      </c>
      <c r="Z10" s="957">
        <v>0</v>
      </c>
      <c r="AA10" s="957" t="s">
        <v>279</v>
      </c>
      <c r="AB10" s="959">
        <v>0</v>
      </c>
      <c r="AC10" s="957">
        <v>0</v>
      </c>
      <c r="AD10" s="957" t="str">
        <f t="shared" si="0"/>
        <v>FONC_DF</v>
      </c>
    </row>
    <row r="11" spans="1:33" x14ac:dyDescent="0.3">
      <c r="A11" s="964">
        <v>42947</v>
      </c>
      <c r="B11" s="965" t="s">
        <v>210</v>
      </c>
      <c r="C11" s="965" t="s">
        <v>265</v>
      </c>
      <c r="D11" s="965" t="s">
        <v>266</v>
      </c>
      <c r="E11" s="965" t="s">
        <v>267</v>
      </c>
      <c r="F11" s="966">
        <v>0</v>
      </c>
      <c r="G11" s="965" t="s">
        <v>237</v>
      </c>
      <c r="H11" s="965" t="s">
        <v>308</v>
      </c>
      <c r="I11" s="965" t="s">
        <v>309</v>
      </c>
      <c r="J11" s="965" t="s">
        <v>310</v>
      </c>
      <c r="K11" s="965" t="s">
        <v>242</v>
      </c>
      <c r="L11" s="965" t="s">
        <v>311</v>
      </c>
      <c r="M11" s="965" t="s">
        <v>238</v>
      </c>
      <c r="N11" s="965" t="s">
        <v>238</v>
      </c>
      <c r="O11" s="965" t="s">
        <v>312</v>
      </c>
      <c r="P11" s="964"/>
      <c r="Q11" s="965" t="s">
        <v>273</v>
      </c>
      <c r="R11" s="965" t="s">
        <v>274</v>
      </c>
      <c r="S11" s="964">
        <v>42900</v>
      </c>
      <c r="T11" s="965" t="s">
        <v>275</v>
      </c>
      <c r="U11" s="965" t="s">
        <v>238</v>
      </c>
      <c r="V11" s="965" t="s">
        <v>238</v>
      </c>
      <c r="W11" s="965" t="s">
        <v>281</v>
      </c>
      <c r="X11" s="970" t="s">
        <v>277</v>
      </c>
      <c r="Y11" s="970" t="s">
        <v>314</v>
      </c>
      <c r="Z11" s="957">
        <v>0</v>
      </c>
      <c r="AA11" s="957" t="s">
        <v>279</v>
      </c>
      <c r="AB11" s="959">
        <v>0</v>
      </c>
      <c r="AC11" s="957">
        <v>0</v>
      </c>
      <c r="AD11" s="957" t="str">
        <f t="shared" si="0"/>
        <v>FONC_DF</v>
      </c>
    </row>
    <row r="12" spans="1:33" x14ac:dyDescent="0.3">
      <c r="A12" s="964">
        <v>42928</v>
      </c>
      <c r="B12" s="965" t="s">
        <v>210</v>
      </c>
      <c r="C12" s="965" t="s">
        <v>265</v>
      </c>
      <c r="D12" s="965" t="s">
        <v>266</v>
      </c>
      <c r="E12" s="965" t="s">
        <v>267</v>
      </c>
      <c r="F12" s="966">
        <v>0</v>
      </c>
      <c r="G12" s="965" t="s">
        <v>237</v>
      </c>
      <c r="H12" s="965" t="s">
        <v>315</v>
      </c>
      <c r="I12" s="965" t="s">
        <v>316</v>
      </c>
      <c r="J12" s="965" t="s">
        <v>317</v>
      </c>
      <c r="K12" s="965" t="s">
        <v>242</v>
      </c>
      <c r="L12" s="965" t="s">
        <v>238</v>
      </c>
      <c r="M12" s="965" t="s">
        <v>238</v>
      </c>
      <c r="N12" s="965" t="s">
        <v>238</v>
      </c>
      <c r="O12" s="965" t="s">
        <v>318</v>
      </c>
      <c r="P12" s="964"/>
      <c r="Q12" s="965" t="s">
        <v>273</v>
      </c>
      <c r="R12" s="965" t="s">
        <v>274</v>
      </c>
      <c r="S12" s="964">
        <v>42928</v>
      </c>
      <c r="T12" s="965" t="s">
        <v>275</v>
      </c>
      <c r="U12" s="965" t="s">
        <v>238</v>
      </c>
      <c r="V12" s="965" t="s">
        <v>238</v>
      </c>
      <c r="W12" s="965" t="s">
        <v>276</v>
      </c>
      <c r="X12" s="970" t="s">
        <v>277</v>
      </c>
      <c r="Y12" s="970" t="s">
        <v>319</v>
      </c>
      <c r="Z12" s="957">
        <v>0</v>
      </c>
      <c r="AA12" s="957" t="s">
        <v>279</v>
      </c>
      <c r="AB12" s="959">
        <v>0</v>
      </c>
      <c r="AC12" s="957">
        <v>0</v>
      </c>
      <c r="AD12" s="957" t="str">
        <f t="shared" si="0"/>
        <v>FONC_DF</v>
      </c>
    </row>
    <row r="13" spans="1:33" x14ac:dyDescent="0.3">
      <c r="A13" s="964">
        <v>42928</v>
      </c>
      <c r="B13" s="965" t="s">
        <v>210</v>
      </c>
      <c r="C13" s="965" t="s">
        <v>265</v>
      </c>
      <c r="D13" s="965" t="s">
        <v>266</v>
      </c>
      <c r="E13" s="965" t="s">
        <v>267</v>
      </c>
      <c r="F13" s="966">
        <v>0</v>
      </c>
      <c r="G13" s="965" t="s">
        <v>237</v>
      </c>
      <c r="H13" s="965" t="s">
        <v>315</v>
      </c>
      <c r="I13" s="965" t="s">
        <v>316</v>
      </c>
      <c r="J13" s="965" t="s">
        <v>317</v>
      </c>
      <c r="K13" s="965" t="s">
        <v>242</v>
      </c>
      <c r="L13" s="965" t="s">
        <v>238</v>
      </c>
      <c r="M13" s="965" t="s">
        <v>238</v>
      </c>
      <c r="N13" s="965" t="s">
        <v>238</v>
      </c>
      <c r="O13" s="965" t="s">
        <v>318</v>
      </c>
      <c r="P13" s="964"/>
      <c r="Q13" s="965" t="s">
        <v>273</v>
      </c>
      <c r="R13" s="965" t="s">
        <v>274</v>
      </c>
      <c r="S13" s="964">
        <v>42928</v>
      </c>
      <c r="T13" s="965" t="s">
        <v>275</v>
      </c>
      <c r="U13" s="965" t="s">
        <v>238</v>
      </c>
      <c r="V13" s="965" t="s">
        <v>238</v>
      </c>
      <c r="W13" s="965" t="s">
        <v>281</v>
      </c>
      <c r="X13" s="970" t="s">
        <v>277</v>
      </c>
      <c r="Y13" s="970" t="s">
        <v>320</v>
      </c>
      <c r="Z13" s="957">
        <v>0</v>
      </c>
      <c r="AA13" s="957" t="s">
        <v>279</v>
      </c>
      <c r="AB13" s="959">
        <v>0</v>
      </c>
      <c r="AC13" s="957">
        <v>0</v>
      </c>
      <c r="AD13" s="957" t="str">
        <f t="shared" si="0"/>
        <v>FONC_DF</v>
      </c>
    </row>
    <row r="14" spans="1:33" x14ac:dyDescent="0.3">
      <c r="A14" s="964">
        <v>42972</v>
      </c>
      <c r="B14" s="965" t="s">
        <v>210</v>
      </c>
      <c r="C14" s="965" t="s">
        <v>265</v>
      </c>
      <c r="D14" s="965" t="s">
        <v>266</v>
      </c>
      <c r="E14" s="965" t="s">
        <v>267</v>
      </c>
      <c r="F14" s="966">
        <v>0</v>
      </c>
      <c r="G14" s="965" t="s">
        <v>237</v>
      </c>
      <c r="H14" s="965" t="s">
        <v>321</v>
      </c>
      <c r="I14" s="965" t="s">
        <v>322</v>
      </c>
      <c r="J14" s="965" t="s">
        <v>304</v>
      </c>
      <c r="K14" s="965" t="s">
        <v>242</v>
      </c>
      <c r="L14" s="965" t="s">
        <v>323</v>
      </c>
      <c r="M14" s="965" t="s">
        <v>238</v>
      </c>
      <c r="N14" s="965" t="s">
        <v>238</v>
      </c>
      <c r="O14" s="965" t="s">
        <v>324</v>
      </c>
      <c r="P14" s="964"/>
      <c r="Q14" s="965" t="s">
        <v>273</v>
      </c>
      <c r="R14" s="965" t="s">
        <v>274</v>
      </c>
      <c r="S14" s="964">
        <v>42941</v>
      </c>
      <c r="T14" s="965" t="s">
        <v>275</v>
      </c>
      <c r="U14" s="965" t="s">
        <v>238</v>
      </c>
      <c r="V14" s="965" t="s">
        <v>238</v>
      </c>
      <c r="W14" s="965" t="s">
        <v>267</v>
      </c>
      <c r="X14" s="970" t="s">
        <v>277</v>
      </c>
      <c r="Y14" s="970" t="s">
        <v>325</v>
      </c>
      <c r="Z14" s="957">
        <v>0</v>
      </c>
      <c r="AA14" s="957" t="s">
        <v>279</v>
      </c>
      <c r="AB14" s="959">
        <v>0</v>
      </c>
      <c r="AC14" s="957">
        <v>0</v>
      </c>
      <c r="AD14" s="957" t="str">
        <f t="shared" si="0"/>
        <v>FONC_DF</v>
      </c>
    </row>
    <row r="15" spans="1:33" x14ac:dyDescent="0.3">
      <c r="A15" s="964">
        <v>42972</v>
      </c>
      <c r="B15" s="965" t="s">
        <v>210</v>
      </c>
      <c r="C15" s="965" t="s">
        <v>265</v>
      </c>
      <c r="D15" s="965" t="s">
        <v>266</v>
      </c>
      <c r="E15" s="965" t="s">
        <v>267</v>
      </c>
      <c r="F15" s="966">
        <v>0</v>
      </c>
      <c r="G15" s="965" t="s">
        <v>237</v>
      </c>
      <c r="H15" s="965" t="s">
        <v>326</v>
      </c>
      <c r="I15" s="965" t="s">
        <v>322</v>
      </c>
      <c r="J15" s="965" t="s">
        <v>304</v>
      </c>
      <c r="K15" s="965" t="s">
        <v>242</v>
      </c>
      <c r="L15" s="965" t="s">
        <v>323</v>
      </c>
      <c r="M15" s="965" t="s">
        <v>238</v>
      </c>
      <c r="N15" s="965" t="s">
        <v>238</v>
      </c>
      <c r="O15" s="965" t="s">
        <v>324</v>
      </c>
      <c r="P15" s="964"/>
      <c r="Q15" s="965" t="s">
        <v>273</v>
      </c>
      <c r="R15" s="965" t="s">
        <v>274</v>
      </c>
      <c r="S15" s="964">
        <v>42941</v>
      </c>
      <c r="T15" s="965" t="s">
        <v>275</v>
      </c>
      <c r="U15" s="965" t="s">
        <v>238</v>
      </c>
      <c r="V15" s="965" t="s">
        <v>238</v>
      </c>
      <c r="W15" s="965" t="s">
        <v>327</v>
      </c>
      <c r="X15" s="970" t="s">
        <v>277</v>
      </c>
      <c r="Y15" s="970" t="s">
        <v>328</v>
      </c>
      <c r="Z15" s="957">
        <v>0</v>
      </c>
      <c r="AA15" s="957" t="s">
        <v>279</v>
      </c>
      <c r="AB15" s="959">
        <v>0</v>
      </c>
      <c r="AC15" s="957">
        <v>0</v>
      </c>
      <c r="AD15" s="957" t="str">
        <f t="shared" si="0"/>
        <v>FONC_DF</v>
      </c>
    </row>
    <row r="16" spans="1:33" x14ac:dyDescent="0.3">
      <c r="A16" s="964">
        <v>42972</v>
      </c>
      <c r="B16" s="965" t="s">
        <v>210</v>
      </c>
      <c r="C16" s="965" t="s">
        <v>265</v>
      </c>
      <c r="D16" s="965" t="s">
        <v>266</v>
      </c>
      <c r="E16" s="965" t="s">
        <v>267</v>
      </c>
      <c r="F16" s="966">
        <v>0</v>
      </c>
      <c r="G16" s="965" t="s">
        <v>237</v>
      </c>
      <c r="H16" s="965" t="s">
        <v>329</v>
      </c>
      <c r="I16" s="965" t="s">
        <v>322</v>
      </c>
      <c r="J16" s="965" t="s">
        <v>304</v>
      </c>
      <c r="K16" s="965" t="s">
        <v>242</v>
      </c>
      <c r="L16" s="965" t="s">
        <v>323</v>
      </c>
      <c r="M16" s="965" t="s">
        <v>238</v>
      </c>
      <c r="N16" s="965" t="s">
        <v>238</v>
      </c>
      <c r="O16" s="965" t="s">
        <v>324</v>
      </c>
      <c r="P16" s="964"/>
      <c r="Q16" s="965" t="s">
        <v>273</v>
      </c>
      <c r="R16" s="965" t="s">
        <v>274</v>
      </c>
      <c r="S16" s="964">
        <v>42941</v>
      </c>
      <c r="T16" s="965" t="s">
        <v>275</v>
      </c>
      <c r="U16" s="965" t="s">
        <v>238</v>
      </c>
      <c r="V16" s="965" t="s">
        <v>238</v>
      </c>
      <c r="W16" s="965" t="s">
        <v>330</v>
      </c>
      <c r="X16" s="970" t="s">
        <v>277</v>
      </c>
      <c r="Y16" s="970" t="s">
        <v>331</v>
      </c>
      <c r="Z16" s="957">
        <v>0</v>
      </c>
      <c r="AA16" s="957" t="s">
        <v>279</v>
      </c>
      <c r="AB16" s="959">
        <v>0</v>
      </c>
      <c r="AC16" s="957">
        <v>0</v>
      </c>
      <c r="AD16" s="957" t="str">
        <f t="shared" si="0"/>
        <v>FONC_DF</v>
      </c>
    </row>
    <row r="17" spans="1:30" x14ac:dyDescent="0.3">
      <c r="A17" s="964">
        <v>42972</v>
      </c>
      <c r="B17" s="965" t="s">
        <v>210</v>
      </c>
      <c r="C17" s="965" t="s">
        <v>265</v>
      </c>
      <c r="D17" s="965" t="s">
        <v>266</v>
      </c>
      <c r="E17" s="965" t="s">
        <v>267</v>
      </c>
      <c r="F17" s="966">
        <v>0</v>
      </c>
      <c r="G17" s="965" t="s">
        <v>237</v>
      </c>
      <c r="H17" s="965" t="s">
        <v>332</v>
      </c>
      <c r="I17" s="965" t="s">
        <v>322</v>
      </c>
      <c r="J17" s="965" t="s">
        <v>304</v>
      </c>
      <c r="K17" s="965" t="s">
        <v>242</v>
      </c>
      <c r="L17" s="965" t="s">
        <v>323</v>
      </c>
      <c r="M17" s="965" t="s">
        <v>238</v>
      </c>
      <c r="N17" s="965" t="s">
        <v>238</v>
      </c>
      <c r="O17" s="965" t="s">
        <v>324</v>
      </c>
      <c r="P17" s="964"/>
      <c r="Q17" s="965" t="s">
        <v>273</v>
      </c>
      <c r="R17" s="965" t="s">
        <v>274</v>
      </c>
      <c r="S17" s="964">
        <v>42941</v>
      </c>
      <c r="T17" s="965" t="s">
        <v>275</v>
      </c>
      <c r="U17" s="965" t="s">
        <v>238</v>
      </c>
      <c r="V17" s="965" t="s">
        <v>238</v>
      </c>
      <c r="W17" s="965" t="s">
        <v>276</v>
      </c>
      <c r="X17" s="970" t="s">
        <v>277</v>
      </c>
      <c r="Y17" s="970" t="s">
        <v>333</v>
      </c>
      <c r="Z17" s="957">
        <v>0</v>
      </c>
      <c r="AA17" s="957" t="s">
        <v>279</v>
      </c>
      <c r="AB17" s="959">
        <v>0</v>
      </c>
      <c r="AC17" s="957">
        <v>0</v>
      </c>
      <c r="AD17" s="957" t="str">
        <f t="shared" si="0"/>
        <v>FONC_DF</v>
      </c>
    </row>
    <row r="18" spans="1:30" x14ac:dyDescent="0.3">
      <c r="A18" s="964">
        <v>42972</v>
      </c>
      <c r="B18" s="965" t="s">
        <v>210</v>
      </c>
      <c r="C18" s="965" t="s">
        <v>265</v>
      </c>
      <c r="D18" s="965" t="s">
        <v>266</v>
      </c>
      <c r="E18" s="965" t="s">
        <v>267</v>
      </c>
      <c r="F18" s="966">
        <v>0</v>
      </c>
      <c r="G18" s="965" t="s">
        <v>237</v>
      </c>
      <c r="H18" s="965" t="s">
        <v>332</v>
      </c>
      <c r="I18" s="965" t="s">
        <v>322</v>
      </c>
      <c r="J18" s="965" t="s">
        <v>304</v>
      </c>
      <c r="K18" s="965" t="s">
        <v>242</v>
      </c>
      <c r="L18" s="965" t="s">
        <v>323</v>
      </c>
      <c r="M18" s="965" t="s">
        <v>238</v>
      </c>
      <c r="N18" s="965" t="s">
        <v>238</v>
      </c>
      <c r="O18" s="965" t="s">
        <v>324</v>
      </c>
      <c r="P18" s="964"/>
      <c r="Q18" s="965" t="s">
        <v>273</v>
      </c>
      <c r="R18" s="965" t="s">
        <v>274</v>
      </c>
      <c r="S18" s="964">
        <v>42941</v>
      </c>
      <c r="T18" s="965" t="s">
        <v>275</v>
      </c>
      <c r="U18" s="965" t="s">
        <v>238</v>
      </c>
      <c r="V18" s="965" t="s">
        <v>238</v>
      </c>
      <c r="W18" s="965" t="s">
        <v>281</v>
      </c>
      <c r="X18" s="970" t="s">
        <v>277</v>
      </c>
      <c r="Y18" s="970" t="s">
        <v>334</v>
      </c>
      <c r="Z18" s="957">
        <v>0</v>
      </c>
      <c r="AA18" s="957" t="s">
        <v>279</v>
      </c>
      <c r="AB18" s="959">
        <v>0</v>
      </c>
      <c r="AC18" s="957">
        <v>0</v>
      </c>
      <c r="AD18" s="957" t="str">
        <f t="shared" si="0"/>
        <v>FONC_DF</v>
      </c>
    </row>
    <row r="19" spans="1:30" x14ac:dyDescent="0.3">
      <c r="A19" s="964">
        <v>43007</v>
      </c>
      <c r="B19" s="965" t="s">
        <v>210</v>
      </c>
      <c r="C19" s="965" t="s">
        <v>265</v>
      </c>
      <c r="D19" s="965" t="s">
        <v>266</v>
      </c>
      <c r="E19" s="965" t="s">
        <v>267</v>
      </c>
      <c r="F19" s="966">
        <v>0</v>
      </c>
      <c r="G19" s="965" t="s">
        <v>237</v>
      </c>
      <c r="H19" s="965" t="s">
        <v>335</v>
      </c>
      <c r="I19" s="965" t="s">
        <v>336</v>
      </c>
      <c r="J19" s="965" t="s">
        <v>317</v>
      </c>
      <c r="K19" s="965" t="s">
        <v>242</v>
      </c>
      <c r="L19" s="965" t="s">
        <v>337</v>
      </c>
      <c r="M19" s="965" t="s">
        <v>238</v>
      </c>
      <c r="N19" s="965" t="s">
        <v>238</v>
      </c>
      <c r="O19" s="965" t="s">
        <v>338</v>
      </c>
      <c r="P19" s="964"/>
      <c r="Q19" s="965" t="s">
        <v>273</v>
      </c>
      <c r="R19" s="965" t="s">
        <v>274</v>
      </c>
      <c r="S19" s="964">
        <v>42992</v>
      </c>
      <c r="T19" s="965" t="s">
        <v>275</v>
      </c>
      <c r="U19" s="965" t="s">
        <v>238</v>
      </c>
      <c r="V19" s="965" t="s">
        <v>238</v>
      </c>
      <c r="W19" s="965" t="s">
        <v>281</v>
      </c>
      <c r="X19" s="970" t="s">
        <v>277</v>
      </c>
      <c r="Y19" s="970" t="s">
        <v>339</v>
      </c>
      <c r="Z19" s="957">
        <v>0</v>
      </c>
      <c r="AA19" s="957" t="s">
        <v>279</v>
      </c>
      <c r="AB19" s="959">
        <v>0</v>
      </c>
      <c r="AC19" s="957">
        <v>0</v>
      </c>
      <c r="AD19" s="957" t="str">
        <f t="shared" si="0"/>
        <v>FONC_DF</v>
      </c>
    </row>
    <row r="20" spans="1:30" x14ac:dyDescent="0.3">
      <c r="A20" s="964">
        <v>43152</v>
      </c>
      <c r="B20" s="965" t="s">
        <v>210</v>
      </c>
      <c r="C20" s="965" t="s">
        <v>265</v>
      </c>
      <c r="D20" s="965" t="s">
        <v>266</v>
      </c>
      <c r="E20" s="965" t="s">
        <v>267</v>
      </c>
      <c r="F20" s="966">
        <v>0</v>
      </c>
      <c r="G20" s="965" t="s">
        <v>237</v>
      </c>
      <c r="H20" s="965" t="s">
        <v>340</v>
      </c>
      <c r="I20" s="965" t="s">
        <v>341</v>
      </c>
      <c r="J20" s="965" t="s">
        <v>304</v>
      </c>
      <c r="K20" s="965" t="s">
        <v>242</v>
      </c>
      <c r="L20" s="965" t="s">
        <v>342</v>
      </c>
      <c r="M20" s="965" t="s">
        <v>238</v>
      </c>
      <c r="N20" s="965" t="s">
        <v>238</v>
      </c>
      <c r="O20" s="965" t="s">
        <v>343</v>
      </c>
      <c r="P20" s="964"/>
      <c r="Q20" s="965" t="s">
        <v>273</v>
      </c>
      <c r="R20" s="965" t="s">
        <v>274</v>
      </c>
      <c r="S20" s="964">
        <v>43144</v>
      </c>
      <c r="T20" s="965" t="s">
        <v>275</v>
      </c>
      <c r="U20" s="965" t="s">
        <v>238</v>
      </c>
      <c r="V20" s="965" t="s">
        <v>238</v>
      </c>
      <c r="W20" s="965" t="s">
        <v>327</v>
      </c>
      <c r="X20" s="970" t="s">
        <v>277</v>
      </c>
      <c r="Y20" s="970" t="s">
        <v>344</v>
      </c>
      <c r="Z20" s="957">
        <v>0</v>
      </c>
      <c r="AA20" s="957" t="s">
        <v>279</v>
      </c>
      <c r="AB20" s="959">
        <v>0</v>
      </c>
      <c r="AC20" s="957">
        <v>0</v>
      </c>
      <c r="AD20" s="957" t="str">
        <f t="shared" si="0"/>
        <v>FONC_DF</v>
      </c>
    </row>
    <row r="21" spans="1:30" x14ac:dyDescent="0.3">
      <c r="A21" s="964">
        <v>43152</v>
      </c>
      <c r="B21" s="965" t="s">
        <v>210</v>
      </c>
      <c r="C21" s="965" t="s">
        <v>265</v>
      </c>
      <c r="D21" s="965" t="s">
        <v>266</v>
      </c>
      <c r="E21" s="965" t="s">
        <v>267</v>
      </c>
      <c r="F21" s="966">
        <v>0</v>
      </c>
      <c r="G21" s="965" t="s">
        <v>237</v>
      </c>
      <c r="H21" s="965" t="s">
        <v>345</v>
      </c>
      <c r="I21" s="965" t="s">
        <v>341</v>
      </c>
      <c r="J21" s="965" t="s">
        <v>304</v>
      </c>
      <c r="K21" s="965" t="s">
        <v>242</v>
      </c>
      <c r="L21" s="965" t="s">
        <v>342</v>
      </c>
      <c r="M21" s="965" t="s">
        <v>238</v>
      </c>
      <c r="N21" s="965" t="s">
        <v>238</v>
      </c>
      <c r="O21" s="965" t="s">
        <v>343</v>
      </c>
      <c r="P21" s="964"/>
      <c r="Q21" s="965" t="s">
        <v>273</v>
      </c>
      <c r="R21" s="965" t="s">
        <v>274</v>
      </c>
      <c r="S21" s="964">
        <v>43144</v>
      </c>
      <c r="T21" s="965" t="s">
        <v>275</v>
      </c>
      <c r="U21" s="965" t="s">
        <v>238</v>
      </c>
      <c r="V21" s="965" t="s">
        <v>238</v>
      </c>
      <c r="W21" s="965" t="s">
        <v>330</v>
      </c>
      <c r="X21" s="970" t="s">
        <v>277</v>
      </c>
      <c r="Y21" s="970" t="s">
        <v>346</v>
      </c>
      <c r="Z21" s="957">
        <v>0</v>
      </c>
      <c r="AA21" s="957" t="s">
        <v>279</v>
      </c>
      <c r="AB21" s="959">
        <v>0</v>
      </c>
      <c r="AC21" s="957">
        <v>0</v>
      </c>
      <c r="AD21" s="957" t="str">
        <f t="shared" si="0"/>
        <v>FONC_DF</v>
      </c>
    </row>
    <row r="22" spans="1:30" x14ac:dyDescent="0.3">
      <c r="A22" s="964">
        <v>43152</v>
      </c>
      <c r="B22" s="965" t="s">
        <v>210</v>
      </c>
      <c r="C22" s="965" t="s">
        <v>265</v>
      </c>
      <c r="D22" s="965" t="s">
        <v>266</v>
      </c>
      <c r="E22" s="965" t="s">
        <v>267</v>
      </c>
      <c r="F22" s="966">
        <v>0</v>
      </c>
      <c r="G22" s="965" t="s">
        <v>237</v>
      </c>
      <c r="H22" s="965" t="s">
        <v>347</v>
      </c>
      <c r="I22" s="965" t="s">
        <v>341</v>
      </c>
      <c r="J22" s="965" t="s">
        <v>304</v>
      </c>
      <c r="K22" s="965" t="s">
        <v>242</v>
      </c>
      <c r="L22" s="965" t="s">
        <v>342</v>
      </c>
      <c r="M22" s="965" t="s">
        <v>238</v>
      </c>
      <c r="N22" s="965" t="s">
        <v>238</v>
      </c>
      <c r="O22" s="965" t="s">
        <v>343</v>
      </c>
      <c r="P22" s="964"/>
      <c r="Q22" s="965" t="s">
        <v>273</v>
      </c>
      <c r="R22" s="965" t="s">
        <v>274</v>
      </c>
      <c r="S22" s="964">
        <v>43144</v>
      </c>
      <c r="T22" s="965" t="s">
        <v>275</v>
      </c>
      <c r="U22" s="965" t="s">
        <v>238</v>
      </c>
      <c r="V22" s="965" t="s">
        <v>238</v>
      </c>
      <c r="W22" s="965" t="s">
        <v>276</v>
      </c>
      <c r="X22" s="970" t="s">
        <v>277</v>
      </c>
      <c r="Y22" s="970" t="s">
        <v>348</v>
      </c>
      <c r="Z22" s="957">
        <v>0</v>
      </c>
      <c r="AA22" s="957" t="s">
        <v>279</v>
      </c>
      <c r="AB22" s="959">
        <v>0</v>
      </c>
      <c r="AC22" s="957">
        <v>0</v>
      </c>
      <c r="AD22" s="957" t="str">
        <f t="shared" si="0"/>
        <v>FONC_DF</v>
      </c>
    </row>
    <row r="23" spans="1:30" x14ac:dyDescent="0.3">
      <c r="A23" s="964">
        <v>43152</v>
      </c>
      <c r="B23" s="965" t="s">
        <v>210</v>
      </c>
      <c r="C23" s="965" t="s">
        <v>265</v>
      </c>
      <c r="D23" s="965" t="s">
        <v>266</v>
      </c>
      <c r="E23" s="965" t="s">
        <v>267</v>
      </c>
      <c r="F23" s="966">
        <v>0</v>
      </c>
      <c r="G23" s="965" t="s">
        <v>237</v>
      </c>
      <c r="H23" s="965" t="s">
        <v>349</v>
      </c>
      <c r="I23" s="965" t="s">
        <v>341</v>
      </c>
      <c r="J23" s="965" t="s">
        <v>304</v>
      </c>
      <c r="K23" s="965" t="s">
        <v>242</v>
      </c>
      <c r="L23" s="965" t="s">
        <v>342</v>
      </c>
      <c r="M23" s="965" t="s">
        <v>238</v>
      </c>
      <c r="N23" s="965" t="s">
        <v>238</v>
      </c>
      <c r="O23" s="965" t="s">
        <v>343</v>
      </c>
      <c r="P23" s="964"/>
      <c r="Q23" s="965" t="s">
        <v>273</v>
      </c>
      <c r="R23" s="965" t="s">
        <v>274</v>
      </c>
      <c r="S23" s="964">
        <v>43144</v>
      </c>
      <c r="T23" s="965" t="s">
        <v>275</v>
      </c>
      <c r="U23" s="965" t="s">
        <v>238</v>
      </c>
      <c r="V23" s="965" t="s">
        <v>238</v>
      </c>
      <c r="W23" s="965" t="s">
        <v>281</v>
      </c>
      <c r="X23" s="970" t="s">
        <v>277</v>
      </c>
      <c r="Y23" s="970" t="s">
        <v>350</v>
      </c>
      <c r="Z23" s="957">
        <v>0</v>
      </c>
      <c r="AA23" s="957" t="s">
        <v>279</v>
      </c>
      <c r="AB23" s="959">
        <v>0</v>
      </c>
      <c r="AC23" s="957">
        <v>0</v>
      </c>
      <c r="AD23" s="957" t="str">
        <f t="shared" si="0"/>
        <v>FONC_DF</v>
      </c>
    </row>
    <row r="24" spans="1:30" x14ac:dyDescent="0.3">
      <c r="A24" s="964">
        <v>42881</v>
      </c>
      <c r="B24" s="965" t="s">
        <v>210</v>
      </c>
      <c r="C24" s="965" t="s">
        <v>265</v>
      </c>
      <c r="D24" s="965" t="s">
        <v>266</v>
      </c>
      <c r="E24" s="965" t="s">
        <v>351</v>
      </c>
      <c r="F24" s="966">
        <v>0</v>
      </c>
      <c r="G24" s="965" t="s">
        <v>237</v>
      </c>
      <c r="H24" s="965" t="s">
        <v>268</v>
      </c>
      <c r="I24" s="965" t="s">
        <v>352</v>
      </c>
      <c r="J24" s="965" t="s">
        <v>270</v>
      </c>
      <c r="K24" s="965" t="s">
        <v>242</v>
      </c>
      <c r="L24" s="965" t="s">
        <v>271</v>
      </c>
      <c r="M24" s="965" t="s">
        <v>238</v>
      </c>
      <c r="N24" s="965" t="s">
        <v>238</v>
      </c>
      <c r="O24" s="965" t="s">
        <v>353</v>
      </c>
      <c r="P24" s="964">
        <v>42843</v>
      </c>
      <c r="Q24" s="965" t="s">
        <v>354</v>
      </c>
      <c r="R24" s="965" t="s">
        <v>274</v>
      </c>
      <c r="S24" s="964">
        <v>42851</v>
      </c>
      <c r="T24" s="965" t="s">
        <v>275</v>
      </c>
      <c r="U24" s="965" t="s">
        <v>238</v>
      </c>
      <c r="V24" s="965" t="s">
        <v>238</v>
      </c>
      <c r="W24" s="965" t="s">
        <v>276</v>
      </c>
      <c r="X24" s="970" t="s">
        <v>355</v>
      </c>
      <c r="Y24" s="970" t="s">
        <v>356</v>
      </c>
      <c r="Z24" s="957">
        <v>0</v>
      </c>
      <c r="AA24" s="957" t="s">
        <v>279</v>
      </c>
      <c r="AB24" s="959">
        <v>42843</v>
      </c>
      <c r="AC24" s="957">
        <v>0</v>
      </c>
      <c r="AD24" s="957" t="str">
        <f t="shared" si="0"/>
        <v>FONC_DF</v>
      </c>
    </row>
    <row r="25" spans="1:30" x14ac:dyDescent="0.3">
      <c r="A25" s="964">
        <v>42881</v>
      </c>
      <c r="B25" s="965" t="s">
        <v>210</v>
      </c>
      <c r="C25" s="965" t="s">
        <v>265</v>
      </c>
      <c r="D25" s="965" t="s">
        <v>266</v>
      </c>
      <c r="E25" s="965" t="s">
        <v>351</v>
      </c>
      <c r="F25" s="966">
        <v>0</v>
      </c>
      <c r="G25" s="965" t="s">
        <v>237</v>
      </c>
      <c r="H25" s="965" t="s">
        <v>280</v>
      </c>
      <c r="I25" s="965" t="s">
        <v>352</v>
      </c>
      <c r="J25" s="965" t="s">
        <v>270</v>
      </c>
      <c r="K25" s="965" t="s">
        <v>242</v>
      </c>
      <c r="L25" s="965" t="s">
        <v>271</v>
      </c>
      <c r="M25" s="965" t="s">
        <v>238</v>
      </c>
      <c r="N25" s="965" t="s">
        <v>238</v>
      </c>
      <c r="O25" s="965" t="s">
        <v>353</v>
      </c>
      <c r="P25" s="964">
        <v>42843</v>
      </c>
      <c r="Q25" s="965" t="s">
        <v>354</v>
      </c>
      <c r="R25" s="965" t="s">
        <v>274</v>
      </c>
      <c r="S25" s="964">
        <v>42851</v>
      </c>
      <c r="T25" s="965" t="s">
        <v>275</v>
      </c>
      <c r="U25" s="965" t="s">
        <v>238</v>
      </c>
      <c r="V25" s="965" t="s">
        <v>238</v>
      </c>
      <c r="W25" s="965" t="s">
        <v>281</v>
      </c>
      <c r="X25" s="970" t="s">
        <v>355</v>
      </c>
      <c r="Y25" s="970" t="s">
        <v>357</v>
      </c>
      <c r="Z25" s="957">
        <v>0</v>
      </c>
      <c r="AA25" s="957" t="s">
        <v>279</v>
      </c>
      <c r="AB25" s="959">
        <v>42843</v>
      </c>
      <c r="AC25" s="957">
        <v>0</v>
      </c>
      <c r="AD25" s="957" t="str">
        <f t="shared" si="0"/>
        <v>FONC_DF</v>
      </c>
    </row>
    <row r="26" spans="1:30" x14ac:dyDescent="0.3">
      <c r="A26" s="964">
        <v>42929</v>
      </c>
      <c r="B26" s="965" t="s">
        <v>210</v>
      </c>
      <c r="C26" s="965" t="s">
        <v>265</v>
      </c>
      <c r="D26" s="965" t="s">
        <v>266</v>
      </c>
      <c r="E26" s="965" t="s">
        <v>351</v>
      </c>
      <c r="F26" s="966">
        <v>0</v>
      </c>
      <c r="G26" s="965" t="s">
        <v>237</v>
      </c>
      <c r="H26" s="965" t="s">
        <v>358</v>
      </c>
      <c r="I26" s="965" t="s">
        <v>359</v>
      </c>
      <c r="J26" s="965" t="s">
        <v>294</v>
      </c>
      <c r="K26" s="965" t="s">
        <v>242</v>
      </c>
      <c r="L26" s="965" t="s">
        <v>287</v>
      </c>
      <c r="M26" s="965" t="s">
        <v>238</v>
      </c>
      <c r="N26" s="965" t="s">
        <v>238</v>
      </c>
      <c r="O26" s="965" t="s">
        <v>360</v>
      </c>
      <c r="P26" s="964">
        <v>42898</v>
      </c>
      <c r="Q26" s="965" t="s">
        <v>354</v>
      </c>
      <c r="R26" s="965" t="s">
        <v>274</v>
      </c>
      <c r="S26" s="964">
        <v>42899</v>
      </c>
      <c r="T26" s="965" t="s">
        <v>275</v>
      </c>
      <c r="U26" s="965" t="s">
        <v>238</v>
      </c>
      <c r="V26" s="965" t="s">
        <v>238</v>
      </c>
      <c r="W26" s="965" t="s">
        <v>281</v>
      </c>
      <c r="X26" s="970" t="s">
        <v>355</v>
      </c>
      <c r="Y26" s="970" t="s">
        <v>361</v>
      </c>
      <c r="Z26" s="957">
        <v>0</v>
      </c>
      <c r="AA26" s="957" t="s">
        <v>279</v>
      </c>
      <c r="AB26" s="959">
        <v>42898</v>
      </c>
      <c r="AC26" s="957">
        <v>0</v>
      </c>
      <c r="AD26" s="957" t="str">
        <f t="shared" si="0"/>
        <v>FONC_DF</v>
      </c>
    </row>
    <row r="27" spans="1:30" x14ac:dyDescent="0.3">
      <c r="A27" s="964">
        <v>42922</v>
      </c>
      <c r="B27" s="965" t="s">
        <v>210</v>
      </c>
      <c r="C27" s="965" t="s">
        <v>265</v>
      </c>
      <c r="D27" s="965" t="s">
        <v>266</v>
      </c>
      <c r="E27" s="965" t="s">
        <v>351</v>
      </c>
      <c r="F27" s="966">
        <v>0</v>
      </c>
      <c r="G27" s="965" t="s">
        <v>237</v>
      </c>
      <c r="H27" s="965" t="s">
        <v>362</v>
      </c>
      <c r="I27" s="965" t="s">
        <v>363</v>
      </c>
      <c r="J27" s="965" t="s">
        <v>294</v>
      </c>
      <c r="K27" s="965" t="s">
        <v>242</v>
      </c>
      <c r="L27" s="965" t="s">
        <v>287</v>
      </c>
      <c r="M27" s="965" t="s">
        <v>238</v>
      </c>
      <c r="N27" s="965" t="s">
        <v>238</v>
      </c>
      <c r="O27" s="965" t="s">
        <v>364</v>
      </c>
      <c r="P27" s="964">
        <v>42887</v>
      </c>
      <c r="Q27" s="965" t="s">
        <v>365</v>
      </c>
      <c r="R27" s="965" t="s">
        <v>274</v>
      </c>
      <c r="S27" s="964">
        <v>42916</v>
      </c>
      <c r="T27" s="965" t="s">
        <v>275</v>
      </c>
      <c r="U27" s="965" t="s">
        <v>238</v>
      </c>
      <c r="V27" s="965" t="s">
        <v>238</v>
      </c>
      <c r="W27" s="965" t="s">
        <v>327</v>
      </c>
      <c r="X27" s="970" t="s">
        <v>355</v>
      </c>
      <c r="Y27" s="970" t="s">
        <v>366</v>
      </c>
      <c r="Z27" s="957">
        <v>0</v>
      </c>
      <c r="AA27" s="957" t="s">
        <v>279</v>
      </c>
      <c r="AB27" s="959">
        <v>42887</v>
      </c>
      <c r="AC27" s="957">
        <v>0</v>
      </c>
      <c r="AD27" s="957" t="str">
        <f t="shared" si="0"/>
        <v>FONC_DF</v>
      </c>
    </row>
    <row r="28" spans="1:30" x14ac:dyDescent="0.3">
      <c r="A28" s="964">
        <v>42923</v>
      </c>
      <c r="B28" s="965" t="s">
        <v>210</v>
      </c>
      <c r="C28" s="965" t="s">
        <v>265</v>
      </c>
      <c r="D28" s="965" t="s">
        <v>266</v>
      </c>
      <c r="E28" s="965" t="s">
        <v>351</v>
      </c>
      <c r="F28" s="966">
        <v>0</v>
      </c>
      <c r="G28" s="965" t="s">
        <v>237</v>
      </c>
      <c r="H28" s="965" t="s">
        <v>367</v>
      </c>
      <c r="I28" s="965" t="s">
        <v>363</v>
      </c>
      <c r="J28" s="965" t="s">
        <v>294</v>
      </c>
      <c r="K28" s="965" t="s">
        <v>242</v>
      </c>
      <c r="L28" s="965" t="s">
        <v>287</v>
      </c>
      <c r="M28" s="965" t="s">
        <v>238</v>
      </c>
      <c r="N28" s="965" t="s">
        <v>238</v>
      </c>
      <c r="O28" s="965" t="s">
        <v>364</v>
      </c>
      <c r="P28" s="964">
        <v>42887</v>
      </c>
      <c r="Q28" s="965" t="s">
        <v>365</v>
      </c>
      <c r="R28" s="965" t="s">
        <v>274</v>
      </c>
      <c r="S28" s="964">
        <v>42916</v>
      </c>
      <c r="T28" s="965" t="s">
        <v>275</v>
      </c>
      <c r="U28" s="965" t="s">
        <v>238</v>
      </c>
      <c r="V28" s="965" t="s">
        <v>238</v>
      </c>
      <c r="W28" s="965" t="s">
        <v>330</v>
      </c>
      <c r="X28" s="970" t="s">
        <v>355</v>
      </c>
      <c r="Y28" s="970" t="s">
        <v>368</v>
      </c>
      <c r="Z28" s="957">
        <v>0</v>
      </c>
      <c r="AA28" s="957" t="s">
        <v>279</v>
      </c>
      <c r="AB28" s="959">
        <v>42887</v>
      </c>
      <c r="AC28" s="957">
        <v>0</v>
      </c>
      <c r="AD28" s="957" t="str">
        <f t="shared" si="0"/>
        <v>FONC_DF</v>
      </c>
    </row>
    <row r="29" spans="1:30" x14ac:dyDescent="0.3">
      <c r="A29" s="964">
        <v>42922</v>
      </c>
      <c r="B29" s="965" t="s">
        <v>210</v>
      </c>
      <c r="C29" s="965" t="s">
        <v>265</v>
      </c>
      <c r="D29" s="965" t="s">
        <v>266</v>
      </c>
      <c r="E29" s="965" t="s">
        <v>351</v>
      </c>
      <c r="F29" s="966">
        <v>0</v>
      </c>
      <c r="G29" s="965" t="s">
        <v>237</v>
      </c>
      <c r="H29" s="965" t="s">
        <v>369</v>
      </c>
      <c r="I29" s="965" t="s">
        <v>363</v>
      </c>
      <c r="J29" s="965" t="s">
        <v>294</v>
      </c>
      <c r="K29" s="965" t="s">
        <v>242</v>
      </c>
      <c r="L29" s="965" t="s">
        <v>287</v>
      </c>
      <c r="M29" s="965" t="s">
        <v>238</v>
      </c>
      <c r="N29" s="965" t="s">
        <v>238</v>
      </c>
      <c r="O29" s="965" t="s">
        <v>364</v>
      </c>
      <c r="P29" s="964">
        <v>42887</v>
      </c>
      <c r="Q29" s="965" t="s">
        <v>365</v>
      </c>
      <c r="R29" s="965" t="s">
        <v>274</v>
      </c>
      <c r="S29" s="964">
        <v>42916</v>
      </c>
      <c r="T29" s="965" t="s">
        <v>275</v>
      </c>
      <c r="U29" s="965" t="s">
        <v>238</v>
      </c>
      <c r="V29" s="965" t="s">
        <v>238</v>
      </c>
      <c r="W29" s="965" t="s">
        <v>276</v>
      </c>
      <c r="X29" s="970" t="s">
        <v>355</v>
      </c>
      <c r="Y29" s="970" t="s">
        <v>370</v>
      </c>
      <c r="Z29" s="957">
        <v>0</v>
      </c>
      <c r="AA29" s="957" t="s">
        <v>279</v>
      </c>
      <c r="AB29" s="959">
        <v>42887</v>
      </c>
      <c r="AC29" s="957">
        <v>0</v>
      </c>
      <c r="AD29" s="957" t="str">
        <f t="shared" si="0"/>
        <v>FONC_DF</v>
      </c>
    </row>
    <row r="30" spans="1:30" x14ac:dyDescent="0.3">
      <c r="A30" s="964">
        <v>42922</v>
      </c>
      <c r="B30" s="965" t="s">
        <v>210</v>
      </c>
      <c r="C30" s="965" t="s">
        <v>265</v>
      </c>
      <c r="D30" s="965" t="s">
        <v>266</v>
      </c>
      <c r="E30" s="965" t="s">
        <v>351</v>
      </c>
      <c r="F30" s="966">
        <v>0</v>
      </c>
      <c r="G30" s="965" t="s">
        <v>237</v>
      </c>
      <c r="H30" s="965" t="s">
        <v>371</v>
      </c>
      <c r="I30" s="965" t="s">
        <v>363</v>
      </c>
      <c r="J30" s="965" t="s">
        <v>294</v>
      </c>
      <c r="K30" s="965" t="s">
        <v>242</v>
      </c>
      <c r="L30" s="965" t="s">
        <v>287</v>
      </c>
      <c r="M30" s="965" t="s">
        <v>238</v>
      </c>
      <c r="N30" s="965" t="s">
        <v>238</v>
      </c>
      <c r="O30" s="965" t="s">
        <v>364</v>
      </c>
      <c r="P30" s="964">
        <v>42887</v>
      </c>
      <c r="Q30" s="965" t="s">
        <v>365</v>
      </c>
      <c r="R30" s="965" t="s">
        <v>274</v>
      </c>
      <c r="S30" s="964">
        <v>42916</v>
      </c>
      <c r="T30" s="965" t="s">
        <v>275</v>
      </c>
      <c r="U30" s="965" t="s">
        <v>238</v>
      </c>
      <c r="V30" s="965" t="s">
        <v>238</v>
      </c>
      <c r="W30" s="965" t="s">
        <v>281</v>
      </c>
      <c r="X30" s="970" t="s">
        <v>355</v>
      </c>
      <c r="Y30" s="970" t="s">
        <v>372</v>
      </c>
      <c r="Z30" s="957">
        <v>0</v>
      </c>
      <c r="AA30" s="957" t="s">
        <v>279</v>
      </c>
      <c r="AB30" s="959">
        <v>42887</v>
      </c>
      <c r="AC30" s="957">
        <v>0</v>
      </c>
      <c r="AD30" s="957" t="str">
        <f t="shared" si="0"/>
        <v>FONC_DF</v>
      </c>
    </row>
    <row r="31" spans="1:30" x14ac:dyDescent="0.3">
      <c r="A31" s="964">
        <v>42946</v>
      </c>
      <c r="B31" s="965" t="s">
        <v>210</v>
      </c>
      <c r="C31" s="965" t="s">
        <v>265</v>
      </c>
      <c r="D31" s="965" t="s">
        <v>266</v>
      </c>
      <c r="E31" s="965" t="s">
        <v>351</v>
      </c>
      <c r="F31" s="966">
        <v>0</v>
      </c>
      <c r="G31" s="965" t="s">
        <v>237</v>
      </c>
      <c r="H31" s="965" t="s">
        <v>292</v>
      </c>
      <c r="I31" s="965" t="s">
        <v>373</v>
      </c>
      <c r="J31" s="965" t="s">
        <v>294</v>
      </c>
      <c r="K31" s="965" t="s">
        <v>242</v>
      </c>
      <c r="L31" s="965" t="s">
        <v>287</v>
      </c>
      <c r="M31" s="965" t="s">
        <v>238</v>
      </c>
      <c r="N31" s="965" t="s">
        <v>238</v>
      </c>
      <c r="O31" s="965" t="s">
        <v>374</v>
      </c>
      <c r="P31" s="964">
        <v>42892</v>
      </c>
      <c r="Q31" s="965" t="s">
        <v>296</v>
      </c>
      <c r="R31" s="965" t="s">
        <v>274</v>
      </c>
      <c r="S31" s="964">
        <v>42914</v>
      </c>
      <c r="T31" s="965" t="s">
        <v>275</v>
      </c>
      <c r="U31" s="965" t="s">
        <v>238</v>
      </c>
      <c r="V31" s="965" t="s">
        <v>238</v>
      </c>
      <c r="W31" s="965" t="s">
        <v>276</v>
      </c>
      <c r="X31" s="970" t="s">
        <v>355</v>
      </c>
      <c r="Y31" s="970" t="s">
        <v>375</v>
      </c>
      <c r="Z31" s="957">
        <v>0</v>
      </c>
      <c r="AA31" s="957" t="s">
        <v>279</v>
      </c>
      <c r="AB31" s="959">
        <v>42892</v>
      </c>
      <c r="AC31" s="957">
        <v>0</v>
      </c>
      <c r="AD31" s="957" t="str">
        <f t="shared" si="0"/>
        <v>FONC_DF</v>
      </c>
    </row>
    <row r="32" spans="1:30" x14ac:dyDescent="0.3">
      <c r="A32" s="964">
        <v>42944</v>
      </c>
      <c r="B32" s="965" t="s">
        <v>210</v>
      </c>
      <c r="C32" s="965" t="s">
        <v>265</v>
      </c>
      <c r="D32" s="965" t="s">
        <v>266</v>
      </c>
      <c r="E32" s="965" t="s">
        <v>351</v>
      </c>
      <c r="F32" s="966">
        <v>0</v>
      </c>
      <c r="G32" s="965" t="s">
        <v>237</v>
      </c>
      <c r="H32" s="965" t="s">
        <v>292</v>
      </c>
      <c r="I32" s="965" t="s">
        <v>373</v>
      </c>
      <c r="J32" s="965" t="s">
        <v>294</v>
      </c>
      <c r="K32" s="965" t="s">
        <v>242</v>
      </c>
      <c r="L32" s="965" t="s">
        <v>287</v>
      </c>
      <c r="M32" s="965" t="s">
        <v>238</v>
      </c>
      <c r="N32" s="965" t="s">
        <v>238</v>
      </c>
      <c r="O32" s="965" t="s">
        <v>374</v>
      </c>
      <c r="P32" s="964">
        <v>42892</v>
      </c>
      <c r="Q32" s="965" t="s">
        <v>296</v>
      </c>
      <c r="R32" s="965" t="s">
        <v>274</v>
      </c>
      <c r="S32" s="964">
        <v>42914</v>
      </c>
      <c r="T32" s="965" t="s">
        <v>275</v>
      </c>
      <c r="U32" s="965" t="s">
        <v>238</v>
      </c>
      <c r="V32" s="965" t="s">
        <v>238</v>
      </c>
      <c r="W32" s="965" t="s">
        <v>281</v>
      </c>
      <c r="X32" s="970" t="s">
        <v>355</v>
      </c>
      <c r="Y32" s="970" t="s">
        <v>376</v>
      </c>
      <c r="Z32" s="957">
        <v>0</v>
      </c>
      <c r="AA32" s="957" t="s">
        <v>279</v>
      </c>
      <c r="AB32" s="959">
        <v>42892</v>
      </c>
      <c r="AC32" s="957">
        <v>0</v>
      </c>
      <c r="AD32" s="957" t="str">
        <f t="shared" si="0"/>
        <v>FONC_DF</v>
      </c>
    </row>
    <row r="33" spans="1:30" x14ac:dyDescent="0.3">
      <c r="A33" s="964">
        <v>42949</v>
      </c>
      <c r="B33" s="965" t="s">
        <v>210</v>
      </c>
      <c r="C33" s="965" t="s">
        <v>265</v>
      </c>
      <c r="D33" s="965" t="s">
        <v>266</v>
      </c>
      <c r="E33" s="965" t="s">
        <v>351</v>
      </c>
      <c r="F33" s="966">
        <v>0</v>
      </c>
      <c r="G33" s="965" t="s">
        <v>237</v>
      </c>
      <c r="H33" s="965" t="s">
        <v>377</v>
      </c>
      <c r="I33" s="965" t="s">
        <v>378</v>
      </c>
      <c r="J33" s="965" t="s">
        <v>304</v>
      </c>
      <c r="K33" s="965" t="s">
        <v>242</v>
      </c>
      <c r="L33" s="965" t="s">
        <v>305</v>
      </c>
      <c r="M33" s="965" t="s">
        <v>238</v>
      </c>
      <c r="N33" s="965" t="s">
        <v>238</v>
      </c>
      <c r="O33" s="965" t="s">
        <v>379</v>
      </c>
      <c r="P33" s="964">
        <v>42900</v>
      </c>
      <c r="Q33" s="965" t="s">
        <v>365</v>
      </c>
      <c r="R33" s="965" t="s">
        <v>274</v>
      </c>
      <c r="S33" s="964">
        <v>42928</v>
      </c>
      <c r="T33" s="965" t="s">
        <v>275</v>
      </c>
      <c r="U33" s="965" t="s">
        <v>238</v>
      </c>
      <c r="V33" s="965" t="s">
        <v>238</v>
      </c>
      <c r="W33" s="965" t="s">
        <v>281</v>
      </c>
      <c r="X33" s="970" t="s">
        <v>355</v>
      </c>
      <c r="Y33" s="970" t="s">
        <v>380</v>
      </c>
      <c r="Z33" s="957">
        <v>0</v>
      </c>
      <c r="AA33" s="957" t="s">
        <v>279</v>
      </c>
      <c r="AB33" s="959">
        <v>42900</v>
      </c>
      <c r="AC33" s="957">
        <v>0</v>
      </c>
      <c r="AD33" s="957" t="str">
        <f t="shared" si="0"/>
        <v>FONC_DF</v>
      </c>
    </row>
    <row r="34" spans="1:30" x14ac:dyDescent="0.3">
      <c r="A34" s="964">
        <v>42977</v>
      </c>
      <c r="B34" s="965" t="s">
        <v>210</v>
      </c>
      <c r="C34" s="965" t="s">
        <v>265</v>
      </c>
      <c r="D34" s="965" t="s">
        <v>266</v>
      </c>
      <c r="E34" s="965" t="s">
        <v>351</v>
      </c>
      <c r="F34" s="966">
        <v>-36</v>
      </c>
      <c r="G34" s="965" t="s">
        <v>237</v>
      </c>
      <c r="H34" s="965" t="s">
        <v>308</v>
      </c>
      <c r="I34" s="965" t="s">
        <v>381</v>
      </c>
      <c r="J34" s="965" t="s">
        <v>310</v>
      </c>
      <c r="K34" s="965" t="s">
        <v>242</v>
      </c>
      <c r="L34" s="965" t="s">
        <v>311</v>
      </c>
      <c r="M34" s="965" t="s">
        <v>238</v>
      </c>
      <c r="N34" s="965" t="s">
        <v>238</v>
      </c>
      <c r="O34" s="965" t="s">
        <v>382</v>
      </c>
      <c r="P34" s="964">
        <v>42915</v>
      </c>
      <c r="Q34" s="965" t="s">
        <v>289</v>
      </c>
      <c r="R34" s="965" t="s">
        <v>274</v>
      </c>
      <c r="S34" s="964">
        <v>42947</v>
      </c>
      <c r="T34" s="965" t="s">
        <v>275</v>
      </c>
      <c r="U34" s="965" t="s">
        <v>238</v>
      </c>
      <c r="V34" s="965" t="s">
        <v>238</v>
      </c>
      <c r="W34" s="965" t="s">
        <v>276</v>
      </c>
      <c r="X34" s="970" t="s">
        <v>355</v>
      </c>
      <c r="Y34" s="970" t="s">
        <v>383</v>
      </c>
      <c r="Z34" s="957">
        <v>-36</v>
      </c>
      <c r="AA34" s="957" t="s">
        <v>279</v>
      </c>
      <c r="AB34" s="959">
        <v>42915</v>
      </c>
      <c r="AC34" s="957">
        <v>-36</v>
      </c>
      <c r="AD34" s="957" t="str">
        <f t="shared" si="0"/>
        <v>FONC_DF</v>
      </c>
    </row>
    <row r="35" spans="1:30" x14ac:dyDescent="0.3">
      <c r="A35" s="964">
        <v>42977</v>
      </c>
      <c r="B35" s="965" t="s">
        <v>210</v>
      </c>
      <c r="C35" s="965" t="s">
        <v>265</v>
      </c>
      <c r="D35" s="965" t="s">
        <v>266</v>
      </c>
      <c r="E35" s="965" t="s">
        <v>351</v>
      </c>
      <c r="F35" s="966">
        <v>-580.5</v>
      </c>
      <c r="G35" s="965" t="s">
        <v>237</v>
      </c>
      <c r="H35" s="965" t="s">
        <v>308</v>
      </c>
      <c r="I35" s="965" t="s">
        <v>381</v>
      </c>
      <c r="J35" s="965" t="s">
        <v>310</v>
      </c>
      <c r="K35" s="965" t="s">
        <v>242</v>
      </c>
      <c r="L35" s="965" t="s">
        <v>311</v>
      </c>
      <c r="M35" s="965" t="s">
        <v>238</v>
      </c>
      <c r="N35" s="965" t="s">
        <v>238</v>
      </c>
      <c r="O35" s="965" t="s">
        <v>382</v>
      </c>
      <c r="P35" s="964">
        <v>42915</v>
      </c>
      <c r="Q35" s="965" t="s">
        <v>289</v>
      </c>
      <c r="R35" s="965" t="s">
        <v>274</v>
      </c>
      <c r="S35" s="964">
        <v>42947</v>
      </c>
      <c r="T35" s="965" t="s">
        <v>275</v>
      </c>
      <c r="U35" s="965" t="s">
        <v>238</v>
      </c>
      <c r="V35" s="965" t="s">
        <v>238</v>
      </c>
      <c r="W35" s="965" t="s">
        <v>281</v>
      </c>
      <c r="X35" s="970" t="s">
        <v>355</v>
      </c>
      <c r="Y35" s="970" t="s">
        <v>384</v>
      </c>
      <c r="Z35" s="957">
        <v>-580.5</v>
      </c>
      <c r="AA35" s="957" t="s">
        <v>279</v>
      </c>
      <c r="AB35" s="959">
        <v>42915</v>
      </c>
      <c r="AC35" s="957">
        <v>-580.5</v>
      </c>
      <c r="AD35" s="957" t="str">
        <f t="shared" si="0"/>
        <v>FONC_DF</v>
      </c>
    </row>
    <row r="36" spans="1:30" x14ac:dyDescent="0.3">
      <c r="A36" s="964">
        <v>42997</v>
      </c>
      <c r="B36" s="965" t="s">
        <v>210</v>
      </c>
      <c r="C36" s="965" t="s">
        <v>265</v>
      </c>
      <c r="D36" s="965" t="s">
        <v>266</v>
      </c>
      <c r="E36" s="965" t="s">
        <v>351</v>
      </c>
      <c r="F36" s="966">
        <v>0</v>
      </c>
      <c r="G36" s="965" t="s">
        <v>237</v>
      </c>
      <c r="H36" s="965" t="s">
        <v>385</v>
      </c>
      <c r="I36" s="965" t="s">
        <v>386</v>
      </c>
      <c r="J36" s="965" t="s">
        <v>317</v>
      </c>
      <c r="K36" s="965" t="s">
        <v>242</v>
      </c>
      <c r="L36" s="965" t="s">
        <v>387</v>
      </c>
      <c r="M36" s="965" t="s">
        <v>238</v>
      </c>
      <c r="N36" s="965" t="s">
        <v>238</v>
      </c>
      <c r="O36" s="965" t="s">
        <v>388</v>
      </c>
      <c r="P36" s="964">
        <v>42934</v>
      </c>
      <c r="Q36" s="965" t="s">
        <v>389</v>
      </c>
      <c r="R36" s="965" t="s">
        <v>274</v>
      </c>
      <c r="S36" s="964">
        <v>42937</v>
      </c>
      <c r="T36" s="965" t="s">
        <v>275</v>
      </c>
      <c r="U36" s="965" t="s">
        <v>238</v>
      </c>
      <c r="V36" s="965" t="s">
        <v>238</v>
      </c>
      <c r="W36" s="965" t="s">
        <v>276</v>
      </c>
      <c r="X36" s="970" t="s">
        <v>355</v>
      </c>
      <c r="Y36" s="970" t="s">
        <v>390</v>
      </c>
      <c r="Z36" s="957">
        <v>0</v>
      </c>
      <c r="AA36" s="957" t="s">
        <v>279</v>
      </c>
      <c r="AB36" s="959">
        <v>42934</v>
      </c>
      <c r="AC36" s="957">
        <v>0</v>
      </c>
      <c r="AD36" s="957" t="str">
        <f t="shared" si="0"/>
        <v>FONC_DF</v>
      </c>
    </row>
    <row r="37" spans="1:30" x14ac:dyDescent="0.3">
      <c r="A37" s="964">
        <v>42997</v>
      </c>
      <c r="B37" s="965" t="s">
        <v>210</v>
      </c>
      <c r="C37" s="965" t="s">
        <v>265</v>
      </c>
      <c r="D37" s="965" t="s">
        <v>266</v>
      </c>
      <c r="E37" s="965" t="s">
        <v>351</v>
      </c>
      <c r="F37" s="966">
        <v>0</v>
      </c>
      <c r="G37" s="965" t="s">
        <v>237</v>
      </c>
      <c r="H37" s="965" t="s">
        <v>391</v>
      </c>
      <c r="I37" s="965" t="s">
        <v>386</v>
      </c>
      <c r="J37" s="965" t="s">
        <v>317</v>
      </c>
      <c r="K37" s="965" t="s">
        <v>242</v>
      </c>
      <c r="L37" s="965" t="s">
        <v>387</v>
      </c>
      <c r="M37" s="965" t="s">
        <v>238</v>
      </c>
      <c r="N37" s="965" t="s">
        <v>238</v>
      </c>
      <c r="O37" s="965" t="s">
        <v>388</v>
      </c>
      <c r="P37" s="964">
        <v>42934</v>
      </c>
      <c r="Q37" s="965" t="s">
        <v>389</v>
      </c>
      <c r="R37" s="965" t="s">
        <v>274</v>
      </c>
      <c r="S37" s="964">
        <v>42937</v>
      </c>
      <c r="T37" s="965" t="s">
        <v>275</v>
      </c>
      <c r="U37" s="965" t="s">
        <v>238</v>
      </c>
      <c r="V37" s="965" t="s">
        <v>238</v>
      </c>
      <c r="W37" s="965" t="s">
        <v>281</v>
      </c>
      <c r="X37" s="970" t="s">
        <v>355</v>
      </c>
      <c r="Y37" s="970" t="s">
        <v>392</v>
      </c>
      <c r="Z37" s="957">
        <v>0</v>
      </c>
      <c r="AA37" s="957" t="s">
        <v>279</v>
      </c>
      <c r="AB37" s="959">
        <v>42934</v>
      </c>
      <c r="AC37" s="957">
        <v>0</v>
      </c>
      <c r="AD37" s="957" t="str">
        <f t="shared" si="0"/>
        <v>FONC_DF</v>
      </c>
    </row>
    <row r="38" spans="1:30" x14ac:dyDescent="0.3">
      <c r="A38" s="964">
        <v>43002</v>
      </c>
      <c r="B38" s="965" t="s">
        <v>210</v>
      </c>
      <c r="C38" s="965" t="s">
        <v>265</v>
      </c>
      <c r="D38" s="965" t="s">
        <v>266</v>
      </c>
      <c r="E38" s="965" t="s">
        <v>351</v>
      </c>
      <c r="F38" s="966">
        <v>0</v>
      </c>
      <c r="G38" s="965" t="s">
        <v>237</v>
      </c>
      <c r="H38" s="965" t="s">
        <v>321</v>
      </c>
      <c r="I38" s="965" t="s">
        <v>393</v>
      </c>
      <c r="J38" s="965" t="s">
        <v>304</v>
      </c>
      <c r="K38" s="965" t="s">
        <v>242</v>
      </c>
      <c r="L38" s="965" t="s">
        <v>323</v>
      </c>
      <c r="M38" s="965" t="s">
        <v>238</v>
      </c>
      <c r="N38" s="965" t="s">
        <v>238</v>
      </c>
      <c r="O38" s="965" t="s">
        <v>394</v>
      </c>
      <c r="P38" s="964">
        <v>42970</v>
      </c>
      <c r="Q38" s="965" t="s">
        <v>354</v>
      </c>
      <c r="R38" s="965" t="s">
        <v>274</v>
      </c>
      <c r="S38" s="964">
        <v>42972</v>
      </c>
      <c r="T38" s="965" t="s">
        <v>275</v>
      </c>
      <c r="U38" s="965" t="s">
        <v>238</v>
      </c>
      <c r="V38" s="965" t="s">
        <v>238</v>
      </c>
      <c r="W38" s="965" t="s">
        <v>267</v>
      </c>
      <c r="X38" s="970" t="s">
        <v>355</v>
      </c>
      <c r="Y38" s="970" t="s">
        <v>395</v>
      </c>
      <c r="Z38" s="957">
        <v>0</v>
      </c>
      <c r="AA38" s="957" t="s">
        <v>279</v>
      </c>
      <c r="AB38" s="959">
        <v>42970</v>
      </c>
      <c r="AC38" s="957">
        <v>0</v>
      </c>
      <c r="AD38" s="957" t="str">
        <f t="shared" si="0"/>
        <v>FONC_DF</v>
      </c>
    </row>
    <row r="39" spans="1:30" x14ac:dyDescent="0.3">
      <c r="A39" s="964">
        <v>43002</v>
      </c>
      <c r="B39" s="965" t="s">
        <v>210</v>
      </c>
      <c r="C39" s="965" t="s">
        <v>265</v>
      </c>
      <c r="D39" s="965" t="s">
        <v>266</v>
      </c>
      <c r="E39" s="965" t="s">
        <v>351</v>
      </c>
      <c r="F39" s="966">
        <v>0</v>
      </c>
      <c r="G39" s="965" t="s">
        <v>237</v>
      </c>
      <c r="H39" s="965" t="s">
        <v>326</v>
      </c>
      <c r="I39" s="965" t="s">
        <v>393</v>
      </c>
      <c r="J39" s="965" t="s">
        <v>304</v>
      </c>
      <c r="K39" s="965" t="s">
        <v>242</v>
      </c>
      <c r="L39" s="965" t="s">
        <v>323</v>
      </c>
      <c r="M39" s="965" t="s">
        <v>238</v>
      </c>
      <c r="N39" s="965" t="s">
        <v>238</v>
      </c>
      <c r="O39" s="965" t="s">
        <v>394</v>
      </c>
      <c r="P39" s="964">
        <v>42970</v>
      </c>
      <c r="Q39" s="965" t="s">
        <v>354</v>
      </c>
      <c r="R39" s="965" t="s">
        <v>274</v>
      </c>
      <c r="S39" s="964">
        <v>42972</v>
      </c>
      <c r="T39" s="965" t="s">
        <v>275</v>
      </c>
      <c r="U39" s="965" t="s">
        <v>238</v>
      </c>
      <c r="V39" s="965" t="s">
        <v>238</v>
      </c>
      <c r="W39" s="965" t="s">
        <v>327</v>
      </c>
      <c r="X39" s="970" t="s">
        <v>355</v>
      </c>
      <c r="Y39" s="970" t="s">
        <v>396</v>
      </c>
      <c r="Z39" s="957">
        <v>0</v>
      </c>
      <c r="AA39" s="957" t="s">
        <v>279</v>
      </c>
      <c r="AB39" s="959">
        <v>42970</v>
      </c>
      <c r="AC39" s="957">
        <v>0</v>
      </c>
      <c r="AD39" s="957" t="str">
        <f t="shared" si="0"/>
        <v>FONC_DF</v>
      </c>
    </row>
    <row r="40" spans="1:30" x14ac:dyDescent="0.3">
      <c r="A40" s="964">
        <v>43002</v>
      </c>
      <c r="B40" s="965" t="s">
        <v>210</v>
      </c>
      <c r="C40" s="965" t="s">
        <v>265</v>
      </c>
      <c r="D40" s="965" t="s">
        <v>266</v>
      </c>
      <c r="E40" s="965" t="s">
        <v>351</v>
      </c>
      <c r="F40" s="966">
        <v>0</v>
      </c>
      <c r="G40" s="965" t="s">
        <v>237</v>
      </c>
      <c r="H40" s="965" t="s">
        <v>329</v>
      </c>
      <c r="I40" s="965" t="s">
        <v>393</v>
      </c>
      <c r="J40" s="965" t="s">
        <v>304</v>
      </c>
      <c r="K40" s="965" t="s">
        <v>242</v>
      </c>
      <c r="L40" s="965" t="s">
        <v>323</v>
      </c>
      <c r="M40" s="965" t="s">
        <v>238</v>
      </c>
      <c r="N40" s="965" t="s">
        <v>238</v>
      </c>
      <c r="O40" s="965" t="s">
        <v>394</v>
      </c>
      <c r="P40" s="964">
        <v>42970</v>
      </c>
      <c r="Q40" s="965" t="s">
        <v>354</v>
      </c>
      <c r="R40" s="965" t="s">
        <v>274</v>
      </c>
      <c r="S40" s="964">
        <v>42972</v>
      </c>
      <c r="T40" s="965" t="s">
        <v>275</v>
      </c>
      <c r="U40" s="965" t="s">
        <v>238</v>
      </c>
      <c r="V40" s="965" t="s">
        <v>238</v>
      </c>
      <c r="W40" s="965" t="s">
        <v>330</v>
      </c>
      <c r="X40" s="970" t="s">
        <v>355</v>
      </c>
      <c r="Y40" s="970" t="s">
        <v>397</v>
      </c>
      <c r="Z40" s="957">
        <v>0</v>
      </c>
      <c r="AA40" s="957" t="s">
        <v>279</v>
      </c>
      <c r="AB40" s="959">
        <v>42970</v>
      </c>
      <c r="AC40" s="957">
        <v>0</v>
      </c>
      <c r="AD40" s="957" t="str">
        <f t="shared" si="0"/>
        <v>FONC_DF</v>
      </c>
    </row>
    <row r="41" spans="1:30" x14ac:dyDescent="0.3">
      <c r="A41" s="964">
        <v>43002</v>
      </c>
      <c r="B41" s="965" t="s">
        <v>210</v>
      </c>
      <c r="C41" s="965" t="s">
        <v>265</v>
      </c>
      <c r="D41" s="965" t="s">
        <v>266</v>
      </c>
      <c r="E41" s="965" t="s">
        <v>351</v>
      </c>
      <c r="F41" s="966">
        <v>0</v>
      </c>
      <c r="G41" s="965" t="s">
        <v>237</v>
      </c>
      <c r="H41" s="965" t="s">
        <v>332</v>
      </c>
      <c r="I41" s="965" t="s">
        <v>393</v>
      </c>
      <c r="J41" s="965" t="s">
        <v>304</v>
      </c>
      <c r="K41" s="965" t="s">
        <v>242</v>
      </c>
      <c r="L41" s="965" t="s">
        <v>323</v>
      </c>
      <c r="M41" s="965" t="s">
        <v>238</v>
      </c>
      <c r="N41" s="965" t="s">
        <v>238</v>
      </c>
      <c r="O41" s="965" t="s">
        <v>394</v>
      </c>
      <c r="P41" s="964">
        <v>42970</v>
      </c>
      <c r="Q41" s="965" t="s">
        <v>354</v>
      </c>
      <c r="R41" s="965" t="s">
        <v>274</v>
      </c>
      <c r="S41" s="964">
        <v>42972</v>
      </c>
      <c r="T41" s="965" t="s">
        <v>275</v>
      </c>
      <c r="U41" s="965" t="s">
        <v>238</v>
      </c>
      <c r="V41" s="965" t="s">
        <v>238</v>
      </c>
      <c r="W41" s="965" t="s">
        <v>276</v>
      </c>
      <c r="X41" s="970" t="s">
        <v>355</v>
      </c>
      <c r="Y41" s="970" t="s">
        <v>398</v>
      </c>
      <c r="Z41" s="957">
        <v>0</v>
      </c>
      <c r="AA41" s="957" t="s">
        <v>279</v>
      </c>
      <c r="AB41" s="959">
        <v>42970</v>
      </c>
      <c r="AC41" s="957">
        <v>0</v>
      </c>
      <c r="AD41" s="957" t="str">
        <f t="shared" si="0"/>
        <v>FONC_DF</v>
      </c>
    </row>
    <row r="42" spans="1:30" x14ac:dyDescent="0.3">
      <c r="A42" s="964">
        <v>43002</v>
      </c>
      <c r="B42" s="965" t="s">
        <v>210</v>
      </c>
      <c r="C42" s="965" t="s">
        <v>265</v>
      </c>
      <c r="D42" s="965" t="s">
        <v>266</v>
      </c>
      <c r="E42" s="965" t="s">
        <v>351</v>
      </c>
      <c r="F42" s="966">
        <v>0</v>
      </c>
      <c r="G42" s="965" t="s">
        <v>237</v>
      </c>
      <c r="H42" s="965" t="s">
        <v>332</v>
      </c>
      <c r="I42" s="965" t="s">
        <v>393</v>
      </c>
      <c r="J42" s="965" t="s">
        <v>304</v>
      </c>
      <c r="K42" s="965" t="s">
        <v>242</v>
      </c>
      <c r="L42" s="965" t="s">
        <v>323</v>
      </c>
      <c r="M42" s="965" t="s">
        <v>238</v>
      </c>
      <c r="N42" s="965" t="s">
        <v>238</v>
      </c>
      <c r="O42" s="965" t="s">
        <v>394</v>
      </c>
      <c r="P42" s="964">
        <v>42970</v>
      </c>
      <c r="Q42" s="965" t="s">
        <v>354</v>
      </c>
      <c r="R42" s="965" t="s">
        <v>274</v>
      </c>
      <c r="S42" s="964">
        <v>42972</v>
      </c>
      <c r="T42" s="965" t="s">
        <v>275</v>
      </c>
      <c r="U42" s="965" t="s">
        <v>238</v>
      </c>
      <c r="V42" s="965" t="s">
        <v>238</v>
      </c>
      <c r="W42" s="965" t="s">
        <v>281</v>
      </c>
      <c r="X42" s="970" t="s">
        <v>355</v>
      </c>
      <c r="Y42" s="970" t="s">
        <v>399</v>
      </c>
      <c r="Z42" s="957">
        <v>0</v>
      </c>
      <c r="AA42" s="957" t="s">
        <v>279</v>
      </c>
      <c r="AB42" s="959">
        <v>42970</v>
      </c>
      <c r="AC42" s="957">
        <v>0</v>
      </c>
      <c r="AD42" s="957" t="str">
        <f t="shared" si="0"/>
        <v>FONC_DF</v>
      </c>
    </row>
    <row r="43" spans="1:30" x14ac:dyDescent="0.3">
      <c r="A43" s="964">
        <v>43059</v>
      </c>
      <c r="B43" s="965" t="s">
        <v>210</v>
      </c>
      <c r="C43" s="965" t="s">
        <v>265</v>
      </c>
      <c r="D43" s="965" t="s">
        <v>266</v>
      </c>
      <c r="E43" s="965" t="s">
        <v>351</v>
      </c>
      <c r="F43" s="966">
        <v>-2750</v>
      </c>
      <c r="G43" s="965" t="s">
        <v>237</v>
      </c>
      <c r="H43" s="965" t="s">
        <v>400</v>
      </c>
      <c r="I43" s="965" t="s">
        <v>401</v>
      </c>
      <c r="J43" s="965" t="s">
        <v>317</v>
      </c>
      <c r="K43" s="965" t="s">
        <v>242</v>
      </c>
      <c r="L43" s="965" t="s">
        <v>337</v>
      </c>
      <c r="M43" s="965" t="s">
        <v>238</v>
      </c>
      <c r="N43" s="965" t="s">
        <v>238</v>
      </c>
      <c r="O43" s="965" t="s">
        <v>402</v>
      </c>
      <c r="P43" s="964">
        <v>43003</v>
      </c>
      <c r="Q43" s="965" t="s">
        <v>403</v>
      </c>
      <c r="R43" s="965" t="s">
        <v>274</v>
      </c>
      <c r="S43" s="964">
        <v>43029</v>
      </c>
      <c r="T43" s="965" t="s">
        <v>275</v>
      </c>
      <c r="U43" s="965" t="s">
        <v>238</v>
      </c>
      <c r="V43" s="965" t="s">
        <v>238</v>
      </c>
      <c r="W43" s="965" t="s">
        <v>281</v>
      </c>
      <c r="X43" s="970" t="s">
        <v>355</v>
      </c>
      <c r="Y43" s="970" t="s">
        <v>404</v>
      </c>
      <c r="Z43" s="957">
        <v>-2750</v>
      </c>
      <c r="AA43" s="957" t="s">
        <v>279</v>
      </c>
      <c r="AB43" s="959">
        <v>43003</v>
      </c>
      <c r="AC43" s="957">
        <v>-2750</v>
      </c>
      <c r="AD43" s="957" t="str">
        <f t="shared" si="0"/>
        <v>FONC_DF</v>
      </c>
    </row>
    <row r="44" spans="1:30" x14ac:dyDescent="0.3">
      <c r="A44" s="964">
        <v>43182</v>
      </c>
      <c r="B44" s="965" t="s">
        <v>210</v>
      </c>
      <c r="C44" s="965" t="s">
        <v>265</v>
      </c>
      <c r="D44" s="965" t="s">
        <v>266</v>
      </c>
      <c r="E44" s="965" t="s">
        <v>351</v>
      </c>
      <c r="F44" s="966">
        <v>-27.18</v>
      </c>
      <c r="G44" s="965" t="s">
        <v>237</v>
      </c>
      <c r="H44" s="965" t="s">
        <v>340</v>
      </c>
      <c r="I44" s="965" t="s">
        <v>405</v>
      </c>
      <c r="J44" s="965" t="s">
        <v>304</v>
      </c>
      <c r="K44" s="965" t="s">
        <v>242</v>
      </c>
      <c r="L44" s="965" t="s">
        <v>342</v>
      </c>
      <c r="M44" s="965" t="s">
        <v>238</v>
      </c>
      <c r="N44" s="965" t="s">
        <v>238</v>
      </c>
      <c r="O44" s="965" t="s">
        <v>406</v>
      </c>
      <c r="P44" s="964">
        <v>43150</v>
      </c>
      <c r="Q44" s="965" t="s">
        <v>407</v>
      </c>
      <c r="R44" s="965" t="s">
        <v>274</v>
      </c>
      <c r="S44" s="964">
        <v>43152</v>
      </c>
      <c r="T44" s="965" t="s">
        <v>275</v>
      </c>
      <c r="U44" s="965" t="s">
        <v>238</v>
      </c>
      <c r="V44" s="965" t="s">
        <v>238</v>
      </c>
      <c r="W44" s="965" t="s">
        <v>327</v>
      </c>
      <c r="X44" s="970" t="s">
        <v>277</v>
      </c>
      <c r="Y44" s="970" t="s">
        <v>408</v>
      </c>
      <c r="Z44" s="957">
        <v>0</v>
      </c>
      <c r="AA44" s="957" t="s">
        <v>279</v>
      </c>
      <c r="AB44" s="959">
        <v>43150</v>
      </c>
      <c r="AC44" s="957">
        <v>0</v>
      </c>
      <c r="AD44" s="957" t="str">
        <f t="shared" si="0"/>
        <v>FONC_DF</v>
      </c>
    </row>
    <row r="45" spans="1:30" x14ac:dyDescent="0.3">
      <c r="A45" s="964">
        <v>43182</v>
      </c>
      <c r="B45" s="965" t="s">
        <v>210</v>
      </c>
      <c r="C45" s="965" t="s">
        <v>265</v>
      </c>
      <c r="D45" s="965" t="s">
        <v>266</v>
      </c>
      <c r="E45" s="965" t="s">
        <v>351</v>
      </c>
      <c r="F45" s="966">
        <v>-61.34</v>
      </c>
      <c r="G45" s="965" t="s">
        <v>237</v>
      </c>
      <c r="H45" s="965" t="s">
        <v>345</v>
      </c>
      <c r="I45" s="965" t="s">
        <v>405</v>
      </c>
      <c r="J45" s="965" t="s">
        <v>304</v>
      </c>
      <c r="K45" s="965" t="s">
        <v>242</v>
      </c>
      <c r="L45" s="965" t="s">
        <v>342</v>
      </c>
      <c r="M45" s="965" t="s">
        <v>238</v>
      </c>
      <c r="N45" s="965" t="s">
        <v>238</v>
      </c>
      <c r="O45" s="965" t="s">
        <v>406</v>
      </c>
      <c r="P45" s="964">
        <v>43150</v>
      </c>
      <c r="Q45" s="965" t="s">
        <v>407</v>
      </c>
      <c r="R45" s="965" t="s">
        <v>274</v>
      </c>
      <c r="S45" s="964">
        <v>43152</v>
      </c>
      <c r="T45" s="965" t="s">
        <v>275</v>
      </c>
      <c r="U45" s="965" t="s">
        <v>238</v>
      </c>
      <c r="V45" s="965" t="s">
        <v>238</v>
      </c>
      <c r="W45" s="965" t="s">
        <v>330</v>
      </c>
      <c r="X45" s="970" t="s">
        <v>277</v>
      </c>
      <c r="Y45" s="970" t="s">
        <v>409</v>
      </c>
      <c r="Z45" s="957">
        <v>0</v>
      </c>
      <c r="AA45" s="957" t="s">
        <v>279</v>
      </c>
      <c r="AB45" s="959">
        <v>43150</v>
      </c>
      <c r="AC45" s="957">
        <v>0</v>
      </c>
      <c r="AD45" s="957" t="str">
        <f t="shared" si="0"/>
        <v>FONC_DF</v>
      </c>
    </row>
    <row r="46" spans="1:30" x14ac:dyDescent="0.3">
      <c r="A46" s="964">
        <v>43182</v>
      </c>
      <c r="B46" s="965" t="s">
        <v>210</v>
      </c>
      <c r="C46" s="965" t="s">
        <v>265</v>
      </c>
      <c r="D46" s="965" t="s">
        <v>266</v>
      </c>
      <c r="E46" s="965" t="s">
        <v>351</v>
      </c>
      <c r="F46" s="966">
        <v>-60.76</v>
      </c>
      <c r="G46" s="965" t="s">
        <v>237</v>
      </c>
      <c r="H46" s="965" t="s">
        <v>347</v>
      </c>
      <c r="I46" s="965" t="s">
        <v>405</v>
      </c>
      <c r="J46" s="965" t="s">
        <v>304</v>
      </c>
      <c r="K46" s="965" t="s">
        <v>242</v>
      </c>
      <c r="L46" s="965" t="s">
        <v>342</v>
      </c>
      <c r="M46" s="965" t="s">
        <v>238</v>
      </c>
      <c r="N46" s="965" t="s">
        <v>238</v>
      </c>
      <c r="O46" s="965" t="s">
        <v>406</v>
      </c>
      <c r="P46" s="964">
        <v>43150</v>
      </c>
      <c r="Q46" s="965" t="s">
        <v>407</v>
      </c>
      <c r="R46" s="965" t="s">
        <v>274</v>
      </c>
      <c r="S46" s="964">
        <v>43152</v>
      </c>
      <c r="T46" s="965" t="s">
        <v>275</v>
      </c>
      <c r="U46" s="965" t="s">
        <v>238</v>
      </c>
      <c r="V46" s="965" t="s">
        <v>238</v>
      </c>
      <c r="W46" s="965" t="s">
        <v>276</v>
      </c>
      <c r="X46" s="970" t="s">
        <v>277</v>
      </c>
      <c r="Y46" s="970" t="s">
        <v>410</v>
      </c>
      <c r="Z46" s="957">
        <v>0</v>
      </c>
      <c r="AA46" s="957" t="s">
        <v>279</v>
      </c>
      <c r="AB46" s="959">
        <v>43150</v>
      </c>
      <c r="AC46" s="957">
        <v>0</v>
      </c>
      <c r="AD46" s="957" t="str">
        <f t="shared" si="0"/>
        <v>FONC_DF</v>
      </c>
    </row>
    <row r="47" spans="1:30" x14ac:dyDescent="0.3">
      <c r="A47" s="964">
        <v>43182</v>
      </c>
      <c r="B47" s="965" t="s">
        <v>210</v>
      </c>
      <c r="C47" s="965" t="s">
        <v>265</v>
      </c>
      <c r="D47" s="965" t="s">
        <v>266</v>
      </c>
      <c r="E47" s="965" t="s">
        <v>351</v>
      </c>
      <c r="F47" s="966">
        <v>-22.08</v>
      </c>
      <c r="G47" s="965" t="s">
        <v>237</v>
      </c>
      <c r="H47" s="965" t="s">
        <v>349</v>
      </c>
      <c r="I47" s="965" t="s">
        <v>405</v>
      </c>
      <c r="J47" s="965" t="s">
        <v>304</v>
      </c>
      <c r="K47" s="965" t="s">
        <v>242</v>
      </c>
      <c r="L47" s="965" t="s">
        <v>342</v>
      </c>
      <c r="M47" s="965" t="s">
        <v>238</v>
      </c>
      <c r="N47" s="965" t="s">
        <v>238</v>
      </c>
      <c r="O47" s="965" t="s">
        <v>406</v>
      </c>
      <c r="P47" s="964">
        <v>43150</v>
      </c>
      <c r="Q47" s="965" t="s">
        <v>407</v>
      </c>
      <c r="R47" s="965" t="s">
        <v>274</v>
      </c>
      <c r="S47" s="964">
        <v>43152</v>
      </c>
      <c r="T47" s="965" t="s">
        <v>275</v>
      </c>
      <c r="U47" s="965" t="s">
        <v>238</v>
      </c>
      <c r="V47" s="965" t="s">
        <v>238</v>
      </c>
      <c r="W47" s="965" t="s">
        <v>281</v>
      </c>
      <c r="X47" s="970" t="s">
        <v>277</v>
      </c>
      <c r="Y47" s="970" t="s">
        <v>411</v>
      </c>
      <c r="Z47" s="957">
        <v>0</v>
      </c>
      <c r="AA47" s="957" t="s">
        <v>279</v>
      </c>
      <c r="AB47" s="959">
        <v>43150</v>
      </c>
      <c r="AC47" s="957">
        <v>0</v>
      </c>
      <c r="AD47" s="957" t="str">
        <f t="shared" si="0"/>
        <v>FONC_DF</v>
      </c>
    </row>
    <row r="48" spans="1:30" x14ac:dyDescent="0.3">
      <c r="A48" s="964">
        <v>43083</v>
      </c>
      <c r="B48" s="965" t="s">
        <v>210</v>
      </c>
      <c r="C48" s="965" t="s">
        <v>265</v>
      </c>
      <c r="D48" s="965" t="s">
        <v>266</v>
      </c>
      <c r="E48" s="965" t="s">
        <v>412</v>
      </c>
      <c r="F48" s="966">
        <v>0</v>
      </c>
      <c r="G48" s="965" t="s">
        <v>237</v>
      </c>
      <c r="H48" s="965" t="s">
        <v>413</v>
      </c>
      <c r="I48" s="965" t="s">
        <v>238</v>
      </c>
      <c r="J48" s="965" t="s">
        <v>414</v>
      </c>
      <c r="K48" s="965" t="s">
        <v>244</v>
      </c>
      <c r="L48" s="965" t="s">
        <v>415</v>
      </c>
      <c r="M48" s="965" t="s">
        <v>416</v>
      </c>
      <c r="N48" s="965" t="s">
        <v>238</v>
      </c>
      <c r="O48" s="965" t="s">
        <v>417</v>
      </c>
      <c r="P48" s="964">
        <v>43083</v>
      </c>
      <c r="Q48" s="965" t="s">
        <v>418</v>
      </c>
      <c r="R48" s="965" t="s">
        <v>274</v>
      </c>
      <c r="S48" s="964">
        <v>43083</v>
      </c>
      <c r="T48" s="965" t="s">
        <v>419</v>
      </c>
      <c r="U48" s="965" t="s">
        <v>420</v>
      </c>
      <c r="V48" s="965" t="s">
        <v>421</v>
      </c>
      <c r="W48" s="965" t="s">
        <v>230</v>
      </c>
      <c r="X48" s="970" t="s">
        <v>277</v>
      </c>
      <c r="Y48" s="970" t="s">
        <v>422</v>
      </c>
      <c r="Z48" s="957">
        <v>0</v>
      </c>
      <c r="AA48" s="957" t="s">
        <v>279</v>
      </c>
      <c r="AB48" s="959">
        <v>0</v>
      </c>
      <c r="AC48" s="957">
        <v>0</v>
      </c>
      <c r="AD48" s="957" t="str">
        <f t="shared" si="0"/>
        <v>FONC_DF</v>
      </c>
    </row>
    <row r="49" spans="1:30" x14ac:dyDescent="0.3">
      <c r="A49" s="964">
        <v>43083</v>
      </c>
      <c r="B49" s="965" t="s">
        <v>210</v>
      </c>
      <c r="C49" s="965" t="s">
        <v>265</v>
      </c>
      <c r="D49" s="965" t="s">
        <v>266</v>
      </c>
      <c r="E49" s="965" t="s">
        <v>412</v>
      </c>
      <c r="F49" s="966">
        <v>0</v>
      </c>
      <c r="G49" s="965" t="s">
        <v>237</v>
      </c>
      <c r="H49" s="965" t="s">
        <v>423</v>
      </c>
      <c r="I49" s="965" t="s">
        <v>238</v>
      </c>
      <c r="J49" s="965" t="s">
        <v>414</v>
      </c>
      <c r="K49" s="965" t="s">
        <v>244</v>
      </c>
      <c r="L49" s="965" t="s">
        <v>415</v>
      </c>
      <c r="M49" s="965" t="s">
        <v>416</v>
      </c>
      <c r="N49" s="965" t="s">
        <v>238</v>
      </c>
      <c r="O49" s="965" t="s">
        <v>417</v>
      </c>
      <c r="P49" s="964">
        <v>43083</v>
      </c>
      <c r="Q49" s="965" t="s">
        <v>418</v>
      </c>
      <c r="R49" s="965" t="s">
        <v>274</v>
      </c>
      <c r="S49" s="964">
        <v>43083</v>
      </c>
      <c r="T49" s="965" t="s">
        <v>419</v>
      </c>
      <c r="U49" s="965" t="s">
        <v>420</v>
      </c>
      <c r="V49" s="965" t="s">
        <v>421</v>
      </c>
      <c r="W49" s="965" t="s">
        <v>230</v>
      </c>
      <c r="X49" s="970" t="s">
        <v>277</v>
      </c>
      <c r="Y49" s="970" t="s">
        <v>422</v>
      </c>
      <c r="Z49" s="957">
        <v>0</v>
      </c>
      <c r="AA49" s="957" t="s">
        <v>279</v>
      </c>
      <c r="AB49" s="959">
        <v>0</v>
      </c>
      <c r="AC49" s="957">
        <v>0</v>
      </c>
      <c r="AD49" s="957" t="str">
        <f t="shared" si="0"/>
        <v>FONC_DF</v>
      </c>
    </row>
    <row r="50" spans="1:30" x14ac:dyDescent="0.3">
      <c r="A50" s="964">
        <v>43083</v>
      </c>
      <c r="B50" s="965" t="s">
        <v>210</v>
      </c>
      <c r="C50" s="965" t="s">
        <v>265</v>
      </c>
      <c r="D50" s="965" t="s">
        <v>266</v>
      </c>
      <c r="E50" s="965" t="s">
        <v>412</v>
      </c>
      <c r="F50" s="966">
        <v>0</v>
      </c>
      <c r="G50" s="965" t="s">
        <v>237</v>
      </c>
      <c r="H50" s="965" t="s">
        <v>424</v>
      </c>
      <c r="I50" s="965" t="s">
        <v>238</v>
      </c>
      <c r="J50" s="965" t="s">
        <v>414</v>
      </c>
      <c r="K50" s="965" t="s">
        <v>244</v>
      </c>
      <c r="L50" s="965" t="s">
        <v>415</v>
      </c>
      <c r="M50" s="965" t="s">
        <v>416</v>
      </c>
      <c r="N50" s="965" t="s">
        <v>238</v>
      </c>
      <c r="O50" s="965" t="s">
        <v>417</v>
      </c>
      <c r="P50" s="964">
        <v>43083</v>
      </c>
      <c r="Q50" s="965" t="s">
        <v>418</v>
      </c>
      <c r="R50" s="965" t="s">
        <v>274</v>
      </c>
      <c r="S50" s="964">
        <v>43083</v>
      </c>
      <c r="T50" s="965" t="s">
        <v>419</v>
      </c>
      <c r="U50" s="965" t="s">
        <v>420</v>
      </c>
      <c r="V50" s="965" t="s">
        <v>421</v>
      </c>
      <c r="W50" s="965" t="s">
        <v>230</v>
      </c>
      <c r="X50" s="970" t="s">
        <v>277</v>
      </c>
      <c r="Y50" s="970" t="s">
        <v>422</v>
      </c>
      <c r="Z50" s="957">
        <v>0</v>
      </c>
      <c r="AA50" s="957" t="s">
        <v>279</v>
      </c>
      <c r="AB50" s="959">
        <v>0</v>
      </c>
      <c r="AC50" s="957">
        <v>0</v>
      </c>
      <c r="AD50" s="957" t="str">
        <f t="shared" si="0"/>
        <v>FONC_DF</v>
      </c>
    </row>
    <row r="51" spans="1:30" x14ac:dyDescent="0.3">
      <c r="A51" s="964">
        <v>43083</v>
      </c>
      <c r="B51" s="965" t="s">
        <v>210</v>
      </c>
      <c r="C51" s="965" t="s">
        <v>265</v>
      </c>
      <c r="D51" s="965" t="s">
        <v>266</v>
      </c>
      <c r="E51" s="965" t="s">
        <v>412</v>
      </c>
      <c r="F51" s="966">
        <v>0</v>
      </c>
      <c r="G51" s="965" t="s">
        <v>237</v>
      </c>
      <c r="H51" s="965" t="s">
        <v>425</v>
      </c>
      <c r="I51" s="965" t="s">
        <v>238</v>
      </c>
      <c r="J51" s="965" t="s">
        <v>414</v>
      </c>
      <c r="K51" s="965" t="s">
        <v>244</v>
      </c>
      <c r="L51" s="965" t="s">
        <v>415</v>
      </c>
      <c r="M51" s="965" t="s">
        <v>426</v>
      </c>
      <c r="N51" s="965" t="s">
        <v>238</v>
      </c>
      <c r="O51" s="965" t="s">
        <v>427</v>
      </c>
      <c r="P51" s="964">
        <v>43083</v>
      </c>
      <c r="Q51" s="965" t="s">
        <v>418</v>
      </c>
      <c r="R51" s="965" t="s">
        <v>274</v>
      </c>
      <c r="S51" s="964">
        <v>43083</v>
      </c>
      <c r="T51" s="965" t="s">
        <v>419</v>
      </c>
      <c r="U51" s="965" t="s">
        <v>420</v>
      </c>
      <c r="V51" s="965" t="s">
        <v>421</v>
      </c>
      <c r="W51" s="965" t="s">
        <v>230</v>
      </c>
      <c r="X51" s="970" t="s">
        <v>277</v>
      </c>
      <c r="Y51" s="970" t="s">
        <v>422</v>
      </c>
      <c r="Z51" s="957">
        <v>0</v>
      </c>
      <c r="AA51" s="957" t="s">
        <v>279</v>
      </c>
      <c r="AB51" s="959">
        <v>0</v>
      </c>
      <c r="AC51" s="957">
        <v>0</v>
      </c>
      <c r="AD51" s="957" t="str">
        <f t="shared" si="0"/>
        <v>FONC_DF</v>
      </c>
    </row>
    <row r="52" spans="1:30" x14ac:dyDescent="0.3">
      <c r="A52" s="964">
        <v>43083</v>
      </c>
      <c r="B52" s="965" t="s">
        <v>210</v>
      </c>
      <c r="C52" s="965" t="s">
        <v>265</v>
      </c>
      <c r="D52" s="965" t="s">
        <v>266</v>
      </c>
      <c r="E52" s="965" t="s">
        <v>412</v>
      </c>
      <c r="F52" s="966">
        <v>0</v>
      </c>
      <c r="G52" s="965" t="s">
        <v>237</v>
      </c>
      <c r="H52" s="965" t="s">
        <v>428</v>
      </c>
      <c r="I52" s="965" t="s">
        <v>238</v>
      </c>
      <c r="J52" s="965" t="s">
        <v>414</v>
      </c>
      <c r="K52" s="965" t="s">
        <v>244</v>
      </c>
      <c r="L52" s="965" t="s">
        <v>415</v>
      </c>
      <c r="M52" s="965" t="s">
        <v>426</v>
      </c>
      <c r="N52" s="965" t="s">
        <v>238</v>
      </c>
      <c r="O52" s="965" t="s">
        <v>427</v>
      </c>
      <c r="P52" s="964">
        <v>43083</v>
      </c>
      <c r="Q52" s="965" t="s">
        <v>418</v>
      </c>
      <c r="R52" s="965" t="s">
        <v>274</v>
      </c>
      <c r="S52" s="964">
        <v>43083</v>
      </c>
      <c r="T52" s="965" t="s">
        <v>419</v>
      </c>
      <c r="U52" s="965" t="s">
        <v>420</v>
      </c>
      <c r="V52" s="965" t="s">
        <v>421</v>
      </c>
      <c r="W52" s="965" t="s">
        <v>230</v>
      </c>
      <c r="X52" s="970" t="s">
        <v>277</v>
      </c>
      <c r="Y52" s="970" t="s">
        <v>422</v>
      </c>
      <c r="Z52" s="957">
        <v>0</v>
      </c>
      <c r="AA52" s="957" t="s">
        <v>279</v>
      </c>
      <c r="AB52" s="959">
        <v>0</v>
      </c>
      <c r="AC52" s="957">
        <v>0</v>
      </c>
      <c r="AD52" s="957" t="str">
        <f t="shared" si="0"/>
        <v>FONC_DF</v>
      </c>
    </row>
    <row r="53" spans="1:30" x14ac:dyDescent="0.3">
      <c r="A53" s="964">
        <v>43083</v>
      </c>
      <c r="B53" s="965" t="s">
        <v>210</v>
      </c>
      <c r="C53" s="965" t="s">
        <v>265</v>
      </c>
      <c r="D53" s="965" t="s">
        <v>266</v>
      </c>
      <c r="E53" s="965" t="s">
        <v>412</v>
      </c>
      <c r="F53" s="966">
        <v>0</v>
      </c>
      <c r="G53" s="965" t="s">
        <v>237</v>
      </c>
      <c r="H53" s="965" t="s">
        <v>429</v>
      </c>
      <c r="I53" s="965" t="s">
        <v>238</v>
      </c>
      <c r="J53" s="965" t="s">
        <v>414</v>
      </c>
      <c r="K53" s="965" t="s">
        <v>244</v>
      </c>
      <c r="L53" s="965" t="s">
        <v>415</v>
      </c>
      <c r="M53" s="965" t="s">
        <v>426</v>
      </c>
      <c r="N53" s="965" t="s">
        <v>238</v>
      </c>
      <c r="O53" s="965" t="s">
        <v>427</v>
      </c>
      <c r="P53" s="964">
        <v>43083</v>
      </c>
      <c r="Q53" s="965" t="s">
        <v>418</v>
      </c>
      <c r="R53" s="965" t="s">
        <v>274</v>
      </c>
      <c r="S53" s="964">
        <v>43083</v>
      </c>
      <c r="T53" s="965" t="s">
        <v>419</v>
      </c>
      <c r="U53" s="965" t="s">
        <v>420</v>
      </c>
      <c r="V53" s="965" t="s">
        <v>421</v>
      </c>
      <c r="W53" s="965" t="s">
        <v>230</v>
      </c>
      <c r="X53" s="970" t="s">
        <v>277</v>
      </c>
      <c r="Y53" s="970" t="s">
        <v>422</v>
      </c>
      <c r="Z53" s="957">
        <v>0</v>
      </c>
      <c r="AA53" s="957" t="s">
        <v>279</v>
      </c>
      <c r="AB53" s="959">
        <v>0</v>
      </c>
      <c r="AC53" s="957">
        <v>0</v>
      </c>
      <c r="AD53" s="957" t="str">
        <f t="shared" si="0"/>
        <v>FONC_DF</v>
      </c>
    </row>
    <row r="54" spans="1:30" x14ac:dyDescent="0.3">
      <c r="A54" s="964">
        <v>43083</v>
      </c>
      <c r="B54" s="965" t="s">
        <v>210</v>
      </c>
      <c r="C54" s="965" t="s">
        <v>265</v>
      </c>
      <c r="D54" s="965" t="s">
        <v>266</v>
      </c>
      <c r="E54" s="965" t="s">
        <v>412</v>
      </c>
      <c r="F54" s="966">
        <v>0</v>
      </c>
      <c r="G54" s="965" t="s">
        <v>237</v>
      </c>
      <c r="H54" s="965" t="s">
        <v>430</v>
      </c>
      <c r="I54" s="965" t="s">
        <v>238</v>
      </c>
      <c r="J54" s="965" t="s">
        <v>414</v>
      </c>
      <c r="K54" s="965" t="s">
        <v>244</v>
      </c>
      <c r="L54" s="965" t="s">
        <v>415</v>
      </c>
      <c r="M54" s="965" t="s">
        <v>426</v>
      </c>
      <c r="N54" s="965" t="s">
        <v>238</v>
      </c>
      <c r="O54" s="965" t="s">
        <v>427</v>
      </c>
      <c r="P54" s="964">
        <v>43083</v>
      </c>
      <c r="Q54" s="965" t="s">
        <v>418</v>
      </c>
      <c r="R54" s="965" t="s">
        <v>274</v>
      </c>
      <c r="S54" s="964">
        <v>43083</v>
      </c>
      <c r="T54" s="965" t="s">
        <v>419</v>
      </c>
      <c r="U54" s="965" t="s">
        <v>420</v>
      </c>
      <c r="V54" s="965" t="s">
        <v>421</v>
      </c>
      <c r="W54" s="965" t="s">
        <v>230</v>
      </c>
      <c r="X54" s="970" t="s">
        <v>277</v>
      </c>
      <c r="Y54" s="970" t="s">
        <v>422</v>
      </c>
      <c r="Z54" s="957">
        <v>0</v>
      </c>
      <c r="AA54" s="957" t="s">
        <v>279</v>
      </c>
      <c r="AB54" s="959">
        <v>0</v>
      </c>
      <c r="AC54" s="957">
        <v>0</v>
      </c>
      <c r="AD54" s="957" t="str">
        <f t="shared" si="0"/>
        <v>FONC_DF</v>
      </c>
    </row>
    <row r="55" spans="1:30" x14ac:dyDescent="0.3">
      <c r="A55" s="964">
        <v>43083</v>
      </c>
      <c r="B55" s="965" t="s">
        <v>210</v>
      </c>
      <c r="C55" s="965" t="s">
        <v>265</v>
      </c>
      <c r="D55" s="965" t="s">
        <v>266</v>
      </c>
      <c r="E55" s="965" t="s">
        <v>412</v>
      </c>
      <c r="F55" s="966">
        <v>0</v>
      </c>
      <c r="G55" s="965" t="s">
        <v>237</v>
      </c>
      <c r="H55" s="965" t="s">
        <v>431</v>
      </c>
      <c r="I55" s="965" t="s">
        <v>238</v>
      </c>
      <c r="J55" s="965" t="s">
        <v>414</v>
      </c>
      <c r="K55" s="965" t="s">
        <v>244</v>
      </c>
      <c r="L55" s="965" t="s">
        <v>415</v>
      </c>
      <c r="M55" s="965" t="s">
        <v>426</v>
      </c>
      <c r="N55" s="965" t="s">
        <v>238</v>
      </c>
      <c r="O55" s="965" t="s">
        <v>427</v>
      </c>
      <c r="P55" s="964">
        <v>43083</v>
      </c>
      <c r="Q55" s="965" t="s">
        <v>418</v>
      </c>
      <c r="R55" s="965" t="s">
        <v>274</v>
      </c>
      <c r="S55" s="964">
        <v>43083</v>
      </c>
      <c r="T55" s="965" t="s">
        <v>419</v>
      </c>
      <c r="U55" s="965" t="s">
        <v>420</v>
      </c>
      <c r="V55" s="965" t="s">
        <v>421</v>
      </c>
      <c r="W55" s="965" t="s">
        <v>230</v>
      </c>
      <c r="X55" s="970" t="s">
        <v>277</v>
      </c>
      <c r="Y55" s="970" t="s">
        <v>422</v>
      </c>
      <c r="Z55" s="957">
        <v>0</v>
      </c>
      <c r="AA55" s="957" t="s">
        <v>279</v>
      </c>
      <c r="AB55" s="959">
        <v>0</v>
      </c>
      <c r="AC55" s="957">
        <v>0</v>
      </c>
      <c r="AD55" s="957" t="str">
        <f t="shared" si="0"/>
        <v>FONC_DF</v>
      </c>
    </row>
    <row r="56" spans="1:30" x14ac:dyDescent="0.3">
      <c r="A56" s="964">
        <v>43083</v>
      </c>
      <c r="B56" s="965" t="s">
        <v>210</v>
      </c>
      <c r="C56" s="965" t="s">
        <v>265</v>
      </c>
      <c r="D56" s="965" t="s">
        <v>266</v>
      </c>
      <c r="E56" s="965" t="s">
        <v>412</v>
      </c>
      <c r="F56" s="966">
        <v>0</v>
      </c>
      <c r="G56" s="965" t="s">
        <v>237</v>
      </c>
      <c r="H56" s="965" t="s">
        <v>432</v>
      </c>
      <c r="I56" s="965" t="s">
        <v>238</v>
      </c>
      <c r="J56" s="965" t="s">
        <v>414</v>
      </c>
      <c r="K56" s="965" t="s">
        <v>244</v>
      </c>
      <c r="L56" s="965" t="s">
        <v>415</v>
      </c>
      <c r="M56" s="965" t="s">
        <v>426</v>
      </c>
      <c r="N56" s="965" t="s">
        <v>238</v>
      </c>
      <c r="O56" s="965" t="s">
        <v>427</v>
      </c>
      <c r="P56" s="964">
        <v>43083</v>
      </c>
      <c r="Q56" s="965" t="s">
        <v>418</v>
      </c>
      <c r="R56" s="965" t="s">
        <v>274</v>
      </c>
      <c r="S56" s="964">
        <v>43083</v>
      </c>
      <c r="T56" s="965" t="s">
        <v>419</v>
      </c>
      <c r="U56" s="965" t="s">
        <v>420</v>
      </c>
      <c r="V56" s="965" t="s">
        <v>421</v>
      </c>
      <c r="W56" s="965" t="s">
        <v>230</v>
      </c>
      <c r="X56" s="970" t="s">
        <v>277</v>
      </c>
      <c r="Y56" s="970" t="s">
        <v>422</v>
      </c>
      <c r="Z56" s="957">
        <v>0</v>
      </c>
      <c r="AA56" s="957" t="s">
        <v>279</v>
      </c>
      <c r="AB56" s="959">
        <v>0</v>
      </c>
      <c r="AC56" s="957">
        <v>0</v>
      </c>
      <c r="AD56" s="957" t="str">
        <f t="shared" si="0"/>
        <v>FONC_DF</v>
      </c>
    </row>
    <row r="57" spans="1:30" x14ac:dyDescent="0.3">
      <c r="A57" s="964">
        <v>43083</v>
      </c>
      <c r="B57" s="965" t="s">
        <v>210</v>
      </c>
      <c r="C57" s="965" t="s">
        <v>265</v>
      </c>
      <c r="D57" s="965" t="s">
        <v>266</v>
      </c>
      <c r="E57" s="965" t="s">
        <v>412</v>
      </c>
      <c r="F57" s="966">
        <v>0</v>
      </c>
      <c r="G57" s="965" t="s">
        <v>237</v>
      </c>
      <c r="H57" s="965" t="s">
        <v>433</v>
      </c>
      <c r="I57" s="965" t="s">
        <v>238</v>
      </c>
      <c r="J57" s="965" t="s">
        <v>414</v>
      </c>
      <c r="K57" s="965" t="s">
        <v>244</v>
      </c>
      <c r="L57" s="965" t="s">
        <v>415</v>
      </c>
      <c r="M57" s="965" t="s">
        <v>426</v>
      </c>
      <c r="N57" s="965" t="s">
        <v>238</v>
      </c>
      <c r="O57" s="965" t="s">
        <v>427</v>
      </c>
      <c r="P57" s="964">
        <v>43083</v>
      </c>
      <c r="Q57" s="965" t="s">
        <v>418</v>
      </c>
      <c r="R57" s="965" t="s">
        <v>274</v>
      </c>
      <c r="S57" s="964">
        <v>43083</v>
      </c>
      <c r="T57" s="965" t="s">
        <v>419</v>
      </c>
      <c r="U57" s="965" t="s">
        <v>420</v>
      </c>
      <c r="V57" s="965" t="s">
        <v>421</v>
      </c>
      <c r="W57" s="965" t="s">
        <v>230</v>
      </c>
      <c r="X57" s="970" t="s">
        <v>277</v>
      </c>
      <c r="Y57" s="970" t="s">
        <v>422</v>
      </c>
      <c r="Z57" s="957">
        <v>0</v>
      </c>
      <c r="AA57" s="957" t="s">
        <v>279</v>
      </c>
      <c r="AB57" s="959">
        <v>0</v>
      </c>
      <c r="AC57" s="957">
        <v>0</v>
      </c>
      <c r="AD57" s="957" t="str">
        <f t="shared" si="0"/>
        <v>FONC_DF</v>
      </c>
    </row>
    <row r="58" spans="1:30" x14ac:dyDescent="0.3">
      <c r="A58" s="964">
        <v>43083</v>
      </c>
      <c r="B58" s="965" t="s">
        <v>210</v>
      </c>
      <c r="C58" s="965" t="s">
        <v>265</v>
      </c>
      <c r="D58" s="965" t="s">
        <v>266</v>
      </c>
      <c r="E58" s="965" t="s">
        <v>412</v>
      </c>
      <c r="F58" s="966">
        <v>0</v>
      </c>
      <c r="G58" s="965" t="s">
        <v>237</v>
      </c>
      <c r="H58" s="965" t="s">
        <v>434</v>
      </c>
      <c r="I58" s="965" t="s">
        <v>238</v>
      </c>
      <c r="J58" s="965" t="s">
        <v>414</v>
      </c>
      <c r="K58" s="965" t="s">
        <v>244</v>
      </c>
      <c r="L58" s="965" t="s">
        <v>415</v>
      </c>
      <c r="M58" s="965" t="s">
        <v>426</v>
      </c>
      <c r="N58" s="965" t="s">
        <v>238</v>
      </c>
      <c r="O58" s="965" t="s">
        <v>427</v>
      </c>
      <c r="P58" s="964">
        <v>43083</v>
      </c>
      <c r="Q58" s="965" t="s">
        <v>418</v>
      </c>
      <c r="R58" s="965" t="s">
        <v>274</v>
      </c>
      <c r="S58" s="964">
        <v>43083</v>
      </c>
      <c r="T58" s="965" t="s">
        <v>419</v>
      </c>
      <c r="U58" s="965" t="s">
        <v>420</v>
      </c>
      <c r="V58" s="965" t="s">
        <v>421</v>
      </c>
      <c r="W58" s="965" t="s">
        <v>230</v>
      </c>
      <c r="X58" s="970" t="s">
        <v>277</v>
      </c>
      <c r="Y58" s="970" t="s">
        <v>422</v>
      </c>
      <c r="Z58" s="957">
        <v>0</v>
      </c>
      <c r="AA58" s="957" t="s">
        <v>279</v>
      </c>
      <c r="AB58" s="959">
        <v>0</v>
      </c>
      <c r="AC58" s="957">
        <v>0</v>
      </c>
      <c r="AD58" s="957" t="str">
        <f t="shared" si="0"/>
        <v>FONC_DF</v>
      </c>
    </row>
    <row r="59" spans="1:30" x14ac:dyDescent="0.3">
      <c r="A59" s="964">
        <v>43083</v>
      </c>
      <c r="B59" s="965" t="s">
        <v>210</v>
      </c>
      <c r="C59" s="965" t="s">
        <v>265</v>
      </c>
      <c r="D59" s="965" t="s">
        <v>266</v>
      </c>
      <c r="E59" s="965" t="s">
        <v>412</v>
      </c>
      <c r="F59" s="966">
        <v>0</v>
      </c>
      <c r="G59" s="965" t="s">
        <v>237</v>
      </c>
      <c r="H59" s="965" t="s">
        <v>435</v>
      </c>
      <c r="I59" s="965" t="s">
        <v>238</v>
      </c>
      <c r="J59" s="965" t="s">
        <v>414</v>
      </c>
      <c r="K59" s="965" t="s">
        <v>244</v>
      </c>
      <c r="L59" s="965" t="s">
        <v>415</v>
      </c>
      <c r="M59" s="965" t="s">
        <v>426</v>
      </c>
      <c r="N59" s="965" t="s">
        <v>238</v>
      </c>
      <c r="O59" s="965" t="s">
        <v>427</v>
      </c>
      <c r="P59" s="964">
        <v>43083</v>
      </c>
      <c r="Q59" s="965" t="s">
        <v>418</v>
      </c>
      <c r="R59" s="965" t="s">
        <v>274</v>
      </c>
      <c r="S59" s="964">
        <v>43083</v>
      </c>
      <c r="T59" s="965" t="s">
        <v>419</v>
      </c>
      <c r="U59" s="965" t="s">
        <v>420</v>
      </c>
      <c r="V59" s="965" t="s">
        <v>421</v>
      </c>
      <c r="W59" s="965" t="s">
        <v>230</v>
      </c>
      <c r="X59" s="970" t="s">
        <v>277</v>
      </c>
      <c r="Y59" s="970" t="s">
        <v>422</v>
      </c>
      <c r="Z59" s="957">
        <v>0</v>
      </c>
      <c r="AA59" s="957" t="s">
        <v>279</v>
      </c>
      <c r="AB59" s="959">
        <v>0</v>
      </c>
      <c r="AC59" s="957">
        <v>0</v>
      </c>
      <c r="AD59" s="957" t="str">
        <f t="shared" si="0"/>
        <v>FONC_DF</v>
      </c>
    </row>
    <row r="60" spans="1:30" x14ac:dyDescent="0.3">
      <c r="A60" s="964">
        <v>43083</v>
      </c>
      <c r="B60" s="965" t="s">
        <v>210</v>
      </c>
      <c r="C60" s="965" t="s">
        <v>265</v>
      </c>
      <c r="D60" s="965" t="s">
        <v>266</v>
      </c>
      <c r="E60" s="965" t="s">
        <v>412</v>
      </c>
      <c r="F60" s="966">
        <v>0</v>
      </c>
      <c r="G60" s="965" t="s">
        <v>237</v>
      </c>
      <c r="H60" s="965" t="s">
        <v>436</v>
      </c>
      <c r="I60" s="965" t="s">
        <v>238</v>
      </c>
      <c r="J60" s="965" t="s">
        <v>414</v>
      </c>
      <c r="K60" s="965" t="s">
        <v>244</v>
      </c>
      <c r="L60" s="965" t="s">
        <v>415</v>
      </c>
      <c r="M60" s="965" t="s">
        <v>426</v>
      </c>
      <c r="N60" s="965" t="s">
        <v>238</v>
      </c>
      <c r="O60" s="965" t="s">
        <v>427</v>
      </c>
      <c r="P60" s="964">
        <v>43083</v>
      </c>
      <c r="Q60" s="965" t="s">
        <v>418</v>
      </c>
      <c r="R60" s="965" t="s">
        <v>274</v>
      </c>
      <c r="S60" s="964">
        <v>43083</v>
      </c>
      <c r="T60" s="965" t="s">
        <v>419</v>
      </c>
      <c r="U60" s="965" t="s">
        <v>420</v>
      </c>
      <c r="V60" s="965" t="s">
        <v>421</v>
      </c>
      <c r="W60" s="965" t="s">
        <v>230</v>
      </c>
      <c r="X60" s="970" t="s">
        <v>277</v>
      </c>
      <c r="Y60" s="970" t="s">
        <v>422</v>
      </c>
      <c r="Z60" s="957">
        <v>0</v>
      </c>
      <c r="AA60" s="957" t="s">
        <v>279</v>
      </c>
      <c r="AB60" s="959">
        <v>0</v>
      </c>
      <c r="AC60" s="957">
        <v>0</v>
      </c>
      <c r="AD60" s="957" t="str">
        <f t="shared" si="0"/>
        <v>FONC_DF</v>
      </c>
    </row>
    <row r="61" spans="1:30" x14ac:dyDescent="0.3">
      <c r="A61" s="964">
        <v>43083</v>
      </c>
      <c r="B61" s="965" t="s">
        <v>210</v>
      </c>
      <c r="C61" s="965" t="s">
        <v>265</v>
      </c>
      <c r="D61" s="965" t="s">
        <v>266</v>
      </c>
      <c r="E61" s="965" t="s">
        <v>412</v>
      </c>
      <c r="F61" s="966">
        <v>0</v>
      </c>
      <c r="G61" s="965" t="s">
        <v>237</v>
      </c>
      <c r="H61" s="965" t="s">
        <v>437</v>
      </c>
      <c r="I61" s="965" t="s">
        <v>238</v>
      </c>
      <c r="J61" s="965" t="s">
        <v>414</v>
      </c>
      <c r="K61" s="965" t="s">
        <v>244</v>
      </c>
      <c r="L61" s="965" t="s">
        <v>415</v>
      </c>
      <c r="M61" s="965" t="s">
        <v>426</v>
      </c>
      <c r="N61" s="965" t="s">
        <v>238</v>
      </c>
      <c r="O61" s="965" t="s">
        <v>427</v>
      </c>
      <c r="P61" s="964">
        <v>43083</v>
      </c>
      <c r="Q61" s="965" t="s">
        <v>418</v>
      </c>
      <c r="R61" s="965" t="s">
        <v>274</v>
      </c>
      <c r="S61" s="964">
        <v>43083</v>
      </c>
      <c r="T61" s="965" t="s">
        <v>419</v>
      </c>
      <c r="U61" s="965" t="s">
        <v>420</v>
      </c>
      <c r="V61" s="965" t="s">
        <v>421</v>
      </c>
      <c r="W61" s="965" t="s">
        <v>230</v>
      </c>
      <c r="X61" s="970" t="s">
        <v>277</v>
      </c>
      <c r="Y61" s="970" t="s">
        <v>422</v>
      </c>
      <c r="Z61" s="957">
        <v>0</v>
      </c>
      <c r="AA61" s="957" t="s">
        <v>279</v>
      </c>
      <c r="AB61" s="959">
        <v>0</v>
      </c>
      <c r="AC61" s="957">
        <v>0</v>
      </c>
      <c r="AD61" s="957" t="str">
        <f t="shared" si="0"/>
        <v>FONC_DF</v>
      </c>
    </row>
    <row r="62" spans="1:30" x14ac:dyDescent="0.3">
      <c r="A62" s="964">
        <v>43083</v>
      </c>
      <c r="B62" s="965" t="s">
        <v>210</v>
      </c>
      <c r="C62" s="965" t="s">
        <v>265</v>
      </c>
      <c r="D62" s="965" t="s">
        <v>266</v>
      </c>
      <c r="E62" s="965" t="s">
        <v>412</v>
      </c>
      <c r="F62" s="966">
        <v>0</v>
      </c>
      <c r="G62" s="965" t="s">
        <v>237</v>
      </c>
      <c r="H62" s="965" t="s">
        <v>438</v>
      </c>
      <c r="I62" s="965" t="s">
        <v>238</v>
      </c>
      <c r="J62" s="965" t="s">
        <v>414</v>
      </c>
      <c r="K62" s="965" t="s">
        <v>244</v>
      </c>
      <c r="L62" s="965" t="s">
        <v>415</v>
      </c>
      <c r="M62" s="965" t="s">
        <v>426</v>
      </c>
      <c r="N62" s="965" t="s">
        <v>238</v>
      </c>
      <c r="O62" s="965" t="s">
        <v>427</v>
      </c>
      <c r="P62" s="964">
        <v>43083</v>
      </c>
      <c r="Q62" s="965" t="s">
        <v>418</v>
      </c>
      <c r="R62" s="965" t="s">
        <v>274</v>
      </c>
      <c r="S62" s="964">
        <v>43083</v>
      </c>
      <c r="T62" s="965" t="s">
        <v>419</v>
      </c>
      <c r="U62" s="965" t="s">
        <v>420</v>
      </c>
      <c r="V62" s="965" t="s">
        <v>421</v>
      </c>
      <c r="W62" s="965" t="s">
        <v>230</v>
      </c>
      <c r="X62" s="970" t="s">
        <v>277</v>
      </c>
      <c r="Y62" s="970" t="s">
        <v>422</v>
      </c>
      <c r="Z62" s="957">
        <v>0</v>
      </c>
      <c r="AA62" s="957" t="s">
        <v>279</v>
      </c>
      <c r="AB62" s="959">
        <v>0</v>
      </c>
      <c r="AC62" s="957">
        <v>0</v>
      </c>
      <c r="AD62" s="957" t="str">
        <f t="shared" si="0"/>
        <v>FONC_DF</v>
      </c>
    </row>
    <row r="63" spans="1:30" x14ac:dyDescent="0.3">
      <c r="A63" s="964">
        <v>43083</v>
      </c>
      <c r="B63" s="965" t="s">
        <v>210</v>
      </c>
      <c r="C63" s="965" t="s">
        <v>265</v>
      </c>
      <c r="D63" s="965" t="s">
        <v>266</v>
      </c>
      <c r="E63" s="965" t="s">
        <v>412</v>
      </c>
      <c r="F63" s="966">
        <v>0</v>
      </c>
      <c r="G63" s="965" t="s">
        <v>237</v>
      </c>
      <c r="H63" s="965" t="s">
        <v>439</v>
      </c>
      <c r="I63" s="965" t="s">
        <v>238</v>
      </c>
      <c r="J63" s="965" t="s">
        <v>414</v>
      </c>
      <c r="K63" s="965" t="s">
        <v>244</v>
      </c>
      <c r="L63" s="965" t="s">
        <v>415</v>
      </c>
      <c r="M63" s="965" t="s">
        <v>440</v>
      </c>
      <c r="N63" s="965" t="s">
        <v>238</v>
      </c>
      <c r="O63" s="965" t="s">
        <v>441</v>
      </c>
      <c r="P63" s="964">
        <v>43083</v>
      </c>
      <c r="Q63" s="965" t="s">
        <v>418</v>
      </c>
      <c r="R63" s="965" t="s">
        <v>274</v>
      </c>
      <c r="S63" s="964">
        <v>43083</v>
      </c>
      <c r="T63" s="965" t="s">
        <v>419</v>
      </c>
      <c r="U63" s="965" t="s">
        <v>420</v>
      </c>
      <c r="V63" s="965" t="s">
        <v>421</v>
      </c>
      <c r="W63" s="965" t="s">
        <v>230</v>
      </c>
      <c r="X63" s="970" t="s">
        <v>277</v>
      </c>
      <c r="Y63" s="970" t="s">
        <v>422</v>
      </c>
      <c r="Z63" s="957">
        <v>0</v>
      </c>
      <c r="AA63" s="957" t="s">
        <v>279</v>
      </c>
      <c r="AB63" s="959">
        <v>0</v>
      </c>
      <c r="AC63" s="957">
        <v>0</v>
      </c>
      <c r="AD63" s="957" t="str">
        <f t="shared" si="0"/>
        <v>FONC_DF</v>
      </c>
    </row>
    <row r="64" spans="1:30" x14ac:dyDescent="0.3">
      <c r="A64" s="964">
        <v>43083</v>
      </c>
      <c r="B64" s="965" t="s">
        <v>210</v>
      </c>
      <c r="C64" s="965" t="s">
        <v>265</v>
      </c>
      <c r="D64" s="965" t="s">
        <v>266</v>
      </c>
      <c r="E64" s="965" t="s">
        <v>412</v>
      </c>
      <c r="F64" s="966">
        <v>0</v>
      </c>
      <c r="G64" s="965" t="s">
        <v>237</v>
      </c>
      <c r="H64" s="965" t="s">
        <v>442</v>
      </c>
      <c r="I64" s="965" t="s">
        <v>238</v>
      </c>
      <c r="J64" s="965" t="s">
        <v>414</v>
      </c>
      <c r="K64" s="965" t="s">
        <v>244</v>
      </c>
      <c r="L64" s="965" t="s">
        <v>415</v>
      </c>
      <c r="M64" s="965" t="s">
        <v>440</v>
      </c>
      <c r="N64" s="965" t="s">
        <v>238</v>
      </c>
      <c r="O64" s="965" t="s">
        <v>441</v>
      </c>
      <c r="P64" s="964">
        <v>43083</v>
      </c>
      <c r="Q64" s="965" t="s">
        <v>418</v>
      </c>
      <c r="R64" s="965" t="s">
        <v>274</v>
      </c>
      <c r="S64" s="964">
        <v>43083</v>
      </c>
      <c r="T64" s="965" t="s">
        <v>419</v>
      </c>
      <c r="U64" s="965" t="s">
        <v>420</v>
      </c>
      <c r="V64" s="965" t="s">
        <v>421</v>
      </c>
      <c r="W64" s="965" t="s">
        <v>230</v>
      </c>
      <c r="X64" s="970" t="s">
        <v>277</v>
      </c>
      <c r="Y64" s="970" t="s">
        <v>422</v>
      </c>
      <c r="Z64" s="957">
        <v>0</v>
      </c>
      <c r="AA64" s="957" t="s">
        <v>279</v>
      </c>
      <c r="AB64" s="959">
        <v>0</v>
      </c>
      <c r="AC64" s="957">
        <v>0</v>
      </c>
      <c r="AD64" s="957" t="str">
        <f t="shared" si="0"/>
        <v>FONC_DF</v>
      </c>
    </row>
    <row r="65" spans="1:30" x14ac:dyDescent="0.3">
      <c r="A65" s="964">
        <v>43083</v>
      </c>
      <c r="B65" s="965" t="s">
        <v>210</v>
      </c>
      <c r="C65" s="965" t="s">
        <v>265</v>
      </c>
      <c r="D65" s="965" t="s">
        <v>266</v>
      </c>
      <c r="E65" s="965" t="s">
        <v>412</v>
      </c>
      <c r="F65" s="966">
        <v>0</v>
      </c>
      <c r="G65" s="965" t="s">
        <v>237</v>
      </c>
      <c r="H65" s="965" t="s">
        <v>443</v>
      </c>
      <c r="I65" s="965" t="s">
        <v>238</v>
      </c>
      <c r="J65" s="965" t="s">
        <v>414</v>
      </c>
      <c r="K65" s="965" t="s">
        <v>244</v>
      </c>
      <c r="L65" s="965" t="s">
        <v>415</v>
      </c>
      <c r="M65" s="965" t="s">
        <v>440</v>
      </c>
      <c r="N65" s="965" t="s">
        <v>238</v>
      </c>
      <c r="O65" s="965" t="s">
        <v>441</v>
      </c>
      <c r="P65" s="964">
        <v>43083</v>
      </c>
      <c r="Q65" s="965" t="s">
        <v>418</v>
      </c>
      <c r="R65" s="965" t="s">
        <v>274</v>
      </c>
      <c r="S65" s="964">
        <v>43083</v>
      </c>
      <c r="T65" s="965" t="s">
        <v>419</v>
      </c>
      <c r="U65" s="965" t="s">
        <v>420</v>
      </c>
      <c r="V65" s="965" t="s">
        <v>421</v>
      </c>
      <c r="W65" s="965" t="s">
        <v>230</v>
      </c>
      <c r="X65" s="970" t="s">
        <v>277</v>
      </c>
      <c r="Y65" s="970" t="s">
        <v>422</v>
      </c>
      <c r="Z65" s="957">
        <v>0</v>
      </c>
      <c r="AA65" s="957" t="s">
        <v>279</v>
      </c>
      <c r="AB65" s="959">
        <v>0</v>
      </c>
      <c r="AC65" s="957">
        <v>0</v>
      </c>
      <c r="AD65" s="957" t="str">
        <f t="shared" si="0"/>
        <v>FONC_DF</v>
      </c>
    </row>
    <row r="66" spans="1:30" x14ac:dyDescent="0.3">
      <c r="A66" s="964">
        <v>42919</v>
      </c>
      <c r="B66" s="965" t="s">
        <v>210</v>
      </c>
      <c r="C66" s="965" t="s">
        <v>265</v>
      </c>
      <c r="D66" s="965" t="s">
        <v>266</v>
      </c>
      <c r="E66" s="965" t="s">
        <v>444</v>
      </c>
      <c r="F66" s="966">
        <v>-88.32</v>
      </c>
      <c r="G66" s="965" t="s">
        <v>237</v>
      </c>
      <c r="H66" s="965" t="s">
        <v>238</v>
      </c>
      <c r="I66" s="965" t="s">
        <v>352</v>
      </c>
      <c r="J66" s="965" t="s">
        <v>445</v>
      </c>
      <c r="K66" s="965" t="s">
        <v>242</v>
      </c>
      <c r="L66" s="965" t="s">
        <v>271</v>
      </c>
      <c r="M66" s="965" t="s">
        <v>446</v>
      </c>
      <c r="N66" s="965" t="s">
        <v>238</v>
      </c>
      <c r="O66" s="965" t="s">
        <v>447</v>
      </c>
      <c r="P66" s="964">
        <v>42872</v>
      </c>
      <c r="Q66" s="965" t="s">
        <v>354</v>
      </c>
      <c r="R66" s="965" t="s">
        <v>274</v>
      </c>
      <c r="S66" s="964">
        <v>42916</v>
      </c>
      <c r="T66" s="965" t="s">
        <v>419</v>
      </c>
      <c r="U66" s="965" t="s">
        <v>448</v>
      </c>
      <c r="V66" s="965" t="s">
        <v>226</v>
      </c>
      <c r="W66" s="965" t="s">
        <v>276</v>
      </c>
      <c r="X66" s="970" t="s">
        <v>355</v>
      </c>
      <c r="Y66" s="970" t="s">
        <v>449</v>
      </c>
      <c r="Z66" s="957">
        <v>-88.32</v>
      </c>
      <c r="AA66" s="957" t="s">
        <v>279</v>
      </c>
      <c r="AB66" s="959">
        <v>42843</v>
      </c>
      <c r="AC66" s="957">
        <v>-88.32</v>
      </c>
      <c r="AD66" s="957" t="str">
        <f t="shared" ref="AD66:AD129" si="1">LEFT(K66,5)&amp;MID(C66,14,5)</f>
        <v>FONC_DF</v>
      </c>
    </row>
    <row r="67" spans="1:30" x14ac:dyDescent="0.3">
      <c r="A67" s="964">
        <v>42919</v>
      </c>
      <c r="B67" s="965" t="s">
        <v>210</v>
      </c>
      <c r="C67" s="965" t="s">
        <v>265</v>
      </c>
      <c r="D67" s="965" t="s">
        <v>266</v>
      </c>
      <c r="E67" s="965" t="s">
        <v>444</v>
      </c>
      <c r="F67" s="966">
        <v>-59.04</v>
      </c>
      <c r="G67" s="965" t="s">
        <v>237</v>
      </c>
      <c r="H67" s="965" t="s">
        <v>238</v>
      </c>
      <c r="I67" s="965" t="s">
        <v>352</v>
      </c>
      <c r="J67" s="965" t="s">
        <v>445</v>
      </c>
      <c r="K67" s="965" t="s">
        <v>242</v>
      </c>
      <c r="L67" s="965" t="s">
        <v>271</v>
      </c>
      <c r="M67" s="965" t="s">
        <v>446</v>
      </c>
      <c r="N67" s="965" t="s">
        <v>238</v>
      </c>
      <c r="O67" s="965" t="s">
        <v>447</v>
      </c>
      <c r="P67" s="964">
        <v>42872</v>
      </c>
      <c r="Q67" s="965" t="s">
        <v>354</v>
      </c>
      <c r="R67" s="965" t="s">
        <v>274</v>
      </c>
      <c r="S67" s="964">
        <v>42916</v>
      </c>
      <c r="T67" s="965" t="s">
        <v>419</v>
      </c>
      <c r="U67" s="965" t="s">
        <v>448</v>
      </c>
      <c r="V67" s="965" t="s">
        <v>226</v>
      </c>
      <c r="W67" s="965" t="s">
        <v>281</v>
      </c>
      <c r="X67" s="970" t="s">
        <v>355</v>
      </c>
      <c r="Y67" s="970" t="s">
        <v>450</v>
      </c>
      <c r="Z67" s="957">
        <v>-59.04</v>
      </c>
      <c r="AA67" s="957" t="s">
        <v>279</v>
      </c>
      <c r="AB67" s="959">
        <v>42843</v>
      </c>
      <c r="AC67" s="957">
        <v>-59.04</v>
      </c>
      <c r="AD67" s="957" t="str">
        <f t="shared" si="1"/>
        <v>FONC_DF</v>
      </c>
    </row>
    <row r="68" spans="1:30" x14ac:dyDescent="0.3">
      <c r="A68" s="964">
        <v>42940</v>
      </c>
      <c r="B68" s="965" t="s">
        <v>210</v>
      </c>
      <c r="C68" s="965" t="s">
        <v>265</v>
      </c>
      <c r="D68" s="965" t="s">
        <v>266</v>
      </c>
      <c r="E68" s="965" t="s">
        <v>444</v>
      </c>
      <c r="F68" s="966">
        <v>-135.49</v>
      </c>
      <c r="G68" s="965" t="s">
        <v>237</v>
      </c>
      <c r="H68" s="965" t="s">
        <v>238</v>
      </c>
      <c r="I68" s="965" t="s">
        <v>238</v>
      </c>
      <c r="J68" s="965" t="s">
        <v>451</v>
      </c>
      <c r="K68" s="965" t="s">
        <v>244</v>
      </c>
      <c r="L68" s="965" t="s">
        <v>452</v>
      </c>
      <c r="M68" s="965" t="s">
        <v>453</v>
      </c>
      <c r="N68" s="965" t="s">
        <v>238</v>
      </c>
      <c r="O68" s="965" t="s">
        <v>454</v>
      </c>
      <c r="P68" s="964">
        <v>42934</v>
      </c>
      <c r="Q68" s="965" t="s">
        <v>455</v>
      </c>
      <c r="R68" s="965" t="s">
        <v>274</v>
      </c>
      <c r="S68" s="964">
        <v>42934</v>
      </c>
      <c r="T68" s="965" t="s">
        <v>419</v>
      </c>
      <c r="U68" s="965" t="s">
        <v>420</v>
      </c>
      <c r="V68" s="965" t="s">
        <v>456</v>
      </c>
      <c r="W68" s="965" t="s">
        <v>230</v>
      </c>
      <c r="X68" s="970" t="s">
        <v>277</v>
      </c>
      <c r="Y68" s="970" t="s">
        <v>457</v>
      </c>
      <c r="Z68" s="957">
        <v>0</v>
      </c>
      <c r="AA68" s="957" t="s">
        <v>279</v>
      </c>
      <c r="AB68" s="959">
        <v>0</v>
      </c>
      <c r="AC68" s="957">
        <v>-135.49</v>
      </c>
      <c r="AD68" s="957" t="str">
        <f t="shared" si="1"/>
        <v>FONC_DF</v>
      </c>
    </row>
    <row r="69" spans="1:30" x14ac:dyDescent="0.3">
      <c r="A69" s="964">
        <v>42940</v>
      </c>
      <c r="B69" s="965" t="s">
        <v>210</v>
      </c>
      <c r="C69" s="965" t="s">
        <v>265</v>
      </c>
      <c r="D69" s="965" t="s">
        <v>266</v>
      </c>
      <c r="E69" s="965" t="s">
        <v>444</v>
      </c>
      <c r="F69" s="966">
        <v>-61</v>
      </c>
      <c r="G69" s="965" t="s">
        <v>237</v>
      </c>
      <c r="H69" s="965" t="s">
        <v>238</v>
      </c>
      <c r="I69" s="965" t="s">
        <v>238</v>
      </c>
      <c r="J69" s="965" t="s">
        <v>451</v>
      </c>
      <c r="K69" s="965" t="s">
        <v>244</v>
      </c>
      <c r="L69" s="965" t="s">
        <v>452</v>
      </c>
      <c r="M69" s="965" t="s">
        <v>453</v>
      </c>
      <c r="N69" s="965" t="s">
        <v>238</v>
      </c>
      <c r="O69" s="965" t="s">
        <v>454</v>
      </c>
      <c r="P69" s="964">
        <v>42934</v>
      </c>
      <c r="Q69" s="965" t="s">
        <v>455</v>
      </c>
      <c r="R69" s="965" t="s">
        <v>274</v>
      </c>
      <c r="S69" s="964">
        <v>42934</v>
      </c>
      <c r="T69" s="965" t="s">
        <v>419</v>
      </c>
      <c r="U69" s="965" t="s">
        <v>420</v>
      </c>
      <c r="V69" s="965" t="s">
        <v>456</v>
      </c>
      <c r="W69" s="965" t="s">
        <v>230</v>
      </c>
      <c r="X69" s="970" t="s">
        <v>277</v>
      </c>
      <c r="Y69" s="970" t="s">
        <v>457</v>
      </c>
      <c r="Z69" s="957">
        <v>0</v>
      </c>
      <c r="AA69" s="957" t="s">
        <v>279</v>
      </c>
      <c r="AB69" s="959">
        <v>0</v>
      </c>
      <c r="AC69" s="957">
        <v>-61</v>
      </c>
      <c r="AD69" s="957" t="str">
        <f t="shared" si="1"/>
        <v>FONC_DF</v>
      </c>
    </row>
    <row r="70" spans="1:30" x14ac:dyDescent="0.3">
      <c r="A70" s="964">
        <v>42940</v>
      </c>
      <c r="B70" s="965" t="s">
        <v>210</v>
      </c>
      <c r="C70" s="965" t="s">
        <v>265</v>
      </c>
      <c r="D70" s="965" t="s">
        <v>266</v>
      </c>
      <c r="E70" s="965" t="s">
        <v>444</v>
      </c>
      <c r="F70" s="966">
        <v>-63.41</v>
      </c>
      <c r="G70" s="965" t="s">
        <v>237</v>
      </c>
      <c r="H70" s="965" t="s">
        <v>238</v>
      </c>
      <c r="I70" s="965" t="s">
        <v>238</v>
      </c>
      <c r="J70" s="965" t="s">
        <v>451</v>
      </c>
      <c r="K70" s="965" t="s">
        <v>244</v>
      </c>
      <c r="L70" s="965" t="s">
        <v>452</v>
      </c>
      <c r="M70" s="965" t="s">
        <v>453</v>
      </c>
      <c r="N70" s="965" t="s">
        <v>238</v>
      </c>
      <c r="O70" s="965" t="s">
        <v>454</v>
      </c>
      <c r="P70" s="964">
        <v>42934</v>
      </c>
      <c r="Q70" s="965" t="s">
        <v>455</v>
      </c>
      <c r="R70" s="965" t="s">
        <v>274</v>
      </c>
      <c r="S70" s="964">
        <v>42934</v>
      </c>
      <c r="T70" s="965" t="s">
        <v>419</v>
      </c>
      <c r="U70" s="965" t="s">
        <v>420</v>
      </c>
      <c r="V70" s="965" t="s">
        <v>456</v>
      </c>
      <c r="W70" s="965" t="s">
        <v>230</v>
      </c>
      <c r="X70" s="970" t="s">
        <v>277</v>
      </c>
      <c r="Y70" s="970" t="s">
        <v>457</v>
      </c>
      <c r="Z70" s="957">
        <v>0</v>
      </c>
      <c r="AA70" s="957" t="s">
        <v>279</v>
      </c>
      <c r="AB70" s="959">
        <v>0</v>
      </c>
      <c r="AC70" s="957">
        <v>-63.41</v>
      </c>
      <c r="AD70" s="957" t="str">
        <f t="shared" si="1"/>
        <v>FONC_DF</v>
      </c>
    </row>
    <row r="71" spans="1:30" x14ac:dyDescent="0.3">
      <c r="A71" s="964">
        <v>42971</v>
      </c>
      <c r="B71" s="965" t="s">
        <v>210</v>
      </c>
      <c r="C71" s="965" t="s">
        <v>265</v>
      </c>
      <c r="D71" s="965" t="s">
        <v>266</v>
      </c>
      <c r="E71" s="965" t="s">
        <v>444</v>
      </c>
      <c r="F71" s="966">
        <v>-13.64</v>
      </c>
      <c r="G71" s="965" t="s">
        <v>237</v>
      </c>
      <c r="H71" s="965" t="s">
        <v>238</v>
      </c>
      <c r="I71" s="965" t="s">
        <v>238</v>
      </c>
      <c r="J71" s="965" t="s">
        <v>451</v>
      </c>
      <c r="K71" s="965" t="s">
        <v>244</v>
      </c>
      <c r="L71" s="965" t="s">
        <v>452</v>
      </c>
      <c r="M71" s="965" t="s">
        <v>458</v>
      </c>
      <c r="N71" s="965" t="s">
        <v>238</v>
      </c>
      <c r="O71" s="965" t="s">
        <v>459</v>
      </c>
      <c r="P71" s="964">
        <v>42969</v>
      </c>
      <c r="Q71" s="965" t="s">
        <v>455</v>
      </c>
      <c r="R71" s="965" t="s">
        <v>274</v>
      </c>
      <c r="S71" s="964">
        <v>42969</v>
      </c>
      <c r="T71" s="965" t="s">
        <v>419</v>
      </c>
      <c r="U71" s="965" t="s">
        <v>420</v>
      </c>
      <c r="V71" s="965" t="s">
        <v>460</v>
      </c>
      <c r="W71" s="965" t="s">
        <v>230</v>
      </c>
      <c r="X71" s="970" t="s">
        <v>277</v>
      </c>
      <c r="Y71" s="970" t="s">
        <v>457</v>
      </c>
      <c r="Z71" s="957">
        <v>0</v>
      </c>
      <c r="AA71" s="957" t="s">
        <v>279</v>
      </c>
      <c r="AB71" s="959">
        <v>0</v>
      </c>
      <c r="AC71" s="957">
        <v>-13.64</v>
      </c>
      <c r="AD71" s="957" t="str">
        <f t="shared" si="1"/>
        <v>FONC_DF</v>
      </c>
    </row>
    <row r="72" spans="1:30" x14ac:dyDescent="0.3">
      <c r="A72" s="964">
        <v>42985</v>
      </c>
      <c r="B72" s="965" t="s">
        <v>210</v>
      </c>
      <c r="C72" s="965" t="s">
        <v>265</v>
      </c>
      <c r="D72" s="965" t="s">
        <v>266</v>
      </c>
      <c r="E72" s="965" t="s">
        <v>444</v>
      </c>
      <c r="F72" s="966">
        <v>70</v>
      </c>
      <c r="G72" s="965" t="s">
        <v>237</v>
      </c>
      <c r="H72" s="965" t="s">
        <v>238</v>
      </c>
      <c r="I72" s="965" t="s">
        <v>378</v>
      </c>
      <c r="J72" s="965" t="s">
        <v>304</v>
      </c>
      <c r="K72" s="965" t="s">
        <v>242</v>
      </c>
      <c r="L72" s="965" t="s">
        <v>305</v>
      </c>
      <c r="M72" s="965" t="s">
        <v>461</v>
      </c>
      <c r="N72" s="965" t="s">
        <v>238</v>
      </c>
      <c r="O72" s="965" t="s">
        <v>462</v>
      </c>
      <c r="P72" s="964">
        <v>42922</v>
      </c>
      <c r="Q72" s="965" t="s">
        <v>365</v>
      </c>
      <c r="R72" s="965" t="s">
        <v>274</v>
      </c>
      <c r="S72" s="964">
        <v>42984</v>
      </c>
      <c r="T72" s="965" t="s">
        <v>419</v>
      </c>
      <c r="U72" s="965" t="s">
        <v>448</v>
      </c>
      <c r="V72" s="965" t="s">
        <v>226</v>
      </c>
      <c r="W72" s="965" t="s">
        <v>281</v>
      </c>
      <c r="X72" s="970" t="s">
        <v>355</v>
      </c>
      <c r="Y72" s="970" t="s">
        <v>463</v>
      </c>
      <c r="Z72" s="957">
        <v>70</v>
      </c>
      <c r="AA72" s="957" t="s">
        <v>279</v>
      </c>
      <c r="AB72" s="959">
        <v>42900</v>
      </c>
      <c r="AC72" s="957">
        <v>70</v>
      </c>
      <c r="AD72" s="957" t="str">
        <f t="shared" si="1"/>
        <v>FONC_DF</v>
      </c>
    </row>
    <row r="73" spans="1:30" x14ac:dyDescent="0.3">
      <c r="A73" s="964">
        <v>42985</v>
      </c>
      <c r="B73" s="965" t="s">
        <v>210</v>
      </c>
      <c r="C73" s="965" t="s">
        <v>265</v>
      </c>
      <c r="D73" s="965" t="s">
        <v>266</v>
      </c>
      <c r="E73" s="965" t="s">
        <v>444</v>
      </c>
      <c r="F73" s="966">
        <v>-987.34</v>
      </c>
      <c r="G73" s="965" t="s">
        <v>237</v>
      </c>
      <c r="H73" s="965" t="s">
        <v>238</v>
      </c>
      <c r="I73" s="965" t="s">
        <v>378</v>
      </c>
      <c r="J73" s="965" t="s">
        <v>445</v>
      </c>
      <c r="K73" s="965" t="s">
        <v>242</v>
      </c>
      <c r="L73" s="965" t="s">
        <v>305</v>
      </c>
      <c r="M73" s="965" t="s">
        <v>461</v>
      </c>
      <c r="N73" s="965" t="s">
        <v>238</v>
      </c>
      <c r="O73" s="965" t="s">
        <v>462</v>
      </c>
      <c r="P73" s="964">
        <v>42922</v>
      </c>
      <c r="Q73" s="965" t="s">
        <v>365</v>
      </c>
      <c r="R73" s="965" t="s">
        <v>274</v>
      </c>
      <c r="S73" s="964">
        <v>42984</v>
      </c>
      <c r="T73" s="965" t="s">
        <v>419</v>
      </c>
      <c r="U73" s="965" t="s">
        <v>448</v>
      </c>
      <c r="V73" s="965" t="s">
        <v>226</v>
      </c>
      <c r="W73" s="965" t="s">
        <v>281</v>
      </c>
      <c r="X73" s="970" t="s">
        <v>355</v>
      </c>
      <c r="Y73" s="970" t="s">
        <v>463</v>
      </c>
      <c r="Z73" s="957">
        <v>-987.34</v>
      </c>
      <c r="AA73" s="957" t="s">
        <v>279</v>
      </c>
      <c r="AB73" s="959">
        <v>42900</v>
      </c>
      <c r="AC73" s="957">
        <v>-987.34</v>
      </c>
      <c r="AD73" s="957" t="str">
        <f t="shared" si="1"/>
        <v>FONC_DF</v>
      </c>
    </row>
    <row r="74" spans="1:30" x14ac:dyDescent="0.3">
      <c r="A74" s="964">
        <v>42982</v>
      </c>
      <c r="B74" s="965" t="s">
        <v>210</v>
      </c>
      <c r="C74" s="965" t="s">
        <v>265</v>
      </c>
      <c r="D74" s="965" t="s">
        <v>266</v>
      </c>
      <c r="E74" s="965" t="s">
        <v>444</v>
      </c>
      <c r="F74" s="966">
        <v>1.94</v>
      </c>
      <c r="G74" s="965" t="s">
        <v>237</v>
      </c>
      <c r="H74" s="965" t="s">
        <v>238</v>
      </c>
      <c r="I74" s="965" t="s">
        <v>359</v>
      </c>
      <c r="J74" s="965" t="s">
        <v>294</v>
      </c>
      <c r="K74" s="965" t="s">
        <v>242</v>
      </c>
      <c r="L74" s="965" t="s">
        <v>287</v>
      </c>
      <c r="M74" s="965" t="s">
        <v>464</v>
      </c>
      <c r="N74" s="965" t="s">
        <v>238</v>
      </c>
      <c r="O74" s="965" t="s">
        <v>465</v>
      </c>
      <c r="P74" s="964">
        <v>42914</v>
      </c>
      <c r="Q74" s="965" t="s">
        <v>354</v>
      </c>
      <c r="R74" s="965" t="s">
        <v>274</v>
      </c>
      <c r="S74" s="964">
        <v>42979</v>
      </c>
      <c r="T74" s="965" t="s">
        <v>419</v>
      </c>
      <c r="U74" s="965" t="s">
        <v>448</v>
      </c>
      <c r="V74" s="965" t="s">
        <v>226</v>
      </c>
      <c r="W74" s="965" t="s">
        <v>281</v>
      </c>
      <c r="X74" s="970" t="s">
        <v>355</v>
      </c>
      <c r="Y74" s="970" t="s">
        <v>466</v>
      </c>
      <c r="Z74" s="957">
        <v>1.94</v>
      </c>
      <c r="AA74" s="957" t="s">
        <v>279</v>
      </c>
      <c r="AB74" s="959">
        <v>42898</v>
      </c>
      <c r="AC74" s="957">
        <v>1.94</v>
      </c>
      <c r="AD74" s="957" t="str">
        <f t="shared" si="1"/>
        <v>FONC_DF</v>
      </c>
    </row>
    <row r="75" spans="1:30" x14ac:dyDescent="0.3">
      <c r="A75" s="964">
        <v>42982</v>
      </c>
      <c r="B75" s="965" t="s">
        <v>210</v>
      </c>
      <c r="C75" s="965" t="s">
        <v>265</v>
      </c>
      <c r="D75" s="965" t="s">
        <v>266</v>
      </c>
      <c r="E75" s="965" t="s">
        <v>444</v>
      </c>
      <c r="F75" s="966">
        <v>-31</v>
      </c>
      <c r="G75" s="965" t="s">
        <v>237</v>
      </c>
      <c r="H75" s="965" t="s">
        <v>238</v>
      </c>
      <c r="I75" s="965" t="s">
        <v>359</v>
      </c>
      <c r="J75" s="965" t="s">
        <v>445</v>
      </c>
      <c r="K75" s="965" t="s">
        <v>242</v>
      </c>
      <c r="L75" s="965" t="s">
        <v>287</v>
      </c>
      <c r="M75" s="965" t="s">
        <v>464</v>
      </c>
      <c r="N75" s="965" t="s">
        <v>238</v>
      </c>
      <c r="O75" s="965" t="s">
        <v>465</v>
      </c>
      <c r="P75" s="964">
        <v>42914</v>
      </c>
      <c r="Q75" s="965" t="s">
        <v>354</v>
      </c>
      <c r="R75" s="965" t="s">
        <v>274</v>
      </c>
      <c r="S75" s="964">
        <v>42979</v>
      </c>
      <c r="T75" s="965" t="s">
        <v>419</v>
      </c>
      <c r="U75" s="965" t="s">
        <v>448</v>
      </c>
      <c r="V75" s="965" t="s">
        <v>226</v>
      </c>
      <c r="W75" s="965" t="s">
        <v>281</v>
      </c>
      <c r="X75" s="970" t="s">
        <v>355</v>
      </c>
      <c r="Y75" s="970" t="s">
        <v>466</v>
      </c>
      <c r="Z75" s="957">
        <v>-31</v>
      </c>
      <c r="AA75" s="957" t="s">
        <v>279</v>
      </c>
      <c r="AB75" s="959">
        <v>42898</v>
      </c>
      <c r="AC75" s="957">
        <v>-31</v>
      </c>
      <c r="AD75" s="957" t="str">
        <f t="shared" si="1"/>
        <v>FONC_DF</v>
      </c>
    </row>
    <row r="76" spans="1:30" x14ac:dyDescent="0.3">
      <c r="A76" s="964">
        <v>43004</v>
      </c>
      <c r="B76" s="965" t="s">
        <v>210</v>
      </c>
      <c r="C76" s="965" t="s">
        <v>265</v>
      </c>
      <c r="D76" s="965" t="s">
        <v>266</v>
      </c>
      <c r="E76" s="965" t="s">
        <v>444</v>
      </c>
      <c r="F76" s="966">
        <v>4.54</v>
      </c>
      <c r="G76" s="965" t="s">
        <v>237</v>
      </c>
      <c r="H76" s="965" t="s">
        <v>238</v>
      </c>
      <c r="I76" s="965" t="s">
        <v>363</v>
      </c>
      <c r="J76" s="965" t="s">
        <v>294</v>
      </c>
      <c r="K76" s="965" t="s">
        <v>242</v>
      </c>
      <c r="L76" s="965" t="s">
        <v>287</v>
      </c>
      <c r="M76" s="965" t="s">
        <v>467</v>
      </c>
      <c r="N76" s="965" t="s">
        <v>238</v>
      </c>
      <c r="O76" s="965" t="s">
        <v>468</v>
      </c>
      <c r="P76" s="964">
        <v>42899</v>
      </c>
      <c r="Q76" s="965" t="s">
        <v>365</v>
      </c>
      <c r="R76" s="965" t="s">
        <v>274</v>
      </c>
      <c r="S76" s="964">
        <v>43003</v>
      </c>
      <c r="T76" s="965" t="s">
        <v>419</v>
      </c>
      <c r="U76" s="965" t="s">
        <v>448</v>
      </c>
      <c r="V76" s="965" t="s">
        <v>226</v>
      </c>
      <c r="W76" s="965" t="s">
        <v>327</v>
      </c>
      <c r="X76" s="970" t="s">
        <v>355</v>
      </c>
      <c r="Y76" s="970" t="s">
        <v>469</v>
      </c>
      <c r="Z76" s="957">
        <v>4.54</v>
      </c>
      <c r="AA76" s="957" t="s">
        <v>279</v>
      </c>
      <c r="AB76" s="959">
        <v>42887</v>
      </c>
      <c r="AC76" s="957">
        <v>4.54</v>
      </c>
      <c r="AD76" s="957" t="str">
        <f t="shared" si="1"/>
        <v>FONC_DF</v>
      </c>
    </row>
    <row r="77" spans="1:30" x14ac:dyDescent="0.3">
      <c r="A77" s="964">
        <v>43004</v>
      </c>
      <c r="B77" s="965" t="s">
        <v>210</v>
      </c>
      <c r="C77" s="965" t="s">
        <v>265</v>
      </c>
      <c r="D77" s="965" t="s">
        <v>266</v>
      </c>
      <c r="E77" s="965" t="s">
        <v>444</v>
      </c>
      <c r="F77" s="966">
        <v>-32.68</v>
      </c>
      <c r="G77" s="965" t="s">
        <v>237</v>
      </c>
      <c r="H77" s="965" t="s">
        <v>238</v>
      </c>
      <c r="I77" s="965" t="s">
        <v>363</v>
      </c>
      <c r="J77" s="965" t="s">
        <v>445</v>
      </c>
      <c r="K77" s="965" t="s">
        <v>242</v>
      </c>
      <c r="L77" s="965" t="s">
        <v>287</v>
      </c>
      <c r="M77" s="965" t="s">
        <v>467</v>
      </c>
      <c r="N77" s="965" t="s">
        <v>238</v>
      </c>
      <c r="O77" s="965" t="s">
        <v>468</v>
      </c>
      <c r="P77" s="964">
        <v>42899</v>
      </c>
      <c r="Q77" s="965" t="s">
        <v>365</v>
      </c>
      <c r="R77" s="965" t="s">
        <v>274</v>
      </c>
      <c r="S77" s="964">
        <v>43003</v>
      </c>
      <c r="T77" s="965" t="s">
        <v>419</v>
      </c>
      <c r="U77" s="965" t="s">
        <v>448</v>
      </c>
      <c r="V77" s="965" t="s">
        <v>226</v>
      </c>
      <c r="W77" s="965" t="s">
        <v>327</v>
      </c>
      <c r="X77" s="970" t="s">
        <v>355</v>
      </c>
      <c r="Y77" s="970" t="s">
        <v>469</v>
      </c>
      <c r="Z77" s="957">
        <v>-32.68</v>
      </c>
      <c r="AA77" s="957" t="s">
        <v>279</v>
      </c>
      <c r="AB77" s="959">
        <v>42887</v>
      </c>
      <c r="AC77" s="957">
        <v>-32.68</v>
      </c>
      <c r="AD77" s="957" t="str">
        <f t="shared" si="1"/>
        <v>FONC_DF</v>
      </c>
    </row>
    <row r="78" spans="1:30" x14ac:dyDescent="0.3">
      <c r="A78" s="964">
        <v>43004</v>
      </c>
      <c r="B78" s="965" t="s">
        <v>210</v>
      </c>
      <c r="C78" s="965" t="s">
        <v>265</v>
      </c>
      <c r="D78" s="965" t="s">
        <v>266</v>
      </c>
      <c r="E78" s="965" t="s">
        <v>444</v>
      </c>
      <c r="F78" s="966">
        <v>12.25</v>
      </c>
      <c r="G78" s="965" t="s">
        <v>237</v>
      </c>
      <c r="H78" s="965" t="s">
        <v>238</v>
      </c>
      <c r="I78" s="965" t="s">
        <v>363</v>
      </c>
      <c r="J78" s="965" t="s">
        <v>294</v>
      </c>
      <c r="K78" s="965" t="s">
        <v>242</v>
      </c>
      <c r="L78" s="965" t="s">
        <v>287</v>
      </c>
      <c r="M78" s="965" t="s">
        <v>467</v>
      </c>
      <c r="N78" s="965" t="s">
        <v>238</v>
      </c>
      <c r="O78" s="965" t="s">
        <v>468</v>
      </c>
      <c r="P78" s="964">
        <v>42899</v>
      </c>
      <c r="Q78" s="965" t="s">
        <v>365</v>
      </c>
      <c r="R78" s="965" t="s">
        <v>274</v>
      </c>
      <c r="S78" s="964">
        <v>43003</v>
      </c>
      <c r="T78" s="965" t="s">
        <v>419</v>
      </c>
      <c r="U78" s="965" t="s">
        <v>448</v>
      </c>
      <c r="V78" s="965" t="s">
        <v>226</v>
      </c>
      <c r="W78" s="965" t="s">
        <v>330</v>
      </c>
      <c r="X78" s="970" t="s">
        <v>355</v>
      </c>
      <c r="Y78" s="970" t="s">
        <v>470</v>
      </c>
      <c r="Z78" s="957">
        <v>12.25</v>
      </c>
      <c r="AA78" s="957" t="s">
        <v>279</v>
      </c>
      <c r="AB78" s="959">
        <v>42887</v>
      </c>
      <c r="AC78" s="957">
        <v>12.25</v>
      </c>
      <c r="AD78" s="957" t="str">
        <f t="shared" si="1"/>
        <v>FONC_DF</v>
      </c>
    </row>
    <row r="79" spans="1:30" x14ac:dyDescent="0.3">
      <c r="A79" s="964">
        <v>43004</v>
      </c>
      <c r="B79" s="965" t="s">
        <v>210</v>
      </c>
      <c r="C79" s="965" t="s">
        <v>265</v>
      </c>
      <c r="D79" s="965" t="s">
        <v>266</v>
      </c>
      <c r="E79" s="965" t="s">
        <v>444</v>
      </c>
      <c r="F79" s="966">
        <v>-16.34</v>
      </c>
      <c r="G79" s="965" t="s">
        <v>237</v>
      </c>
      <c r="H79" s="965" t="s">
        <v>238</v>
      </c>
      <c r="I79" s="965" t="s">
        <v>363</v>
      </c>
      <c r="J79" s="965" t="s">
        <v>445</v>
      </c>
      <c r="K79" s="965" t="s">
        <v>242</v>
      </c>
      <c r="L79" s="965" t="s">
        <v>287</v>
      </c>
      <c r="M79" s="965" t="s">
        <v>467</v>
      </c>
      <c r="N79" s="965" t="s">
        <v>238</v>
      </c>
      <c r="O79" s="965" t="s">
        <v>468</v>
      </c>
      <c r="P79" s="964">
        <v>42899</v>
      </c>
      <c r="Q79" s="965" t="s">
        <v>365</v>
      </c>
      <c r="R79" s="965" t="s">
        <v>274</v>
      </c>
      <c r="S79" s="964">
        <v>43003</v>
      </c>
      <c r="T79" s="965" t="s">
        <v>419</v>
      </c>
      <c r="U79" s="965" t="s">
        <v>448</v>
      </c>
      <c r="V79" s="965" t="s">
        <v>226</v>
      </c>
      <c r="W79" s="965" t="s">
        <v>330</v>
      </c>
      <c r="X79" s="970" t="s">
        <v>355</v>
      </c>
      <c r="Y79" s="970" t="s">
        <v>470</v>
      </c>
      <c r="Z79" s="957">
        <v>-16.34</v>
      </c>
      <c r="AA79" s="957" t="s">
        <v>279</v>
      </c>
      <c r="AB79" s="959">
        <v>42887</v>
      </c>
      <c r="AC79" s="957">
        <v>-16.34</v>
      </c>
      <c r="AD79" s="957" t="str">
        <f t="shared" si="1"/>
        <v>FONC_DF</v>
      </c>
    </row>
    <row r="80" spans="1:30" x14ac:dyDescent="0.3">
      <c r="A80" s="964">
        <v>43004</v>
      </c>
      <c r="B80" s="965" t="s">
        <v>210</v>
      </c>
      <c r="C80" s="965" t="s">
        <v>265</v>
      </c>
      <c r="D80" s="965" t="s">
        <v>266</v>
      </c>
      <c r="E80" s="965" t="s">
        <v>444</v>
      </c>
      <c r="F80" s="966">
        <v>1.1299999999999999</v>
      </c>
      <c r="G80" s="965" t="s">
        <v>237</v>
      </c>
      <c r="H80" s="965" t="s">
        <v>238</v>
      </c>
      <c r="I80" s="965" t="s">
        <v>363</v>
      </c>
      <c r="J80" s="965" t="s">
        <v>294</v>
      </c>
      <c r="K80" s="965" t="s">
        <v>242</v>
      </c>
      <c r="L80" s="965" t="s">
        <v>287</v>
      </c>
      <c r="M80" s="965" t="s">
        <v>467</v>
      </c>
      <c r="N80" s="965" t="s">
        <v>238</v>
      </c>
      <c r="O80" s="965" t="s">
        <v>468</v>
      </c>
      <c r="P80" s="964">
        <v>42899</v>
      </c>
      <c r="Q80" s="965" t="s">
        <v>365</v>
      </c>
      <c r="R80" s="965" t="s">
        <v>274</v>
      </c>
      <c r="S80" s="964">
        <v>43003</v>
      </c>
      <c r="T80" s="965" t="s">
        <v>419</v>
      </c>
      <c r="U80" s="965" t="s">
        <v>448</v>
      </c>
      <c r="V80" s="965" t="s">
        <v>226</v>
      </c>
      <c r="W80" s="965" t="s">
        <v>276</v>
      </c>
      <c r="X80" s="970" t="s">
        <v>355</v>
      </c>
      <c r="Y80" s="970" t="s">
        <v>471</v>
      </c>
      <c r="Z80" s="957">
        <v>1.1299999999999999</v>
      </c>
      <c r="AA80" s="957" t="s">
        <v>279</v>
      </c>
      <c r="AB80" s="959">
        <v>42887</v>
      </c>
      <c r="AC80" s="957">
        <v>1.1299999999999999</v>
      </c>
      <c r="AD80" s="957" t="str">
        <f t="shared" si="1"/>
        <v>FONC_DF</v>
      </c>
    </row>
    <row r="81" spans="1:30" x14ac:dyDescent="0.3">
      <c r="A81" s="964">
        <v>43004</v>
      </c>
      <c r="B81" s="965" t="s">
        <v>210</v>
      </c>
      <c r="C81" s="965" t="s">
        <v>265</v>
      </c>
      <c r="D81" s="965" t="s">
        <v>266</v>
      </c>
      <c r="E81" s="965" t="s">
        <v>444</v>
      </c>
      <c r="F81" s="966">
        <v>-8.17</v>
      </c>
      <c r="G81" s="965" t="s">
        <v>237</v>
      </c>
      <c r="H81" s="965" t="s">
        <v>238</v>
      </c>
      <c r="I81" s="965" t="s">
        <v>363</v>
      </c>
      <c r="J81" s="965" t="s">
        <v>445</v>
      </c>
      <c r="K81" s="965" t="s">
        <v>242</v>
      </c>
      <c r="L81" s="965" t="s">
        <v>287</v>
      </c>
      <c r="M81" s="965" t="s">
        <v>467</v>
      </c>
      <c r="N81" s="965" t="s">
        <v>238</v>
      </c>
      <c r="O81" s="965" t="s">
        <v>468</v>
      </c>
      <c r="P81" s="964">
        <v>42899</v>
      </c>
      <c r="Q81" s="965" t="s">
        <v>365</v>
      </c>
      <c r="R81" s="965" t="s">
        <v>274</v>
      </c>
      <c r="S81" s="964">
        <v>43003</v>
      </c>
      <c r="T81" s="965" t="s">
        <v>419</v>
      </c>
      <c r="U81" s="965" t="s">
        <v>448</v>
      </c>
      <c r="V81" s="965" t="s">
        <v>226</v>
      </c>
      <c r="W81" s="965" t="s">
        <v>276</v>
      </c>
      <c r="X81" s="970" t="s">
        <v>355</v>
      </c>
      <c r="Y81" s="970" t="s">
        <v>471</v>
      </c>
      <c r="Z81" s="957">
        <v>-8.17</v>
      </c>
      <c r="AA81" s="957" t="s">
        <v>279</v>
      </c>
      <c r="AB81" s="959">
        <v>42887</v>
      </c>
      <c r="AC81" s="957">
        <v>-8.17</v>
      </c>
      <c r="AD81" s="957" t="str">
        <f t="shared" si="1"/>
        <v>FONC_DF</v>
      </c>
    </row>
    <row r="82" spans="1:30" x14ac:dyDescent="0.3">
      <c r="A82" s="964">
        <v>43004</v>
      </c>
      <c r="B82" s="965" t="s">
        <v>210</v>
      </c>
      <c r="C82" s="965" t="s">
        <v>265</v>
      </c>
      <c r="D82" s="965" t="s">
        <v>266</v>
      </c>
      <c r="E82" s="965" t="s">
        <v>444</v>
      </c>
      <c r="F82" s="966">
        <v>4.54</v>
      </c>
      <c r="G82" s="965" t="s">
        <v>237</v>
      </c>
      <c r="H82" s="965" t="s">
        <v>238</v>
      </c>
      <c r="I82" s="965" t="s">
        <v>363</v>
      </c>
      <c r="J82" s="965" t="s">
        <v>294</v>
      </c>
      <c r="K82" s="965" t="s">
        <v>242</v>
      </c>
      <c r="L82" s="965" t="s">
        <v>287</v>
      </c>
      <c r="M82" s="965" t="s">
        <v>467</v>
      </c>
      <c r="N82" s="965" t="s">
        <v>238</v>
      </c>
      <c r="O82" s="965" t="s">
        <v>468</v>
      </c>
      <c r="P82" s="964">
        <v>42899</v>
      </c>
      <c r="Q82" s="965" t="s">
        <v>365</v>
      </c>
      <c r="R82" s="965" t="s">
        <v>274</v>
      </c>
      <c r="S82" s="964">
        <v>43003</v>
      </c>
      <c r="T82" s="965" t="s">
        <v>419</v>
      </c>
      <c r="U82" s="965" t="s">
        <v>448</v>
      </c>
      <c r="V82" s="965" t="s">
        <v>226</v>
      </c>
      <c r="W82" s="965" t="s">
        <v>281</v>
      </c>
      <c r="X82" s="970" t="s">
        <v>355</v>
      </c>
      <c r="Y82" s="970" t="s">
        <v>472</v>
      </c>
      <c r="Z82" s="957">
        <v>4.54</v>
      </c>
      <c r="AA82" s="957" t="s">
        <v>279</v>
      </c>
      <c r="AB82" s="959">
        <v>42887</v>
      </c>
      <c r="AC82" s="957">
        <v>4.54</v>
      </c>
      <c r="AD82" s="957" t="str">
        <f t="shared" si="1"/>
        <v>FONC_DF</v>
      </c>
    </row>
    <row r="83" spans="1:30" x14ac:dyDescent="0.3">
      <c r="A83" s="964">
        <v>43004</v>
      </c>
      <c r="B83" s="965" t="s">
        <v>210</v>
      </c>
      <c r="C83" s="965" t="s">
        <v>265</v>
      </c>
      <c r="D83" s="965" t="s">
        <v>266</v>
      </c>
      <c r="E83" s="965" t="s">
        <v>444</v>
      </c>
      <c r="F83" s="966">
        <v>-32.68</v>
      </c>
      <c r="G83" s="965" t="s">
        <v>237</v>
      </c>
      <c r="H83" s="965" t="s">
        <v>238</v>
      </c>
      <c r="I83" s="965" t="s">
        <v>363</v>
      </c>
      <c r="J83" s="965" t="s">
        <v>445</v>
      </c>
      <c r="K83" s="965" t="s">
        <v>242</v>
      </c>
      <c r="L83" s="965" t="s">
        <v>287</v>
      </c>
      <c r="M83" s="965" t="s">
        <v>467</v>
      </c>
      <c r="N83" s="965" t="s">
        <v>238</v>
      </c>
      <c r="O83" s="965" t="s">
        <v>468</v>
      </c>
      <c r="P83" s="964">
        <v>42899</v>
      </c>
      <c r="Q83" s="965" t="s">
        <v>365</v>
      </c>
      <c r="R83" s="965" t="s">
        <v>274</v>
      </c>
      <c r="S83" s="964">
        <v>43003</v>
      </c>
      <c r="T83" s="965" t="s">
        <v>419</v>
      </c>
      <c r="U83" s="965" t="s">
        <v>448</v>
      </c>
      <c r="V83" s="965" t="s">
        <v>226</v>
      </c>
      <c r="W83" s="965" t="s">
        <v>281</v>
      </c>
      <c r="X83" s="970" t="s">
        <v>355</v>
      </c>
      <c r="Y83" s="970" t="s">
        <v>472</v>
      </c>
      <c r="Z83" s="957">
        <v>-32.68</v>
      </c>
      <c r="AA83" s="957" t="s">
        <v>279</v>
      </c>
      <c r="AB83" s="959">
        <v>42887</v>
      </c>
      <c r="AC83" s="957">
        <v>-32.68</v>
      </c>
      <c r="AD83" s="957" t="str">
        <f t="shared" si="1"/>
        <v>FONC_DF</v>
      </c>
    </row>
    <row r="84" spans="1:30" x14ac:dyDescent="0.3">
      <c r="A84" s="964">
        <v>43027</v>
      </c>
      <c r="B84" s="965" t="s">
        <v>210</v>
      </c>
      <c r="C84" s="965" t="s">
        <v>265</v>
      </c>
      <c r="D84" s="965" t="s">
        <v>266</v>
      </c>
      <c r="E84" s="965" t="s">
        <v>444</v>
      </c>
      <c r="F84" s="966">
        <v>-1.3</v>
      </c>
      <c r="G84" s="965" t="s">
        <v>237</v>
      </c>
      <c r="H84" s="965" t="s">
        <v>238</v>
      </c>
      <c r="I84" s="965" t="s">
        <v>393</v>
      </c>
      <c r="J84" s="965" t="s">
        <v>304</v>
      </c>
      <c r="K84" s="965" t="s">
        <v>242</v>
      </c>
      <c r="L84" s="965" t="s">
        <v>323</v>
      </c>
      <c r="M84" s="965" t="s">
        <v>473</v>
      </c>
      <c r="N84" s="965" t="s">
        <v>238</v>
      </c>
      <c r="O84" s="965" t="s">
        <v>474</v>
      </c>
      <c r="P84" s="964">
        <v>42993</v>
      </c>
      <c r="Q84" s="965" t="s">
        <v>354</v>
      </c>
      <c r="R84" s="965" t="s">
        <v>274</v>
      </c>
      <c r="S84" s="964">
        <v>43027</v>
      </c>
      <c r="T84" s="965" t="s">
        <v>419</v>
      </c>
      <c r="U84" s="965" t="s">
        <v>448</v>
      </c>
      <c r="V84" s="965" t="s">
        <v>226</v>
      </c>
      <c r="W84" s="965" t="s">
        <v>267</v>
      </c>
      <c r="X84" s="970" t="s">
        <v>355</v>
      </c>
      <c r="Y84" s="970" t="s">
        <v>475</v>
      </c>
      <c r="Z84" s="957">
        <v>-1.3</v>
      </c>
      <c r="AA84" s="957" t="s">
        <v>279</v>
      </c>
      <c r="AB84" s="959">
        <v>42970</v>
      </c>
      <c r="AC84" s="957">
        <v>-1.3</v>
      </c>
      <c r="AD84" s="957" t="str">
        <f t="shared" si="1"/>
        <v>FONC_DF</v>
      </c>
    </row>
    <row r="85" spans="1:30" x14ac:dyDescent="0.3">
      <c r="A85" s="964">
        <v>43027</v>
      </c>
      <c r="B85" s="965" t="s">
        <v>210</v>
      </c>
      <c r="C85" s="965" t="s">
        <v>265</v>
      </c>
      <c r="D85" s="965" t="s">
        <v>266</v>
      </c>
      <c r="E85" s="965" t="s">
        <v>444</v>
      </c>
      <c r="F85" s="966">
        <v>-33.159999999999997</v>
      </c>
      <c r="G85" s="965" t="s">
        <v>237</v>
      </c>
      <c r="H85" s="965" t="s">
        <v>238</v>
      </c>
      <c r="I85" s="965" t="s">
        <v>393</v>
      </c>
      <c r="J85" s="965" t="s">
        <v>445</v>
      </c>
      <c r="K85" s="965" t="s">
        <v>242</v>
      </c>
      <c r="L85" s="965" t="s">
        <v>323</v>
      </c>
      <c r="M85" s="965" t="s">
        <v>473</v>
      </c>
      <c r="N85" s="965" t="s">
        <v>238</v>
      </c>
      <c r="O85" s="965" t="s">
        <v>474</v>
      </c>
      <c r="P85" s="964">
        <v>42993</v>
      </c>
      <c r="Q85" s="965" t="s">
        <v>354</v>
      </c>
      <c r="R85" s="965" t="s">
        <v>274</v>
      </c>
      <c r="S85" s="964">
        <v>43027</v>
      </c>
      <c r="T85" s="965" t="s">
        <v>419</v>
      </c>
      <c r="U85" s="965" t="s">
        <v>448</v>
      </c>
      <c r="V85" s="965" t="s">
        <v>226</v>
      </c>
      <c r="W85" s="965" t="s">
        <v>267</v>
      </c>
      <c r="X85" s="970" t="s">
        <v>355</v>
      </c>
      <c r="Y85" s="970" t="s">
        <v>475</v>
      </c>
      <c r="Z85" s="957">
        <v>-33.159999999999997</v>
      </c>
      <c r="AA85" s="957" t="s">
        <v>279</v>
      </c>
      <c r="AB85" s="959">
        <v>42970</v>
      </c>
      <c r="AC85" s="957">
        <v>-33.159999999999997</v>
      </c>
      <c r="AD85" s="957" t="str">
        <f t="shared" si="1"/>
        <v>FONC_DF</v>
      </c>
    </row>
    <row r="86" spans="1:30" x14ac:dyDescent="0.3">
      <c r="A86" s="964">
        <v>43027</v>
      </c>
      <c r="B86" s="965" t="s">
        <v>210</v>
      </c>
      <c r="C86" s="965" t="s">
        <v>265</v>
      </c>
      <c r="D86" s="965" t="s">
        <v>266</v>
      </c>
      <c r="E86" s="965" t="s">
        <v>444</v>
      </c>
      <c r="F86" s="966">
        <v>-3.19</v>
      </c>
      <c r="G86" s="965" t="s">
        <v>237</v>
      </c>
      <c r="H86" s="965" t="s">
        <v>238</v>
      </c>
      <c r="I86" s="965" t="s">
        <v>393</v>
      </c>
      <c r="J86" s="965" t="s">
        <v>304</v>
      </c>
      <c r="K86" s="965" t="s">
        <v>242</v>
      </c>
      <c r="L86" s="965" t="s">
        <v>323</v>
      </c>
      <c r="M86" s="965" t="s">
        <v>473</v>
      </c>
      <c r="N86" s="965" t="s">
        <v>238</v>
      </c>
      <c r="O86" s="965" t="s">
        <v>474</v>
      </c>
      <c r="P86" s="964">
        <v>42993</v>
      </c>
      <c r="Q86" s="965" t="s">
        <v>354</v>
      </c>
      <c r="R86" s="965" t="s">
        <v>274</v>
      </c>
      <c r="S86" s="964">
        <v>43027</v>
      </c>
      <c r="T86" s="965" t="s">
        <v>419</v>
      </c>
      <c r="U86" s="965" t="s">
        <v>448</v>
      </c>
      <c r="V86" s="965" t="s">
        <v>226</v>
      </c>
      <c r="W86" s="965" t="s">
        <v>327</v>
      </c>
      <c r="X86" s="970" t="s">
        <v>355</v>
      </c>
      <c r="Y86" s="970" t="s">
        <v>476</v>
      </c>
      <c r="Z86" s="957">
        <v>-3.19</v>
      </c>
      <c r="AA86" s="957" t="s">
        <v>279</v>
      </c>
      <c r="AB86" s="959">
        <v>42970</v>
      </c>
      <c r="AC86" s="957">
        <v>-3.19</v>
      </c>
      <c r="AD86" s="957" t="str">
        <f t="shared" si="1"/>
        <v>FONC_DF</v>
      </c>
    </row>
    <row r="87" spans="1:30" x14ac:dyDescent="0.3">
      <c r="A87" s="964">
        <v>43027</v>
      </c>
      <c r="B87" s="965" t="s">
        <v>210</v>
      </c>
      <c r="C87" s="965" t="s">
        <v>265</v>
      </c>
      <c r="D87" s="965" t="s">
        <v>266</v>
      </c>
      <c r="E87" s="965" t="s">
        <v>444</v>
      </c>
      <c r="F87" s="966">
        <v>-83.29</v>
      </c>
      <c r="G87" s="965" t="s">
        <v>237</v>
      </c>
      <c r="H87" s="965" t="s">
        <v>238</v>
      </c>
      <c r="I87" s="965" t="s">
        <v>393</v>
      </c>
      <c r="J87" s="965" t="s">
        <v>445</v>
      </c>
      <c r="K87" s="965" t="s">
        <v>242</v>
      </c>
      <c r="L87" s="965" t="s">
        <v>323</v>
      </c>
      <c r="M87" s="965" t="s">
        <v>473</v>
      </c>
      <c r="N87" s="965" t="s">
        <v>238</v>
      </c>
      <c r="O87" s="965" t="s">
        <v>474</v>
      </c>
      <c r="P87" s="964">
        <v>42993</v>
      </c>
      <c r="Q87" s="965" t="s">
        <v>354</v>
      </c>
      <c r="R87" s="965" t="s">
        <v>274</v>
      </c>
      <c r="S87" s="964">
        <v>43027</v>
      </c>
      <c r="T87" s="965" t="s">
        <v>419</v>
      </c>
      <c r="U87" s="965" t="s">
        <v>448</v>
      </c>
      <c r="V87" s="965" t="s">
        <v>226</v>
      </c>
      <c r="W87" s="965" t="s">
        <v>327</v>
      </c>
      <c r="X87" s="970" t="s">
        <v>355</v>
      </c>
      <c r="Y87" s="970" t="s">
        <v>476</v>
      </c>
      <c r="Z87" s="957">
        <v>-83.29</v>
      </c>
      <c r="AA87" s="957" t="s">
        <v>279</v>
      </c>
      <c r="AB87" s="959">
        <v>42970</v>
      </c>
      <c r="AC87" s="957">
        <v>-83.29</v>
      </c>
      <c r="AD87" s="957" t="str">
        <f t="shared" si="1"/>
        <v>FONC_DF</v>
      </c>
    </row>
    <row r="88" spans="1:30" x14ac:dyDescent="0.3">
      <c r="A88" s="964">
        <v>43027</v>
      </c>
      <c r="B88" s="965" t="s">
        <v>210</v>
      </c>
      <c r="C88" s="965" t="s">
        <v>265</v>
      </c>
      <c r="D88" s="965" t="s">
        <v>266</v>
      </c>
      <c r="E88" s="965" t="s">
        <v>444</v>
      </c>
      <c r="F88" s="966">
        <v>-1.27</v>
      </c>
      <c r="G88" s="965" t="s">
        <v>237</v>
      </c>
      <c r="H88" s="965" t="s">
        <v>238</v>
      </c>
      <c r="I88" s="965" t="s">
        <v>393</v>
      </c>
      <c r="J88" s="965" t="s">
        <v>304</v>
      </c>
      <c r="K88" s="965" t="s">
        <v>242</v>
      </c>
      <c r="L88" s="965" t="s">
        <v>323</v>
      </c>
      <c r="M88" s="965" t="s">
        <v>473</v>
      </c>
      <c r="N88" s="965" t="s">
        <v>238</v>
      </c>
      <c r="O88" s="965" t="s">
        <v>474</v>
      </c>
      <c r="P88" s="964">
        <v>42993</v>
      </c>
      <c r="Q88" s="965" t="s">
        <v>354</v>
      </c>
      <c r="R88" s="965" t="s">
        <v>274</v>
      </c>
      <c r="S88" s="964">
        <v>43027</v>
      </c>
      <c r="T88" s="965" t="s">
        <v>419</v>
      </c>
      <c r="U88" s="965" t="s">
        <v>448</v>
      </c>
      <c r="V88" s="965" t="s">
        <v>226</v>
      </c>
      <c r="W88" s="965" t="s">
        <v>330</v>
      </c>
      <c r="X88" s="970" t="s">
        <v>355</v>
      </c>
      <c r="Y88" s="970" t="s">
        <v>477</v>
      </c>
      <c r="Z88" s="957">
        <v>-1.27</v>
      </c>
      <c r="AA88" s="957" t="s">
        <v>279</v>
      </c>
      <c r="AB88" s="959">
        <v>42970</v>
      </c>
      <c r="AC88" s="957">
        <v>-1.27</v>
      </c>
      <c r="AD88" s="957" t="str">
        <f t="shared" si="1"/>
        <v>FONC_DF</v>
      </c>
    </row>
    <row r="89" spans="1:30" x14ac:dyDescent="0.3">
      <c r="A89" s="964">
        <v>43027</v>
      </c>
      <c r="B89" s="965" t="s">
        <v>210</v>
      </c>
      <c r="C89" s="965" t="s">
        <v>265</v>
      </c>
      <c r="D89" s="965" t="s">
        <v>266</v>
      </c>
      <c r="E89" s="965" t="s">
        <v>444</v>
      </c>
      <c r="F89" s="966">
        <v>-33.25</v>
      </c>
      <c r="G89" s="965" t="s">
        <v>237</v>
      </c>
      <c r="H89" s="965" t="s">
        <v>238</v>
      </c>
      <c r="I89" s="965" t="s">
        <v>393</v>
      </c>
      <c r="J89" s="965" t="s">
        <v>445</v>
      </c>
      <c r="K89" s="965" t="s">
        <v>242</v>
      </c>
      <c r="L89" s="965" t="s">
        <v>323</v>
      </c>
      <c r="M89" s="965" t="s">
        <v>473</v>
      </c>
      <c r="N89" s="965" t="s">
        <v>238</v>
      </c>
      <c r="O89" s="965" t="s">
        <v>474</v>
      </c>
      <c r="P89" s="964">
        <v>42993</v>
      </c>
      <c r="Q89" s="965" t="s">
        <v>354</v>
      </c>
      <c r="R89" s="965" t="s">
        <v>274</v>
      </c>
      <c r="S89" s="964">
        <v>43027</v>
      </c>
      <c r="T89" s="965" t="s">
        <v>419</v>
      </c>
      <c r="U89" s="965" t="s">
        <v>448</v>
      </c>
      <c r="V89" s="965" t="s">
        <v>226</v>
      </c>
      <c r="W89" s="965" t="s">
        <v>330</v>
      </c>
      <c r="X89" s="970" t="s">
        <v>355</v>
      </c>
      <c r="Y89" s="970" t="s">
        <v>477</v>
      </c>
      <c r="Z89" s="957">
        <v>-33.25</v>
      </c>
      <c r="AA89" s="957" t="s">
        <v>279</v>
      </c>
      <c r="AB89" s="959">
        <v>42970</v>
      </c>
      <c r="AC89" s="957">
        <v>-33.25</v>
      </c>
      <c r="AD89" s="957" t="str">
        <f t="shared" si="1"/>
        <v>FONC_DF</v>
      </c>
    </row>
    <row r="90" spans="1:30" x14ac:dyDescent="0.3">
      <c r="A90" s="964">
        <v>43027</v>
      </c>
      <c r="B90" s="965" t="s">
        <v>210</v>
      </c>
      <c r="C90" s="965" t="s">
        <v>265</v>
      </c>
      <c r="D90" s="965" t="s">
        <v>266</v>
      </c>
      <c r="E90" s="965" t="s">
        <v>444</v>
      </c>
      <c r="F90" s="966">
        <v>-1.27</v>
      </c>
      <c r="G90" s="965" t="s">
        <v>237</v>
      </c>
      <c r="H90" s="965" t="s">
        <v>238</v>
      </c>
      <c r="I90" s="965" t="s">
        <v>393</v>
      </c>
      <c r="J90" s="965" t="s">
        <v>304</v>
      </c>
      <c r="K90" s="965" t="s">
        <v>242</v>
      </c>
      <c r="L90" s="965" t="s">
        <v>323</v>
      </c>
      <c r="M90" s="965" t="s">
        <v>473</v>
      </c>
      <c r="N90" s="965" t="s">
        <v>238</v>
      </c>
      <c r="O90" s="965" t="s">
        <v>474</v>
      </c>
      <c r="P90" s="964">
        <v>42993</v>
      </c>
      <c r="Q90" s="965" t="s">
        <v>354</v>
      </c>
      <c r="R90" s="965" t="s">
        <v>274</v>
      </c>
      <c r="S90" s="964">
        <v>43027</v>
      </c>
      <c r="T90" s="965" t="s">
        <v>419</v>
      </c>
      <c r="U90" s="965" t="s">
        <v>448</v>
      </c>
      <c r="V90" s="965" t="s">
        <v>226</v>
      </c>
      <c r="W90" s="965" t="s">
        <v>276</v>
      </c>
      <c r="X90" s="970" t="s">
        <v>355</v>
      </c>
      <c r="Y90" s="970" t="s">
        <v>478</v>
      </c>
      <c r="Z90" s="957">
        <v>-1.27</v>
      </c>
      <c r="AA90" s="957" t="s">
        <v>279</v>
      </c>
      <c r="AB90" s="959">
        <v>42970</v>
      </c>
      <c r="AC90" s="957">
        <v>-1.27</v>
      </c>
      <c r="AD90" s="957" t="str">
        <f t="shared" si="1"/>
        <v>FONC_DF</v>
      </c>
    </row>
    <row r="91" spans="1:30" x14ac:dyDescent="0.3">
      <c r="A91" s="964">
        <v>43027</v>
      </c>
      <c r="B91" s="965" t="s">
        <v>210</v>
      </c>
      <c r="C91" s="965" t="s">
        <v>265</v>
      </c>
      <c r="D91" s="965" t="s">
        <v>266</v>
      </c>
      <c r="E91" s="965" t="s">
        <v>444</v>
      </c>
      <c r="F91" s="966">
        <v>-33.25</v>
      </c>
      <c r="G91" s="965" t="s">
        <v>237</v>
      </c>
      <c r="H91" s="965" t="s">
        <v>238</v>
      </c>
      <c r="I91" s="965" t="s">
        <v>393</v>
      </c>
      <c r="J91" s="965" t="s">
        <v>445</v>
      </c>
      <c r="K91" s="965" t="s">
        <v>242</v>
      </c>
      <c r="L91" s="965" t="s">
        <v>323</v>
      </c>
      <c r="M91" s="965" t="s">
        <v>473</v>
      </c>
      <c r="N91" s="965" t="s">
        <v>238</v>
      </c>
      <c r="O91" s="965" t="s">
        <v>474</v>
      </c>
      <c r="P91" s="964">
        <v>42993</v>
      </c>
      <c r="Q91" s="965" t="s">
        <v>354</v>
      </c>
      <c r="R91" s="965" t="s">
        <v>274</v>
      </c>
      <c r="S91" s="964">
        <v>43027</v>
      </c>
      <c r="T91" s="965" t="s">
        <v>419</v>
      </c>
      <c r="U91" s="965" t="s">
        <v>448</v>
      </c>
      <c r="V91" s="965" t="s">
        <v>226</v>
      </c>
      <c r="W91" s="965" t="s">
        <v>276</v>
      </c>
      <c r="X91" s="970" t="s">
        <v>355</v>
      </c>
      <c r="Y91" s="970" t="s">
        <v>478</v>
      </c>
      <c r="Z91" s="957">
        <v>-33.25</v>
      </c>
      <c r="AA91" s="957" t="s">
        <v>279</v>
      </c>
      <c r="AB91" s="959">
        <v>42970</v>
      </c>
      <c r="AC91" s="957">
        <v>-33.25</v>
      </c>
      <c r="AD91" s="957" t="str">
        <f t="shared" si="1"/>
        <v>FONC_DF</v>
      </c>
    </row>
    <row r="92" spans="1:30" x14ac:dyDescent="0.3">
      <c r="A92" s="964">
        <v>43027</v>
      </c>
      <c r="B92" s="965" t="s">
        <v>210</v>
      </c>
      <c r="C92" s="965" t="s">
        <v>265</v>
      </c>
      <c r="D92" s="965" t="s">
        <v>266</v>
      </c>
      <c r="E92" s="965" t="s">
        <v>444</v>
      </c>
      <c r="F92" s="966">
        <v>-1.27</v>
      </c>
      <c r="G92" s="965" t="s">
        <v>237</v>
      </c>
      <c r="H92" s="965" t="s">
        <v>238</v>
      </c>
      <c r="I92" s="965" t="s">
        <v>393</v>
      </c>
      <c r="J92" s="965" t="s">
        <v>304</v>
      </c>
      <c r="K92" s="965" t="s">
        <v>242</v>
      </c>
      <c r="L92" s="965" t="s">
        <v>323</v>
      </c>
      <c r="M92" s="965" t="s">
        <v>473</v>
      </c>
      <c r="N92" s="965" t="s">
        <v>238</v>
      </c>
      <c r="O92" s="965" t="s">
        <v>474</v>
      </c>
      <c r="P92" s="964">
        <v>42993</v>
      </c>
      <c r="Q92" s="965" t="s">
        <v>354</v>
      </c>
      <c r="R92" s="965" t="s">
        <v>274</v>
      </c>
      <c r="S92" s="964">
        <v>43027</v>
      </c>
      <c r="T92" s="965" t="s">
        <v>419</v>
      </c>
      <c r="U92" s="965" t="s">
        <v>448</v>
      </c>
      <c r="V92" s="965" t="s">
        <v>226</v>
      </c>
      <c r="W92" s="965" t="s">
        <v>281</v>
      </c>
      <c r="X92" s="970" t="s">
        <v>355</v>
      </c>
      <c r="Y92" s="970" t="s">
        <v>479</v>
      </c>
      <c r="Z92" s="957">
        <v>-1.27</v>
      </c>
      <c r="AA92" s="957" t="s">
        <v>279</v>
      </c>
      <c r="AB92" s="959">
        <v>42970</v>
      </c>
      <c r="AC92" s="957">
        <v>-1.27</v>
      </c>
      <c r="AD92" s="957" t="str">
        <f t="shared" si="1"/>
        <v>FONC_DF</v>
      </c>
    </row>
    <row r="93" spans="1:30" x14ac:dyDescent="0.3">
      <c r="A93" s="964">
        <v>43027</v>
      </c>
      <c r="B93" s="965" t="s">
        <v>210</v>
      </c>
      <c r="C93" s="965" t="s">
        <v>265</v>
      </c>
      <c r="D93" s="965" t="s">
        <v>266</v>
      </c>
      <c r="E93" s="965" t="s">
        <v>444</v>
      </c>
      <c r="F93" s="966">
        <v>-33.25</v>
      </c>
      <c r="G93" s="965" t="s">
        <v>237</v>
      </c>
      <c r="H93" s="965" t="s">
        <v>238</v>
      </c>
      <c r="I93" s="965" t="s">
        <v>393</v>
      </c>
      <c r="J93" s="965" t="s">
        <v>445</v>
      </c>
      <c r="K93" s="965" t="s">
        <v>242</v>
      </c>
      <c r="L93" s="965" t="s">
        <v>323</v>
      </c>
      <c r="M93" s="965" t="s">
        <v>473</v>
      </c>
      <c r="N93" s="965" t="s">
        <v>238</v>
      </c>
      <c r="O93" s="965" t="s">
        <v>474</v>
      </c>
      <c r="P93" s="964">
        <v>42993</v>
      </c>
      <c r="Q93" s="965" t="s">
        <v>354</v>
      </c>
      <c r="R93" s="965" t="s">
        <v>274</v>
      </c>
      <c r="S93" s="964">
        <v>43027</v>
      </c>
      <c r="T93" s="965" t="s">
        <v>419</v>
      </c>
      <c r="U93" s="965" t="s">
        <v>448</v>
      </c>
      <c r="V93" s="965" t="s">
        <v>226</v>
      </c>
      <c r="W93" s="965" t="s">
        <v>281</v>
      </c>
      <c r="X93" s="970" t="s">
        <v>355</v>
      </c>
      <c r="Y93" s="970" t="s">
        <v>479</v>
      </c>
      <c r="Z93" s="957">
        <v>-33.25</v>
      </c>
      <c r="AA93" s="957" t="s">
        <v>279</v>
      </c>
      <c r="AB93" s="959">
        <v>42970</v>
      </c>
      <c r="AC93" s="957">
        <v>-33.25</v>
      </c>
      <c r="AD93" s="957" t="str">
        <f t="shared" si="1"/>
        <v>FONC_DF</v>
      </c>
    </row>
    <row r="94" spans="1:30" x14ac:dyDescent="0.3">
      <c r="A94" s="964">
        <v>43039</v>
      </c>
      <c r="B94" s="965" t="s">
        <v>210</v>
      </c>
      <c r="C94" s="965" t="s">
        <v>265</v>
      </c>
      <c r="D94" s="965" t="s">
        <v>266</v>
      </c>
      <c r="E94" s="965" t="s">
        <v>444</v>
      </c>
      <c r="F94" s="966">
        <v>-15.4</v>
      </c>
      <c r="G94" s="965" t="s">
        <v>237</v>
      </c>
      <c r="H94" s="965" t="s">
        <v>238</v>
      </c>
      <c r="I94" s="965" t="s">
        <v>238</v>
      </c>
      <c r="J94" s="965" t="s">
        <v>451</v>
      </c>
      <c r="K94" s="965" t="s">
        <v>244</v>
      </c>
      <c r="L94" s="965" t="s">
        <v>452</v>
      </c>
      <c r="M94" s="965" t="s">
        <v>480</v>
      </c>
      <c r="N94" s="965" t="s">
        <v>238</v>
      </c>
      <c r="O94" s="965" t="s">
        <v>481</v>
      </c>
      <c r="P94" s="964">
        <v>43038</v>
      </c>
      <c r="Q94" s="965" t="s">
        <v>455</v>
      </c>
      <c r="R94" s="965" t="s">
        <v>274</v>
      </c>
      <c r="S94" s="964">
        <v>43038</v>
      </c>
      <c r="T94" s="965" t="s">
        <v>419</v>
      </c>
      <c r="U94" s="965" t="s">
        <v>420</v>
      </c>
      <c r="V94" s="965" t="s">
        <v>482</v>
      </c>
      <c r="W94" s="965" t="s">
        <v>230</v>
      </c>
      <c r="X94" s="970" t="s">
        <v>277</v>
      </c>
      <c r="Y94" s="970" t="s">
        <v>457</v>
      </c>
      <c r="Z94" s="957">
        <v>0</v>
      </c>
      <c r="AA94" s="957" t="s">
        <v>279</v>
      </c>
      <c r="AB94" s="959">
        <v>0</v>
      </c>
      <c r="AC94" s="957">
        <v>-15.4</v>
      </c>
      <c r="AD94" s="957" t="str">
        <f t="shared" si="1"/>
        <v>FONC_DF</v>
      </c>
    </row>
    <row r="95" spans="1:30" x14ac:dyDescent="0.3">
      <c r="A95" s="964">
        <v>43039</v>
      </c>
      <c r="B95" s="965" t="s">
        <v>210</v>
      </c>
      <c r="C95" s="965" t="s">
        <v>265</v>
      </c>
      <c r="D95" s="965" t="s">
        <v>266</v>
      </c>
      <c r="E95" s="965" t="s">
        <v>444</v>
      </c>
      <c r="F95" s="966">
        <v>-13.64</v>
      </c>
      <c r="G95" s="965" t="s">
        <v>237</v>
      </c>
      <c r="H95" s="965" t="s">
        <v>238</v>
      </c>
      <c r="I95" s="965" t="s">
        <v>238</v>
      </c>
      <c r="J95" s="965" t="s">
        <v>451</v>
      </c>
      <c r="K95" s="965" t="s">
        <v>244</v>
      </c>
      <c r="L95" s="965" t="s">
        <v>452</v>
      </c>
      <c r="M95" s="965" t="s">
        <v>480</v>
      </c>
      <c r="N95" s="965" t="s">
        <v>238</v>
      </c>
      <c r="O95" s="965" t="s">
        <v>481</v>
      </c>
      <c r="P95" s="964">
        <v>43038</v>
      </c>
      <c r="Q95" s="965" t="s">
        <v>455</v>
      </c>
      <c r="R95" s="965" t="s">
        <v>274</v>
      </c>
      <c r="S95" s="964">
        <v>43038</v>
      </c>
      <c r="T95" s="965" t="s">
        <v>419</v>
      </c>
      <c r="U95" s="965" t="s">
        <v>420</v>
      </c>
      <c r="V95" s="965" t="s">
        <v>482</v>
      </c>
      <c r="W95" s="965" t="s">
        <v>230</v>
      </c>
      <c r="X95" s="970" t="s">
        <v>277</v>
      </c>
      <c r="Y95" s="970" t="s">
        <v>457</v>
      </c>
      <c r="Z95" s="957">
        <v>0</v>
      </c>
      <c r="AA95" s="957" t="s">
        <v>279</v>
      </c>
      <c r="AB95" s="959">
        <v>0</v>
      </c>
      <c r="AC95" s="957">
        <v>-13.64</v>
      </c>
      <c r="AD95" s="957" t="str">
        <f t="shared" si="1"/>
        <v>FONC_DF</v>
      </c>
    </row>
    <row r="96" spans="1:30" x14ac:dyDescent="0.3">
      <c r="A96" s="964">
        <v>43039</v>
      </c>
      <c r="B96" s="965" t="s">
        <v>210</v>
      </c>
      <c r="C96" s="965" t="s">
        <v>265</v>
      </c>
      <c r="D96" s="965" t="s">
        <v>266</v>
      </c>
      <c r="E96" s="965" t="s">
        <v>444</v>
      </c>
      <c r="F96" s="966">
        <v>-30.5</v>
      </c>
      <c r="G96" s="965" t="s">
        <v>237</v>
      </c>
      <c r="H96" s="965" t="s">
        <v>238</v>
      </c>
      <c r="I96" s="965" t="s">
        <v>238</v>
      </c>
      <c r="J96" s="965" t="s">
        <v>451</v>
      </c>
      <c r="K96" s="965" t="s">
        <v>244</v>
      </c>
      <c r="L96" s="965" t="s">
        <v>452</v>
      </c>
      <c r="M96" s="965" t="s">
        <v>480</v>
      </c>
      <c r="N96" s="965" t="s">
        <v>238</v>
      </c>
      <c r="O96" s="965" t="s">
        <v>481</v>
      </c>
      <c r="P96" s="964">
        <v>43038</v>
      </c>
      <c r="Q96" s="965" t="s">
        <v>455</v>
      </c>
      <c r="R96" s="965" t="s">
        <v>274</v>
      </c>
      <c r="S96" s="964">
        <v>43038</v>
      </c>
      <c r="T96" s="965" t="s">
        <v>419</v>
      </c>
      <c r="U96" s="965" t="s">
        <v>420</v>
      </c>
      <c r="V96" s="965" t="s">
        <v>482</v>
      </c>
      <c r="W96" s="965" t="s">
        <v>230</v>
      </c>
      <c r="X96" s="970" t="s">
        <v>277</v>
      </c>
      <c r="Y96" s="970" t="s">
        <v>457</v>
      </c>
      <c r="Z96" s="957">
        <v>0</v>
      </c>
      <c r="AA96" s="957" t="s">
        <v>279</v>
      </c>
      <c r="AB96" s="959">
        <v>0</v>
      </c>
      <c r="AC96" s="957">
        <v>-30.5</v>
      </c>
      <c r="AD96" s="957" t="str">
        <f t="shared" si="1"/>
        <v>FONC_DF</v>
      </c>
    </row>
    <row r="97" spans="1:30" x14ac:dyDescent="0.3">
      <c r="A97" s="964">
        <v>43047</v>
      </c>
      <c r="B97" s="965" t="s">
        <v>210</v>
      </c>
      <c r="C97" s="965" t="s">
        <v>265</v>
      </c>
      <c r="D97" s="965" t="s">
        <v>266</v>
      </c>
      <c r="E97" s="965" t="s">
        <v>444</v>
      </c>
      <c r="F97" s="966">
        <v>-22.95</v>
      </c>
      <c r="G97" s="965" t="s">
        <v>237</v>
      </c>
      <c r="H97" s="965" t="s">
        <v>238</v>
      </c>
      <c r="I97" s="965" t="s">
        <v>238</v>
      </c>
      <c r="J97" s="965" t="s">
        <v>451</v>
      </c>
      <c r="K97" s="965" t="s">
        <v>244</v>
      </c>
      <c r="L97" s="965" t="s">
        <v>452</v>
      </c>
      <c r="M97" s="965" t="s">
        <v>483</v>
      </c>
      <c r="N97" s="965" t="s">
        <v>238</v>
      </c>
      <c r="O97" s="965" t="s">
        <v>484</v>
      </c>
      <c r="P97" s="964">
        <v>43046</v>
      </c>
      <c r="Q97" s="965" t="s">
        <v>455</v>
      </c>
      <c r="R97" s="965" t="s">
        <v>274</v>
      </c>
      <c r="S97" s="964">
        <v>43046</v>
      </c>
      <c r="T97" s="965" t="s">
        <v>419</v>
      </c>
      <c r="U97" s="965" t="s">
        <v>420</v>
      </c>
      <c r="V97" s="965" t="s">
        <v>485</v>
      </c>
      <c r="W97" s="965" t="s">
        <v>230</v>
      </c>
      <c r="X97" s="970" t="s">
        <v>277</v>
      </c>
      <c r="Y97" s="970" t="s">
        <v>457</v>
      </c>
      <c r="Z97" s="957">
        <v>0</v>
      </c>
      <c r="AA97" s="957" t="s">
        <v>279</v>
      </c>
      <c r="AB97" s="959">
        <v>0</v>
      </c>
      <c r="AC97" s="957">
        <v>-22.95</v>
      </c>
      <c r="AD97" s="957" t="str">
        <f t="shared" si="1"/>
        <v>FONC_DF</v>
      </c>
    </row>
    <row r="98" spans="1:30" x14ac:dyDescent="0.3">
      <c r="A98" s="964">
        <v>43055</v>
      </c>
      <c r="B98" s="965" t="s">
        <v>210</v>
      </c>
      <c r="C98" s="965" t="s">
        <v>265</v>
      </c>
      <c r="D98" s="965" t="s">
        <v>266</v>
      </c>
      <c r="E98" s="965" t="s">
        <v>444</v>
      </c>
      <c r="F98" s="966">
        <v>-124.18</v>
      </c>
      <c r="G98" s="965" t="s">
        <v>237</v>
      </c>
      <c r="H98" s="965" t="s">
        <v>238</v>
      </c>
      <c r="I98" s="965" t="s">
        <v>386</v>
      </c>
      <c r="J98" s="965" t="s">
        <v>445</v>
      </c>
      <c r="K98" s="965" t="s">
        <v>242</v>
      </c>
      <c r="L98" s="965" t="s">
        <v>486</v>
      </c>
      <c r="M98" s="965" t="s">
        <v>487</v>
      </c>
      <c r="N98" s="965" t="s">
        <v>238</v>
      </c>
      <c r="O98" s="965" t="s">
        <v>488</v>
      </c>
      <c r="P98" s="964">
        <v>42955</v>
      </c>
      <c r="Q98" s="965" t="s">
        <v>389</v>
      </c>
      <c r="R98" s="965" t="s">
        <v>274</v>
      </c>
      <c r="S98" s="964">
        <v>43054</v>
      </c>
      <c r="T98" s="965" t="s">
        <v>419</v>
      </c>
      <c r="U98" s="965" t="s">
        <v>448</v>
      </c>
      <c r="V98" s="965" t="s">
        <v>226</v>
      </c>
      <c r="W98" s="965" t="s">
        <v>276</v>
      </c>
      <c r="X98" s="970" t="s">
        <v>355</v>
      </c>
      <c r="Y98" s="970" t="s">
        <v>489</v>
      </c>
      <c r="Z98" s="957">
        <v>-124.18</v>
      </c>
      <c r="AA98" s="957" t="s">
        <v>279</v>
      </c>
      <c r="AB98" s="959">
        <v>42934</v>
      </c>
      <c r="AC98" s="957">
        <v>-124.18</v>
      </c>
      <c r="AD98" s="957" t="str">
        <f t="shared" si="1"/>
        <v>FONC_DF</v>
      </c>
    </row>
    <row r="99" spans="1:30" x14ac:dyDescent="0.3">
      <c r="A99" s="964">
        <v>43055</v>
      </c>
      <c r="B99" s="965" t="s">
        <v>210</v>
      </c>
      <c r="C99" s="965" t="s">
        <v>265</v>
      </c>
      <c r="D99" s="965" t="s">
        <v>266</v>
      </c>
      <c r="E99" s="965" t="s">
        <v>444</v>
      </c>
      <c r="F99" s="966">
        <v>-123.04</v>
      </c>
      <c r="G99" s="965" t="s">
        <v>237</v>
      </c>
      <c r="H99" s="965" t="s">
        <v>238</v>
      </c>
      <c r="I99" s="965" t="s">
        <v>386</v>
      </c>
      <c r="J99" s="965" t="s">
        <v>445</v>
      </c>
      <c r="K99" s="965" t="s">
        <v>242</v>
      </c>
      <c r="L99" s="965" t="s">
        <v>486</v>
      </c>
      <c r="M99" s="965" t="s">
        <v>487</v>
      </c>
      <c r="N99" s="965" t="s">
        <v>238</v>
      </c>
      <c r="O99" s="965" t="s">
        <v>488</v>
      </c>
      <c r="P99" s="964">
        <v>42955</v>
      </c>
      <c r="Q99" s="965" t="s">
        <v>389</v>
      </c>
      <c r="R99" s="965" t="s">
        <v>274</v>
      </c>
      <c r="S99" s="964">
        <v>43054</v>
      </c>
      <c r="T99" s="965" t="s">
        <v>419</v>
      </c>
      <c r="U99" s="965" t="s">
        <v>448</v>
      </c>
      <c r="V99" s="965" t="s">
        <v>226</v>
      </c>
      <c r="W99" s="965" t="s">
        <v>281</v>
      </c>
      <c r="X99" s="970" t="s">
        <v>355</v>
      </c>
      <c r="Y99" s="970" t="s">
        <v>490</v>
      </c>
      <c r="Z99" s="957">
        <v>-123.04</v>
      </c>
      <c r="AA99" s="957" t="s">
        <v>279</v>
      </c>
      <c r="AB99" s="959">
        <v>42934</v>
      </c>
      <c r="AC99" s="957">
        <v>-123.04</v>
      </c>
      <c r="AD99" s="957" t="str">
        <f t="shared" si="1"/>
        <v>FONC_DF</v>
      </c>
    </row>
    <row r="100" spans="1:30" x14ac:dyDescent="0.3">
      <c r="A100" s="964">
        <v>43090</v>
      </c>
      <c r="B100" s="965" t="s">
        <v>210</v>
      </c>
      <c r="C100" s="965" t="s">
        <v>265</v>
      </c>
      <c r="D100" s="965" t="s">
        <v>266</v>
      </c>
      <c r="E100" s="965" t="s">
        <v>444</v>
      </c>
      <c r="F100" s="966">
        <v>-457.42</v>
      </c>
      <c r="G100" s="965" t="s">
        <v>237</v>
      </c>
      <c r="H100" s="965" t="s">
        <v>413</v>
      </c>
      <c r="I100" s="965" t="s">
        <v>238</v>
      </c>
      <c r="J100" s="965" t="s">
        <v>414</v>
      </c>
      <c r="K100" s="965" t="s">
        <v>244</v>
      </c>
      <c r="L100" s="965" t="s">
        <v>415</v>
      </c>
      <c r="M100" s="965" t="s">
        <v>416</v>
      </c>
      <c r="N100" s="965" t="s">
        <v>238</v>
      </c>
      <c r="O100" s="965" t="s">
        <v>491</v>
      </c>
      <c r="P100" s="964">
        <v>43083</v>
      </c>
      <c r="Q100" s="965" t="s">
        <v>492</v>
      </c>
      <c r="R100" s="965" t="s">
        <v>274</v>
      </c>
      <c r="S100" s="964">
        <v>43090</v>
      </c>
      <c r="T100" s="965" t="s">
        <v>419</v>
      </c>
      <c r="U100" s="965" t="s">
        <v>420</v>
      </c>
      <c r="V100" s="965" t="s">
        <v>421</v>
      </c>
      <c r="W100" s="965" t="s">
        <v>230</v>
      </c>
      <c r="X100" s="970" t="s">
        <v>277</v>
      </c>
      <c r="Y100" s="970" t="s">
        <v>457</v>
      </c>
      <c r="Z100" s="957">
        <v>0</v>
      </c>
      <c r="AA100" s="957" t="s">
        <v>279</v>
      </c>
      <c r="AB100" s="959">
        <v>0</v>
      </c>
      <c r="AC100" s="957">
        <v>-457.42</v>
      </c>
      <c r="AD100" s="957" t="str">
        <f t="shared" si="1"/>
        <v>FONC_DF</v>
      </c>
    </row>
    <row r="101" spans="1:30" x14ac:dyDescent="0.3">
      <c r="A101" s="964">
        <v>43090</v>
      </c>
      <c r="B101" s="965" t="s">
        <v>210</v>
      </c>
      <c r="C101" s="965" t="s">
        <v>265</v>
      </c>
      <c r="D101" s="965" t="s">
        <v>266</v>
      </c>
      <c r="E101" s="965" t="s">
        <v>444</v>
      </c>
      <c r="F101" s="966">
        <v>-2.2400000000000002</v>
      </c>
      <c r="G101" s="965" t="s">
        <v>237</v>
      </c>
      <c r="H101" s="965" t="s">
        <v>423</v>
      </c>
      <c r="I101" s="965" t="s">
        <v>238</v>
      </c>
      <c r="J101" s="965" t="s">
        <v>414</v>
      </c>
      <c r="K101" s="965" t="s">
        <v>244</v>
      </c>
      <c r="L101" s="965" t="s">
        <v>415</v>
      </c>
      <c r="M101" s="965" t="s">
        <v>416</v>
      </c>
      <c r="N101" s="965" t="s">
        <v>238</v>
      </c>
      <c r="O101" s="965" t="s">
        <v>491</v>
      </c>
      <c r="P101" s="964">
        <v>43083</v>
      </c>
      <c r="Q101" s="965" t="s">
        <v>492</v>
      </c>
      <c r="R101" s="965" t="s">
        <v>274</v>
      </c>
      <c r="S101" s="964">
        <v>43090</v>
      </c>
      <c r="T101" s="965" t="s">
        <v>419</v>
      </c>
      <c r="U101" s="965" t="s">
        <v>420</v>
      </c>
      <c r="V101" s="965" t="s">
        <v>421</v>
      </c>
      <c r="W101" s="965" t="s">
        <v>230</v>
      </c>
      <c r="X101" s="970" t="s">
        <v>277</v>
      </c>
      <c r="Y101" s="970" t="s">
        <v>457</v>
      </c>
      <c r="Z101" s="957">
        <v>0</v>
      </c>
      <c r="AA101" s="957" t="s">
        <v>279</v>
      </c>
      <c r="AB101" s="959">
        <v>0</v>
      </c>
      <c r="AC101" s="957">
        <v>-2.2400000000000002</v>
      </c>
      <c r="AD101" s="957" t="str">
        <f t="shared" si="1"/>
        <v>FONC_DF</v>
      </c>
    </row>
    <row r="102" spans="1:30" x14ac:dyDescent="0.3">
      <c r="A102" s="964">
        <v>43090</v>
      </c>
      <c r="B102" s="965" t="s">
        <v>210</v>
      </c>
      <c r="C102" s="965" t="s">
        <v>265</v>
      </c>
      <c r="D102" s="965" t="s">
        <v>266</v>
      </c>
      <c r="E102" s="965" t="s">
        <v>444</v>
      </c>
      <c r="F102" s="966">
        <v>-4.25</v>
      </c>
      <c r="G102" s="965" t="s">
        <v>237</v>
      </c>
      <c r="H102" s="965" t="s">
        <v>424</v>
      </c>
      <c r="I102" s="965" t="s">
        <v>238</v>
      </c>
      <c r="J102" s="965" t="s">
        <v>414</v>
      </c>
      <c r="K102" s="965" t="s">
        <v>244</v>
      </c>
      <c r="L102" s="965" t="s">
        <v>415</v>
      </c>
      <c r="M102" s="965" t="s">
        <v>416</v>
      </c>
      <c r="N102" s="965" t="s">
        <v>238</v>
      </c>
      <c r="O102" s="965" t="s">
        <v>491</v>
      </c>
      <c r="P102" s="964">
        <v>43083</v>
      </c>
      <c r="Q102" s="965" t="s">
        <v>492</v>
      </c>
      <c r="R102" s="965" t="s">
        <v>274</v>
      </c>
      <c r="S102" s="964">
        <v>43090</v>
      </c>
      <c r="T102" s="965" t="s">
        <v>419</v>
      </c>
      <c r="U102" s="965" t="s">
        <v>420</v>
      </c>
      <c r="V102" s="965" t="s">
        <v>421</v>
      </c>
      <c r="W102" s="965" t="s">
        <v>230</v>
      </c>
      <c r="X102" s="970" t="s">
        <v>277</v>
      </c>
      <c r="Y102" s="970" t="s">
        <v>457</v>
      </c>
      <c r="Z102" s="957">
        <v>0</v>
      </c>
      <c r="AA102" s="957" t="s">
        <v>279</v>
      </c>
      <c r="AB102" s="959">
        <v>0</v>
      </c>
      <c r="AC102" s="957">
        <v>-4.25</v>
      </c>
      <c r="AD102" s="957" t="str">
        <f t="shared" si="1"/>
        <v>FONC_DF</v>
      </c>
    </row>
    <row r="103" spans="1:30" x14ac:dyDescent="0.3">
      <c r="A103" s="964">
        <v>43091</v>
      </c>
      <c r="B103" s="965" t="s">
        <v>210</v>
      </c>
      <c r="C103" s="965" t="s">
        <v>265</v>
      </c>
      <c r="D103" s="965" t="s">
        <v>266</v>
      </c>
      <c r="E103" s="965" t="s">
        <v>444</v>
      </c>
      <c r="F103" s="966">
        <v>-101.15</v>
      </c>
      <c r="G103" s="965" t="s">
        <v>237</v>
      </c>
      <c r="H103" s="965" t="s">
        <v>238</v>
      </c>
      <c r="I103" s="965" t="s">
        <v>238</v>
      </c>
      <c r="J103" s="965" t="s">
        <v>451</v>
      </c>
      <c r="K103" s="965" t="s">
        <v>244</v>
      </c>
      <c r="L103" s="965" t="s">
        <v>452</v>
      </c>
      <c r="M103" s="965" t="s">
        <v>493</v>
      </c>
      <c r="N103" s="965" t="s">
        <v>238</v>
      </c>
      <c r="O103" s="965" t="s">
        <v>494</v>
      </c>
      <c r="P103" s="964">
        <v>43090</v>
      </c>
      <c r="Q103" s="965" t="s">
        <v>455</v>
      </c>
      <c r="R103" s="965" t="s">
        <v>274</v>
      </c>
      <c r="S103" s="964">
        <v>43090</v>
      </c>
      <c r="T103" s="965" t="s">
        <v>419</v>
      </c>
      <c r="U103" s="965" t="s">
        <v>420</v>
      </c>
      <c r="V103" s="965" t="s">
        <v>495</v>
      </c>
      <c r="W103" s="965" t="s">
        <v>230</v>
      </c>
      <c r="X103" s="970" t="s">
        <v>277</v>
      </c>
      <c r="Y103" s="970" t="s">
        <v>457</v>
      </c>
      <c r="Z103" s="957">
        <v>0</v>
      </c>
      <c r="AA103" s="957" t="s">
        <v>279</v>
      </c>
      <c r="AB103" s="959">
        <v>0</v>
      </c>
      <c r="AC103" s="957">
        <v>-101.15</v>
      </c>
      <c r="AD103" s="957" t="str">
        <f t="shared" si="1"/>
        <v>FONC_DF</v>
      </c>
    </row>
    <row r="104" spans="1:30" x14ac:dyDescent="0.3">
      <c r="A104" s="964">
        <v>43091</v>
      </c>
      <c r="B104" s="965" t="s">
        <v>210</v>
      </c>
      <c r="C104" s="965" t="s">
        <v>265</v>
      </c>
      <c r="D104" s="965" t="s">
        <v>266</v>
      </c>
      <c r="E104" s="965" t="s">
        <v>444</v>
      </c>
      <c r="F104" s="966">
        <v>-80.989999999999995</v>
      </c>
      <c r="G104" s="965" t="s">
        <v>237</v>
      </c>
      <c r="H104" s="965" t="s">
        <v>238</v>
      </c>
      <c r="I104" s="965" t="s">
        <v>238</v>
      </c>
      <c r="J104" s="965" t="s">
        <v>451</v>
      </c>
      <c r="K104" s="965" t="s">
        <v>244</v>
      </c>
      <c r="L104" s="965" t="s">
        <v>452</v>
      </c>
      <c r="M104" s="965" t="s">
        <v>493</v>
      </c>
      <c r="N104" s="965" t="s">
        <v>238</v>
      </c>
      <c r="O104" s="965" t="s">
        <v>494</v>
      </c>
      <c r="P104" s="964">
        <v>43090</v>
      </c>
      <c r="Q104" s="965" t="s">
        <v>455</v>
      </c>
      <c r="R104" s="965" t="s">
        <v>274</v>
      </c>
      <c r="S104" s="964">
        <v>43090</v>
      </c>
      <c r="T104" s="965" t="s">
        <v>419</v>
      </c>
      <c r="U104" s="965" t="s">
        <v>420</v>
      </c>
      <c r="V104" s="965" t="s">
        <v>495</v>
      </c>
      <c r="W104" s="965" t="s">
        <v>230</v>
      </c>
      <c r="X104" s="970" t="s">
        <v>277</v>
      </c>
      <c r="Y104" s="970" t="s">
        <v>457</v>
      </c>
      <c r="Z104" s="957">
        <v>0</v>
      </c>
      <c r="AA104" s="957" t="s">
        <v>279</v>
      </c>
      <c r="AB104" s="959">
        <v>0</v>
      </c>
      <c r="AC104" s="957">
        <v>-80.989999999999995</v>
      </c>
      <c r="AD104" s="957" t="str">
        <f t="shared" si="1"/>
        <v>FONC_DF</v>
      </c>
    </row>
    <row r="105" spans="1:30" x14ac:dyDescent="0.3">
      <c r="A105" s="964">
        <v>43091</v>
      </c>
      <c r="B105" s="965" t="s">
        <v>210</v>
      </c>
      <c r="C105" s="965" t="s">
        <v>265</v>
      </c>
      <c r="D105" s="965" t="s">
        <v>266</v>
      </c>
      <c r="E105" s="965" t="s">
        <v>444</v>
      </c>
      <c r="F105" s="966">
        <v>-13.02</v>
      </c>
      <c r="G105" s="965" t="s">
        <v>237</v>
      </c>
      <c r="H105" s="965" t="s">
        <v>238</v>
      </c>
      <c r="I105" s="965" t="s">
        <v>238</v>
      </c>
      <c r="J105" s="965" t="s">
        <v>451</v>
      </c>
      <c r="K105" s="965" t="s">
        <v>244</v>
      </c>
      <c r="L105" s="965" t="s">
        <v>452</v>
      </c>
      <c r="M105" s="965" t="s">
        <v>493</v>
      </c>
      <c r="N105" s="965" t="s">
        <v>238</v>
      </c>
      <c r="O105" s="965" t="s">
        <v>494</v>
      </c>
      <c r="P105" s="964">
        <v>43090</v>
      </c>
      <c r="Q105" s="965" t="s">
        <v>455</v>
      </c>
      <c r="R105" s="965" t="s">
        <v>274</v>
      </c>
      <c r="S105" s="964">
        <v>43090</v>
      </c>
      <c r="T105" s="965" t="s">
        <v>419</v>
      </c>
      <c r="U105" s="965" t="s">
        <v>420</v>
      </c>
      <c r="V105" s="965" t="s">
        <v>495</v>
      </c>
      <c r="W105" s="965" t="s">
        <v>230</v>
      </c>
      <c r="X105" s="970" t="s">
        <v>277</v>
      </c>
      <c r="Y105" s="970" t="s">
        <v>457</v>
      </c>
      <c r="Z105" s="957">
        <v>0</v>
      </c>
      <c r="AA105" s="957" t="s">
        <v>279</v>
      </c>
      <c r="AB105" s="959">
        <v>0</v>
      </c>
      <c r="AC105" s="957">
        <v>-13.02</v>
      </c>
      <c r="AD105" s="957" t="str">
        <f t="shared" si="1"/>
        <v>FONC_DF</v>
      </c>
    </row>
    <row r="106" spans="1:30" x14ac:dyDescent="0.3">
      <c r="A106" s="964">
        <v>43091</v>
      </c>
      <c r="B106" s="965" t="s">
        <v>210</v>
      </c>
      <c r="C106" s="965" t="s">
        <v>265</v>
      </c>
      <c r="D106" s="965" t="s">
        <v>266</v>
      </c>
      <c r="E106" s="965" t="s">
        <v>444</v>
      </c>
      <c r="F106" s="966">
        <v>-61</v>
      </c>
      <c r="G106" s="965" t="s">
        <v>237</v>
      </c>
      <c r="H106" s="965" t="s">
        <v>238</v>
      </c>
      <c r="I106" s="965" t="s">
        <v>238</v>
      </c>
      <c r="J106" s="965" t="s">
        <v>451</v>
      </c>
      <c r="K106" s="965" t="s">
        <v>244</v>
      </c>
      <c r="L106" s="965" t="s">
        <v>452</v>
      </c>
      <c r="M106" s="965" t="s">
        <v>493</v>
      </c>
      <c r="N106" s="965" t="s">
        <v>238</v>
      </c>
      <c r="O106" s="965" t="s">
        <v>494</v>
      </c>
      <c r="P106" s="964">
        <v>43090</v>
      </c>
      <c r="Q106" s="965" t="s">
        <v>455</v>
      </c>
      <c r="R106" s="965" t="s">
        <v>274</v>
      </c>
      <c r="S106" s="964">
        <v>43090</v>
      </c>
      <c r="T106" s="965" t="s">
        <v>419</v>
      </c>
      <c r="U106" s="965" t="s">
        <v>420</v>
      </c>
      <c r="V106" s="965" t="s">
        <v>495</v>
      </c>
      <c r="W106" s="965" t="s">
        <v>230</v>
      </c>
      <c r="X106" s="970" t="s">
        <v>277</v>
      </c>
      <c r="Y106" s="970" t="s">
        <v>457</v>
      </c>
      <c r="Z106" s="957">
        <v>0</v>
      </c>
      <c r="AA106" s="957" t="s">
        <v>279</v>
      </c>
      <c r="AB106" s="959">
        <v>0</v>
      </c>
      <c r="AC106" s="957">
        <v>-61</v>
      </c>
      <c r="AD106" s="957" t="str">
        <f t="shared" si="1"/>
        <v>FONC_DF</v>
      </c>
    </row>
    <row r="107" spans="1:30" x14ac:dyDescent="0.3">
      <c r="A107" s="964">
        <v>43090</v>
      </c>
      <c r="B107" s="965" t="s">
        <v>210</v>
      </c>
      <c r="C107" s="965" t="s">
        <v>265</v>
      </c>
      <c r="D107" s="965" t="s">
        <v>266</v>
      </c>
      <c r="E107" s="965" t="s">
        <v>444</v>
      </c>
      <c r="F107" s="966">
        <v>-2.2000000000000002</v>
      </c>
      <c r="G107" s="965" t="s">
        <v>237</v>
      </c>
      <c r="H107" s="965" t="s">
        <v>434</v>
      </c>
      <c r="I107" s="965" t="s">
        <v>238</v>
      </c>
      <c r="J107" s="965" t="s">
        <v>414</v>
      </c>
      <c r="K107" s="965" t="s">
        <v>244</v>
      </c>
      <c r="L107" s="965" t="s">
        <v>415</v>
      </c>
      <c r="M107" s="965" t="s">
        <v>426</v>
      </c>
      <c r="N107" s="965" t="s">
        <v>238</v>
      </c>
      <c r="O107" s="965" t="s">
        <v>496</v>
      </c>
      <c r="P107" s="964">
        <v>43083</v>
      </c>
      <c r="Q107" s="965" t="s">
        <v>497</v>
      </c>
      <c r="R107" s="965" t="s">
        <v>274</v>
      </c>
      <c r="S107" s="964">
        <v>43090</v>
      </c>
      <c r="T107" s="965" t="s">
        <v>419</v>
      </c>
      <c r="U107" s="965" t="s">
        <v>420</v>
      </c>
      <c r="V107" s="965" t="s">
        <v>421</v>
      </c>
      <c r="W107" s="965" t="s">
        <v>230</v>
      </c>
      <c r="X107" s="970" t="s">
        <v>277</v>
      </c>
      <c r="Y107" s="970" t="s">
        <v>457</v>
      </c>
      <c r="Z107" s="957">
        <v>0</v>
      </c>
      <c r="AA107" s="957" t="s">
        <v>279</v>
      </c>
      <c r="AB107" s="959">
        <v>0</v>
      </c>
      <c r="AC107" s="957">
        <v>-2.2000000000000002</v>
      </c>
      <c r="AD107" s="957" t="str">
        <f t="shared" si="1"/>
        <v>FONC_DF</v>
      </c>
    </row>
    <row r="108" spans="1:30" x14ac:dyDescent="0.3">
      <c r="A108" s="964">
        <v>43090</v>
      </c>
      <c r="B108" s="965" t="s">
        <v>210</v>
      </c>
      <c r="C108" s="965" t="s">
        <v>265</v>
      </c>
      <c r="D108" s="965" t="s">
        <v>266</v>
      </c>
      <c r="E108" s="965" t="s">
        <v>444</v>
      </c>
      <c r="F108" s="966">
        <v>-2.2400000000000002</v>
      </c>
      <c r="G108" s="965" t="s">
        <v>237</v>
      </c>
      <c r="H108" s="965" t="s">
        <v>435</v>
      </c>
      <c r="I108" s="965" t="s">
        <v>238</v>
      </c>
      <c r="J108" s="965" t="s">
        <v>414</v>
      </c>
      <c r="K108" s="965" t="s">
        <v>244</v>
      </c>
      <c r="L108" s="965" t="s">
        <v>415</v>
      </c>
      <c r="M108" s="965" t="s">
        <v>426</v>
      </c>
      <c r="N108" s="965" t="s">
        <v>238</v>
      </c>
      <c r="O108" s="965" t="s">
        <v>496</v>
      </c>
      <c r="P108" s="964">
        <v>43083</v>
      </c>
      <c r="Q108" s="965" t="s">
        <v>497</v>
      </c>
      <c r="R108" s="965" t="s">
        <v>274</v>
      </c>
      <c r="S108" s="964">
        <v>43090</v>
      </c>
      <c r="T108" s="965" t="s">
        <v>419</v>
      </c>
      <c r="U108" s="965" t="s">
        <v>420</v>
      </c>
      <c r="V108" s="965" t="s">
        <v>421</v>
      </c>
      <c r="W108" s="965" t="s">
        <v>230</v>
      </c>
      <c r="X108" s="970" t="s">
        <v>277</v>
      </c>
      <c r="Y108" s="970" t="s">
        <v>457</v>
      </c>
      <c r="Z108" s="957">
        <v>0</v>
      </c>
      <c r="AA108" s="957" t="s">
        <v>279</v>
      </c>
      <c r="AB108" s="959">
        <v>0</v>
      </c>
      <c r="AC108" s="957">
        <v>-2.2400000000000002</v>
      </c>
      <c r="AD108" s="957" t="str">
        <f t="shared" si="1"/>
        <v>FONC_DF</v>
      </c>
    </row>
    <row r="109" spans="1:30" x14ac:dyDescent="0.3">
      <c r="A109" s="964">
        <v>43090</v>
      </c>
      <c r="B109" s="965" t="s">
        <v>210</v>
      </c>
      <c r="C109" s="965" t="s">
        <v>265</v>
      </c>
      <c r="D109" s="965" t="s">
        <v>266</v>
      </c>
      <c r="E109" s="965" t="s">
        <v>444</v>
      </c>
      <c r="F109" s="966">
        <v>-157.4</v>
      </c>
      <c r="G109" s="965" t="s">
        <v>237</v>
      </c>
      <c r="H109" s="965" t="s">
        <v>436</v>
      </c>
      <c r="I109" s="965" t="s">
        <v>238</v>
      </c>
      <c r="J109" s="965" t="s">
        <v>414</v>
      </c>
      <c r="K109" s="965" t="s">
        <v>244</v>
      </c>
      <c r="L109" s="965" t="s">
        <v>415</v>
      </c>
      <c r="M109" s="965" t="s">
        <v>426</v>
      </c>
      <c r="N109" s="965" t="s">
        <v>238</v>
      </c>
      <c r="O109" s="965" t="s">
        <v>496</v>
      </c>
      <c r="P109" s="964">
        <v>43083</v>
      </c>
      <c r="Q109" s="965" t="s">
        <v>497</v>
      </c>
      <c r="R109" s="965" t="s">
        <v>274</v>
      </c>
      <c r="S109" s="964">
        <v>43090</v>
      </c>
      <c r="T109" s="965" t="s">
        <v>419</v>
      </c>
      <c r="U109" s="965" t="s">
        <v>420</v>
      </c>
      <c r="V109" s="965" t="s">
        <v>421</v>
      </c>
      <c r="W109" s="965" t="s">
        <v>230</v>
      </c>
      <c r="X109" s="970" t="s">
        <v>277</v>
      </c>
      <c r="Y109" s="970" t="s">
        <v>457</v>
      </c>
      <c r="Z109" s="957">
        <v>0</v>
      </c>
      <c r="AA109" s="957" t="s">
        <v>279</v>
      </c>
      <c r="AB109" s="959">
        <v>0</v>
      </c>
      <c r="AC109" s="957">
        <v>-157.4</v>
      </c>
      <c r="AD109" s="957" t="str">
        <f t="shared" si="1"/>
        <v>FONC_DF</v>
      </c>
    </row>
    <row r="110" spans="1:30" x14ac:dyDescent="0.3">
      <c r="A110" s="964">
        <v>43090</v>
      </c>
      <c r="B110" s="965" t="s">
        <v>210</v>
      </c>
      <c r="C110" s="965" t="s">
        <v>265</v>
      </c>
      <c r="D110" s="965" t="s">
        <v>266</v>
      </c>
      <c r="E110" s="965" t="s">
        <v>444</v>
      </c>
      <c r="F110" s="966">
        <v>-16</v>
      </c>
      <c r="G110" s="965" t="s">
        <v>237</v>
      </c>
      <c r="H110" s="965" t="s">
        <v>437</v>
      </c>
      <c r="I110" s="965" t="s">
        <v>238</v>
      </c>
      <c r="J110" s="965" t="s">
        <v>414</v>
      </c>
      <c r="K110" s="965" t="s">
        <v>244</v>
      </c>
      <c r="L110" s="965" t="s">
        <v>415</v>
      </c>
      <c r="M110" s="965" t="s">
        <v>426</v>
      </c>
      <c r="N110" s="965" t="s">
        <v>238</v>
      </c>
      <c r="O110" s="965" t="s">
        <v>496</v>
      </c>
      <c r="P110" s="964">
        <v>43083</v>
      </c>
      <c r="Q110" s="965" t="s">
        <v>497</v>
      </c>
      <c r="R110" s="965" t="s">
        <v>274</v>
      </c>
      <c r="S110" s="964">
        <v>43090</v>
      </c>
      <c r="T110" s="965" t="s">
        <v>419</v>
      </c>
      <c r="U110" s="965" t="s">
        <v>420</v>
      </c>
      <c r="V110" s="965" t="s">
        <v>421</v>
      </c>
      <c r="W110" s="965" t="s">
        <v>230</v>
      </c>
      <c r="X110" s="970" t="s">
        <v>277</v>
      </c>
      <c r="Y110" s="970" t="s">
        <v>457</v>
      </c>
      <c r="Z110" s="957">
        <v>0</v>
      </c>
      <c r="AA110" s="957" t="s">
        <v>279</v>
      </c>
      <c r="AB110" s="959">
        <v>0</v>
      </c>
      <c r="AC110" s="957">
        <v>-16</v>
      </c>
      <c r="AD110" s="957" t="str">
        <f t="shared" si="1"/>
        <v>FONC_DF</v>
      </c>
    </row>
    <row r="111" spans="1:30" x14ac:dyDescent="0.3">
      <c r="A111" s="964">
        <v>43090</v>
      </c>
      <c r="B111" s="965" t="s">
        <v>210</v>
      </c>
      <c r="C111" s="965" t="s">
        <v>265</v>
      </c>
      <c r="D111" s="965" t="s">
        <v>266</v>
      </c>
      <c r="E111" s="965" t="s">
        <v>444</v>
      </c>
      <c r="F111" s="966">
        <v>-458.02</v>
      </c>
      <c r="G111" s="965" t="s">
        <v>237</v>
      </c>
      <c r="H111" s="965" t="s">
        <v>438</v>
      </c>
      <c r="I111" s="965" t="s">
        <v>238</v>
      </c>
      <c r="J111" s="965" t="s">
        <v>414</v>
      </c>
      <c r="K111" s="965" t="s">
        <v>244</v>
      </c>
      <c r="L111" s="965" t="s">
        <v>415</v>
      </c>
      <c r="M111" s="965" t="s">
        <v>426</v>
      </c>
      <c r="N111" s="965" t="s">
        <v>238</v>
      </c>
      <c r="O111" s="965" t="s">
        <v>496</v>
      </c>
      <c r="P111" s="964">
        <v>43083</v>
      </c>
      <c r="Q111" s="965" t="s">
        <v>497</v>
      </c>
      <c r="R111" s="965" t="s">
        <v>274</v>
      </c>
      <c r="S111" s="964">
        <v>43090</v>
      </c>
      <c r="T111" s="965" t="s">
        <v>419</v>
      </c>
      <c r="U111" s="965" t="s">
        <v>420</v>
      </c>
      <c r="V111" s="965" t="s">
        <v>421</v>
      </c>
      <c r="W111" s="965" t="s">
        <v>230</v>
      </c>
      <c r="X111" s="970" t="s">
        <v>277</v>
      </c>
      <c r="Y111" s="970" t="s">
        <v>457</v>
      </c>
      <c r="Z111" s="957">
        <v>0</v>
      </c>
      <c r="AA111" s="957" t="s">
        <v>279</v>
      </c>
      <c r="AB111" s="959">
        <v>0</v>
      </c>
      <c r="AC111" s="957">
        <v>-458.02</v>
      </c>
      <c r="AD111" s="957" t="str">
        <f t="shared" si="1"/>
        <v>FONC_DF</v>
      </c>
    </row>
    <row r="112" spans="1:30" x14ac:dyDescent="0.3">
      <c r="A112" s="964">
        <v>43090</v>
      </c>
      <c r="B112" s="965" t="s">
        <v>210</v>
      </c>
      <c r="C112" s="965" t="s">
        <v>265</v>
      </c>
      <c r="D112" s="965" t="s">
        <v>266</v>
      </c>
      <c r="E112" s="965" t="s">
        <v>444</v>
      </c>
      <c r="F112" s="966">
        <v>-2.2000000000000002</v>
      </c>
      <c r="G112" s="965" t="s">
        <v>237</v>
      </c>
      <c r="H112" s="965" t="s">
        <v>425</v>
      </c>
      <c r="I112" s="965" t="s">
        <v>238</v>
      </c>
      <c r="J112" s="965" t="s">
        <v>414</v>
      </c>
      <c r="K112" s="965" t="s">
        <v>244</v>
      </c>
      <c r="L112" s="965" t="s">
        <v>415</v>
      </c>
      <c r="M112" s="965" t="s">
        <v>426</v>
      </c>
      <c r="N112" s="965" t="s">
        <v>238</v>
      </c>
      <c r="O112" s="965" t="s">
        <v>496</v>
      </c>
      <c r="P112" s="964">
        <v>43083</v>
      </c>
      <c r="Q112" s="965" t="s">
        <v>497</v>
      </c>
      <c r="R112" s="965" t="s">
        <v>274</v>
      </c>
      <c r="S112" s="964">
        <v>43090</v>
      </c>
      <c r="T112" s="965" t="s">
        <v>419</v>
      </c>
      <c r="U112" s="965" t="s">
        <v>420</v>
      </c>
      <c r="V112" s="965" t="s">
        <v>421</v>
      </c>
      <c r="W112" s="965" t="s">
        <v>230</v>
      </c>
      <c r="X112" s="970" t="s">
        <v>277</v>
      </c>
      <c r="Y112" s="970" t="s">
        <v>457</v>
      </c>
      <c r="Z112" s="957">
        <v>0</v>
      </c>
      <c r="AA112" s="957" t="s">
        <v>279</v>
      </c>
      <c r="AB112" s="959">
        <v>0</v>
      </c>
      <c r="AC112" s="957">
        <v>-2.2000000000000002</v>
      </c>
      <c r="AD112" s="957" t="str">
        <f t="shared" si="1"/>
        <v>FONC_DF</v>
      </c>
    </row>
    <row r="113" spans="1:30" x14ac:dyDescent="0.3">
      <c r="A113" s="964">
        <v>43090</v>
      </c>
      <c r="B113" s="965" t="s">
        <v>210</v>
      </c>
      <c r="C113" s="965" t="s">
        <v>265</v>
      </c>
      <c r="D113" s="965" t="s">
        <v>266</v>
      </c>
      <c r="E113" s="965" t="s">
        <v>444</v>
      </c>
      <c r="F113" s="966">
        <v>-2.2400000000000002</v>
      </c>
      <c r="G113" s="965" t="s">
        <v>237</v>
      </c>
      <c r="H113" s="965" t="s">
        <v>428</v>
      </c>
      <c r="I113" s="965" t="s">
        <v>238</v>
      </c>
      <c r="J113" s="965" t="s">
        <v>414</v>
      </c>
      <c r="K113" s="965" t="s">
        <v>244</v>
      </c>
      <c r="L113" s="965" t="s">
        <v>415</v>
      </c>
      <c r="M113" s="965" t="s">
        <v>426</v>
      </c>
      <c r="N113" s="965" t="s">
        <v>238</v>
      </c>
      <c r="O113" s="965" t="s">
        <v>496</v>
      </c>
      <c r="P113" s="964">
        <v>43083</v>
      </c>
      <c r="Q113" s="965" t="s">
        <v>497</v>
      </c>
      <c r="R113" s="965" t="s">
        <v>274</v>
      </c>
      <c r="S113" s="964">
        <v>43090</v>
      </c>
      <c r="T113" s="965" t="s">
        <v>419</v>
      </c>
      <c r="U113" s="965" t="s">
        <v>420</v>
      </c>
      <c r="V113" s="965" t="s">
        <v>421</v>
      </c>
      <c r="W113" s="965" t="s">
        <v>230</v>
      </c>
      <c r="X113" s="970" t="s">
        <v>277</v>
      </c>
      <c r="Y113" s="970" t="s">
        <v>457</v>
      </c>
      <c r="Z113" s="957">
        <v>0</v>
      </c>
      <c r="AA113" s="957" t="s">
        <v>279</v>
      </c>
      <c r="AB113" s="959">
        <v>0</v>
      </c>
      <c r="AC113" s="957">
        <v>-2.2400000000000002</v>
      </c>
      <c r="AD113" s="957" t="str">
        <f t="shared" si="1"/>
        <v>FONC_DF</v>
      </c>
    </row>
    <row r="114" spans="1:30" x14ac:dyDescent="0.3">
      <c r="A114" s="964">
        <v>43090</v>
      </c>
      <c r="B114" s="965" t="s">
        <v>210</v>
      </c>
      <c r="C114" s="965" t="s">
        <v>265</v>
      </c>
      <c r="D114" s="965" t="s">
        <v>266</v>
      </c>
      <c r="E114" s="965" t="s">
        <v>444</v>
      </c>
      <c r="F114" s="966">
        <v>-2.2000000000000002</v>
      </c>
      <c r="G114" s="965" t="s">
        <v>237</v>
      </c>
      <c r="H114" s="965" t="s">
        <v>429</v>
      </c>
      <c r="I114" s="965" t="s">
        <v>238</v>
      </c>
      <c r="J114" s="965" t="s">
        <v>414</v>
      </c>
      <c r="K114" s="965" t="s">
        <v>244</v>
      </c>
      <c r="L114" s="965" t="s">
        <v>415</v>
      </c>
      <c r="M114" s="965" t="s">
        <v>426</v>
      </c>
      <c r="N114" s="965" t="s">
        <v>238</v>
      </c>
      <c r="O114" s="965" t="s">
        <v>496</v>
      </c>
      <c r="P114" s="964">
        <v>43083</v>
      </c>
      <c r="Q114" s="965" t="s">
        <v>497</v>
      </c>
      <c r="R114" s="965" t="s">
        <v>274</v>
      </c>
      <c r="S114" s="964">
        <v>43090</v>
      </c>
      <c r="T114" s="965" t="s">
        <v>419</v>
      </c>
      <c r="U114" s="965" t="s">
        <v>420</v>
      </c>
      <c r="V114" s="965" t="s">
        <v>421</v>
      </c>
      <c r="W114" s="965" t="s">
        <v>230</v>
      </c>
      <c r="X114" s="970" t="s">
        <v>277</v>
      </c>
      <c r="Y114" s="970" t="s">
        <v>457</v>
      </c>
      <c r="Z114" s="957">
        <v>0</v>
      </c>
      <c r="AA114" s="957" t="s">
        <v>279</v>
      </c>
      <c r="AB114" s="959">
        <v>0</v>
      </c>
      <c r="AC114" s="957">
        <v>-2.2000000000000002</v>
      </c>
      <c r="AD114" s="957" t="str">
        <f t="shared" si="1"/>
        <v>FONC_DF</v>
      </c>
    </row>
    <row r="115" spans="1:30" x14ac:dyDescent="0.3">
      <c r="A115" s="964">
        <v>43090</v>
      </c>
      <c r="B115" s="965" t="s">
        <v>210</v>
      </c>
      <c r="C115" s="965" t="s">
        <v>265</v>
      </c>
      <c r="D115" s="965" t="s">
        <v>266</v>
      </c>
      <c r="E115" s="965" t="s">
        <v>444</v>
      </c>
      <c r="F115" s="966">
        <v>-88</v>
      </c>
      <c r="G115" s="965" t="s">
        <v>237</v>
      </c>
      <c r="H115" s="965" t="s">
        <v>430</v>
      </c>
      <c r="I115" s="965" t="s">
        <v>238</v>
      </c>
      <c r="J115" s="965" t="s">
        <v>414</v>
      </c>
      <c r="K115" s="965" t="s">
        <v>244</v>
      </c>
      <c r="L115" s="965" t="s">
        <v>415</v>
      </c>
      <c r="M115" s="965" t="s">
        <v>426</v>
      </c>
      <c r="N115" s="965" t="s">
        <v>238</v>
      </c>
      <c r="O115" s="965" t="s">
        <v>496</v>
      </c>
      <c r="P115" s="964">
        <v>43083</v>
      </c>
      <c r="Q115" s="965" t="s">
        <v>497</v>
      </c>
      <c r="R115" s="965" t="s">
        <v>274</v>
      </c>
      <c r="S115" s="964">
        <v>43090</v>
      </c>
      <c r="T115" s="965" t="s">
        <v>419</v>
      </c>
      <c r="U115" s="965" t="s">
        <v>420</v>
      </c>
      <c r="V115" s="965" t="s">
        <v>421</v>
      </c>
      <c r="W115" s="965" t="s">
        <v>230</v>
      </c>
      <c r="X115" s="970" t="s">
        <v>277</v>
      </c>
      <c r="Y115" s="970" t="s">
        <v>457</v>
      </c>
      <c r="Z115" s="957">
        <v>0</v>
      </c>
      <c r="AA115" s="957" t="s">
        <v>279</v>
      </c>
      <c r="AB115" s="959">
        <v>0</v>
      </c>
      <c r="AC115" s="957">
        <v>-88</v>
      </c>
      <c r="AD115" s="957" t="str">
        <f t="shared" si="1"/>
        <v>FONC_DF</v>
      </c>
    </row>
    <row r="116" spans="1:30" x14ac:dyDescent="0.3">
      <c r="A116" s="964">
        <v>43090</v>
      </c>
      <c r="B116" s="965" t="s">
        <v>210</v>
      </c>
      <c r="C116" s="965" t="s">
        <v>265</v>
      </c>
      <c r="D116" s="965" t="s">
        <v>266</v>
      </c>
      <c r="E116" s="965" t="s">
        <v>444</v>
      </c>
      <c r="F116" s="966">
        <v>-88</v>
      </c>
      <c r="G116" s="965" t="s">
        <v>237</v>
      </c>
      <c r="H116" s="965" t="s">
        <v>431</v>
      </c>
      <c r="I116" s="965" t="s">
        <v>238</v>
      </c>
      <c r="J116" s="965" t="s">
        <v>414</v>
      </c>
      <c r="K116" s="965" t="s">
        <v>244</v>
      </c>
      <c r="L116" s="965" t="s">
        <v>415</v>
      </c>
      <c r="M116" s="965" t="s">
        <v>426</v>
      </c>
      <c r="N116" s="965" t="s">
        <v>238</v>
      </c>
      <c r="O116" s="965" t="s">
        <v>496</v>
      </c>
      <c r="P116" s="964">
        <v>43083</v>
      </c>
      <c r="Q116" s="965" t="s">
        <v>497</v>
      </c>
      <c r="R116" s="965" t="s">
        <v>274</v>
      </c>
      <c r="S116" s="964">
        <v>43090</v>
      </c>
      <c r="T116" s="965" t="s">
        <v>419</v>
      </c>
      <c r="U116" s="965" t="s">
        <v>420</v>
      </c>
      <c r="V116" s="965" t="s">
        <v>421</v>
      </c>
      <c r="W116" s="965" t="s">
        <v>230</v>
      </c>
      <c r="X116" s="970" t="s">
        <v>277</v>
      </c>
      <c r="Y116" s="970" t="s">
        <v>457</v>
      </c>
      <c r="Z116" s="957">
        <v>0</v>
      </c>
      <c r="AA116" s="957" t="s">
        <v>279</v>
      </c>
      <c r="AB116" s="959">
        <v>0</v>
      </c>
      <c r="AC116" s="957">
        <v>-88</v>
      </c>
      <c r="AD116" s="957" t="str">
        <f t="shared" si="1"/>
        <v>FONC_DF</v>
      </c>
    </row>
    <row r="117" spans="1:30" x14ac:dyDescent="0.3">
      <c r="A117" s="964">
        <v>43090</v>
      </c>
      <c r="B117" s="965" t="s">
        <v>210</v>
      </c>
      <c r="C117" s="965" t="s">
        <v>265</v>
      </c>
      <c r="D117" s="965" t="s">
        <v>266</v>
      </c>
      <c r="E117" s="965" t="s">
        <v>444</v>
      </c>
      <c r="F117" s="966">
        <v>-7</v>
      </c>
      <c r="G117" s="965" t="s">
        <v>237</v>
      </c>
      <c r="H117" s="965" t="s">
        <v>432</v>
      </c>
      <c r="I117" s="965" t="s">
        <v>238</v>
      </c>
      <c r="J117" s="965" t="s">
        <v>414</v>
      </c>
      <c r="K117" s="965" t="s">
        <v>244</v>
      </c>
      <c r="L117" s="965" t="s">
        <v>415</v>
      </c>
      <c r="M117" s="965" t="s">
        <v>426</v>
      </c>
      <c r="N117" s="965" t="s">
        <v>238</v>
      </c>
      <c r="O117" s="965" t="s">
        <v>496</v>
      </c>
      <c r="P117" s="964">
        <v>43083</v>
      </c>
      <c r="Q117" s="965" t="s">
        <v>497</v>
      </c>
      <c r="R117" s="965" t="s">
        <v>274</v>
      </c>
      <c r="S117" s="964">
        <v>43090</v>
      </c>
      <c r="T117" s="965" t="s">
        <v>419</v>
      </c>
      <c r="U117" s="965" t="s">
        <v>420</v>
      </c>
      <c r="V117" s="965" t="s">
        <v>421</v>
      </c>
      <c r="W117" s="965" t="s">
        <v>230</v>
      </c>
      <c r="X117" s="970" t="s">
        <v>277</v>
      </c>
      <c r="Y117" s="970" t="s">
        <v>457</v>
      </c>
      <c r="Z117" s="957">
        <v>0</v>
      </c>
      <c r="AA117" s="957" t="s">
        <v>279</v>
      </c>
      <c r="AB117" s="959">
        <v>0</v>
      </c>
      <c r="AC117" s="957">
        <v>-7</v>
      </c>
      <c r="AD117" s="957" t="str">
        <f t="shared" si="1"/>
        <v>FONC_DF</v>
      </c>
    </row>
    <row r="118" spans="1:30" x14ac:dyDescent="0.3">
      <c r="A118" s="964">
        <v>43090</v>
      </c>
      <c r="B118" s="965" t="s">
        <v>210</v>
      </c>
      <c r="C118" s="965" t="s">
        <v>265</v>
      </c>
      <c r="D118" s="965" t="s">
        <v>266</v>
      </c>
      <c r="E118" s="965" t="s">
        <v>444</v>
      </c>
      <c r="F118" s="966">
        <v>157.4</v>
      </c>
      <c r="G118" s="965" t="s">
        <v>237</v>
      </c>
      <c r="H118" s="965" t="s">
        <v>433</v>
      </c>
      <c r="I118" s="965" t="s">
        <v>238</v>
      </c>
      <c r="J118" s="965" t="s">
        <v>414</v>
      </c>
      <c r="K118" s="965" t="s">
        <v>244</v>
      </c>
      <c r="L118" s="965" t="s">
        <v>415</v>
      </c>
      <c r="M118" s="965" t="s">
        <v>426</v>
      </c>
      <c r="N118" s="965" t="s">
        <v>238</v>
      </c>
      <c r="O118" s="965" t="s">
        <v>496</v>
      </c>
      <c r="P118" s="964">
        <v>43083</v>
      </c>
      <c r="Q118" s="965" t="s">
        <v>497</v>
      </c>
      <c r="R118" s="965" t="s">
        <v>274</v>
      </c>
      <c r="S118" s="964">
        <v>43090</v>
      </c>
      <c r="T118" s="965" t="s">
        <v>419</v>
      </c>
      <c r="U118" s="965" t="s">
        <v>420</v>
      </c>
      <c r="V118" s="965" t="s">
        <v>421</v>
      </c>
      <c r="W118" s="965" t="s">
        <v>230</v>
      </c>
      <c r="X118" s="970" t="s">
        <v>277</v>
      </c>
      <c r="Y118" s="970" t="s">
        <v>457</v>
      </c>
      <c r="Z118" s="957">
        <v>0</v>
      </c>
      <c r="AA118" s="957" t="s">
        <v>279</v>
      </c>
      <c r="AB118" s="959">
        <v>0</v>
      </c>
      <c r="AC118" s="957">
        <v>157.4</v>
      </c>
      <c r="AD118" s="957" t="str">
        <f t="shared" si="1"/>
        <v>FONC_DF</v>
      </c>
    </row>
    <row r="119" spans="1:30" x14ac:dyDescent="0.3">
      <c r="A119" s="964">
        <v>43090</v>
      </c>
      <c r="B119" s="965" t="s">
        <v>210</v>
      </c>
      <c r="C119" s="965" t="s">
        <v>265</v>
      </c>
      <c r="D119" s="965" t="s">
        <v>266</v>
      </c>
      <c r="E119" s="965" t="s">
        <v>444</v>
      </c>
      <c r="F119" s="966">
        <v>-576.41999999999996</v>
      </c>
      <c r="G119" s="965" t="s">
        <v>237</v>
      </c>
      <c r="H119" s="965" t="s">
        <v>439</v>
      </c>
      <c r="I119" s="965" t="s">
        <v>238</v>
      </c>
      <c r="J119" s="965" t="s">
        <v>414</v>
      </c>
      <c r="K119" s="965" t="s">
        <v>244</v>
      </c>
      <c r="L119" s="965" t="s">
        <v>415</v>
      </c>
      <c r="M119" s="965" t="s">
        <v>440</v>
      </c>
      <c r="N119" s="965" t="s">
        <v>238</v>
      </c>
      <c r="O119" s="965" t="s">
        <v>498</v>
      </c>
      <c r="P119" s="964">
        <v>43083</v>
      </c>
      <c r="Q119" s="965" t="s">
        <v>492</v>
      </c>
      <c r="R119" s="965" t="s">
        <v>274</v>
      </c>
      <c r="S119" s="964">
        <v>43090</v>
      </c>
      <c r="T119" s="965" t="s">
        <v>419</v>
      </c>
      <c r="U119" s="965" t="s">
        <v>420</v>
      </c>
      <c r="V119" s="965" t="s">
        <v>421</v>
      </c>
      <c r="W119" s="965" t="s">
        <v>230</v>
      </c>
      <c r="X119" s="970" t="s">
        <v>277</v>
      </c>
      <c r="Y119" s="970" t="s">
        <v>457</v>
      </c>
      <c r="Z119" s="957">
        <v>0</v>
      </c>
      <c r="AA119" s="957" t="s">
        <v>279</v>
      </c>
      <c r="AB119" s="959">
        <v>0</v>
      </c>
      <c r="AC119" s="957">
        <v>-576.41999999999996</v>
      </c>
      <c r="AD119" s="957" t="str">
        <f t="shared" si="1"/>
        <v>FONC_DF</v>
      </c>
    </row>
    <row r="120" spans="1:30" x14ac:dyDescent="0.3">
      <c r="A120" s="964">
        <v>43090</v>
      </c>
      <c r="B120" s="965" t="s">
        <v>210</v>
      </c>
      <c r="C120" s="965" t="s">
        <v>265</v>
      </c>
      <c r="D120" s="965" t="s">
        <v>266</v>
      </c>
      <c r="E120" s="965" t="s">
        <v>444</v>
      </c>
      <c r="F120" s="966">
        <v>-2.2400000000000002</v>
      </c>
      <c r="G120" s="965" t="s">
        <v>237</v>
      </c>
      <c r="H120" s="965" t="s">
        <v>442</v>
      </c>
      <c r="I120" s="965" t="s">
        <v>238</v>
      </c>
      <c r="J120" s="965" t="s">
        <v>414</v>
      </c>
      <c r="K120" s="965" t="s">
        <v>244</v>
      </c>
      <c r="L120" s="965" t="s">
        <v>415</v>
      </c>
      <c r="M120" s="965" t="s">
        <v>440</v>
      </c>
      <c r="N120" s="965" t="s">
        <v>238</v>
      </c>
      <c r="O120" s="965" t="s">
        <v>498</v>
      </c>
      <c r="P120" s="964">
        <v>43083</v>
      </c>
      <c r="Q120" s="965" t="s">
        <v>492</v>
      </c>
      <c r="R120" s="965" t="s">
        <v>274</v>
      </c>
      <c r="S120" s="964">
        <v>43090</v>
      </c>
      <c r="T120" s="965" t="s">
        <v>419</v>
      </c>
      <c r="U120" s="965" t="s">
        <v>420</v>
      </c>
      <c r="V120" s="965" t="s">
        <v>421</v>
      </c>
      <c r="W120" s="965" t="s">
        <v>230</v>
      </c>
      <c r="X120" s="970" t="s">
        <v>277</v>
      </c>
      <c r="Y120" s="970" t="s">
        <v>457</v>
      </c>
      <c r="Z120" s="957">
        <v>0</v>
      </c>
      <c r="AA120" s="957" t="s">
        <v>279</v>
      </c>
      <c r="AB120" s="959">
        <v>0</v>
      </c>
      <c r="AC120" s="957">
        <v>-2.2400000000000002</v>
      </c>
      <c r="AD120" s="957" t="str">
        <f t="shared" si="1"/>
        <v>FONC_DF</v>
      </c>
    </row>
    <row r="121" spans="1:30" x14ac:dyDescent="0.3">
      <c r="A121" s="964">
        <v>43090</v>
      </c>
      <c r="B121" s="965" t="s">
        <v>210</v>
      </c>
      <c r="C121" s="965" t="s">
        <v>265</v>
      </c>
      <c r="D121" s="965" t="s">
        <v>266</v>
      </c>
      <c r="E121" s="965" t="s">
        <v>444</v>
      </c>
      <c r="F121" s="966">
        <v>-4.25</v>
      </c>
      <c r="G121" s="965" t="s">
        <v>237</v>
      </c>
      <c r="H121" s="965" t="s">
        <v>443</v>
      </c>
      <c r="I121" s="965" t="s">
        <v>238</v>
      </c>
      <c r="J121" s="965" t="s">
        <v>414</v>
      </c>
      <c r="K121" s="965" t="s">
        <v>244</v>
      </c>
      <c r="L121" s="965" t="s">
        <v>415</v>
      </c>
      <c r="M121" s="965" t="s">
        <v>440</v>
      </c>
      <c r="N121" s="965" t="s">
        <v>238</v>
      </c>
      <c r="O121" s="965" t="s">
        <v>498</v>
      </c>
      <c r="P121" s="964">
        <v>43083</v>
      </c>
      <c r="Q121" s="965" t="s">
        <v>492</v>
      </c>
      <c r="R121" s="965" t="s">
        <v>274</v>
      </c>
      <c r="S121" s="964">
        <v>43090</v>
      </c>
      <c r="T121" s="965" t="s">
        <v>419</v>
      </c>
      <c r="U121" s="965" t="s">
        <v>420</v>
      </c>
      <c r="V121" s="965" t="s">
        <v>421</v>
      </c>
      <c r="W121" s="965" t="s">
        <v>230</v>
      </c>
      <c r="X121" s="970" t="s">
        <v>277</v>
      </c>
      <c r="Y121" s="970" t="s">
        <v>457</v>
      </c>
      <c r="Z121" s="957">
        <v>0</v>
      </c>
      <c r="AA121" s="957" t="s">
        <v>279</v>
      </c>
      <c r="AB121" s="959">
        <v>0</v>
      </c>
      <c r="AC121" s="957">
        <v>-4.25</v>
      </c>
      <c r="AD121" s="957" t="str">
        <f t="shared" si="1"/>
        <v>FONC_DF</v>
      </c>
    </row>
    <row r="122" spans="1:30" x14ac:dyDescent="0.3">
      <c r="A122" s="964">
        <v>42943</v>
      </c>
      <c r="B122" s="965" t="s">
        <v>210</v>
      </c>
      <c r="C122" s="965" t="s">
        <v>265</v>
      </c>
      <c r="D122" s="965" t="s">
        <v>266</v>
      </c>
      <c r="E122" s="965" t="s">
        <v>499</v>
      </c>
      <c r="F122" s="966">
        <v>0</v>
      </c>
      <c r="G122" s="965" t="s">
        <v>237</v>
      </c>
      <c r="H122" s="965" t="s">
        <v>238</v>
      </c>
      <c r="I122" s="965" t="s">
        <v>352</v>
      </c>
      <c r="J122" s="965" t="s">
        <v>445</v>
      </c>
      <c r="K122" s="965" t="s">
        <v>242</v>
      </c>
      <c r="L122" s="965" t="s">
        <v>271</v>
      </c>
      <c r="M122" s="965" t="s">
        <v>446</v>
      </c>
      <c r="N122" s="965" t="s">
        <v>238</v>
      </c>
      <c r="O122" s="965" t="s">
        <v>500</v>
      </c>
      <c r="P122" s="964">
        <v>42872</v>
      </c>
      <c r="Q122" s="965" t="s">
        <v>501</v>
      </c>
      <c r="R122" s="965" t="s">
        <v>274</v>
      </c>
      <c r="S122" s="964">
        <v>42913</v>
      </c>
      <c r="T122" s="965" t="s">
        <v>419</v>
      </c>
      <c r="U122" s="965" t="s">
        <v>448</v>
      </c>
      <c r="V122" s="965" t="s">
        <v>226</v>
      </c>
      <c r="W122" s="965" t="s">
        <v>276</v>
      </c>
      <c r="X122" s="970" t="s">
        <v>355</v>
      </c>
      <c r="Y122" s="970" t="s">
        <v>502</v>
      </c>
      <c r="Z122" s="957">
        <v>0</v>
      </c>
      <c r="AA122" s="957" t="s">
        <v>279</v>
      </c>
      <c r="AB122" s="959">
        <v>42843</v>
      </c>
      <c r="AC122" s="957">
        <v>0</v>
      </c>
      <c r="AD122" s="957" t="str">
        <f t="shared" si="1"/>
        <v>FONC_DF</v>
      </c>
    </row>
    <row r="123" spans="1:30" x14ac:dyDescent="0.3">
      <c r="A123" s="964">
        <v>42943</v>
      </c>
      <c r="B123" s="965" t="s">
        <v>210</v>
      </c>
      <c r="C123" s="965" t="s">
        <v>265</v>
      </c>
      <c r="D123" s="965" t="s">
        <v>266</v>
      </c>
      <c r="E123" s="965" t="s">
        <v>499</v>
      </c>
      <c r="F123" s="966">
        <v>0</v>
      </c>
      <c r="G123" s="965" t="s">
        <v>237</v>
      </c>
      <c r="H123" s="965" t="s">
        <v>238</v>
      </c>
      <c r="I123" s="965" t="s">
        <v>352</v>
      </c>
      <c r="J123" s="965" t="s">
        <v>445</v>
      </c>
      <c r="K123" s="965" t="s">
        <v>242</v>
      </c>
      <c r="L123" s="965" t="s">
        <v>271</v>
      </c>
      <c r="M123" s="965" t="s">
        <v>446</v>
      </c>
      <c r="N123" s="965" t="s">
        <v>238</v>
      </c>
      <c r="O123" s="965" t="s">
        <v>500</v>
      </c>
      <c r="P123" s="964">
        <v>42872</v>
      </c>
      <c r="Q123" s="965" t="s">
        <v>501</v>
      </c>
      <c r="R123" s="965" t="s">
        <v>274</v>
      </c>
      <c r="S123" s="964">
        <v>42913</v>
      </c>
      <c r="T123" s="965" t="s">
        <v>419</v>
      </c>
      <c r="U123" s="965" t="s">
        <v>448</v>
      </c>
      <c r="V123" s="965" t="s">
        <v>226</v>
      </c>
      <c r="W123" s="965" t="s">
        <v>281</v>
      </c>
      <c r="X123" s="970" t="s">
        <v>355</v>
      </c>
      <c r="Y123" s="970" t="s">
        <v>503</v>
      </c>
      <c r="Z123" s="957">
        <v>0</v>
      </c>
      <c r="AA123" s="957" t="s">
        <v>279</v>
      </c>
      <c r="AB123" s="959">
        <v>42843</v>
      </c>
      <c r="AC123" s="957">
        <v>0</v>
      </c>
      <c r="AD123" s="957" t="str">
        <f t="shared" si="1"/>
        <v>FONC_DF</v>
      </c>
    </row>
    <row r="124" spans="1:30" x14ac:dyDescent="0.3">
      <c r="A124" s="964">
        <v>42951</v>
      </c>
      <c r="B124" s="965" t="s">
        <v>210</v>
      </c>
      <c r="C124" s="965" t="s">
        <v>265</v>
      </c>
      <c r="D124" s="965" t="s">
        <v>266</v>
      </c>
      <c r="E124" s="965" t="s">
        <v>499</v>
      </c>
      <c r="F124" s="966">
        <v>0</v>
      </c>
      <c r="G124" s="965" t="s">
        <v>237</v>
      </c>
      <c r="H124" s="965" t="s">
        <v>238</v>
      </c>
      <c r="I124" s="965" t="s">
        <v>359</v>
      </c>
      <c r="J124" s="965" t="s">
        <v>294</v>
      </c>
      <c r="K124" s="965" t="s">
        <v>242</v>
      </c>
      <c r="L124" s="965" t="s">
        <v>287</v>
      </c>
      <c r="M124" s="965" t="s">
        <v>464</v>
      </c>
      <c r="N124" s="965" t="s">
        <v>238</v>
      </c>
      <c r="O124" s="965" t="s">
        <v>504</v>
      </c>
      <c r="P124" s="964">
        <v>42914</v>
      </c>
      <c r="Q124" s="965" t="s">
        <v>505</v>
      </c>
      <c r="R124" s="965" t="s">
        <v>274</v>
      </c>
      <c r="S124" s="964">
        <v>42951</v>
      </c>
      <c r="T124" s="965" t="s">
        <v>419</v>
      </c>
      <c r="U124" s="965" t="s">
        <v>448</v>
      </c>
      <c r="V124" s="965" t="s">
        <v>226</v>
      </c>
      <c r="W124" s="965" t="s">
        <v>281</v>
      </c>
      <c r="X124" s="970" t="s">
        <v>355</v>
      </c>
      <c r="Y124" s="970" t="s">
        <v>506</v>
      </c>
      <c r="Z124" s="957">
        <v>0</v>
      </c>
      <c r="AA124" s="957" t="s">
        <v>279</v>
      </c>
      <c r="AB124" s="959">
        <v>42898</v>
      </c>
      <c r="AC124" s="957">
        <v>0</v>
      </c>
      <c r="AD124" s="957" t="str">
        <f t="shared" si="1"/>
        <v>FONC_DF</v>
      </c>
    </row>
    <row r="125" spans="1:30" x14ac:dyDescent="0.3">
      <c r="A125" s="964">
        <v>42951</v>
      </c>
      <c r="B125" s="965" t="s">
        <v>210</v>
      </c>
      <c r="C125" s="965" t="s">
        <v>265</v>
      </c>
      <c r="D125" s="965" t="s">
        <v>266</v>
      </c>
      <c r="E125" s="965" t="s">
        <v>499</v>
      </c>
      <c r="F125" s="966">
        <v>0</v>
      </c>
      <c r="G125" s="965" t="s">
        <v>237</v>
      </c>
      <c r="H125" s="965" t="s">
        <v>238</v>
      </c>
      <c r="I125" s="965" t="s">
        <v>359</v>
      </c>
      <c r="J125" s="965" t="s">
        <v>445</v>
      </c>
      <c r="K125" s="965" t="s">
        <v>242</v>
      </c>
      <c r="L125" s="965" t="s">
        <v>287</v>
      </c>
      <c r="M125" s="965" t="s">
        <v>464</v>
      </c>
      <c r="N125" s="965" t="s">
        <v>238</v>
      </c>
      <c r="O125" s="965" t="s">
        <v>504</v>
      </c>
      <c r="P125" s="964">
        <v>42914</v>
      </c>
      <c r="Q125" s="965" t="s">
        <v>505</v>
      </c>
      <c r="R125" s="965" t="s">
        <v>274</v>
      </c>
      <c r="S125" s="964">
        <v>42951</v>
      </c>
      <c r="T125" s="965" t="s">
        <v>419</v>
      </c>
      <c r="U125" s="965" t="s">
        <v>448</v>
      </c>
      <c r="V125" s="965" t="s">
        <v>226</v>
      </c>
      <c r="W125" s="965" t="s">
        <v>281</v>
      </c>
      <c r="X125" s="970" t="s">
        <v>355</v>
      </c>
      <c r="Y125" s="970" t="s">
        <v>506</v>
      </c>
      <c r="Z125" s="957">
        <v>0</v>
      </c>
      <c r="AA125" s="957" t="s">
        <v>279</v>
      </c>
      <c r="AB125" s="959">
        <v>42898</v>
      </c>
      <c r="AC125" s="957">
        <v>0</v>
      </c>
      <c r="AD125" s="957" t="str">
        <f t="shared" si="1"/>
        <v>FONC_DF</v>
      </c>
    </row>
    <row r="126" spans="1:30" x14ac:dyDescent="0.3">
      <c r="A126" s="964">
        <v>42979</v>
      </c>
      <c r="B126" s="965" t="s">
        <v>210</v>
      </c>
      <c r="C126" s="965" t="s">
        <v>265</v>
      </c>
      <c r="D126" s="965" t="s">
        <v>266</v>
      </c>
      <c r="E126" s="965" t="s">
        <v>499</v>
      </c>
      <c r="F126" s="966">
        <v>0</v>
      </c>
      <c r="G126" s="965" t="s">
        <v>237</v>
      </c>
      <c r="H126" s="965" t="s">
        <v>238</v>
      </c>
      <c r="I126" s="965" t="s">
        <v>359</v>
      </c>
      <c r="J126" s="965" t="s">
        <v>294</v>
      </c>
      <c r="K126" s="965" t="s">
        <v>242</v>
      </c>
      <c r="L126" s="965" t="s">
        <v>287</v>
      </c>
      <c r="M126" s="965" t="s">
        <v>464</v>
      </c>
      <c r="N126" s="965" t="s">
        <v>238</v>
      </c>
      <c r="O126" s="965" t="s">
        <v>507</v>
      </c>
      <c r="P126" s="964">
        <v>42914</v>
      </c>
      <c r="Q126" s="965" t="s">
        <v>354</v>
      </c>
      <c r="R126" s="965" t="s">
        <v>274</v>
      </c>
      <c r="S126" s="964">
        <v>42979</v>
      </c>
      <c r="T126" s="965" t="s">
        <v>419</v>
      </c>
      <c r="U126" s="965" t="s">
        <v>448</v>
      </c>
      <c r="V126" s="965" t="s">
        <v>226</v>
      </c>
      <c r="W126" s="965" t="s">
        <v>281</v>
      </c>
      <c r="X126" s="970" t="s">
        <v>355</v>
      </c>
      <c r="Y126" s="970" t="s">
        <v>506</v>
      </c>
      <c r="Z126" s="957">
        <v>0</v>
      </c>
      <c r="AA126" s="957" t="s">
        <v>279</v>
      </c>
      <c r="AB126" s="959">
        <v>42898</v>
      </c>
      <c r="AC126" s="957">
        <v>0</v>
      </c>
      <c r="AD126" s="957" t="str">
        <f t="shared" si="1"/>
        <v>FONC_DF</v>
      </c>
    </row>
    <row r="127" spans="1:30" x14ac:dyDescent="0.3">
      <c r="A127" s="964">
        <v>42979</v>
      </c>
      <c r="B127" s="965" t="s">
        <v>210</v>
      </c>
      <c r="C127" s="965" t="s">
        <v>265</v>
      </c>
      <c r="D127" s="965" t="s">
        <v>266</v>
      </c>
      <c r="E127" s="965" t="s">
        <v>499</v>
      </c>
      <c r="F127" s="966">
        <v>0</v>
      </c>
      <c r="G127" s="965" t="s">
        <v>237</v>
      </c>
      <c r="H127" s="965" t="s">
        <v>238</v>
      </c>
      <c r="I127" s="965" t="s">
        <v>359</v>
      </c>
      <c r="J127" s="965" t="s">
        <v>445</v>
      </c>
      <c r="K127" s="965" t="s">
        <v>242</v>
      </c>
      <c r="L127" s="965" t="s">
        <v>287</v>
      </c>
      <c r="M127" s="965" t="s">
        <v>464</v>
      </c>
      <c r="N127" s="965" t="s">
        <v>238</v>
      </c>
      <c r="O127" s="965" t="s">
        <v>507</v>
      </c>
      <c r="P127" s="964">
        <v>42914</v>
      </c>
      <c r="Q127" s="965" t="s">
        <v>354</v>
      </c>
      <c r="R127" s="965" t="s">
        <v>274</v>
      </c>
      <c r="S127" s="964">
        <v>42979</v>
      </c>
      <c r="T127" s="965" t="s">
        <v>419</v>
      </c>
      <c r="U127" s="965" t="s">
        <v>448</v>
      </c>
      <c r="V127" s="965" t="s">
        <v>226</v>
      </c>
      <c r="W127" s="965" t="s">
        <v>281</v>
      </c>
      <c r="X127" s="970" t="s">
        <v>355</v>
      </c>
      <c r="Y127" s="970" t="s">
        <v>506</v>
      </c>
      <c r="Z127" s="957">
        <v>0</v>
      </c>
      <c r="AA127" s="957" t="s">
        <v>279</v>
      </c>
      <c r="AB127" s="959">
        <v>42898</v>
      </c>
      <c r="AC127" s="957">
        <v>0</v>
      </c>
      <c r="AD127" s="957" t="str">
        <f t="shared" si="1"/>
        <v>FONC_DF</v>
      </c>
    </row>
    <row r="128" spans="1:30" x14ac:dyDescent="0.3">
      <c r="A128" s="964">
        <v>42979</v>
      </c>
      <c r="B128" s="965" t="s">
        <v>210</v>
      </c>
      <c r="C128" s="965" t="s">
        <v>265</v>
      </c>
      <c r="D128" s="965" t="s">
        <v>266</v>
      </c>
      <c r="E128" s="965" t="s">
        <v>499</v>
      </c>
      <c r="F128" s="966">
        <v>0</v>
      </c>
      <c r="G128" s="965" t="s">
        <v>237</v>
      </c>
      <c r="H128" s="965" t="s">
        <v>238</v>
      </c>
      <c r="I128" s="965" t="s">
        <v>378</v>
      </c>
      <c r="J128" s="965" t="s">
        <v>304</v>
      </c>
      <c r="K128" s="965" t="s">
        <v>242</v>
      </c>
      <c r="L128" s="965" t="s">
        <v>305</v>
      </c>
      <c r="M128" s="965" t="s">
        <v>461</v>
      </c>
      <c r="N128" s="965" t="s">
        <v>238</v>
      </c>
      <c r="O128" s="965" t="s">
        <v>508</v>
      </c>
      <c r="P128" s="964">
        <v>42922</v>
      </c>
      <c r="Q128" s="965" t="s">
        <v>509</v>
      </c>
      <c r="R128" s="965" t="s">
        <v>274</v>
      </c>
      <c r="S128" s="964">
        <v>42979</v>
      </c>
      <c r="T128" s="965" t="s">
        <v>419</v>
      </c>
      <c r="U128" s="965" t="s">
        <v>448</v>
      </c>
      <c r="V128" s="965" t="s">
        <v>226</v>
      </c>
      <c r="W128" s="965" t="s">
        <v>281</v>
      </c>
      <c r="X128" s="970" t="s">
        <v>355</v>
      </c>
      <c r="Y128" s="970" t="s">
        <v>510</v>
      </c>
      <c r="Z128" s="957">
        <v>0</v>
      </c>
      <c r="AA128" s="957" t="s">
        <v>279</v>
      </c>
      <c r="AB128" s="959">
        <v>42900</v>
      </c>
      <c r="AC128" s="957">
        <v>0</v>
      </c>
      <c r="AD128" s="957" t="str">
        <f t="shared" si="1"/>
        <v>FONC_DF</v>
      </c>
    </row>
    <row r="129" spans="1:30" x14ac:dyDescent="0.3">
      <c r="A129" s="964">
        <v>42979</v>
      </c>
      <c r="B129" s="965" t="s">
        <v>210</v>
      </c>
      <c r="C129" s="965" t="s">
        <v>265</v>
      </c>
      <c r="D129" s="965" t="s">
        <v>266</v>
      </c>
      <c r="E129" s="965" t="s">
        <v>499</v>
      </c>
      <c r="F129" s="966">
        <v>0</v>
      </c>
      <c r="G129" s="965" t="s">
        <v>237</v>
      </c>
      <c r="H129" s="965" t="s">
        <v>238</v>
      </c>
      <c r="I129" s="965" t="s">
        <v>378</v>
      </c>
      <c r="J129" s="965" t="s">
        <v>445</v>
      </c>
      <c r="K129" s="965" t="s">
        <v>242</v>
      </c>
      <c r="L129" s="965" t="s">
        <v>305</v>
      </c>
      <c r="M129" s="965" t="s">
        <v>461</v>
      </c>
      <c r="N129" s="965" t="s">
        <v>238</v>
      </c>
      <c r="O129" s="965" t="s">
        <v>508</v>
      </c>
      <c r="P129" s="964">
        <v>42922</v>
      </c>
      <c r="Q129" s="965" t="s">
        <v>509</v>
      </c>
      <c r="R129" s="965" t="s">
        <v>274</v>
      </c>
      <c r="S129" s="964">
        <v>42979</v>
      </c>
      <c r="T129" s="965" t="s">
        <v>419</v>
      </c>
      <c r="U129" s="965" t="s">
        <v>448</v>
      </c>
      <c r="V129" s="965" t="s">
        <v>226</v>
      </c>
      <c r="W129" s="965" t="s">
        <v>281</v>
      </c>
      <c r="X129" s="970" t="s">
        <v>355</v>
      </c>
      <c r="Y129" s="970" t="s">
        <v>510</v>
      </c>
      <c r="Z129" s="957">
        <v>0</v>
      </c>
      <c r="AA129" s="957" t="s">
        <v>279</v>
      </c>
      <c r="AB129" s="959">
        <v>42900</v>
      </c>
      <c r="AC129" s="957">
        <v>0</v>
      </c>
      <c r="AD129" s="957" t="str">
        <f t="shared" si="1"/>
        <v>FONC_DF</v>
      </c>
    </row>
    <row r="130" spans="1:30" x14ac:dyDescent="0.3">
      <c r="A130" s="964">
        <v>43015</v>
      </c>
      <c r="B130" s="965" t="s">
        <v>210</v>
      </c>
      <c r="C130" s="965" t="s">
        <v>265</v>
      </c>
      <c r="D130" s="965" t="s">
        <v>266</v>
      </c>
      <c r="E130" s="965" t="s">
        <v>499</v>
      </c>
      <c r="F130" s="966">
        <v>0</v>
      </c>
      <c r="G130" s="965" t="s">
        <v>237</v>
      </c>
      <c r="H130" s="965" t="s">
        <v>238</v>
      </c>
      <c r="I130" s="965" t="s">
        <v>381</v>
      </c>
      <c r="J130" s="965" t="s">
        <v>445</v>
      </c>
      <c r="K130" s="965" t="s">
        <v>242</v>
      </c>
      <c r="L130" s="965" t="s">
        <v>311</v>
      </c>
      <c r="M130" s="965" t="s">
        <v>511</v>
      </c>
      <c r="N130" s="965" t="s">
        <v>238</v>
      </c>
      <c r="O130" s="965" t="s">
        <v>512</v>
      </c>
      <c r="P130" s="964">
        <v>42917</v>
      </c>
      <c r="Q130" s="965" t="s">
        <v>509</v>
      </c>
      <c r="R130" s="965" t="s">
        <v>274</v>
      </c>
      <c r="S130" s="964">
        <v>42985</v>
      </c>
      <c r="T130" s="965" t="s">
        <v>419</v>
      </c>
      <c r="U130" s="965" t="s">
        <v>448</v>
      </c>
      <c r="V130" s="965" t="s">
        <v>226</v>
      </c>
      <c r="W130" s="965" t="s">
        <v>276</v>
      </c>
      <c r="X130" s="970" t="s">
        <v>355</v>
      </c>
      <c r="Y130" s="970" t="s">
        <v>513</v>
      </c>
      <c r="Z130" s="957">
        <v>0</v>
      </c>
      <c r="AA130" s="957" t="s">
        <v>279</v>
      </c>
      <c r="AB130" s="959">
        <v>42915</v>
      </c>
      <c r="AC130" s="957">
        <v>0</v>
      </c>
      <c r="AD130" s="957" t="str">
        <f t="shared" ref="AD130:AD178" si="2">LEFT(K130,5)&amp;MID(C130,14,5)</f>
        <v>FONC_DF</v>
      </c>
    </row>
    <row r="131" spans="1:30" x14ac:dyDescent="0.3">
      <c r="A131" s="964">
        <v>43015</v>
      </c>
      <c r="B131" s="965" t="s">
        <v>210</v>
      </c>
      <c r="C131" s="965" t="s">
        <v>265</v>
      </c>
      <c r="D131" s="965" t="s">
        <v>266</v>
      </c>
      <c r="E131" s="965" t="s">
        <v>499</v>
      </c>
      <c r="F131" s="966">
        <v>0</v>
      </c>
      <c r="G131" s="965" t="s">
        <v>237</v>
      </c>
      <c r="H131" s="965" t="s">
        <v>238</v>
      </c>
      <c r="I131" s="965" t="s">
        <v>381</v>
      </c>
      <c r="J131" s="965" t="s">
        <v>445</v>
      </c>
      <c r="K131" s="965" t="s">
        <v>242</v>
      </c>
      <c r="L131" s="965" t="s">
        <v>311</v>
      </c>
      <c r="M131" s="965" t="s">
        <v>511</v>
      </c>
      <c r="N131" s="965" t="s">
        <v>238</v>
      </c>
      <c r="O131" s="965" t="s">
        <v>512</v>
      </c>
      <c r="P131" s="964">
        <v>42917</v>
      </c>
      <c r="Q131" s="965" t="s">
        <v>509</v>
      </c>
      <c r="R131" s="965" t="s">
        <v>274</v>
      </c>
      <c r="S131" s="964">
        <v>42985</v>
      </c>
      <c r="T131" s="965" t="s">
        <v>419</v>
      </c>
      <c r="U131" s="965" t="s">
        <v>448</v>
      </c>
      <c r="V131" s="965" t="s">
        <v>226</v>
      </c>
      <c r="W131" s="965" t="s">
        <v>281</v>
      </c>
      <c r="X131" s="970" t="s">
        <v>355</v>
      </c>
      <c r="Y131" s="970" t="s">
        <v>514</v>
      </c>
      <c r="Z131" s="957">
        <v>0</v>
      </c>
      <c r="AA131" s="957" t="s">
        <v>279</v>
      </c>
      <c r="AB131" s="959">
        <v>42915</v>
      </c>
      <c r="AC131" s="957">
        <v>0</v>
      </c>
      <c r="AD131" s="957" t="str">
        <f t="shared" si="2"/>
        <v>FONC_DF</v>
      </c>
    </row>
    <row r="132" spans="1:30" x14ac:dyDescent="0.3">
      <c r="A132" s="964">
        <v>42994</v>
      </c>
      <c r="B132" s="965" t="s">
        <v>210</v>
      </c>
      <c r="C132" s="965" t="s">
        <v>265</v>
      </c>
      <c r="D132" s="965" t="s">
        <v>266</v>
      </c>
      <c r="E132" s="965" t="s">
        <v>499</v>
      </c>
      <c r="F132" s="966">
        <v>0</v>
      </c>
      <c r="G132" s="965" t="s">
        <v>237</v>
      </c>
      <c r="H132" s="965" t="s">
        <v>238</v>
      </c>
      <c r="I132" s="965" t="s">
        <v>363</v>
      </c>
      <c r="J132" s="965" t="s">
        <v>294</v>
      </c>
      <c r="K132" s="965" t="s">
        <v>242</v>
      </c>
      <c r="L132" s="965" t="s">
        <v>287</v>
      </c>
      <c r="M132" s="965" t="s">
        <v>467</v>
      </c>
      <c r="N132" s="965" t="s">
        <v>238</v>
      </c>
      <c r="O132" s="965" t="s">
        <v>515</v>
      </c>
      <c r="P132" s="964">
        <v>42899</v>
      </c>
      <c r="Q132" s="965" t="s">
        <v>516</v>
      </c>
      <c r="R132" s="965" t="s">
        <v>274</v>
      </c>
      <c r="S132" s="964">
        <v>42964</v>
      </c>
      <c r="T132" s="965" t="s">
        <v>419</v>
      </c>
      <c r="U132" s="965" t="s">
        <v>448</v>
      </c>
      <c r="V132" s="965" t="s">
        <v>226</v>
      </c>
      <c r="W132" s="965" t="s">
        <v>327</v>
      </c>
      <c r="X132" s="970" t="s">
        <v>355</v>
      </c>
      <c r="Y132" s="970" t="s">
        <v>517</v>
      </c>
      <c r="Z132" s="957">
        <v>0</v>
      </c>
      <c r="AA132" s="957" t="s">
        <v>279</v>
      </c>
      <c r="AB132" s="959">
        <v>42887</v>
      </c>
      <c r="AC132" s="957">
        <v>0</v>
      </c>
      <c r="AD132" s="957" t="str">
        <f t="shared" si="2"/>
        <v>FONC_DF</v>
      </c>
    </row>
    <row r="133" spans="1:30" x14ac:dyDescent="0.3">
      <c r="A133" s="964">
        <v>42994</v>
      </c>
      <c r="B133" s="965" t="s">
        <v>210</v>
      </c>
      <c r="C133" s="965" t="s">
        <v>265</v>
      </c>
      <c r="D133" s="965" t="s">
        <v>266</v>
      </c>
      <c r="E133" s="965" t="s">
        <v>499</v>
      </c>
      <c r="F133" s="966">
        <v>0</v>
      </c>
      <c r="G133" s="965" t="s">
        <v>237</v>
      </c>
      <c r="H133" s="965" t="s">
        <v>238</v>
      </c>
      <c r="I133" s="965" t="s">
        <v>363</v>
      </c>
      <c r="J133" s="965" t="s">
        <v>445</v>
      </c>
      <c r="K133" s="965" t="s">
        <v>242</v>
      </c>
      <c r="L133" s="965" t="s">
        <v>287</v>
      </c>
      <c r="M133" s="965" t="s">
        <v>467</v>
      </c>
      <c r="N133" s="965" t="s">
        <v>238</v>
      </c>
      <c r="O133" s="965" t="s">
        <v>515</v>
      </c>
      <c r="P133" s="964">
        <v>42899</v>
      </c>
      <c r="Q133" s="965" t="s">
        <v>516</v>
      </c>
      <c r="R133" s="965" t="s">
        <v>274</v>
      </c>
      <c r="S133" s="964">
        <v>42964</v>
      </c>
      <c r="T133" s="965" t="s">
        <v>419</v>
      </c>
      <c r="U133" s="965" t="s">
        <v>448</v>
      </c>
      <c r="V133" s="965" t="s">
        <v>226</v>
      </c>
      <c r="W133" s="965" t="s">
        <v>327</v>
      </c>
      <c r="X133" s="970" t="s">
        <v>355</v>
      </c>
      <c r="Y133" s="970" t="s">
        <v>517</v>
      </c>
      <c r="Z133" s="957">
        <v>0</v>
      </c>
      <c r="AA133" s="957" t="s">
        <v>279</v>
      </c>
      <c r="AB133" s="959">
        <v>42887</v>
      </c>
      <c r="AC133" s="957">
        <v>0</v>
      </c>
      <c r="AD133" s="957" t="str">
        <f t="shared" si="2"/>
        <v>FONC_DF</v>
      </c>
    </row>
    <row r="134" spans="1:30" x14ac:dyDescent="0.3">
      <c r="A134" s="964">
        <v>42994</v>
      </c>
      <c r="B134" s="965" t="s">
        <v>210</v>
      </c>
      <c r="C134" s="965" t="s">
        <v>265</v>
      </c>
      <c r="D134" s="965" t="s">
        <v>266</v>
      </c>
      <c r="E134" s="965" t="s">
        <v>499</v>
      </c>
      <c r="F134" s="966">
        <v>0</v>
      </c>
      <c r="G134" s="965" t="s">
        <v>237</v>
      </c>
      <c r="H134" s="965" t="s">
        <v>238</v>
      </c>
      <c r="I134" s="965" t="s">
        <v>363</v>
      </c>
      <c r="J134" s="965" t="s">
        <v>294</v>
      </c>
      <c r="K134" s="965" t="s">
        <v>242</v>
      </c>
      <c r="L134" s="965" t="s">
        <v>287</v>
      </c>
      <c r="M134" s="965" t="s">
        <v>467</v>
      </c>
      <c r="N134" s="965" t="s">
        <v>238</v>
      </c>
      <c r="O134" s="965" t="s">
        <v>515</v>
      </c>
      <c r="P134" s="964">
        <v>42899</v>
      </c>
      <c r="Q134" s="965" t="s">
        <v>516</v>
      </c>
      <c r="R134" s="965" t="s">
        <v>274</v>
      </c>
      <c r="S134" s="964">
        <v>42964</v>
      </c>
      <c r="T134" s="965" t="s">
        <v>419</v>
      </c>
      <c r="U134" s="965" t="s">
        <v>448</v>
      </c>
      <c r="V134" s="965" t="s">
        <v>226</v>
      </c>
      <c r="W134" s="965" t="s">
        <v>330</v>
      </c>
      <c r="X134" s="970" t="s">
        <v>355</v>
      </c>
      <c r="Y134" s="970" t="s">
        <v>518</v>
      </c>
      <c r="Z134" s="957">
        <v>0</v>
      </c>
      <c r="AA134" s="957" t="s">
        <v>279</v>
      </c>
      <c r="AB134" s="959">
        <v>42887</v>
      </c>
      <c r="AC134" s="957">
        <v>0</v>
      </c>
      <c r="AD134" s="957" t="str">
        <f t="shared" si="2"/>
        <v>FONC_DF</v>
      </c>
    </row>
    <row r="135" spans="1:30" x14ac:dyDescent="0.3">
      <c r="A135" s="964">
        <v>42994</v>
      </c>
      <c r="B135" s="965" t="s">
        <v>210</v>
      </c>
      <c r="C135" s="965" t="s">
        <v>265</v>
      </c>
      <c r="D135" s="965" t="s">
        <v>266</v>
      </c>
      <c r="E135" s="965" t="s">
        <v>499</v>
      </c>
      <c r="F135" s="966">
        <v>0</v>
      </c>
      <c r="G135" s="965" t="s">
        <v>237</v>
      </c>
      <c r="H135" s="965" t="s">
        <v>238</v>
      </c>
      <c r="I135" s="965" t="s">
        <v>363</v>
      </c>
      <c r="J135" s="965" t="s">
        <v>445</v>
      </c>
      <c r="K135" s="965" t="s">
        <v>242</v>
      </c>
      <c r="L135" s="965" t="s">
        <v>287</v>
      </c>
      <c r="M135" s="965" t="s">
        <v>467</v>
      </c>
      <c r="N135" s="965" t="s">
        <v>238</v>
      </c>
      <c r="O135" s="965" t="s">
        <v>515</v>
      </c>
      <c r="P135" s="964">
        <v>42899</v>
      </c>
      <c r="Q135" s="965" t="s">
        <v>516</v>
      </c>
      <c r="R135" s="965" t="s">
        <v>274</v>
      </c>
      <c r="S135" s="964">
        <v>42964</v>
      </c>
      <c r="T135" s="965" t="s">
        <v>419</v>
      </c>
      <c r="U135" s="965" t="s">
        <v>448</v>
      </c>
      <c r="V135" s="965" t="s">
        <v>226</v>
      </c>
      <c r="W135" s="965" t="s">
        <v>330</v>
      </c>
      <c r="X135" s="970" t="s">
        <v>355</v>
      </c>
      <c r="Y135" s="970" t="s">
        <v>518</v>
      </c>
      <c r="Z135" s="957">
        <v>0</v>
      </c>
      <c r="AA135" s="957" t="s">
        <v>279</v>
      </c>
      <c r="AB135" s="959">
        <v>42887</v>
      </c>
      <c r="AC135" s="957">
        <v>0</v>
      </c>
      <c r="AD135" s="957" t="str">
        <f t="shared" si="2"/>
        <v>FONC_DF</v>
      </c>
    </row>
    <row r="136" spans="1:30" x14ac:dyDescent="0.3">
      <c r="A136" s="964">
        <v>42994</v>
      </c>
      <c r="B136" s="965" t="s">
        <v>210</v>
      </c>
      <c r="C136" s="965" t="s">
        <v>265</v>
      </c>
      <c r="D136" s="965" t="s">
        <v>266</v>
      </c>
      <c r="E136" s="965" t="s">
        <v>499</v>
      </c>
      <c r="F136" s="966">
        <v>0</v>
      </c>
      <c r="G136" s="965" t="s">
        <v>237</v>
      </c>
      <c r="H136" s="965" t="s">
        <v>238</v>
      </c>
      <c r="I136" s="965" t="s">
        <v>363</v>
      </c>
      <c r="J136" s="965" t="s">
        <v>294</v>
      </c>
      <c r="K136" s="965" t="s">
        <v>242</v>
      </c>
      <c r="L136" s="965" t="s">
        <v>287</v>
      </c>
      <c r="M136" s="965" t="s">
        <v>467</v>
      </c>
      <c r="N136" s="965" t="s">
        <v>238</v>
      </c>
      <c r="O136" s="965" t="s">
        <v>515</v>
      </c>
      <c r="P136" s="964">
        <v>42899</v>
      </c>
      <c r="Q136" s="965" t="s">
        <v>516</v>
      </c>
      <c r="R136" s="965" t="s">
        <v>274</v>
      </c>
      <c r="S136" s="964">
        <v>42964</v>
      </c>
      <c r="T136" s="965" t="s">
        <v>419</v>
      </c>
      <c r="U136" s="965" t="s">
        <v>448</v>
      </c>
      <c r="V136" s="965" t="s">
        <v>226</v>
      </c>
      <c r="W136" s="965" t="s">
        <v>276</v>
      </c>
      <c r="X136" s="970" t="s">
        <v>355</v>
      </c>
      <c r="Y136" s="970" t="s">
        <v>519</v>
      </c>
      <c r="Z136" s="957">
        <v>0</v>
      </c>
      <c r="AA136" s="957" t="s">
        <v>279</v>
      </c>
      <c r="AB136" s="959">
        <v>42887</v>
      </c>
      <c r="AC136" s="957">
        <v>0</v>
      </c>
      <c r="AD136" s="957" t="str">
        <f t="shared" si="2"/>
        <v>FONC_DF</v>
      </c>
    </row>
    <row r="137" spans="1:30" x14ac:dyDescent="0.3">
      <c r="A137" s="964">
        <v>42994</v>
      </c>
      <c r="B137" s="965" t="s">
        <v>210</v>
      </c>
      <c r="C137" s="965" t="s">
        <v>265</v>
      </c>
      <c r="D137" s="965" t="s">
        <v>266</v>
      </c>
      <c r="E137" s="965" t="s">
        <v>499</v>
      </c>
      <c r="F137" s="966">
        <v>0</v>
      </c>
      <c r="G137" s="965" t="s">
        <v>237</v>
      </c>
      <c r="H137" s="965" t="s">
        <v>238</v>
      </c>
      <c r="I137" s="965" t="s">
        <v>363</v>
      </c>
      <c r="J137" s="965" t="s">
        <v>445</v>
      </c>
      <c r="K137" s="965" t="s">
        <v>242</v>
      </c>
      <c r="L137" s="965" t="s">
        <v>287</v>
      </c>
      <c r="M137" s="965" t="s">
        <v>467</v>
      </c>
      <c r="N137" s="965" t="s">
        <v>238</v>
      </c>
      <c r="O137" s="965" t="s">
        <v>515</v>
      </c>
      <c r="P137" s="964">
        <v>42899</v>
      </c>
      <c r="Q137" s="965" t="s">
        <v>516</v>
      </c>
      <c r="R137" s="965" t="s">
        <v>274</v>
      </c>
      <c r="S137" s="964">
        <v>42964</v>
      </c>
      <c r="T137" s="965" t="s">
        <v>419</v>
      </c>
      <c r="U137" s="965" t="s">
        <v>448</v>
      </c>
      <c r="V137" s="965" t="s">
        <v>226</v>
      </c>
      <c r="W137" s="965" t="s">
        <v>276</v>
      </c>
      <c r="X137" s="970" t="s">
        <v>355</v>
      </c>
      <c r="Y137" s="970" t="s">
        <v>519</v>
      </c>
      <c r="Z137" s="957">
        <v>0</v>
      </c>
      <c r="AA137" s="957" t="s">
        <v>279</v>
      </c>
      <c r="AB137" s="959">
        <v>42887</v>
      </c>
      <c r="AC137" s="957">
        <v>0</v>
      </c>
      <c r="AD137" s="957" t="str">
        <f t="shared" si="2"/>
        <v>FONC_DF</v>
      </c>
    </row>
    <row r="138" spans="1:30" x14ac:dyDescent="0.3">
      <c r="A138" s="964">
        <v>42994</v>
      </c>
      <c r="B138" s="965" t="s">
        <v>210</v>
      </c>
      <c r="C138" s="965" t="s">
        <v>265</v>
      </c>
      <c r="D138" s="965" t="s">
        <v>266</v>
      </c>
      <c r="E138" s="965" t="s">
        <v>499</v>
      </c>
      <c r="F138" s="966">
        <v>0</v>
      </c>
      <c r="G138" s="965" t="s">
        <v>237</v>
      </c>
      <c r="H138" s="965" t="s">
        <v>238</v>
      </c>
      <c r="I138" s="965" t="s">
        <v>363</v>
      </c>
      <c r="J138" s="965" t="s">
        <v>294</v>
      </c>
      <c r="K138" s="965" t="s">
        <v>242</v>
      </c>
      <c r="L138" s="965" t="s">
        <v>287</v>
      </c>
      <c r="M138" s="965" t="s">
        <v>467</v>
      </c>
      <c r="N138" s="965" t="s">
        <v>238</v>
      </c>
      <c r="O138" s="965" t="s">
        <v>515</v>
      </c>
      <c r="P138" s="964">
        <v>42899</v>
      </c>
      <c r="Q138" s="965" t="s">
        <v>516</v>
      </c>
      <c r="R138" s="965" t="s">
        <v>274</v>
      </c>
      <c r="S138" s="964">
        <v>42964</v>
      </c>
      <c r="T138" s="965" t="s">
        <v>419</v>
      </c>
      <c r="U138" s="965" t="s">
        <v>448</v>
      </c>
      <c r="V138" s="965" t="s">
        <v>226</v>
      </c>
      <c r="W138" s="965" t="s">
        <v>281</v>
      </c>
      <c r="X138" s="970" t="s">
        <v>355</v>
      </c>
      <c r="Y138" s="970" t="s">
        <v>520</v>
      </c>
      <c r="Z138" s="957">
        <v>0</v>
      </c>
      <c r="AA138" s="957" t="s">
        <v>279</v>
      </c>
      <c r="AB138" s="959">
        <v>42887</v>
      </c>
      <c r="AC138" s="957">
        <v>0</v>
      </c>
      <c r="AD138" s="957" t="str">
        <f t="shared" si="2"/>
        <v>FONC_DF</v>
      </c>
    </row>
    <row r="139" spans="1:30" x14ac:dyDescent="0.3">
      <c r="A139" s="964">
        <v>42994</v>
      </c>
      <c r="B139" s="965" t="s">
        <v>210</v>
      </c>
      <c r="C139" s="965" t="s">
        <v>265</v>
      </c>
      <c r="D139" s="965" t="s">
        <v>266</v>
      </c>
      <c r="E139" s="965" t="s">
        <v>499</v>
      </c>
      <c r="F139" s="966">
        <v>0</v>
      </c>
      <c r="G139" s="965" t="s">
        <v>237</v>
      </c>
      <c r="H139" s="965" t="s">
        <v>238</v>
      </c>
      <c r="I139" s="965" t="s">
        <v>363</v>
      </c>
      <c r="J139" s="965" t="s">
        <v>445</v>
      </c>
      <c r="K139" s="965" t="s">
        <v>242</v>
      </c>
      <c r="L139" s="965" t="s">
        <v>287</v>
      </c>
      <c r="M139" s="965" t="s">
        <v>467</v>
      </c>
      <c r="N139" s="965" t="s">
        <v>238</v>
      </c>
      <c r="O139" s="965" t="s">
        <v>515</v>
      </c>
      <c r="P139" s="964">
        <v>42899</v>
      </c>
      <c r="Q139" s="965" t="s">
        <v>516</v>
      </c>
      <c r="R139" s="965" t="s">
        <v>274</v>
      </c>
      <c r="S139" s="964">
        <v>42964</v>
      </c>
      <c r="T139" s="965" t="s">
        <v>419</v>
      </c>
      <c r="U139" s="965" t="s">
        <v>448</v>
      </c>
      <c r="V139" s="965" t="s">
        <v>226</v>
      </c>
      <c r="W139" s="965" t="s">
        <v>281</v>
      </c>
      <c r="X139" s="970" t="s">
        <v>355</v>
      </c>
      <c r="Y139" s="970" t="s">
        <v>520</v>
      </c>
      <c r="Z139" s="957">
        <v>0</v>
      </c>
      <c r="AA139" s="957" t="s">
        <v>279</v>
      </c>
      <c r="AB139" s="959">
        <v>42887</v>
      </c>
      <c r="AC139" s="957">
        <v>0</v>
      </c>
      <c r="AD139" s="957" t="str">
        <f t="shared" si="2"/>
        <v>FONC_DF</v>
      </c>
    </row>
    <row r="140" spans="1:30" x14ac:dyDescent="0.3">
      <c r="A140" s="964">
        <v>43003</v>
      </c>
      <c r="B140" s="965" t="s">
        <v>210</v>
      </c>
      <c r="C140" s="965" t="s">
        <v>265</v>
      </c>
      <c r="D140" s="965" t="s">
        <v>266</v>
      </c>
      <c r="E140" s="965" t="s">
        <v>499</v>
      </c>
      <c r="F140" s="966">
        <v>0</v>
      </c>
      <c r="G140" s="965" t="s">
        <v>237</v>
      </c>
      <c r="H140" s="965" t="s">
        <v>238</v>
      </c>
      <c r="I140" s="965" t="s">
        <v>363</v>
      </c>
      <c r="J140" s="965" t="s">
        <v>294</v>
      </c>
      <c r="K140" s="965" t="s">
        <v>242</v>
      </c>
      <c r="L140" s="965" t="s">
        <v>287</v>
      </c>
      <c r="M140" s="965" t="s">
        <v>467</v>
      </c>
      <c r="N140" s="965" t="s">
        <v>238</v>
      </c>
      <c r="O140" s="965" t="s">
        <v>521</v>
      </c>
      <c r="P140" s="964">
        <v>42899</v>
      </c>
      <c r="Q140" s="965" t="s">
        <v>365</v>
      </c>
      <c r="R140" s="965" t="s">
        <v>274</v>
      </c>
      <c r="S140" s="964">
        <v>43003</v>
      </c>
      <c r="T140" s="965" t="s">
        <v>419</v>
      </c>
      <c r="U140" s="965" t="s">
        <v>448</v>
      </c>
      <c r="V140" s="965" t="s">
        <v>226</v>
      </c>
      <c r="W140" s="965" t="s">
        <v>327</v>
      </c>
      <c r="X140" s="970" t="s">
        <v>355</v>
      </c>
      <c r="Y140" s="970" t="s">
        <v>517</v>
      </c>
      <c r="Z140" s="957">
        <v>0</v>
      </c>
      <c r="AA140" s="957" t="s">
        <v>279</v>
      </c>
      <c r="AB140" s="959">
        <v>42887</v>
      </c>
      <c r="AC140" s="957">
        <v>0</v>
      </c>
      <c r="AD140" s="957" t="str">
        <f t="shared" si="2"/>
        <v>FONC_DF</v>
      </c>
    </row>
    <row r="141" spans="1:30" x14ac:dyDescent="0.3">
      <c r="A141" s="964">
        <v>43003</v>
      </c>
      <c r="B141" s="965" t="s">
        <v>210</v>
      </c>
      <c r="C141" s="965" t="s">
        <v>265</v>
      </c>
      <c r="D141" s="965" t="s">
        <v>266</v>
      </c>
      <c r="E141" s="965" t="s">
        <v>499</v>
      </c>
      <c r="F141" s="966">
        <v>0</v>
      </c>
      <c r="G141" s="965" t="s">
        <v>237</v>
      </c>
      <c r="H141" s="965" t="s">
        <v>238</v>
      </c>
      <c r="I141" s="965" t="s">
        <v>363</v>
      </c>
      <c r="J141" s="965" t="s">
        <v>445</v>
      </c>
      <c r="K141" s="965" t="s">
        <v>242</v>
      </c>
      <c r="L141" s="965" t="s">
        <v>287</v>
      </c>
      <c r="M141" s="965" t="s">
        <v>467</v>
      </c>
      <c r="N141" s="965" t="s">
        <v>238</v>
      </c>
      <c r="O141" s="965" t="s">
        <v>521</v>
      </c>
      <c r="P141" s="964">
        <v>42899</v>
      </c>
      <c r="Q141" s="965" t="s">
        <v>365</v>
      </c>
      <c r="R141" s="965" t="s">
        <v>274</v>
      </c>
      <c r="S141" s="964">
        <v>43003</v>
      </c>
      <c r="T141" s="965" t="s">
        <v>419</v>
      </c>
      <c r="U141" s="965" t="s">
        <v>448</v>
      </c>
      <c r="V141" s="965" t="s">
        <v>226</v>
      </c>
      <c r="W141" s="965" t="s">
        <v>327</v>
      </c>
      <c r="X141" s="970" t="s">
        <v>355</v>
      </c>
      <c r="Y141" s="970" t="s">
        <v>517</v>
      </c>
      <c r="Z141" s="957">
        <v>0</v>
      </c>
      <c r="AA141" s="957" t="s">
        <v>279</v>
      </c>
      <c r="AB141" s="959">
        <v>42887</v>
      </c>
      <c r="AC141" s="957">
        <v>0</v>
      </c>
      <c r="AD141" s="957" t="str">
        <f t="shared" si="2"/>
        <v>FONC_DF</v>
      </c>
    </row>
    <row r="142" spans="1:30" x14ac:dyDescent="0.3">
      <c r="A142" s="964">
        <v>43003</v>
      </c>
      <c r="B142" s="965" t="s">
        <v>210</v>
      </c>
      <c r="C142" s="965" t="s">
        <v>265</v>
      </c>
      <c r="D142" s="965" t="s">
        <v>266</v>
      </c>
      <c r="E142" s="965" t="s">
        <v>499</v>
      </c>
      <c r="F142" s="966">
        <v>0</v>
      </c>
      <c r="G142" s="965" t="s">
        <v>237</v>
      </c>
      <c r="H142" s="965" t="s">
        <v>238</v>
      </c>
      <c r="I142" s="965" t="s">
        <v>363</v>
      </c>
      <c r="J142" s="965" t="s">
        <v>294</v>
      </c>
      <c r="K142" s="965" t="s">
        <v>242</v>
      </c>
      <c r="L142" s="965" t="s">
        <v>287</v>
      </c>
      <c r="M142" s="965" t="s">
        <v>467</v>
      </c>
      <c r="N142" s="965" t="s">
        <v>238</v>
      </c>
      <c r="O142" s="965" t="s">
        <v>521</v>
      </c>
      <c r="P142" s="964">
        <v>42899</v>
      </c>
      <c r="Q142" s="965" t="s">
        <v>365</v>
      </c>
      <c r="R142" s="965" t="s">
        <v>274</v>
      </c>
      <c r="S142" s="964">
        <v>43003</v>
      </c>
      <c r="T142" s="965" t="s">
        <v>419</v>
      </c>
      <c r="U142" s="965" t="s">
        <v>448</v>
      </c>
      <c r="V142" s="965" t="s">
        <v>226</v>
      </c>
      <c r="W142" s="965" t="s">
        <v>330</v>
      </c>
      <c r="X142" s="970" t="s">
        <v>355</v>
      </c>
      <c r="Y142" s="970" t="s">
        <v>518</v>
      </c>
      <c r="Z142" s="957">
        <v>0</v>
      </c>
      <c r="AA142" s="957" t="s">
        <v>279</v>
      </c>
      <c r="AB142" s="959">
        <v>42887</v>
      </c>
      <c r="AC142" s="957">
        <v>0</v>
      </c>
      <c r="AD142" s="957" t="str">
        <f t="shared" si="2"/>
        <v>FONC_DF</v>
      </c>
    </row>
    <row r="143" spans="1:30" x14ac:dyDescent="0.3">
      <c r="A143" s="964">
        <v>43003</v>
      </c>
      <c r="B143" s="965" t="s">
        <v>210</v>
      </c>
      <c r="C143" s="965" t="s">
        <v>265</v>
      </c>
      <c r="D143" s="965" t="s">
        <v>266</v>
      </c>
      <c r="E143" s="965" t="s">
        <v>499</v>
      </c>
      <c r="F143" s="966">
        <v>0</v>
      </c>
      <c r="G143" s="965" t="s">
        <v>237</v>
      </c>
      <c r="H143" s="965" t="s">
        <v>238</v>
      </c>
      <c r="I143" s="965" t="s">
        <v>363</v>
      </c>
      <c r="J143" s="965" t="s">
        <v>445</v>
      </c>
      <c r="K143" s="965" t="s">
        <v>242</v>
      </c>
      <c r="L143" s="965" t="s">
        <v>287</v>
      </c>
      <c r="M143" s="965" t="s">
        <v>467</v>
      </c>
      <c r="N143" s="965" t="s">
        <v>238</v>
      </c>
      <c r="O143" s="965" t="s">
        <v>521</v>
      </c>
      <c r="P143" s="964">
        <v>42899</v>
      </c>
      <c r="Q143" s="965" t="s">
        <v>365</v>
      </c>
      <c r="R143" s="965" t="s">
        <v>274</v>
      </c>
      <c r="S143" s="964">
        <v>43003</v>
      </c>
      <c r="T143" s="965" t="s">
        <v>419</v>
      </c>
      <c r="U143" s="965" t="s">
        <v>448</v>
      </c>
      <c r="V143" s="965" t="s">
        <v>226</v>
      </c>
      <c r="W143" s="965" t="s">
        <v>330</v>
      </c>
      <c r="X143" s="970" t="s">
        <v>355</v>
      </c>
      <c r="Y143" s="970" t="s">
        <v>518</v>
      </c>
      <c r="Z143" s="957">
        <v>0</v>
      </c>
      <c r="AA143" s="957" t="s">
        <v>279</v>
      </c>
      <c r="AB143" s="959">
        <v>42887</v>
      </c>
      <c r="AC143" s="957">
        <v>0</v>
      </c>
      <c r="AD143" s="957" t="str">
        <f t="shared" si="2"/>
        <v>FONC_DF</v>
      </c>
    </row>
    <row r="144" spans="1:30" x14ac:dyDescent="0.3">
      <c r="A144" s="964">
        <v>43003</v>
      </c>
      <c r="B144" s="965" t="s">
        <v>210</v>
      </c>
      <c r="C144" s="965" t="s">
        <v>265</v>
      </c>
      <c r="D144" s="965" t="s">
        <v>266</v>
      </c>
      <c r="E144" s="965" t="s">
        <v>499</v>
      </c>
      <c r="F144" s="966">
        <v>0</v>
      </c>
      <c r="G144" s="965" t="s">
        <v>237</v>
      </c>
      <c r="H144" s="965" t="s">
        <v>238</v>
      </c>
      <c r="I144" s="965" t="s">
        <v>363</v>
      </c>
      <c r="J144" s="965" t="s">
        <v>294</v>
      </c>
      <c r="K144" s="965" t="s">
        <v>242</v>
      </c>
      <c r="L144" s="965" t="s">
        <v>287</v>
      </c>
      <c r="M144" s="965" t="s">
        <v>467</v>
      </c>
      <c r="N144" s="965" t="s">
        <v>238</v>
      </c>
      <c r="O144" s="965" t="s">
        <v>521</v>
      </c>
      <c r="P144" s="964">
        <v>42899</v>
      </c>
      <c r="Q144" s="965" t="s">
        <v>365</v>
      </c>
      <c r="R144" s="965" t="s">
        <v>274</v>
      </c>
      <c r="S144" s="964">
        <v>43003</v>
      </c>
      <c r="T144" s="965" t="s">
        <v>419</v>
      </c>
      <c r="U144" s="965" t="s">
        <v>448</v>
      </c>
      <c r="V144" s="965" t="s">
        <v>226</v>
      </c>
      <c r="W144" s="965" t="s">
        <v>276</v>
      </c>
      <c r="X144" s="970" t="s">
        <v>355</v>
      </c>
      <c r="Y144" s="970" t="s">
        <v>519</v>
      </c>
      <c r="Z144" s="957">
        <v>0</v>
      </c>
      <c r="AA144" s="957" t="s">
        <v>279</v>
      </c>
      <c r="AB144" s="959">
        <v>42887</v>
      </c>
      <c r="AC144" s="957">
        <v>0</v>
      </c>
      <c r="AD144" s="957" t="str">
        <f t="shared" si="2"/>
        <v>FONC_DF</v>
      </c>
    </row>
    <row r="145" spans="1:30" x14ac:dyDescent="0.3">
      <c r="A145" s="964">
        <v>43003</v>
      </c>
      <c r="B145" s="965" t="s">
        <v>210</v>
      </c>
      <c r="C145" s="965" t="s">
        <v>265</v>
      </c>
      <c r="D145" s="965" t="s">
        <v>266</v>
      </c>
      <c r="E145" s="965" t="s">
        <v>499</v>
      </c>
      <c r="F145" s="966">
        <v>0</v>
      </c>
      <c r="G145" s="965" t="s">
        <v>237</v>
      </c>
      <c r="H145" s="965" t="s">
        <v>238</v>
      </c>
      <c r="I145" s="965" t="s">
        <v>363</v>
      </c>
      <c r="J145" s="965" t="s">
        <v>445</v>
      </c>
      <c r="K145" s="965" t="s">
        <v>242</v>
      </c>
      <c r="L145" s="965" t="s">
        <v>287</v>
      </c>
      <c r="M145" s="965" t="s">
        <v>467</v>
      </c>
      <c r="N145" s="965" t="s">
        <v>238</v>
      </c>
      <c r="O145" s="965" t="s">
        <v>521</v>
      </c>
      <c r="P145" s="964">
        <v>42899</v>
      </c>
      <c r="Q145" s="965" t="s">
        <v>365</v>
      </c>
      <c r="R145" s="965" t="s">
        <v>274</v>
      </c>
      <c r="S145" s="964">
        <v>43003</v>
      </c>
      <c r="T145" s="965" t="s">
        <v>419</v>
      </c>
      <c r="U145" s="965" t="s">
        <v>448</v>
      </c>
      <c r="V145" s="965" t="s">
        <v>226</v>
      </c>
      <c r="W145" s="965" t="s">
        <v>276</v>
      </c>
      <c r="X145" s="970" t="s">
        <v>355</v>
      </c>
      <c r="Y145" s="970" t="s">
        <v>519</v>
      </c>
      <c r="Z145" s="957">
        <v>0</v>
      </c>
      <c r="AA145" s="957" t="s">
        <v>279</v>
      </c>
      <c r="AB145" s="959">
        <v>42887</v>
      </c>
      <c r="AC145" s="957">
        <v>0</v>
      </c>
      <c r="AD145" s="957" t="str">
        <f t="shared" si="2"/>
        <v>FONC_DF</v>
      </c>
    </row>
    <row r="146" spans="1:30" x14ac:dyDescent="0.3">
      <c r="A146" s="964">
        <v>43003</v>
      </c>
      <c r="B146" s="965" t="s">
        <v>210</v>
      </c>
      <c r="C146" s="965" t="s">
        <v>265</v>
      </c>
      <c r="D146" s="965" t="s">
        <v>266</v>
      </c>
      <c r="E146" s="965" t="s">
        <v>499</v>
      </c>
      <c r="F146" s="966">
        <v>0</v>
      </c>
      <c r="G146" s="965" t="s">
        <v>237</v>
      </c>
      <c r="H146" s="965" t="s">
        <v>238</v>
      </c>
      <c r="I146" s="965" t="s">
        <v>363</v>
      </c>
      <c r="J146" s="965" t="s">
        <v>294</v>
      </c>
      <c r="K146" s="965" t="s">
        <v>242</v>
      </c>
      <c r="L146" s="965" t="s">
        <v>287</v>
      </c>
      <c r="M146" s="965" t="s">
        <v>467</v>
      </c>
      <c r="N146" s="965" t="s">
        <v>238</v>
      </c>
      <c r="O146" s="965" t="s">
        <v>521</v>
      </c>
      <c r="P146" s="964">
        <v>42899</v>
      </c>
      <c r="Q146" s="965" t="s">
        <v>365</v>
      </c>
      <c r="R146" s="965" t="s">
        <v>274</v>
      </c>
      <c r="S146" s="964">
        <v>43003</v>
      </c>
      <c r="T146" s="965" t="s">
        <v>419</v>
      </c>
      <c r="U146" s="965" t="s">
        <v>448</v>
      </c>
      <c r="V146" s="965" t="s">
        <v>226</v>
      </c>
      <c r="W146" s="965" t="s">
        <v>281</v>
      </c>
      <c r="X146" s="970" t="s">
        <v>355</v>
      </c>
      <c r="Y146" s="970" t="s">
        <v>520</v>
      </c>
      <c r="Z146" s="957">
        <v>0</v>
      </c>
      <c r="AA146" s="957" t="s">
        <v>279</v>
      </c>
      <c r="AB146" s="959">
        <v>42887</v>
      </c>
      <c r="AC146" s="957">
        <v>0</v>
      </c>
      <c r="AD146" s="957" t="str">
        <f t="shared" si="2"/>
        <v>FONC_DF</v>
      </c>
    </row>
    <row r="147" spans="1:30" x14ac:dyDescent="0.3">
      <c r="A147" s="964">
        <v>43003</v>
      </c>
      <c r="B147" s="965" t="s">
        <v>210</v>
      </c>
      <c r="C147" s="965" t="s">
        <v>265</v>
      </c>
      <c r="D147" s="965" t="s">
        <v>266</v>
      </c>
      <c r="E147" s="965" t="s">
        <v>499</v>
      </c>
      <c r="F147" s="966">
        <v>0</v>
      </c>
      <c r="G147" s="965" t="s">
        <v>237</v>
      </c>
      <c r="H147" s="965" t="s">
        <v>238</v>
      </c>
      <c r="I147" s="965" t="s">
        <v>363</v>
      </c>
      <c r="J147" s="965" t="s">
        <v>445</v>
      </c>
      <c r="K147" s="965" t="s">
        <v>242</v>
      </c>
      <c r="L147" s="965" t="s">
        <v>287</v>
      </c>
      <c r="M147" s="965" t="s">
        <v>467</v>
      </c>
      <c r="N147" s="965" t="s">
        <v>238</v>
      </c>
      <c r="O147" s="965" t="s">
        <v>521</v>
      </c>
      <c r="P147" s="964">
        <v>42899</v>
      </c>
      <c r="Q147" s="965" t="s">
        <v>365</v>
      </c>
      <c r="R147" s="965" t="s">
        <v>274</v>
      </c>
      <c r="S147" s="964">
        <v>43003</v>
      </c>
      <c r="T147" s="965" t="s">
        <v>419</v>
      </c>
      <c r="U147" s="965" t="s">
        <v>448</v>
      </c>
      <c r="V147" s="965" t="s">
        <v>226</v>
      </c>
      <c r="W147" s="965" t="s">
        <v>281</v>
      </c>
      <c r="X147" s="970" t="s">
        <v>355</v>
      </c>
      <c r="Y147" s="970" t="s">
        <v>520</v>
      </c>
      <c r="Z147" s="957">
        <v>0</v>
      </c>
      <c r="AA147" s="957" t="s">
        <v>279</v>
      </c>
      <c r="AB147" s="959">
        <v>42887</v>
      </c>
      <c r="AC147" s="957">
        <v>0</v>
      </c>
      <c r="AD147" s="957" t="str">
        <f t="shared" si="2"/>
        <v>FONC_DF</v>
      </c>
    </row>
    <row r="148" spans="1:30" x14ac:dyDescent="0.3">
      <c r="A148" s="964">
        <v>43003</v>
      </c>
      <c r="B148" s="965" t="s">
        <v>210</v>
      </c>
      <c r="C148" s="965" t="s">
        <v>265</v>
      </c>
      <c r="D148" s="965" t="s">
        <v>266</v>
      </c>
      <c r="E148" s="965" t="s">
        <v>499</v>
      </c>
      <c r="F148" s="966">
        <v>0</v>
      </c>
      <c r="G148" s="965" t="s">
        <v>237</v>
      </c>
      <c r="H148" s="965" t="s">
        <v>238</v>
      </c>
      <c r="I148" s="965" t="s">
        <v>363</v>
      </c>
      <c r="J148" s="965" t="s">
        <v>294</v>
      </c>
      <c r="K148" s="965" t="s">
        <v>242</v>
      </c>
      <c r="L148" s="965" t="s">
        <v>287</v>
      </c>
      <c r="M148" s="965" t="s">
        <v>467</v>
      </c>
      <c r="N148" s="965" t="s">
        <v>238</v>
      </c>
      <c r="O148" s="965" t="s">
        <v>522</v>
      </c>
      <c r="P148" s="964">
        <v>42899</v>
      </c>
      <c r="Q148" s="965" t="s">
        <v>365</v>
      </c>
      <c r="R148" s="965" t="s">
        <v>274</v>
      </c>
      <c r="S148" s="964">
        <v>42964</v>
      </c>
      <c r="T148" s="965" t="s">
        <v>419</v>
      </c>
      <c r="U148" s="965" t="s">
        <v>448</v>
      </c>
      <c r="V148" s="965" t="s">
        <v>226</v>
      </c>
      <c r="W148" s="965" t="s">
        <v>327</v>
      </c>
      <c r="X148" s="970" t="s">
        <v>355</v>
      </c>
      <c r="Y148" s="970" t="s">
        <v>517</v>
      </c>
      <c r="Z148" s="957">
        <v>0</v>
      </c>
      <c r="AA148" s="957" t="s">
        <v>279</v>
      </c>
      <c r="AB148" s="959">
        <v>42887</v>
      </c>
      <c r="AC148" s="957">
        <v>0</v>
      </c>
      <c r="AD148" s="957" t="str">
        <f t="shared" si="2"/>
        <v>FONC_DF</v>
      </c>
    </row>
    <row r="149" spans="1:30" x14ac:dyDescent="0.3">
      <c r="A149" s="964">
        <v>43003</v>
      </c>
      <c r="B149" s="965" t="s">
        <v>210</v>
      </c>
      <c r="C149" s="965" t="s">
        <v>265</v>
      </c>
      <c r="D149" s="965" t="s">
        <v>266</v>
      </c>
      <c r="E149" s="965" t="s">
        <v>499</v>
      </c>
      <c r="F149" s="966">
        <v>0</v>
      </c>
      <c r="G149" s="965" t="s">
        <v>237</v>
      </c>
      <c r="H149" s="965" t="s">
        <v>238</v>
      </c>
      <c r="I149" s="965" t="s">
        <v>363</v>
      </c>
      <c r="J149" s="965" t="s">
        <v>445</v>
      </c>
      <c r="K149" s="965" t="s">
        <v>242</v>
      </c>
      <c r="L149" s="965" t="s">
        <v>287</v>
      </c>
      <c r="M149" s="965" t="s">
        <v>467</v>
      </c>
      <c r="N149" s="965" t="s">
        <v>238</v>
      </c>
      <c r="O149" s="965" t="s">
        <v>522</v>
      </c>
      <c r="P149" s="964">
        <v>42899</v>
      </c>
      <c r="Q149" s="965" t="s">
        <v>365</v>
      </c>
      <c r="R149" s="965" t="s">
        <v>274</v>
      </c>
      <c r="S149" s="964">
        <v>42964</v>
      </c>
      <c r="T149" s="965" t="s">
        <v>419</v>
      </c>
      <c r="U149" s="965" t="s">
        <v>448</v>
      </c>
      <c r="V149" s="965" t="s">
        <v>226</v>
      </c>
      <c r="W149" s="965" t="s">
        <v>327</v>
      </c>
      <c r="X149" s="970" t="s">
        <v>355</v>
      </c>
      <c r="Y149" s="970" t="s">
        <v>517</v>
      </c>
      <c r="Z149" s="957">
        <v>0</v>
      </c>
      <c r="AA149" s="957" t="s">
        <v>279</v>
      </c>
      <c r="AB149" s="959">
        <v>42887</v>
      </c>
      <c r="AC149" s="957">
        <v>0</v>
      </c>
      <c r="AD149" s="957" t="str">
        <f t="shared" si="2"/>
        <v>FONC_DF</v>
      </c>
    </row>
    <row r="150" spans="1:30" x14ac:dyDescent="0.3">
      <c r="A150" s="964">
        <v>43003</v>
      </c>
      <c r="B150" s="965" t="s">
        <v>210</v>
      </c>
      <c r="C150" s="965" t="s">
        <v>265</v>
      </c>
      <c r="D150" s="965" t="s">
        <v>266</v>
      </c>
      <c r="E150" s="965" t="s">
        <v>499</v>
      </c>
      <c r="F150" s="966">
        <v>0</v>
      </c>
      <c r="G150" s="965" t="s">
        <v>237</v>
      </c>
      <c r="H150" s="965" t="s">
        <v>238</v>
      </c>
      <c r="I150" s="965" t="s">
        <v>363</v>
      </c>
      <c r="J150" s="965" t="s">
        <v>294</v>
      </c>
      <c r="K150" s="965" t="s">
        <v>242</v>
      </c>
      <c r="L150" s="965" t="s">
        <v>287</v>
      </c>
      <c r="M150" s="965" t="s">
        <v>467</v>
      </c>
      <c r="N150" s="965" t="s">
        <v>238</v>
      </c>
      <c r="O150" s="965" t="s">
        <v>522</v>
      </c>
      <c r="P150" s="964">
        <v>42899</v>
      </c>
      <c r="Q150" s="965" t="s">
        <v>365</v>
      </c>
      <c r="R150" s="965" t="s">
        <v>274</v>
      </c>
      <c r="S150" s="964">
        <v>42964</v>
      </c>
      <c r="T150" s="965" t="s">
        <v>419</v>
      </c>
      <c r="U150" s="965" t="s">
        <v>448</v>
      </c>
      <c r="V150" s="965" t="s">
        <v>226</v>
      </c>
      <c r="W150" s="965" t="s">
        <v>330</v>
      </c>
      <c r="X150" s="970" t="s">
        <v>355</v>
      </c>
      <c r="Y150" s="970" t="s">
        <v>518</v>
      </c>
      <c r="Z150" s="957">
        <v>0</v>
      </c>
      <c r="AA150" s="957" t="s">
        <v>279</v>
      </c>
      <c r="AB150" s="959">
        <v>42887</v>
      </c>
      <c r="AC150" s="957">
        <v>0</v>
      </c>
      <c r="AD150" s="957" t="str">
        <f t="shared" si="2"/>
        <v>FONC_DF</v>
      </c>
    </row>
    <row r="151" spans="1:30" x14ac:dyDescent="0.3">
      <c r="A151" s="964">
        <v>43003</v>
      </c>
      <c r="B151" s="965" t="s">
        <v>210</v>
      </c>
      <c r="C151" s="965" t="s">
        <v>265</v>
      </c>
      <c r="D151" s="965" t="s">
        <v>266</v>
      </c>
      <c r="E151" s="965" t="s">
        <v>499</v>
      </c>
      <c r="F151" s="966">
        <v>0</v>
      </c>
      <c r="G151" s="965" t="s">
        <v>237</v>
      </c>
      <c r="H151" s="965" t="s">
        <v>238</v>
      </c>
      <c r="I151" s="965" t="s">
        <v>363</v>
      </c>
      <c r="J151" s="965" t="s">
        <v>445</v>
      </c>
      <c r="K151" s="965" t="s">
        <v>242</v>
      </c>
      <c r="L151" s="965" t="s">
        <v>287</v>
      </c>
      <c r="M151" s="965" t="s">
        <v>467</v>
      </c>
      <c r="N151" s="965" t="s">
        <v>238</v>
      </c>
      <c r="O151" s="965" t="s">
        <v>522</v>
      </c>
      <c r="P151" s="964">
        <v>42899</v>
      </c>
      <c r="Q151" s="965" t="s">
        <v>365</v>
      </c>
      <c r="R151" s="965" t="s">
        <v>274</v>
      </c>
      <c r="S151" s="964">
        <v>42964</v>
      </c>
      <c r="T151" s="965" t="s">
        <v>419</v>
      </c>
      <c r="U151" s="965" t="s">
        <v>448</v>
      </c>
      <c r="V151" s="965" t="s">
        <v>226</v>
      </c>
      <c r="W151" s="965" t="s">
        <v>330</v>
      </c>
      <c r="X151" s="970" t="s">
        <v>355</v>
      </c>
      <c r="Y151" s="970" t="s">
        <v>518</v>
      </c>
      <c r="Z151" s="957">
        <v>0</v>
      </c>
      <c r="AA151" s="957" t="s">
        <v>279</v>
      </c>
      <c r="AB151" s="959">
        <v>42887</v>
      </c>
      <c r="AC151" s="957">
        <v>0</v>
      </c>
      <c r="AD151" s="957" t="str">
        <f t="shared" si="2"/>
        <v>FONC_DF</v>
      </c>
    </row>
    <row r="152" spans="1:30" x14ac:dyDescent="0.3">
      <c r="A152" s="964">
        <v>43003</v>
      </c>
      <c r="B152" s="965" t="s">
        <v>210</v>
      </c>
      <c r="C152" s="965" t="s">
        <v>265</v>
      </c>
      <c r="D152" s="965" t="s">
        <v>266</v>
      </c>
      <c r="E152" s="965" t="s">
        <v>499</v>
      </c>
      <c r="F152" s="966">
        <v>0</v>
      </c>
      <c r="G152" s="965" t="s">
        <v>237</v>
      </c>
      <c r="H152" s="965" t="s">
        <v>238</v>
      </c>
      <c r="I152" s="965" t="s">
        <v>363</v>
      </c>
      <c r="J152" s="965" t="s">
        <v>294</v>
      </c>
      <c r="K152" s="965" t="s">
        <v>242</v>
      </c>
      <c r="L152" s="965" t="s">
        <v>287</v>
      </c>
      <c r="M152" s="965" t="s">
        <v>467</v>
      </c>
      <c r="N152" s="965" t="s">
        <v>238</v>
      </c>
      <c r="O152" s="965" t="s">
        <v>522</v>
      </c>
      <c r="P152" s="964">
        <v>42899</v>
      </c>
      <c r="Q152" s="965" t="s">
        <v>365</v>
      </c>
      <c r="R152" s="965" t="s">
        <v>274</v>
      </c>
      <c r="S152" s="964">
        <v>42964</v>
      </c>
      <c r="T152" s="965" t="s">
        <v>419</v>
      </c>
      <c r="U152" s="965" t="s">
        <v>448</v>
      </c>
      <c r="V152" s="965" t="s">
        <v>226</v>
      </c>
      <c r="W152" s="965" t="s">
        <v>276</v>
      </c>
      <c r="X152" s="970" t="s">
        <v>355</v>
      </c>
      <c r="Y152" s="970" t="s">
        <v>519</v>
      </c>
      <c r="Z152" s="957">
        <v>0</v>
      </c>
      <c r="AA152" s="957" t="s">
        <v>279</v>
      </c>
      <c r="AB152" s="959">
        <v>42887</v>
      </c>
      <c r="AC152" s="957">
        <v>0</v>
      </c>
      <c r="AD152" s="957" t="str">
        <f t="shared" si="2"/>
        <v>FONC_DF</v>
      </c>
    </row>
    <row r="153" spans="1:30" x14ac:dyDescent="0.3">
      <c r="A153" s="964">
        <v>43003</v>
      </c>
      <c r="B153" s="965" t="s">
        <v>210</v>
      </c>
      <c r="C153" s="965" t="s">
        <v>265</v>
      </c>
      <c r="D153" s="965" t="s">
        <v>266</v>
      </c>
      <c r="E153" s="965" t="s">
        <v>499</v>
      </c>
      <c r="F153" s="966">
        <v>0</v>
      </c>
      <c r="G153" s="965" t="s">
        <v>237</v>
      </c>
      <c r="H153" s="965" t="s">
        <v>238</v>
      </c>
      <c r="I153" s="965" t="s">
        <v>363</v>
      </c>
      <c r="J153" s="965" t="s">
        <v>445</v>
      </c>
      <c r="K153" s="965" t="s">
        <v>242</v>
      </c>
      <c r="L153" s="965" t="s">
        <v>287</v>
      </c>
      <c r="M153" s="965" t="s">
        <v>467</v>
      </c>
      <c r="N153" s="965" t="s">
        <v>238</v>
      </c>
      <c r="O153" s="965" t="s">
        <v>522</v>
      </c>
      <c r="P153" s="964">
        <v>42899</v>
      </c>
      <c r="Q153" s="965" t="s">
        <v>365</v>
      </c>
      <c r="R153" s="965" t="s">
        <v>274</v>
      </c>
      <c r="S153" s="964">
        <v>42964</v>
      </c>
      <c r="T153" s="965" t="s">
        <v>419</v>
      </c>
      <c r="U153" s="965" t="s">
        <v>448</v>
      </c>
      <c r="V153" s="965" t="s">
        <v>226</v>
      </c>
      <c r="W153" s="965" t="s">
        <v>276</v>
      </c>
      <c r="X153" s="970" t="s">
        <v>355</v>
      </c>
      <c r="Y153" s="970" t="s">
        <v>519</v>
      </c>
      <c r="Z153" s="957">
        <v>0</v>
      </c>
      <c r="AA153" s="957" t="s">
        <v>279</v>
      </c>
      <c r="AB153" s="959">
        <v>42887</v>
      </c>
      <c r="AC153" s="957">
        <v>0</v>
      </c>
      <c r="AD153" s="957" t="str">
        <f t="shared" si="2"/>
        <v>FONC_DF</v>
      </c>
    </row>
    <row r="154" spans="1:30" x14ac:dyDescent="0.3">
      <c r="A154" s="964">
        <v>43003</v>
      </c>
      <c r="B154" s="965" t="s">
        <v>210</v>
      </c>
      <c r="C154" s="965" t="s">
        <v>265</v>
      </c>
      <c r="D154" s="965" t="s">
        <v>266</v>
      </c>
      <c r="E154" s="965" t="s">
        <v>499</v>
      </c>
      <c r="F154" s="966">
        <v>0</v>
      </c>
      <c r="G154" s="965" t="s">
        <v>237</v>
      </c>
      <c r="H154" s="965" t="s">
        <v>238</v>
      </c>
      <c r="I154" s="965" t="s">
        <v>363</v>
      </c>
      <c r="J154" s="965" t="s">
        <v>294</v>
      </c>
      <c r="K154" s="965" t="s">
        <v>242</v>
      </c>
      <c r="L154" s="965" t="s">
        <v>287</v>
      </c>
      <c r="M154" s="965" t="s">
        <v>467</v>
      </c>
      <c r="N154" s="965" t="s">
        <v>238</v>
      </c>
      <c r="O154" s="965" t="s">
        <v>522</v>
      </c>
      <c r="P154" s="964">
        <v>42899</v>
      </c>
      <c r="Q154" s="965" t="s">
        <v>365</v>
      </c>
      <c r="R154" s="965" t="s">
        <v>274</v>
      </c>
      <c r="S154" s="964">
        <v>42964</v>
      </c>
      <c r="T154" s="965" t="s">
        <v>419</v>
      </c>
      <c r="U154" s="965" t="s">
        <v>448</v>
      </c>
      <c r="V154" s="965" t="s">
        <v>226</v>
      </c>
      <c r="W154" s="965" t="s">
        <v>281</v>
      </c>
      <c r="X154" s="970" t="s">
        <v>355</v>
      </c>
      <c r="Y154" s="970" t="s">
        <v>520</v>
      </c>
      <c r="Z154" s="957">
        <v>0</v>
      </c>
      <c r="AA154" s="957" t="s">
        <v>279</v>
      </c>
      <c r="AB154" s="959">
        <v>42887</v>
      </c>
      <c r="AC154" s="957">
        <v>0</v>
      </c>
      <c r="AD154" s="957" t="str">
        <f t="shared" si="2"/>
        <v>FONC_DF</v>
      </c>
    </row>
    <row r="155" spans="1:30" x14ac:dyDescent="0.3">
      <c r="A155" s="964">
        <v>43003</v>
      </c>
      <c r="B155" s="965" t="s">
        <v>210</v>
      </c>
      <c r="C155" s="965" t="s">
        <v>265</v>
      </c>
      <c r="D155" s="965" t="s">
        <v>266</v>
      </c>
      <c r="E155" s="965" t="s">
        <v>499</v>
      </c>
      <c r="F155" s="966">
        <v>0</v>
      </c>
      <c r="G155" s="965" t="s">
        <v>237</v>
      </c>
      <c r="H155" s="965" t="s">
        <v>238</v>
      </c>
      <c r="I155" s="965" t="s">
        <v>363</v>
      </c>
      <c r="J155" s="965" t="s">
        <v>445</v>
      </c>
      <c r="K155" s="965" t="s">
        <v>242</v>
      </c>
      <c r="L155" s="965" t="s">
        <v>287</v>
      </c>
      <c r="M155" s="965" t="s">
        <v>467</v>
      </c>
      <c r="N155" s="965" t="s">
        <v>238</v>
      </c>
      <c r="O155" s="965" t="s">
        <v>522</v>
      </c>
      <c r="P155" s="964">
        <v>42899</v>
      </c>
      <c r="Q155" s="965" t="s">
        <v>365</v>
      </c>
      <c r="R155" s="965" t="s">
        <v>274</v>
      </c>
      <c r="S155" s="964">
        <v>42964</v>
      </c>
      <c r="T155" s="965" t="s">
        <v>419</v>
      </c>
      <c r="U155" s="965" t="s">
        <v>448</v>
      </c>
      <c r="V155" s="965" t="s">
        <v>226</v>
      </c>
      <c r="W155" s="965" t="s">
        <v>281</v>
      </c>
      <c r="X155" s="970" t="s">
        <v>355</v>
      </c>
      <c r="Y155" s="970" t="s">
        <v>520</v>
      </c>
      <c r="Z155" s="957">
        <v>0</v>
      </c>
      <c r="AA155" s="957" t="s">
        <v>279</v>
      </c>
      <c r="AB155" s="959">
        <v>42887</v>
      </c>
      <c r="AC155" s="957">
        <v>0</v>
      </c>
      <c r="AD155" s="957" t="str">
        <f t="shared" si="2"/>
        <v>FONC_DF</v>
      </c>
    </row>
    <row r="156" spans="1:30" x14ac:dyDescent="0.3">
      <c r="A156" s="964">
        <v>43026</v>
      </c>
      <c r="B156" s="965" t="s">
        <v>210</v>
      </c>
      <c r="C156" s="965" t="s">
        <v>265</v>
      </c>
      <c r="D156" s="965" t="s">
        <v>266</v>
      </c>
      <c r="E156" s="965" t="s">
        <v>499</v>
      </c>
      <c r="F156" s="966">
        <v>0</v>
      </c>
      <c r="G156" s="965" t="s">
        <v>237</v>
      </c>
      <c r="H156" s="965" t="s">
        <v>238</v>
      </c>
      <c r="I156" s="965" t="s">
        <v>393</v>
      </c>
      <c r="J156" s="965" t="s">
        <v>304</v>
      </c>
      <c r="K156" s="965" t="s">
        <v>242</v>
      </c>
      <c r="L156" s="965" t="s">
        <v>323</v>
      </c>
      <c r="M156" s="965" t="s">
        <v>473</v>
      </c>
      <c r="N156" s="965" t="s">
        <v>238</v>
      </c>
      <c r="O156" s="965" t="s">
        <v>523</v>
      </c>
      <c r="P156" s="964">
        <v>42993</v>
      </c>
      <c r="Q156" s="965" t="s">
        <v>501</v>
      </c>
      <c r="R156" s="965" t="s">
        <v>274</v>
      </c>
      <c r="S156" s="964">
        <v>43026</v>
      </c>
      <c r="T156" s="965" t="s">
        <v>419</v>
      </c>
      <c r="U156" s="965" t="s">
        <v>448</v>
      </c>
      <c r="V156" s="965" t="s">
        <v>226</v>
      </c>
      <c r="W156" s="965" t="s">
        <v>267</v>
      </c>
      <c r="X156" s="970" t="s">
        <v>355</v>
      </c>
      <c r="Y156" s="970" t="s">
        <v>524</v>
      </c>
      <c r="Z156" s="957">
        <v>0</v>
      </c>
      <c r="AA156" s="957" t="s">
        <v>279</v>
      </c>
      <c r="AB156" s="959">
        <v>42970</v>
      </c>
      <c r="AC156" s="957">
        <v>0</v>
      </c>
      <c r="AD156" s="957" t="str">
        <f t="shared" si="2"/>
        <v>FONC_DF</v>
      </c>
    </row>
    <row r="157" spans="1:30" x14ac:dyDescent="0.3">
      <c r="A157" s="964">
        <v>43026</v>
      </c>
      <c r="B157" s="965" t="s">
        <v>210</v>
      </c>
      <c r="C157" s="965" t="s">
        <v>265</v>
      </c>
      <c r="D157" s="965" t="s">
        <v>266</v>
      </c>
      <c r="E157" s="965" t="s">
        <v>499</v>
      </c>
      <c r="F157" s="966">
        <v>0</v>
      </c>
      <c r="G157" s="965" t="s">
        <v>237</v>
      </c>
      <c r="H157" s="965" t="s">
        <v>238</v>
      </c>
      <c r="I157" s="965" t="s">
        <v>393</v>
      </c>
      <c r="J157" s="965" t="s">
        <v>445</v>
      </c>
      <c r="K157" s="965" t="s">
        <v>242</v>
      </c>
      <c r="L157" s="965" t="s">
        <v>323</v>
      </c>
      <c r="M157" s="965" t="s">
        <v>473</v>
      </c>
      <c r="N157" s="965" t="s">
        <v>238</v>
      </c>
      <c r="O157" s="965" t="s">
        <v>523</v>
      </c>
      <c r="P157" s="964">
        <v>42993</v>
      </c>
      <c r="Q157" s="965" t="s">
        <v>501</v>
      </c>
      <c r="R157" s="965" t="s">
        <v>274</v>
      </c>
      <c r="S157" s="964">
        <v>43026</v>
      </c>
      <c r="T157" s="965" t="s">
        <v>419</v>
      </c>
      <c r="U157" s="965" t="s">
        <v>448</v>
      </c>
      <c r="V157" s="965" t="s">
        <v>226</v>
      </c>
      <c r="W157" s="965" t="s">
        <v>267</v>
      </c>
      <c r="X157" s="970" t="s">
        <v>355</v>
      </c>
      <c r="Y157" s="970" t="s">
        <v>524</v>
      </c>
      <c r="Z157" s="957">
        <v>0</v>
      </c>
      <c r="AA157" s="957" t="s">
        <v>279</v>
      </c>
      <c r="AB157" s="959">
        <v>42970</v>
      </c>
      <c r="AC157" s="957">
        <v>0</v>
      </c>
      <c r="AD157" s="957" t="str">
        <f t="shared" si="2"/>
        <v>FONC_DF</v>
      </c>
    </row>
    <row r="158" spans="1:30" x14ac:dyDescent="0.3">
      <c r="A158" s="964">
        <v>43026</v>
      </c>
      <c r="B158" s="965" t="s">
        <v>210</v>
      </c>
      <c r="C158" s="965" t="s">
        <v>265</v>
      </c>
      <c r="D158" s="965" t="s">
        <v>266</v>
      </c>
      <c r="E158" s="965" t="s">
        <v>499</v>
      </c>
      <c r="F158" s="966">
        <v>0</v>
      </c>
      <c r="G158" s="965" t="s">
        <v>237</v>
      </c>
      <c r="H158" s="965" t="s">
        <v>238</v>
      </c>
      <c r="I158" s="965" t="s">
        <v>393</v>
      </c>
      <c r="J158" s="965" t="s">
        <v>304</v>
      </c>
      <c r="K158" s="965" t="s">
        <v>242</v>
      </c>
      <c r="L158" s="965" t="s">
        <v>323</v>
      </c>
      <c r="M158" s="965" t="s">
        <v>473</v>
      </c>
      <c r="N158" s="965" t="s">
        <v>238</v>
      </c>
      <c r="O158" s="965" t="s">
        <v>523</v>
      </c>
      <c r="P158" s="964">
        <v>42993</v>
      </c>
      <c r="Q158" s="965" t="s">
        <v>501</v>
      </c>
      <c r="R158" s="965" t="s">
        <v>274</v>
      </c>
      <c r="S158" s="964">
        <v>43026</v>
      </c>
      <c r="T158" s="965" t="s">
        <v>419</v>
      </c>
      <c r="U158" s="965" t="s">
        <v>448</v>
      </c>
      <c r="V158" s="965" t="s">
        <v>226</v>
      </c>
      <c r="W158" s="965" t="s">
        <v>327</v>
      </c>
      <c r="X158" s="970" t="s">
        <v>355</v>
      </c>
      <c r="Y158" s="970" t="s">
        <v>525</v>
      </c>
      <c r="Z158" s="957">
        <v>0</v>
      </c>
      <c r="AA158" s="957" t="s">
        <v>279</v>
      </c>
      <c r="AB158" s="959">
        <v>42970</v>
      </c>
      <c r="AC158" s="957">
        <v>0</v>
      </c>
      <c r="AD158" s="957" t="str">
        <f t="shared" si="2"/>
        <v>FONC_DF</v>
      </c>
    </row>
    <row r="159" spans="1:30" x14ac:dyDescent="0.3">
      <c r="A159" s="964">
        <v>43026</v>
      </c>
      <c r="B159" s="965" t="s">
        <v>210</v>
      </c>
      <c r="C159" s="965" t="s">
        <v>265</v>
      </c>
      <c r="D159" s="965" t="s">
        <v>266</v>
      </c>
      <c r="E159" s="965" t="s">
        <v>499</v>
      </c>
      <c r="F159" s="966">
        <v>0</v>
      </c>
      <c r="G159" s="965" t="s">
        <v>237</v>
      </c>
      <c r="H159" s="965" t="s">
        <v>238</v>
      </c>
      <c r="I159" s="965" t="s">
        <v>393</v>
      </c>
      <c r="J159" s="965" t="s">
        <v>445</v>
      </c>
      <c r="K159" s="965" t="s">
        <v>242</v>
      </c>
      <c r="L159" s="965" t="s">
        <v>323</v>
      </c>
      <c r="M159" s="965" t="s">
        <v>473</v>
      </c>
      <c r="N159" s="965" t="s">
        <v>238</v>
      </c>
      <c r="O159" s="965" t="s">
        <v>523</v>
      </c>
      <c r="P159" s="964">
        <v>42993</v>
      </c>
      <c r="Q159" s="965" t="s">
        <v>501</v>
      </c>
      <c r="R159" s="965" t="s">
        <v>274</v>
      </c>
      <c r="S159" s="964">
        <v>43026</v>
      </c>
      <c r="T159" s="965" t="s">
        <v>419</v>
      </c>
      <c r="U159" s="965" t="s">
        <v>448</v>
      </c>
      <c r="V159" s="965" t="s">
        <v>226</v>
      </c>
      <c r="W159" s="965" t="s">
        <v>327</v>
      </c>
      <c r="X159" s="970" t="s">
        <v>355</v>
      </c>
      <c r="Y159" s="970" t="s">
        <v>525</v>
      </c>
      <c r="Z159" s="957">
        <v>0</v>
      </c>
      <c r="AA159" s="957" t="s">
        <v>279</v>
      </c>
      <c r="AB159" s="959">
        <v>42970</v>
      </c>
      <c r="AC159" s="957">
        <v>0</v>
      </c>
      <c r="AD159" s="957" t="str">
        <f t="shared" si="2"/>
        <v>FONC_DF</v>
      </c>
    </row>
    <row r="160" spans="1:30" x14ac:dyDescent="0.3">
      <c r="A160" s="964">
        <v>43026</v>
      </c>
      <c r="B160" s="965" t="s">
        <v>210</v>
      </c>
      <c r="C160" s="965" t="s">
        <v>265</v>
      </c>
      <c r="D160" s="965" t="s">
        <v>266</v>
      </c>
      <c r="E160" s="965" t="s">
        <v>499</v>
      </c>
      <c r="F160" s="966">
        <v>0</v>
      </c>
      <c r="G160" s="965" t="s">
        <v>237</v>
      </c>
      <c r="H160" s="965" t="s">
        <v>238</v>
      </c>
      <c r="I160" s="965" t="s">
        <v>393</v>
      </c>
      <c r="J160" s="965" t="s">
        <v>304</v>
      </c>
      <c r="K160" s="965" t="s">
        <v>242</v>
      </c>
      <c r="L160" s="965" t="s">
        <v>323</v>
      </c>
      <c r="M160" s="965" t="s">
        <v>473</v>
      </c>
      <c r="N160" s="965" t="s">
        <v>238</v>
      </c>
      <c r="O160" s="965" t="s">
        <v>523</v>
      </c>
      <c r="P160" s="964">
        <v>42993</v>
      </c>
      <c r="Q160" s="965" t="s">
        <v>501</v>
      </c>
      <c r="R160" s="965" t="s">
        <v>274</v>
      </c>
      <c r="S160" s="964">
        <v>43026</v>
      </c>
      <c r="T160" s="965" t="s">
        <v>419</v>
      </c>
      <c r="U160" s="965" t="s">
        <v>448</v>
      </c>
      <c r="V160" s="965" t="s">
        <v>226</v>
      </c>
      <c r="W160" s="965" t="s">
        <v>330</v>
      </c>
      <c r="X160" s="970" t="s">
        <v>355</v>
      </c>
      <c r="Y160" s="970" t="s">
        <v>526</v>
      </c>
      <c r="Z160" s="957">
        <v>0</v>
      </c>
      <c r="AA160" s="957" t="s">
        <v>279</v>
      </c>
      <c r="AB160" s="959">
        <v>42970</v>
      </c>
      <c r="AC160" s="957">
        <v>0</v>
      </c>
      <c r="AD160" s="957" t="str">
        <f t="shared" si="2"/>
        <v>FONC_DF</v>
      </c>
    </row>
    <row r="161" spans="1:30" x14ac:dyDescent="0.3">
      <c r="A161" s="964">
        <v>43026</v>
      </c>
      <c r="B161" s="965" t="s">
        <v>210</v>
      </c>
      <c r="C161" s="965" t="s">
        <v>265</v>
      </c>
      <c r="D161" s="965" t="s">
        <v>266</v>
      </c>
      <c r="E161" s="965" t="s">
        <v>499</v>
      </c>
      <c r="F161" s="966">
        <v>0</v>
      </c>
      <c r="G161" s="965" t="s">
        <v>237</v>
      </c>
      <c r="H161" s="965" t="s">
        <v>238</v>
      </c>
      <c r="I161" s="965" t="s">
        <v>393</v>
      </c>
      <c r="J161" s="965" t="s">
        <v>445</v>
      </c>
      <c r="K161" s="965" t="s">
        <v>242</v>
      </c>
      <c r="L161" s="965" t="s">
        <v>323</v>
      </c>
      <c r="M161" s="965" t="s">
        <v>473</v>
      </c>
      <c r="N161" s="965" t="s">
        <v>238</v>
      </c>
      <c r="O161" s="965" t="s">
        <v>523</v>
      </c>
      <c r="P161" s="964">
        <v>42993</v>
      </c>
      <c r="Q161" s="965" t="s">
        <v>501</v>
      </c>
      <c r="R161" s="965" t="s">
        <v>274</v>
      </c>
      <c r="S161" s="964">
        <v>43026</v>
      </c>
      <c r="T161" s="965" t="s">
        <v>419</v>
      </c>
      <c r="U161" s="965" t="s">
        <v>448</v>
      </c>
      <c r="V161" s="965" t="s">
        <v>226</v>
      </c>
      <c r="W161" s="965" t="s">
        <v>330</v>
      </c>
      <c r="X161" s="970" t="s">
        <v>355</v>
      </c>
      <c r="Y161" s="970" t="s">
        <v>526</v>
      </c>
      <c r="Z161" s="957">
        <v>0</v>
      </c>
      <c r="AA161" s="957" t="s">
        <v>279</v>
      </c>
      <c r="AB161" s="959">
        <v>42970</v>
      </c>
      <c r="AC161" s="957">
        <v>0</v>
      </c>
      <c r="AD161" s="957" t="str">
        <f t="shared" si="2"/>
        <v>FONC_DF</v>
      </c>
    </row>
    <row r="162" spans="1:30" x14ac:dyDescent="0.3">
      <c r="A162" s="964">
        <v>43026</v>
      </c>
      <c r="B162" s="965" t="s">
        <v>210</v>
      </c>
      <c r="C162" s="965" t="s">
        <v>265</v>
      </c>
      <c r="D162" s="965" t="s">
        <v>266</v>
      </c>
      <c r="E162" s="965" t="s">
        <v>499</v>
      </c>
      <c r="F162" s="966">
        <v>0</v>
      </c>
      <c r="G162" s="965" t="s">
        <v>237</v>
      </c>
      <c r="H162" s="965" t="s">
        <v>238</v>
      </c>
      <c r="I162" s="965" t="s">
        <v>393</v>
      </c>
      <c r="J162" s="965" t="s">
        <v>304</v>
      </c>
      <c r="K162" s="965" t="s">
        <v>242</v>
      </c>
      <c r="L162" s="965" t="s">
        <v>323</v>
      </c>
      <c r="M162" s="965" t="s">
        <v>473</v>
      </c>
      <c r="N162" s="965" t="s">
        <v>238</v>
      </c>
      <c r="O162" s="965" t="s">
        <v>523</v>
      </c>
      <c r="P162" s="964">
        <v>42993</v>
      </c>
      <c r="Q162" s="965" t="s">
        <v>501</v>
      </c>
      <c r="R162" s="965" t="s">
        <v>274</v>
      </c>
      <c r="S162" s="964">
        <v>43026</v>
      </c>
      <c r="T162" s="965" t="s">
        <v>419</v>
      </c>
      <c r="U162" s="965" t="s">
        <v>448</v>
      </c>
      <c r="V162" s="965" t="s">
        <v>226</v>
      </c>
      <c r="W162" s="965" t="s">
        <v>276</v>
      </c>
      <c r="X162" s="970" t="s">
        <v>355</v>
      </c>
      <c r="Y162" s="970" t="s">
        <v>527</v>
      </c>
      <c r="Z162" s="957">
        <v>0</v>
      </c>
      <c r="AA162" s="957" t="s">
        <v>279</v>
      </c>
      <c r="AB162" s="959">
        <v>42970</v>
      </c>
      <c r="AC162" s="957">
        <v>0</v>
      </c>
      <c r="AD162" s="957" t="str">
        <f t="shared" si="2"/>
        <v>FONC_DF</v>
      </c>
    </row>
    <row r="163" spans="1:30" x14ac:dyDescent="0.3">
      <c r="A163" s="964">
        <v>43026</v>
      </c>
      <c r="B163" s="965" t="s">
        <v>210</v>
      </c>
      <c r="C163" s="965" t="s">
        <v>265</v>
      </c>
      <c r="D163" s="965" t="s">
        <v>266</v>
      </c>
      <c r="E163" s="965" t="s">
        <v>499</v>
      </c>
      <c r="F163" s="966">
        <v>0</v>
      </c>
      <c r="G163" s="965" t="s">
        <v>237</v>
      </c>
      <c r="H163" s="965" t="s">
        <v>238</v>
      </c>
      <c r="I163" s="965" t="s">
        <v>393</v>
      </c>
      <c r="J163" s="965" t="s">
        <v>445</v>
      </c>
      <c r="K163" s="965" t="s">
        <v>242</v>
      </c>
      <c r="L163" s="965" t="s">
        <v>323</v>
      </c>
      <c r="M163" s="965" t="s">
        <v>473</v>
      </c>
      <c r="N163" s="965" t="s">
        <v>238</v>
      </c>
      <c r="O163" s="965" t="s">
        <v>523</v>
      </c>
      <c r="P163" s="964">
        <v>42993</v>
      </c>
      <c r="Q163" s="965" t="s">
        <v>501</v>
      </c>
      <c r="R163" s="965" t="s">
        <v>274</v>
      </c>
      <c r="S163" s="964">
        <v>43026</v>
      </c>
      <c r="T163" s="965" t="s">
        <v>419</v>
      </c>
      <c r="U163" s="965" t="s">
        <v>448</v>
      </c>
      <c r="V163" s="965" t="s">
        <v>226</v>
      </c>
      <c r="W163" s="965" t="s">
        <v>276</v>
      </c>
      <c r="X163" s="970" t="s">
        <v>355</v>
      </c>
      <c r="Y163" s="970" t="s">
        <v>527</v>
      </c>
      <c r="Z163" s="957">
        <v>0</v>
      </c>
      <c r="AA163" s="957" t="s">
        <v>279</v>
      </c>
      <c r="AB163" s="959">
        <v>42970</v>
      </c>
      <c r="AC163" s="957">
        <v>0</v>
      </c>
      <c r="AD163" s="957" t="str">
        <f t="shared" si="2"/>
        <v>FONC_DF</v>
      </c>
    </row>
    <row r="164" spans="1:30" x14ac:dyDescent="0.3">
      <c r="A164" s="964">
        <v>43026</v>
      </c>
      <c r="B164" s="965" t="s">
        <v>210</v>
      </c>
      <c r="C164" s="965" t="s">
        <v>265</v>
      </c>
      <c r="D164" s="965" t="s">
        <v>266</v>
      </c>
      <c r="E164" s="965" t="s">
        <v>499</v>
      </c>
      <c r="F164" s="966">
        <v>0</v>
      </c>
      <c r="G164" s="965" t="s">
        <v>237</v>
      </c>
      <c r="H164" s="965" t="s">
        <v>238</v>
      </c>
      <c r="I164" s="965" t="s">
        <v>393</v>
      </c>
      <c r="J164" s="965" t="s">
        <v>304</v>
      </c>
      <c r="K164" s="965" t="s">
        <v>242</v>
      </c>
      <c r="L164" s="965" t="s">
        <v>323</v>
      </c>
      <c r="M164" s="965" t="s">
        <v>473</v>
      </c>
      <c r="N164" s="965" t="s">
        <v>238</v>
      </c>
      <c r="O164" s="965" t="s">
        <v>523</v>
      </c>
      <c r="P164" s="964">
        <v>42993</v>
      </c>
      <c r="Q164" s="965" t="s">
        <v>501</v>
      </c>
      <c r="R164" s="965" t="s">
        <v>274</v>
      </c>
      <c r="S164" s="964">
        <v>43026</v>
      </c>
      <c r="T164" s="965" t="s">
        <v>419</v>
      </c>
      <c r="U164" s="965" t="s">
        <v>448</v>
      </c>
      <c r="V164" s="965" t="s">
        <v>226</v>
      </c>
      <c r="W164" s="965" t="s">
        <v>281</v>
      </c>
      <c r="X164" s="970" t="s">
        <v>355</v>
      </c>
      <c r="Y164" s="970" t="s">
        <v>528</v>
      </c>
      <c r="Z164" s="957">
        <v>0</v>
      </c>
      <c r="AA164" s="957" t="s">
        <v>279</v>
      </c>
      <c r="AB164" s="959">
        <v>42970</v>
      </c>
      <c r="AC164" s="957">
        <v>0</v>
      </c>
      <c r="AD164" s="957" t="str">
        <f t="shared" si="2"/>
        <v>FONC_DF</v>
      </c>
    </row>
    <row r="165" spans="1:30" x14ac:dyDescent="0.3">
      <c r="A165" s="964">
        <v>43026</v>
      </c>
      <c r="B165" s="965" t="s">
        <v>210</v>
      </c>
      <c r="C165" s="965" t="s">
        <v>265</v>
      </c>
      <c r="D165" s="965" t="s">
        <v>266</v>
      </c>
      <c r="E165" s="965" t="s">
        <v>499</v>
      </c>
      <c r="F165" s="966">
        <v>0</v>
      </c>
      <c r="G165" s="965" t="s">
        <v>237</v>
      </c>
      <c r="H165" s="965" t="s">
        <v>238</v>
      </c>
      <c r="I165" s="965" t="s">
        <v>393</v>
      </c>
      <c r="J165" s="965" t="s">
        <v>445</v>
      </c>
      <c r="K165" s="965" t="s">
        <v>242</v>
      </c>
      <c r="L165" s="965" t="s">
        <v>323</v>
      </c>
      <c r="M165" s="965" t="s">
        <v>473</v>
      </c>
      <c r="N165" s="965" t="s">
        <v>238</v>
      </c>
      <c r="O165" s="965" t="s">
        <v>523</v>
      </c>
      <c r="P165" s="964">
        <v>42993</v>
      </c>
      <c r="Q165" s="965" t="s">
        <v>501</v>
      </c>
      <c r="R165" s="965" t="s">
        <v>274</v>
      </c>
      <c r="S165" s="964">
        <v>43026</v>
      </c>
      <c r="T165" s="965" t="s">
        <v>419</v>
      </c>
      <c r="U165" s="965" t="s">
        <v>448</v>
      </c>
      <c r="V165" s="965" t="s">
        <v>226</v>
      </c>
      <c r="W165" s="965" t="s">
        <v>281</v>
      </c>
      <c r="X165" s="970" t="s">
        <v>355</v>
      </c>
      <c r="Y165" s="970" t="s">
        <v>528</v>
      </c>
      <c r="Z165" s="957">
        <v>0</v>
      </c>
      <c r="AA165" s="957" t="s">
        <v>279</v>
      </c>
      <c r="AB165" s="959">
        <v>42970</v>
      </c>
      <c r="AC165" s="957">
        <v>0</v>
      </c>
      <c r="AD165" s="957" t="str">
        <f t="shared" si="2"/>
        <v>FONC_DF</v>
      </c>
    </row>
    <row r="166" spans="1:30" x14ac:dyDescent="0.3">
      <c r="A166" s="964">
        <v>43015</v>
      </c>
      <c r="B166" s="965" t="s">
        <v>210</v>
      </c>
      <c r="C166" s="965" t="s">
        <v>265</v>
      </c>
      <c r="D166" s="965" t="s">
        <v>266</v>
      </c>
      <c r="E166" s="965" t="s">
        <v>499</v>
      </c>
      <c r="F166" s="966">
        <v>0</v>
      </c>
      <c r="G166" s="965" t="s">
        <v>237</v>
      </c>
      <c r="H166" s="965" t="s">
        <v>238</v>
      </c>
      <c r="I166" s="965" t="s">
        <v>381</v>
      </c>
      <c r="J166" s="965" t="s">
        <v>445</v>
      </c>
      <c r="K166" s="965" t="s">
        <v>242</v>
      </c>
      <c r="L166" s="965" t="s">
        <v>311</v>
      </c>
      <c r="M166" s="965" t="s">
        <v>511</v>
      </c>
      <c r="N166" s="965" t="s">
        <v>238</v>
      </c>
      <c r="O166" s="965" t="s">
        <v>529</v>
      </c>
      <c r="P166" s="964">
        <v>42917</v>
      </c>
      <c r="Q166" s="965" t="s">
        <v>530</v>
      </c>
      <c r="R166" s="965" t="s">
        <v>274</v>
      </c>
      <c r="S166" s="964">
        <v>42985</v>
      </c>
      <c r="T166" s="965" t="s">
        <v>419</v>
      </c>
      <c r="U166" s="965" t="s">
        <v>448</v>
      </c>
      <c r="V166" s="965" t="s">
        <v>226</v>
      </c>
      <c r="W166" s="965" t="s">
        <v>276</v>
      </c>
      <c r="X166" s="970" t="s">
        <v>355</v>
      </c>
      <c r="Y166" s="970" t="s">
        <v>513</v>
      </c>
      <c r="Z166" s="957">
        <v>0</v>
      </c>
      <c r="AA166" s="957" t="s">
        <v>279</v>
      </c>
      <c r="AB166" s="959">
        <v>42915</v>
      </c>
      <c r="AC166" s="957">
        <v>0</v>
      </c>
      <c r="AD166" s="957" t="str">
        <f t="shared" si="2"/>
        <v>FONC_DF</v>
      </c>
    </row>
    <row r="167" spans="1:30" x14ac:dyDescent="0.3">
      <c r="A167" s="964">
        <v>43015</v>
      </c>
      <c r="B167" s="965" t="s">
        <v>210</v>
      </c>
      <c r="C167" s="965" t="s">
        <v>265</v>
      </c>
      <c r="D167" s="965" t="s">
        <v>266</v>
      </c>
      <c r="E167" s="965" t="s">
        <v>499</v>
      </c>
      <c r="F167" s="966">
        <v>0</v>
      </c>
      <c r="G167" s="965" t="s">
        <v>237</v>
      </c>
      <c r="H167" s="965" t="s">
        <v>238</v>
      </c>
      <c r="I167" s="965" t="s">
        <v>381</v>
      </c>
      <c r="J167" s="965" t="s">
        <v>445</v>
      </c>
      <c r="K167" s="965" t="s">
        <v>242</v>
      </c>
      <c r="L167" s="965" t="s">
        <v>311</v>
      </c>
      <c r="M167" s="965" t="s">
        <v>511</v>
      </c>
      <c r="N167" s="965" t="s">
        <v>238</v>
      </c>
      <c r="O167" s="965" t="s">
        <v>529</v>
      </c>
      <c r="P167" s="964">
        <v>42917</v>
      </c>
      <c r="Q167" s="965" t="s">
        <v>530</v>
      </c>
      <c r="R167" s="965" t="s">
        <v>274</v>
      </c>
      <c r="S167" s="964">
        <v>42985</v>
      </c>
      <c r="T167" s="965" t="s">
        <v>419</v>
      </c>
      <c r="U167" s="965" t="s">
        <v>448</v>
      </c>
      <c r="V167" s="965" t="s">
        <v>226</v>
      </c>
      <c r="W167" s="965" t="s">
        <v>281</v>
      </c>
      <c r="X167" s="970" t="s">
        <v>355</v>
      </c>
      <c r="Y167" s="970" t="s">
        <v>514</v>
      </c>
      <c r="Z167" s="957">
        <v>0</v>
      </c>
      <c r="AA167" s="957" t="s">
        <v>279</v>
      </c>
      <c r="AB167" s="959">
        <v>42915</v>
      </c>
      <c r="AC167" s="957">
        <v>0</v>
      </c>
      <c r="AD167" s="957" t="str">
        <f t="shared" si="2"/>
        <v>FONC_DF</v>
      </c>
    </row>
    <row r="168" spans="1:30" x14ac:dyDescent="0.3">
      <c r="A168" s="964">
        <v>43039</v>
      </c>
      <c r="B168" s="965" t="s">
        <v>210</v>
      </c>
      <c r="C168" s="965" t="s">
        <v>265</v>
      </c>
      <c r="D168" s="965" t="s">
        <v>266</v>
      </c>
      <c r="E168" s="965" t="s">
        <v>499</v>
      </c>
      <c r="F168" s="966">
        <v>0</v>
      </c>
      <c r="G168" s="965" t="s">
        <v>237</v>
      </c>
      <c r="H168" s="965" t="s">
        <v>238</v>
      </c>
      <c r="I168" s="965" t="s">
        <v>386</v>
      </c>
      <c r="J168" s="965" t="s">
        <v>445</v>
      </c>
      <c r="K168" s="965" t="s">
        <v>242</v>
      </c>
      <c r="L168" s="965" t="s">
        <v>486</v>
      </c>
      <c r="M168" s="965" t="s">
        <v>487</v>
      </c>
      <c r="N168" s="965" t="s">
        <v>238</v>
      </c>
      <c r="O168" s="965" t="s">
        <v>531</v>
      </c>
      <c r="P168" s="964">
        <v>42955</v>
      </c>
      <c r="Q168" s="965" t="s">
        <v>530</v>
      </c>
      <c r="R168" s="965" t="s">
        <v>274</v>
      </c>
      <c r="S168" s="964">
        <v>43039</v>
      </c>
      <c r="T168" s="965" t="s">
        <v>419</v>
      </c>
      <c r="U168" s="965" t="s">
        <v>448</v>
      </c>
      <c r="V168" s="965" t="s">
        <v>226</v>
      </c>
      <c r="W168" s="965" t="s">
        <v>276</v>
      </c>
      <c r="X168" s="970" t="s">
        <v>355</v>
      </c>
      <c r="Y168" s="970" t="s">
        <v>532</v>
      </c>
      <c r="Z168" s="957">
        <v>0</v>
      </c>
      <c r="AA168" s="957" t="s">
        <v>279</v>
      </c>
      <c r="AB168" s="959">
        <v>42934</v>
      </c>
      <c r="AC168" s="957">
        <v>0</v>
      </c>
      <c r="AD168" s="957" t="str">
        <f t="shared" si="2"/>
        <v>FONC_DF</v>
      </c>
    </row>
    <row r="169" spans="1:30" x14ac:dyDescent="0.3">
      <c r="A169" s="964">
        <v>43039</v>
      </c>
      <c r="B169" s="965" t="s">
        <v>210</v>
      </c>
      <c r="C169" s="965" t="s">
        <v>265</v>
      </c>
      <c r="D169" s="965" t="s">
        <v>266</v>
      </c>
      <c r="E169" s="965" t="s">
        <v>499</v>
      </c>
      <c r="F169" s="966">
        <v>0</v>
      </c>
      <c r="G169" s="965" t="s">
        <v>237</v>
      </c>
      <c r="H169" s="965" t="s">
        <v>238</v>
      </c>
      <c r="I169" s="965" t="s">
        <v>386</v>
      </c>
      <c r="J169" s="965" t="s">
        <v>445</v>
      </c>
      <c r="K169" s="965" t="s">
        <v>242</v>
      </c>
      <c r="L169" s="965" t="s">
        <v>486</v>
      </c>
      <c r="M169" s="965" t="s">
        <v>487</v>
      </c>
      <c r="N169" s="965" t="s">
        <v>238</v>
      </c>
      <c r="O169" s="965" t="s">
        <v>531</v>
      </c>
      <c r="P169" s="964">
        <v>42955</v>
      </c>
      <c r="Q169" s="965" t="s">
        <v>530</v>
      </c>
      <c r="R169" s="965" t="s">
        <v>274</v>
      </c>
      <c r="S169" s="964">
        <v>43039</v>
      </c>
      <c r="T169" s="965" t="s">
        <v>419</v>
      </c>
      <c r="U169" s="965" t="s">
        <v>448</v>
      </c>
      <c r="V169" s="965" t="s">
        <v>226</v>
      </c>
      <c r="W169" s="965" t="s">
        <v>281</v>
      </c>
      <c r="X169" s="970" t="s">
        <v>355</v>
      </c>
      <c r="Y169" s="970" t="s">
        <v>533</v>
      </c>
      <c r="Z169" s="957">
        <v>0</v>
      </c>
      <c r="AA169" s="957" t="s">
        <v>279</v>
      </c>
      <c r="AB169" s="959">
        <v>42934</v>
      </c>
      <c r="AC169" s="957">
        <v>0</v>
      </c>
      <c r="AD169" s="957" t="str">
        <f t="shared" si="2"/>
        <v>FONC_DF</v>
      </c>
    </row>
    <row r="170" spans="1:30" x14ac:dyDescent="0.3">
      <c r="A170" s="964">
        <v>43054</v>
      </c>
      <c r="B170" s="965" t="s">
        <v>210</v>
      </c>
      <c r="C170" s="965" t="s">
        <v>265</v>
      </c>
      <c r="D170" s="965" t="s">
        <v>266</v>
      </c>
      <c r="E170" s="965" t="s">
        <v>499</v>
      </c>
      <c r="F170" s="966">
        <v>0</v>
      </c>
      <c r="G170" s="965" t="s">
        <v>237</v>
      </c>
      <c r="H170" s="965" t="s">
        <v>238</v>
      </c>
      <c r="I170" s="965" t="s">
        <v>386</v>
      </c>
      <c r="J170" s="965" t="s">
        <v>445</v>
      </c>
      <c r="K170" s="965" t="s">
        <v>242</v>
      </c>
      <c r="L170" s="965" t="s">
        <v>486</v>
      </c>
      <c r="M170" s="965" t="s">
        <v>487</v>
      </c>
      <c r="N170" s="965" t="s">
        <v>238</v>
      </c>
      <c r="O170" s="965" t="s">
        <v>534</v>
      </c>
      <c r="P170" s="964">
        <v>42955</v>
      </c>
      <c r="Q170" s="965" t="s">
        <v>389</v>
      </c>
      <c r="R170" s="965" t="s">
        <v>274</v>
      </c>
      <c r="S170" s="964">
        <v>43054</v>
      </c>
      <c r="T170" s="965" t="s">
        <v>419</v>
      </c>
      <c r="U170" s="965" t="s">
        <v>448</v>
      </c>
      <c r="V170" s="965" t="s">
        <v>226</v>
      </c>
      <c r="W170" s="965" t="s">
        <v>276</v>
      </c>
      <c r="X170" s="970" t="s">
        <v>355</v>
      </c>
      <c r="Y170" s="970" t="s">
        <v>532</v>
      </c>
      <c r="Z170" s="957">
        <v>0</v>
      </c>
      <c r="AA170" s="957" t="s">
        <v>279</v>
      </c>
      <c r="AB170" s="959">
        <v>42934</v>
      </c>
      <c r="AC170" s="957">
        <v>0</v>
      </c>
      <c r="AD170" s="957" t="str">
        <f t="shared" si="2"/>
        <v>FONC_DF</v>
      </c>
    </row>
    <row r="171" spans="1:30" x14ac:dyDescent="0.3">
      <c r="A171" s="964">
        <v>43054</v>
      </c>
      <c r="B171" s="965" t="s">
        <v>210</v>
      </c>
      <c r="C171" s="965" t="s">
        <v>265</v>
      </c>
      <c r="D171" s="965" t="s">
        <v>266</v>
      </c>
      <c r="E171" s="965" t="s">
        <v>499</v>
      </c>
      <c r="F171" s="966">
        <v>0</v>
      </c>
      <c r="G171" s="965" t="s">
        <v>237</v>
      </c>
      <c r="H171" s="965" t="s">
        <v>238</v>
      </c>
      <c r="I171" s="965" t="s">
        <v>386</v>
      </c>
      <c r="J171" s="965" t="s">
        <v>445</v>
      </c>
      <c r="K171" s="965" t="s">
        <v>242</v>
      </c>
      <c r="L171" s="965" t="s">
        <v>486</v>
      </c>
      <c r="M171" s="965" t="s">
        <v>487</v>
      </c>
      <c r="N171" s="965" t="s">
        <v>238</v>
      </c>
      <c r="O171" s="965" t="s">
        <v>534</v>
      </c>
      <c r="P171" s="964">
        <v>42955</v>
      </c>
      <c r="Q171" s="965" t="s">
        <v>389</v>
      </c>
      <c r="R171" s="965" t="s">
        <v>274</v>
      </c>
      <c r="S171" s="964">
        <v>43054</v>
      </c>
      <c r="T171" s="965" t="s">
        <v>419</v>
      </c>
      <c r="U171" s="965" t="s">
        <v>448</v>
      </c>
      <c r="V171" s="965" t="s">
        <v>226</v>
      </c>
      <c r="W171" s="965" t="s">
        <v>281</v>
      </c>
      <c r="X171" s="970" t="s">
        <v>355</v>
      </c>
      <c r="Y171" s="970" t="s">
        <v>533</v>
      </c>
      <c r="Z171" s="957">
        <v>0</v>
      </c>
      <c r="AA171" s="957" t="s">
        <v>279</v>
      </c>
      <c r="AB171" s="959">
        <v>42934</v>
      </c>
      <c r="AC171" s="957">
        <v>0</v>
      </c>
      <c r="AD171" s="957" t="str">
        <f t="shared" si="2"/>
        <v>FONC_DF</v>
      </c>
    </row>
    <row r="172" spans="1:30" x14ac:dyDescent="0.3">
      <c r="A172" s="964">
        <v>43007</v>
      </c>
      <c r="B172" s="965" t="s">
        <v>210</v>
      </c>
      <c r="C172" s="965" t="s">
        <v>535</v>
      </c>
      <c r="D172" s="965" t="s">
        <v>536</v>
      </c>
      <c r="E172" s="965" t="s">
        <v>267</v>
      </c>
      <c r="F172" s="966">
        <v>0</v>
      </c>
      <c r="G172" s="965" t="s">
        <v>237</v>
      </c>
      <c r="H172" s="965" t="s">
        <v>537</v>
      </c>
      <c r="I172" s="965" t="s">
        <v>538</v>
      </c>
      <c r="J172" s="965" t="s">
        <v>539</v>
      </c>
      <c r="K172" s="965" t="s">
        <v>235</v>
      </c>
      <c r="L172" s="965" t="s">
        <v>238</v>
      </c>
      <c r="M172" s="965" t="s">
        <v>238</v>
      </c>
      <c r="N172" s="965" t="s">
        <v>238</v>
      </c>
      <c r="O172" s="965" t="s">
        <v>540</v>
      </c>
      <c r="P172" s="964"/>
      <c r="Q172" s="965" t="s">
        <v>273</v>
      </c>
      <c r="R172" s="965" t="s">
        <v>274</v>
      </c>
      <c r="S172" s="964">
        <v>42950</v>
      </c>
      <c r="T172" s="965" t="s">
        <v>275</v>
      </c>
      <c r="U172" s="965" t="s">
        <v>238</v>
      </c>
      <c r="V172" s="965" t="s">
        <v>238</v>
      </c>
      <c r="W172" s="965" t="s">
        <v>281</v>
      </c>
      <c r="X172" s="970" t="s">
        <v>277</v>
      </c>
      <c r="Y172" s="970" t="s">
        <v>541</v>
      </c>
      <c r="Z172" s="957">
        <v>0</v>
      </c>
      <c r="AA172" s="957" t="s">
        <v>279</v>
      </c>
      <c r="AB172" s="959">
        <v>0</v>
      </c>
      <c r="AC172" s="957">
        <v>0</v>
      </c>
      <c r="AD172" s="957" t="str">
        <f t="shared" si="2"/>
        <v>INVDI</v>
      </c>
    </row>
    <row r="173" spans="1:30" x14ac:dyDescent="0.3">
      <c r="A173" s="964">
        <v>43037</v>
      </c>
      <c r="B173" s="965" t="s">
        <v>210</v>
      </c>
      <c r="C173" s="965" t="s">
        <v>535</v>
      </c>
      <c r="D173" s="965" t="s">
        <v>536</v>
      </c>
      <c r="E173" s="965" t="s">
        <v>351</v>
      </c>
      <c r="F173" s="966">
        <v>0</v>
      </c>
      <c r="G173" s="965" t="s">
        <v>237</v>
      </c>
      <c r="H173" s="965" t="s">
        <v>537</v>
      </c>
      <c r="I173" s="965" t="s">
        <v>542</v>
      </c>
      <c r="J173" s="965" t="s">
        <v>543</v>
      </c>
      <c r="K173" s="965" t="s">
        <v>235</v>
      </c>
      <c r="L173" s="965" t="s">
        <v>544</v>
      </c>
      <c r="M173" s="965" t="s">
        <v>238</v>
      </c>
      <c r="N173" s="965" t="s">
        <v>238</v>
      </c>
      <c r="O173" s="965" t="s">
        <v>545</v>
      </c>
      <c r="P173" s="964">
        <v>42968</v>
      </c>
      <c r="Q173" s="965" t="s">
        <v>546</v>
      </c>
      <c r="R173" s="965" t="s">
        <v>274</v>
      </c>
      <c r="S173" s="964">
        <v>43007</v>
      </c>
      <c r="T173" s="965" t="s">
        <v>275</v>
      </c>
      <c r="U173" s="965" t="s">
        <v>238</v>
      </c>
      <c r="V173" s="965" t="s">
        <v>238</v>
      </c>
      <c r="W173" s="965" t="s">
        <v>281</v>
      </c>
      <c r="X173" s="970" t="s">
        <v>355</v>
      </c>
      <c r="Y173" s="970" t="s">
        <v>547</v>
      </c>
      <c r="Z173" s="957">
        <v>0</v>
      </c>
      <c r="AA173" s="957" t="s">
        <v>279</v>
      </c>
      <c r="AB173" s="959">
        <v>42968</v>
      </c>
      <c r="AC173" s="957">
        <v>0</v>
      </c>
      <c r="AD173" s="957" t="str">
        <f t="shared" si="2"/>
        <v>INVDI</v>
      </c>
    </row>
    <row r="174" spans="1:30" x14ac:dyDescent="0.3">
      <c r="A174" s="964">
        <v>43063</v>
      </c>
      <c r="B174" s="965" t="s">
        <v>210</v>
      </c>
      <c r="C174" s="965" t="s">
        <v>535</v>
      </c>
      <c r="D174" s="965" t="s">
        <v>536</v>
      </c>
      <c r="E174" s="965" t="s">
        <v>444</v>
      </c>
      <c r="F174" s="966">
        <v>-4690</v>
      </c>
      <c r="G174" s="965" t="s">
        <v>237</v>
      </c>
      <c r="H174" s="965" t="s">
        <v>238</v>
      </c>
      <c r="I174" s="965" t="s">
        <v>542</v>
      </c>
      <c r="J174" s="965" t="s">
        <v>548</v>
      </c>
      <c r="K174" s="965" t="s">
        <v>235</v>
      </c>
      <c r="L174" s="965" t="s">
        <v>544</v>
      </c>
      <c r="M174" s="965" t="s">
        <v>549</v>
      </c>
      <c r="N174" s="965" t="s">
        <v>238</v>
      </c>
      <c r="O174" s="965" t="s">
        <v>550</v>
      </c>
      <c r="P174" s="964">
        <v>42990</v>
      </c>
      <c r="Q174" s="965" t="s">
        <v>546</v>
      </c>
      <c r="R174" s="965" t="s">
        <v>274</v>
      </c>
      <c r="S174" s="964">
        <v>43062</v>
      </c>
      <c r="T174" s="965" t="s">
        <v>419</v>
      </c>
      <c r="U174" s="965" t="s">
        <v>448</v>
      </c>
      <c r="V174" s="965" t="s">
        <v>226</v>
      </c>
      <c r="W174" s="965" t="s">
        <v>281</v>
      </c>
      <c r="X174" s="970" t="s">
        <v>355</v>
      </c>
      <c r="Y174" s="970" t="s">
        <v>551</v>
      </c>
      <c r="Z174" s="957">
        <v>-4690</v>
      </c>
      <c r="AA174" s="957" t="s">
        <v>279</v>
      </c>
      <c r="AB174" s="959">
        <v>42968</v>
      </c>
      <c r="AC174" s="957">
        <v>-4690</v>
      </c>
      <c r="AD174" s="957" t="str">
        <f t="shared" si="2"/>
        <v>INVDI</v>
      </c>
    </row>
    <row r="175" spans="1:30" x14ac:dyDescent="0.3">
      <c r="A175" s="964">
        <v>43061</v>
      </c>
      <c r="B175" s="965" t="s">
        <v>210</v>
      </c>
      <c r="C175" s="965" t="s">
        <v>535</v>
      </c>
      <c r="D175" s="965" t="s">
        <v>536</v>
      </c>
      <c r="E175" s="965" t="s">
        <v>499</v>
      </c>
      <c r="F175" s="966">
        <v>0</v>
      </c>
      <c r="G175" s="965" t="s">
        <v>237</v>
      </c>
      <c r="H175" s="965" t="s">
        <v>238</v>
      </c>
      <c r="I175" s="965" t="s">
        <v>542</v>
      </c>
      <c r="J175" s="965" t="s">
        <v>548</v>
      </c>
      <c r="K175" s="965" t="s">
        <v>235</v>
      </c>
      <c r="L175" s="965" t="s">
        <v>544</v>
      </c>
      <c r="M175" s="965" t="s">
        <v>549</v>
      </c>
      <c r="N175" s="965" t="s">
        <v>238</v>
      </c>
      <c r="O175" s="965" t="s">
        <v>552</v>
      </c>
      <c r="P175" s="964">
        <v>42990</v>
      </c>
      <c r="Q175" s="965" t="s">
        <v>553</v>
      </c>
      <c r="R175" s="965" t="s">
        <v>274</v>
      </c>
      <c r="S175" s="964">
        <v>43061</v>
      </c>
      <c r="T175" s="965" t="s">
        <v>419</v>
      </c>
      <c r="U175" s="965" t="s">
        <v>448</v>
      </c>
      <c r="V175" s="965" t="s">
        <v>226</v>
      </c>
      <c r="W175" s="965" t="s">
        <v>281</v>
      </c>
      <c r="X175" s="970" t="s">
        <v>355</v>
      </c>
      <c r="Y175" s="970" t="s">
        <v>554</v>
      </c>
      <c r="Z175" s="957">
        <v>0</v>
      </c>
      <c r="AA175" s="957" t="s">
        <v>279</v>
      </c>
      <c r="AB175" s="959">
        <v>42968</v>
      </c>
      <c r="AC175" s="957">
        <v>0</v>
      </c>
      <c r="AD175" s="957" t="str">
        <f t="shared" si="2"/>
        <v>INVDI</v>
      </c>
    </row>
    <row r="176" spans="1:30" x14ac:dyDescent="0.3">
      <c r="A176" s="964">
        <v>43062</v>
      </c>
      <c r="B176" s="965" t="s">
        <v>210</v>
      </c>
      <c r="C176" s="965" t="s">
        <v>535</v>
      </c>
      <c r="D176" s="965" t="s">
        <v>536</v>
      </c>
      <c r="E176" s="965" t="s">
        <v>499</v>
      </c>
      <c r="F176" s="966">
        <v>0</v>
      </c>
      <c r="G176" s="965" t="s">
        <v>237</v>
      </c>
      <c r="H176" s="965" t="s">
        <v>238</v>
      </c>
      <c r="I176" s="965" t="s">
        <v>542</v>
      </c>
      <c r="J176" s="965" t="s">
        <v>548</v>
      </c>
      <c r="K176" s="965" t="s">
        <v>235</v>
      </c>
      <c r="L176" s="965" t="s">
        <v>544</v>
      </c>
      <c r="M176" s="965" t="s">
        <v>549</v>
      </c>
      <c r="N176" s="965" t="s">
        <v>238</v>
      </c>
      <c r="O176" s="965" t="s">
        <v>555</v>
      </c>
      <c r="P176" s="964">
        <v>42990</v>
      </c>
      <c r="Q176" s="965" t="s">
        <v>546</v>
      </c>
      <c r="R176" s="965" t="s">
        <v>274</v>
      </c>
      <c r="S176" s="964">
        <v>43062</v>
      </c>
      <c r="T176" s="965" t="s">
        <v>419</v>
      </c>
      <c r="U176" s="965" t="s">
        <v>448</v>
      </c>
      <c r="V176" s="965" t="s">
        <v>226</v>
      </c>
      <c r="W176" s="965" t="s">
        <v>281</v>
      </c>
      <c r="X176" s="970" t="s">
        <v>355</v>
      </c>
      <c r="Y176" s="970" t="s">
        <v>554</v>
      </c>
      <c r="Z176" s="957">
        <v>0</v>
      </c>
      <c r="AA176" s="957" t="s">
        <v>279</v>
      </c>
      <c r="AB176" s="959">
        <v>42968</v>
      </c>
      <c r="AC176" s="957">
        <v>0</v>
      </c>
      <c r="AD176" s="957" t="str">
        <f t="shared" si="2"/>
        <v>INVDI</v>
      </c>
    </row>
    <row r="177" spans="1:30" x14ac:dyDescent="0.3">
      <c r="A177" s="964">
        <v>42887</v>
      </c>
      <c r="B177" s="965" t="s">
        <v>210</v>
      </c>
      <c r="C177" s="965" t="s">
        <v>556</v>
      </c>
      <c r="D177" s="965" t="s">
        <v>557</v>
      </c>
      <c r="E177" s="965" t="s">
        <v>558</v>
      </c>
      <c r="F177" s="966">
        <v>0</v>
      </c>
      <c r="G177" s="965" t="s">
        <v>237</v>
      </c>
      <c r="H177" s="965" t="s">
        <v>238</v>
      </c>
      <c r="I177" s="965" t="s">
        <v>238</v>
      </c>
      <c r="J177" s="965" t="s">
        <v>559</v>
      </c>
      <c r="K177" s="965" t="s">
        <v>560</v>
      </c>
      <c r="L177" s="965" t="s">
        <v>238</v>
      </c>
      <c r="M177" s="965" t="s">
        <v>561</v>
      </c>
      <c r="N177" s="965" t="s">
        <v>562</v>
      </c>
      <c r="O177" s="965" t="s">
        <v>563</v>
      </c>
      <c r="P177" s="964">
        <v>42887</v>
      </c>
      <c r="Q177" s="965" t="s">
        <v>354</v>
      </c>
      <c r="R177" s="965" t="s">
        <v>274</v>
      </c>
      <c r="S177" s="964">
        <v>42887</v>
      </c>
      <c r="T177" s="965" t="s">
        <v>419</v>
      </c>
      <c r="U177" s="965" t="s">
        <v>564</v>
      </c>
      <c r="V177" s="965" t="s">
        <v>238</v>
      </c>
      <c r="W177" s="965" t="s">
        <v>230</v>
      </c>
      <c r="X177" s="970" t="s">
        <v>277</v>
      </c>
      <c r="Y177" s="970" t="s">
        <v>565</v>
      </c>
      <c r="Z177" s="957">
        <v>0</v>
      </c>
      <c r="AA177" s="957" t="s">
        <v>279</v>
      </c>
      <c r="AB177" s="959">
        <v>0</v>
      </c>
      <c r="AC177" s="957">
        <v>0</v>
      </c>
      <c r="AD177" s="957" t="str">
        <f t="shared" si="2"/>
        <v>TECH_RE-FT</v>
      </c>
    </row>
    <row r="178" spans="1:30" x14ac:dyDescent="0.3">
      <c r="A178" s="964">
        <v>42735</v>
      </c>
      <c r="B178" s="965" t="s">
        <v>210</v>
      </c>
      <c r="C178" s="965" t="s">
        <v>556</v>
      </c>
      <c r="D178" s="965" t="s">
        <v>557</v>
      </c>
      <c r="E178" s="965" t="s">
        <v>566</v>
      </c>
      <c r="F178" s="966">
        <v>35489</v>
      </c>
      <c r="G178" s="965" t="s">
        <v>237</v>
      </c>
      <c r="H178" s="965" t="s">
        <v>238</v>
      </c>
      <c r="I178" s="965" t="s">
        <v>238</v>
      </c>
      <c r="J178" s="965" t="s">
        <v>567</v>
      </c>
      <c r="K178" s="965" t="s">
        <v>251</v>
      </c>
      <c r="L178" s="965" t="s">
        <v>238</v>
      </c>
      <c r="M178" s="965" t="s">
        <v>568</v>
      </c>
      <c r="N178" s="965" t="s">
        <v>562</v>
      </c>
      <c r="O178" s="965" t="s">
        <v>569</v>
      </c>
      <c r="P178" s="964">
        <v>42735</v>
      </c>
      <c r="Q178" s="965" t="s">
        <v>570</v>
      </c>
      <c r="R178" s="965" t="s">
        <v>571</v>
      </c>
      <c r="S178" s="964">
        <v>42735</v>
      </c>
      <c r="T178" s="965" t="s">
        <v>419</v>
      </c>
      <c r="U178" s="965" t="s">
        <v>420</v>
      </c>
      <c r="V178" s="965" t="s">
        <v>572</v>
      </c>
      <c r="W178" s="965" t="s">
        <v>230</v>
      </c>
      <c r="X178" s="970" t="s">
        <v>277</v>
      </c>
      <c r="Y178" s="970" t="s">
        <v>573</v>
      </c>
      <c r="Z178" s="957">
        <v>0</v>
      </c>
      <c r="AA178" s="957" t="s">
        <v>279</v>
      </c>
      <c r="AB178" s="959">
        <v>0</v>
      </c>
      <c r="AC178" s="957">
        <v>35489</v>
      </c>
      <c r="AD178" s="957" t="str">
        <f t="shared" si="2"/>
        <v>RFONCRE-FT</v>
      </c>
    </row>
    <row r="179" spans="1:30" x14ac:dyDescent="0.3">
      <c r="AB179" s="503"/>
    </row>
    <row r="180" spans="1:30" x14ac:dyDescent="0.3">
      <c r="AB180" s="503"/>
    </row>
    <row r="181" spans="1:30" x14ac:dyDescent="0.3">
      <c r="AB181" s="503"/>
    </row>
    <row r="182" spans="1:30" x14ac:dyDescent="0.3">
      <c r="AB182" s="503"/>
    </row>
    <row r="183" spans="1:30" x14ac:dyDescent="0.3">
      <c r="AB183" s="503"/>
    </row>
    <row r="184" spans="1:30" x14ac:dyDescent="0.3">
      <c r="AB184" s="503"/>
    </row>
    <row r="185" spans="1:30" x14ac:dyDescent="0.3">
      <c r="AB185" s="503"/>
    </row>
    <row r="186" spans="1:30" x14ac:dyDescent="0.3">
      <c r="AB186" s="503"/>
    </row>
    <row r="187" spans="1:30" x14ac:dyDescent="0.3">
      <c r="AB187" s="503"/>
    </row>
    <row r="188" spans="1:30" x14ac:dyDescent="0.3">
      <c r="AB188" s="503"/>
    </row>
    <row r="189" spans="1:30" x14ac:dyDescent="0.3">
      <c r="AB189" s="503"/>
    </row>
    <row r="190" spans="1:30" x14ac:dyDescent="0.3">
      <c r="AB190" s="503"/>
    </row>
    <row r="191" spans="1:30" x14ac:dyDescent="0.3">
      <c r="AB191" s="503"/>
    </row>
    <row r="192" spans="1:30" x14ac:dyDescent="0.3">
      <c r="AB192" s="503"/>
    </row>
    <row r="193" spans="28:28" x14ac:dyDescent="0.3">
      <c r="AB193" s="503"/>
    </row>
    <row r="194" spans="28:28" x14ac:dyDescent="0.3">
      <c r="AB194" s="503"/>
    </row>
    <row r="195" spans="28:28" x14ac:dyDescent="0.3">
      <c r="AB195" s="503"/>
    </row>
    <row r="196" spans="28:28" x14ac:dyDescent="0.3">
      <c r="AB196" s="503"/>
    </row>
    <row r="197" spans="28:28" x14ac:dyDescent="0.3">
      <c r="AB197" s="503"/>
    </row>
    <row r="198" spans="28:28" x14ac:dyDescent="0.3">
      <c r="AB198" s="503"/>
    </row>
    <row r="199" spans="28:28" x14ac:dyDescent="0.3">
      <c r="AB199" s="503"/>
    </row>
    <row r="200" spans="28:28" x14ac:dyDescent="0.3">
      <c r="AB200" s="503"/>
    </row>
    <row r="201" spans="28:28" x14ac:dyDescent="0.3">
      <c r="AB201" s="503"/>
    </row>
    <row r="202" spans="28:28" x14ac:dyDescent="0.3">
      <c r="AB202" s="503"/>
    </row>
    <row r="203" spans="28:28" x14ac:dyDescent="0.3">
      <c r="AB203" s="503"/>
    </row>
    <row r="204" spans="28:28" x14ac:dyDescent="0.3">
      <c r="AB204" s="503"/>
    </row>
    <row r="205" spans="28:28" x14ac:dyDescent="0.3">
      <c r="AB205" s="503"/>
    </row>
    <row r="206" spans="28:28" x14ac:dyDescent="0.3">
      <c r="AB206" s="503"/>
    </row>
    <row r="207" spans="28:28" x14ac:dyDescent="0.3">
      <c r="AB207" s="503"/>
    </row>
    <row r="208" spans="28:28" x14ac:dyDescent="0.3">
      <c r="AB208" s="503"/>
    </row>
    <row r="209" spans="28:28" x14ac:dyDescent="0.3">
      <c r="AB209" s="503"/>
    </row>
    <row r="210" spans="28:28" x14ac:dyDescent="0.3">
      <c r="AB210" s="503"/>
    </row>
    <row r="211" spans="28:28" x14ac:dyDescent="0.3">
      <c r="AB211" s="503"/>
    </row>
    <row r="212" spans="28:28" x14ac:dyDescent="0.3">
      <c r="AB212" s="503"/>
    </row>
    <row r="213" spans="28:28" x14ac:dyDescent="0.3">
      <c r="AB213" s="503"/>
    </row>
    <row r="214" spans="28:28" x14ac:dyDescent="0.3">
      <c r="AB214" s="503"/>
    </row>
    <row r="215" spans="28:28" x14ac:dyDescent="0.3">
      <c r="AB215" s="503"/>
    </row>
    <row r="216" spans="28:28" x14ac:dyDescent="0.3">
      <c r="AB216" s="503"/>
    </row>
    <row r="217" spans="28:28" x14ac:dyDescent="0.3">
      <c r="AB217" s="503"/>
    </row>
    <row r="218" spans="28:28" x14ac:dyDescent="0.3">
      <c r="AB218" s="503"/>
    </row>
    <row r="219" spans="28:28" x14ac:dyDescent="0.3">
      <c r="AB219" s="503"/>
    </row>
    <row r="220" spans="28:28" x14ac:dyDescent="0.3">
      <c r="AB220" s="503"/>
    </row>
    <row r="221" spans="28:28" x14ac:dyDescent="0.3">
      <c r="AB221" s="503"/>
    </row>
    <row r="222" spans="28:28" x14ac:dyDescent="0.3">
      <c r="AB222" s="503"/>
    </row>
    <row r="223" spans="28:28" x14ac:dyDescent="0.3">
      <c r="AB223" s="503"/>
    </row>
    <row r="224" spans="28:28" x14ac:dyDescent="0.3">
      <c r="AB224" s="503"/>
    </row>
    <row r="225" spans="28:28" x14ac:dyDescent="0.3">
      <c r="AB225" s="503"/>
    </row>
    <row r="226" spans="28:28" x14ac:dyDescent="0.3">
      <c r="AB226" s="503"/>
    </row>
    <row r="227" spans="28:28" x14ac:dyDescent="0.3">
      <c r="AB227" s="503"/>
    </row>
    <row r="228" spans="28:28" x14ac:dyDescent="0.3">
      <c r="AB228" s="503"/>
    </row>
    <row r="229" spans="28:28" x14ac:dyDescent="0.3">
      <c r="AB229" s="503"/>
    </row>
    <row r="230" spans="28:28" x14ac:dyDescent="0.3">
      <c r="AB230" s="503"/>
    </row>
    <row r="231" spans="28:28" x14ac:dyDescent="0.3">
      <c r="AB231" s="503"/>
    </row>
    <row r="232" spans="28:28" x14ac:dyDescent="0.3">
      <c r="AB232" s="503"/>
    </row>
    <row r="233" spans="28:28" x14ac:dyDescent="0.3">
      <c r="AB233" s="503"/>
    </row>
    <row r="234" spans="28:28" x14ac:dyDescent="0.3">
      <c r="AB234" s="503"/>
    </row>
    <row r="235" spans="28:28" x14ac:dyDescent="0.3">
      <c r="AB235" s="503"/>
    </row>
    <row r="236" spans="28:28" x14ac:dyDescent="0.3">
      <c r="AB236" s="503"/>
    </row>
    <row r="237" spans="28:28" x14ac:dyDescent="0.3">
      <c r="AB237" s="503"/>
    </row>
    <row r="238" spans="28:28" x14ac:dyDescent="0.3">
      <c r="AB238" s="503"/>
    </row>
    <row r="239" spans="28:28" x14ac:dyDescent="0.3">
      <c r="AB239" s="503"/>
    </row>
    <row r="240" spans="28:28" x14ac:dyDescent="0.3">
      <c r="AB240" s="503"/>
    </row>
    <row r="241" spans="28:28" x14ac:dyDescent="0.3">
      <c r="AB241" s="503"/>
    </row>
    <row r="242" spans="28:28" x14ac:dyDescent="0.3">
      <c r="AB242" s="503"/>
    </row>
    <row r="243" spans="28:28" x14ac:dyDescent="0.3">
      <c r="AB243" s="503"/>
    </row>
    <row r="244" spans="28:28" x14ac:dyDescent="0.3">
      <c r="AB244" s="503"/>
    </row>
    <row r="245" spans="28:28" x14ac:dyDescent="0.3">
      <c r="AB245" s="503"/>
    </row>
    <row r="246" spans="28:28" x14ac:dyDescent="0.3">
      <c r="AB246" s="503"/>
    </row>
    <row r="247" spans="28:28" x14ac:dyDescent="0.3">
      <c r="AB247" s="503"/>
    </row>
    <row r="248" spans="28:28" x14ac:dyDescent="0.3">
      <c r="AB248" s="503"/>
    </row>
    <row r="249" spans="28:28" x14ac:dyDescent="0.3">
      <c r="AB249" s="503"/>
    </row>
    <row r="250" spans="28:28" x14ac:dyDescent="0.3">
      <c r="AB250" s="503"/>
    </row>
    <row r="251" spans="28:28" x14ac:dyDescent="0.3">
      <c r="AB251" s="503"/>
    </row>
    <row r="252" spans="28:28" x14ac:dyDescent="0.3">
      <c r="AB252" s="503"/>
    </row>
    <row r="253" spans="28:28" x14ac:dyDescent="0.3">
      <c r="AB253" s="503"/>
    </row>
    <row r="254" spans="28:28" x14ac:dyDescent="0.3">
      <c r="AB254" s="503"/>
    </row>
    <row r="255" spans="28:28" x14ac:dyDescent="0.3">
      <c r="AB255" s="503"/>
    </row>
    <row r="256" spans="28:28" x14ac:dyDescent="0.3">
      <c r="AB256" s="503"/>
    </row>
    <row r="257" spans="28:28" x14ac:dyDescent="0.3">
      <c r="AB257" s="503"/>
    </row>
    <row r="258" spans="28:28" x14ac:dyDescent="0.3">
      <c r="AB258" s="503"/>
    </row>
    <row r="259" spans="28:28" x14ac:dyDescent="0.3">
      <c r="AB259" s="503"/>
    </row>
    <row r="260" spans="28:28" x14ac:dyDescent="0.3">
      <c r="AB260" s="503"/>
    </row>
    <row r="261" spans="28:28" x14ac:dyDescent="0.3">
      <c r="AB261" s="503"/>
    </row>
    <row r="262" spans="28:28" x14ac:dyDescent="0.3">
      <c r="AB262" s="503"/>
    </row>
    <row r="263" spans="28:28" x14ac:dyDescent="0.3">
      <c r="AB263" s="503"/>
    </row>
    <row r="264" spans="28:28" x14ac:dyDescent="0.3">
      <c r="AB264" s="503"/>
    </row>
    <row r="265" spans="28:28" x14ac:dyDescent="0.3">
      <c r="AB265" s="503"/>
    </row>
    <row r="266" spans="28:28" x14ac:dyDescent="0.3">
      <c r="AB266" s="503"/>
    </row>
    <row r="267" spans="28:28" x14ac:dyDescent="0.3">
      <c r="AB267" s="503"/>
    </row>
    <row r="268" spans="28:28" x14ac:dyDescent="0.3">
      <c r="AB268" s="503"/>
    </row>
    <row r="269" spans="28:28" x14ac:dyDescent="0.3">
      <c r="AB269" s="503"/>
    </row>
    <row r="270" spans="28:28" x14ac:dyDescent="0.3">
      <c r="AB270" s="503"/>
    </row>
    <row r="271" spans="28:28" x14ac:dyDescent="0.3">
      <c r="AB271" s="503"/>
    </row>
    <row r="272" spans="28:28" x14ac:dyDescent="0.3">
      <c r="AB272" s="503"/>
    </row>
    <row r="273" spans="28:28" x14ac:dyDescent="0.3">
      <c r="AB273" s="503"/>
    </row>
    <row r="274" spans="28:28" x14ac:dyDescent="0.3">
      <c r="AB274" s="503"/>
    </row>
    <row r="275" spans="28:28" x14ac:dyDescent="0.3">
      <c r="AB275" s="503"/>
    </row>
    <row r="276" spans="28:28" x14ac:dyDescent="0.3">
      <c r="AB276" s="503"/>
    </row>
    <row r="277" spans="28:28" x14ac:dyDescent="0.3">
      <c r="AB277" s="503"/>
    </row>
    <row r="278" spans="28:28" x14ac:dyDescent="0.3">
      <c r="AB278" s="503"/>
    </row>
    <row r="279" spans="28:28" x14ac:dyDescent="0.3">
      <c r="AB279" s="503"/>
    </row>
    <row r="280" spans="28:28" x14ac:dyDescent="0.3">
      <c r="AB280" s="503"/>
    </row>
    <row r="281" spans="28:28" x14ac:dyDescent="0.3">
      <c r="AB281" s="503"/>
    </row>
    <row r="282" spans="28:28" x14ac:dyDescent="0.3">
      <c r="AB282" s="503"/>
    </row>
    <row r="283" spans="28:28" x14ac:dyDescent="0.3">
      <c r="AB283" s="503"/>
    </row>
    <row r="284" spans="28:28" x14ac:dyDescent="0.3">
      <c r="AB284" s="503"/>
    </row>
    <row r="285" spans="28:28" x14ac:dyDescent="0.3">
      <c r="AB285" s="503"/>
    </row>
    <row r="286" spans="28:28" x14ac:dyDescent="0.3">
      <c r="AB286" s="503"/>
    </row>
    <row r="287" spans="28:28" x14ac:dyDescent="0.3">
      <c r="AB287" s="503"/>
    </row>
    <row r="288" spans="28:28" x14ac:dyDescent="0.3">
      <c r="AB288" s="503"/>
    </row>
    <row r="289" spans="28:28" x14ac:dyDescent="0.3">
      <c r="AB289" s="503"/>
    </row>
    <row r="290" spans="28:28" x14ac:dyDescent="0.3">
      <c r="AB290" s="503"/>
    </row>
    <row r="291" spans="28:28" x14ac:dyDescent="0.3">
      <c r="AB291" s="503"/>
    </row>
    <row r="292" spans="28:28" x14ac:dyDescent="0.3">
      <c r="AB292" s="503"/>
    </row>
    <row r="293" spans="28:28" x14ac:dyDescent="0.3">
      <c r="AB293" s="503"/>
    </row>
    <row r="294" spans="28:28" x14ac:dyDescent="0.3">
      <c r="AB294" s="503"/>
    </row>
    <row r="295" spans="28:28" x14ac:dyDescent="0.3">
      <c r="AB295" s="503"/>
    </row>
    <row r="296" spans="28:28" x14ac:dyDescent="0.3">
      <c r="AB296" s="503"/>
    </row>
    <row r="297" spans="28:28" x14ac:dyDescent="0.3">
      <c r="AB297" s="503"/>
    </row>
    <row r="298" spans="28:28" x14ac:dyDescent="0.3">
      <c r="AB298" s="503"/>
    </row>
    <row r="299" spans="28:28" x14ac:dyDescent="0.3">
      <c r="AB299" s="503"/>
    </row>
    <row r="300" spans="28:28" x14ac:dyDescent="0.3">
      <c r="AB300" s="503"/>
    </row>
    <row r="301" spans="28:28" x14ac:dyDescent="0.3">
      <c r="AB301" s="503"/>
    </row>
    <row r="302" spans="28:28" x14ac:dyDescent="0.3">
      <c r="AB302" s="503"/>
    </row>
    <row r="303" spans="28:28" x14ac:dyDescent="0.3">
      <c r="AB303" s="503"/>
    </row>
    <row r="304" spans="28:28" x14ac:dyDescent="0.3">
      <c r="AB304" s="503"/>
    </row>
    <row r="305" spans="28:28" x14ac:dyDescent="0.3">
      <c r="AB305" s="503"/>
    </row>
    <row r="306" spans="28:28" x14ac:dyDescent="0.3">
      <c r="AB306" s="503"/>
    </row>
    <row r="307" spans="28:28" x14ac:dyDescent="0.3">
      <c r="AB307" s="503"/>
    </row>
    <row r="308" spans="28:28" x14ac:dyDescent="0.3">
      <c r="AB308" s="503"/>
    </row>
    <row r="309" spans="28:28" x14ac:dyDescent="0.3">
      <c r="AB309" s="503"/>
    </row>
    <row r="310" spans="28:28" x14ac:dyDescent="0.3">
      <c r="AB310" s="503"/>
    </row>
    <row r="311" spans="28:28" x14ac:dyDescent="0.3">
      <c r="AB311" s="503"/>
    </row>
    <row r="312" spans="28:28" x14ac:dyDescent="0.3">
      <c r="AB312" s="503"/>
    </row>
    <row r="313" spans="28:28" x14ac:dyDescent="0.3">
      <c r="AB313" s="503"/>
    </row>
    <row r="314" spans="28:28" x14ac:dyDescent="0.3">
      <c r="AB314" s="503"/>
    </row>
    <row r="315" spans="28:28" x14ac:dyDescent="0.3">
      <c r="AB315" s="503"/>
    </row>
    <row r="316" spans="28:28" x14ac:dyDescent="0.3">
      <c r="AB316" s="503"/>
    </row>
    <row r="317" spans="28:28" x14ac:dyDescent="0.3">
      <c r="AB317" s="503"/>
    </row>
    <row r="318" spans="28:28" x14ac:dyDescent="0.3">
      <c r="AB318" s="503"/>
    </row>
    <row r="319" spans="28:28" x14ac:dyDescent="0.3">
      <c r="AB319" s="503"/>
    </row>
    <row r="320" spans="28:28" x14ac:dyDescent="0.3">
      <c r="AB320" s="503"/>
    </row>
    <row r="321" spans="28:28" x14ac:dyDescent="0.3">
      <c r="AB321" s="503"/>
    </row>
    <row r="322" spans="28:28" x14ac:dyDescent="0.3">
      <c r="AB322" s="503"/>
    </row>
    <row r="323" spans="28:28" x14ac:dyDescent="0.3">
      <c r="AB323" s="503"/>
    </row>
    <row r="324" spans="28:28" x14ac:dyDescent="0.3">
      <c r="AB324" s="503"/>
    </row>
    <row r="325" spans="28:28" x14ac:dyDescent="0.3">
      <c r="AB325" s="503"/>
    </row>
    <row r="326" spans="28:28" x14ac:dyDescent="0.3">
      <c r="AB326" s="503"/>
    </row>
    <row r="327" spans="28:28" x14ac:dyDescent="0.3">
      <c r="AB327" s="503"/>
    </row>
    <row r="328" spans="28:28" x14ac:dyDescent="0.3">
      <c r="AB328" s="503"/>
    </row>
    <row r="329" spans="28:28" x14ac:dyDescent="0.3">
      <c r="AB329" s="503"/>
    </row>
    <row r="330" spans="28:28" x14ac:dyDescent="0.3">
      <c r="AB330" s="503"/>
    </row>
    <row r="331" spans="28:28" x14ac:dyDescent="0.3">
      <c r="AB331" s="503"/>
    </row>
    <row r="332" spans="28:28" x14ac:dyDescent="0.3">
      <c r="AB332" s="503"/>
    </row>
    <row r="333" spans="28:28" x14ac:dyDescent="0.3">
      <c r="AB333" s="503"/>
    </row>
    <row r="334" spans="28:28" x14ac:dyDescent="0.3">
      <c r="AB334" s="503"/>
    </row>
    <row r="335" spans="28:28" x14ac:dyDescent="0.3">
      <c r="AB335" s="503"/>
    </row>
    <row r="336" spans="28:28" x14ac:dyDescent="0.3">
      <c r="AB336" s="503"/>
    </row>
    <row r="337" spans="28:28" x14ac:dyDescent="0.3">
      <c r="AB337" s="503"/>
    </row>
    <row r="338" spans="28:28" x14ac:dyDescent="0.3">
      <c r="AB338" s="503"/>
    </row>
    <row r="339" spans="28:28" x14ac:dyDescent="0.3">
      <c r="AB339" s="503"/>
    </row>
    <row r="340" spans="28:28" x14ac:dyDescent="0.3">
      <c r="AB340" s="503"/>
    </row>
    <row r="341" spans="28:28" x14ac:dyDescent="0.3">
      <c r="AB341" s="503"/>
    </row>
    <row r="342" spans="28:28" x14ac:dyDescent="0.3">
      <c r="AB342" s="503"/>
    </row>
    <row r="343" spans="28:28" x14ac:dyDescent="0.3">
      <c r="AB343" s="503"/>
    </row>
    <row r="344" spans="28:28" x14ac:dyDescent="0.3">
      <c r="AB344" s="503"/>
    </row>
    <row r="345" spans="28:28" x14ac:dyDescent="0.3">
      <c r="AB345" s="503"/>
    </row>
    <row r="346" spans="28:28" x14ac:dyDescent="0.3">
      <c r="AB346" s="503"/>
    </row>
    <row r="347" spans="28:28" x14ac:dyDescent="0.3">
      <c r="AB347" s="503"/>
    </row>
    <row r="348" spans="28:28" x14ac:dyDescent="0.3">
      <c r="AB348" s="503"/>
    </row>
    <row r="349" spans="28:28" x14ac:dyDescent="0.3">
      <c r="AB349" s="503"/>
    </row>
    <row r="350" spans="28:28" x14ac:dyDescent="0.3">
      <c r="AB350" s="503"/>
    </row>
    <row r="351" spans="28:28" x14ac:dyDescent="0.3">
      <c r="AB351" s="503"/>
    </row>
    <row r="352" spans="28:28" x14ac:dyDescent="0.3">
      <c r="AB352" s="503"/>
    </row>
    <row r="353" spans="28:28" x14ac:dyDescent="0.3">
      <c r="AB353" s="503"/>
    </row>
    <row r="354" spans="28:28" x14ac:dyDescent="0.3">
      <c r="AB354" s="503"/>
    </row>
    <row r="355" spans="28:28" x14ac:dyDescent="0.3">
      <c r="AB355" s="503"/>
    </row>
    <row r="356" spans="28:28" x14ac:dyDescent="0.3">
      <c r="AB356" s="503"/>
    </row>
    <row r="357" spans="28:28" x14ac:dyDescent="0.3">
      <c r="AB357" s="503"/>
    </row>
    <row r="358" spans="28:28" x14ac:dyDescent="0.3">
      <c r="AB358" s="503"/>
    </row>
    <row r="359" spans="28:28" x14ac:dyDescent="0.3">
      <c r="AB359" s="503"/>
    </row>
    <row r="360" spans="28:28" x14ac:dyDescent="0.3">
      <c r="AB360" s="503"/>
    </row>
    <row r="361" spans="28:28" x14ac:dyDescent="0.3">
      <c r="AB361" s="503"/>
    </row>
    <row r="362" spans="28:28" x14ac:dyDescent="0.3">
      <c r="AB362" s="503"/>
    </row>
    <row r="363" spans="28:28" x14ac:dyDescent="0.3">
      <c r="AB363" s="503"/>
    </row>
    <row r="364" spans="28:28" x14ac:dyDescent="0.3">
      <c r="AB364" s="503"/>
    </row>
    <row r="365" spans="28:28" x14ac:dyDescent="0.3">
      <c r="AB365" s="503"/>
    </row>
    <row r="366" spans="28:28" x14ac:dyDescent="0.3">
      <c r="AB366" s="503"/>
    </row>
    <row r="367" spans="28:28" x14ac:dyDescent="0.3">
      <c r="AB367" s="503"/>
    </row>
    <row r="368" spans="28:28" x14ac:dyDescent="0.3">
      <c r="AB368" s="503"/>
    </row>
    <row r="369" spans="28:28" x14ac:dyDescent="0.3">
      <c r="AB369" s="503"/>
    </row>
    <row r="370" spans="28:28" x14ac:dyDescent="0.3">
      <c r="AB370" s="503"/>
    </row>
    <row r="371" spans="28:28" x14ac:dyDescent="0.3">
      <c r="AB371" s="503"/>
    </row>
    <row r="372" spans="28:28" x14ac:dyDescent="0.3">
      <c r="AB372" s="503"/>
    </row>
    <row r="373" spans="28:28" x14ac:dyDescent="0.3">
      <c r="AB373" s="503"/>
    </row>
    <row r="374" spans="28:28" x14ac:dyDescent="0.3">
      <c r="AB374" s="503"/>
    </row>
    <row r="375" spans="28:28" x14ac:dyDescent="0.3">
      <c r="AB375" s="503"/>
    </row>
    <row r="376" spans="28:28" x14ac:dyDescent="0.3">
      <c r="AB376" s="503"/>
    </row>
    <row r="377" spans="28:28" x14ac:dyDescent="0.3">
      <c r="AB377" s="503"/>
    </row>
    <row r="378" spans="28:28" x14ac:dyDescent="0.3">
      <c r="AB378" s="503"/>
    </row>
    <row r="379" spans="28:28" x14ac:dyDescent="0.3">
      <c r="AB379" s="503"/>
    </row>
    <row r="380" spans="28:28" x14ac:dyDescent="0.3">
      <c r="AB380" s="503"/>
    </row>
    <row r="381" spans="28:28" x14ac:dyDescent="0.3">
      <c r="AB381" s="503"/>
    </row>
    <row r="382" spans="28:28" x14ac:dyDescent="0.3">
      <c r="AB382" s="503"/>
    </row>
    <row r="383" spans="28:28" x14ac:dyDescent="0.3">
      <c r="AB383" s="503"/>
    </row>
    <row r="384" spans="28:28" x14ac:dyDescent="0.3">
      <c r="AB384" s="503"/>
    </row>
    <row r="385" spans="28:28" x14ac:dyDescent="0.3">
      <c r="AB385" s="503"/>
    </row>
    <row r="386" spans="28:28" x14ac:dyDescent="0.3">
      <c r="AB386" s="503"/>
    </row>
    <row r="387" spans="28:28" x14ac:dyDescent="0.3">
      <c r="AB387" s="503"/>
    </row>
    <row r="388" spans="28:28" x14ac:dyDescent="0.3">
      <c r="AB388" s="503"/>
    </row>
    <row r="389" spans="28:28" x14ac:dyDescent="0.3">
      <c r="AB389" s="503"/>
    </row>
    <row r="390" spans="28:28" x14ac:dyDescent="0.3">
      <c r="AB390" s="503"/>
    </row>
    <row r="391" spans="28:28" x14ac:dyDescent="0.3">
      <c r="AB391" s="503"/>
    </row>
    <row r="392" spans="28:28" x14ac:dyDescent="0.3">
      <c r="AB392" s="503"/>
    </row>
    <row r="393" spans="28:28" x14ac:dyDescent="0.3">
      <c r="AB393" s="503"/>
    </row>
    <row r="394" spans="28:28" x14ac:dyDescent="0.3">
      <c r="AB394" s="503"/>
    </row>
    <row r="395" spans="28:28" x14ac:dyDescent="0.3">
      <c r="AB395" s="503"/>
    </row>
    <row r="396" spans="28:28" x14ac:dyDescent="0.3">
      <c r="AB396" s="503"/>
    </row>
    <row r="397" spans="28:28" x14ac:dyDescent="0.3">
      <c r="AB397" s="503"/>
    </row>
    <row r="398" spans="28:28" x14ac:dyDescent="0.3">
      <c r="AB398" s="503"/>
    </row>
    <row r="399" spans="28:28" x14ac:dyDescent="0.3">
      <c r="AB399" s="503"/>
    </row>
    <row r="400" spans="28:28" x14ac:dyDescent="0.3">
      <c r="AB400" s="503"/>
    </row>
    <row r="401" spans="28:28" x14ac:dyDescent="0.3">
      <c r="AB401" s="503"/>
    </row>
    <row r="402" spans="28:28" x14ac:dyDescent="0.3">
      <c r="AB402" s="503"/>
    </row>
    <row r="403" spans="28:28" x14ac:dyDescent="0.3">
      <c r="AB403" s="503"/>
    </row>
    <row r="404" spans="28:28" x14ac:dyDescent="0.3">
      <c r="AB404" s="503"/>
    </row>
    <row r="405" spans="28:28" x14ac:dyDescent="0.3">
      <c r="AB405" s="503"/>
    </row>
    <row r="406" spans="28:28" x14ac:dyDescent="0.3">
      <c r="AB406" s="503"/>
    </row>
    <row r="407" spans="28:28" x14ac:dyDescent="0.3">
      <c r="AB407" s="503"/>
    </row>
    <row r="408" spans="28:28" x14ac:dyDescent="0.3">
      <c r="AB408" s="503"/>
    </row>
    <row r="409" spans="28:28" x14ac:dyDescent="0.3">
      <c r="AB409" s="503"/>
    </row>
    <row r="410" spans="28:28" x14ac:dyDescent="0.3">
      <c r="AB410" s="503"/>
    </row>
    <row r="411" spans="28:28" x14ac:dyDescent="0.3">
      <c r="AB411" s="503"/>
    </row>
    <row r="412" spans="28:28" x14ac:dyDescent="0.3">
      <c r="AB412" s="503"/>
    </row>
    <row r="413" spans="28:28" x14ac:dyDescent="0.3">
      <c r="AB413" s="503"/>
    </row>
    <row r="414" spans="28:28" x14ac:dyDescent="0.3">
      <c r="AB414" s="503"/>
    </row>
    <row r="415" spans="28:28" x14ac:dyDescent="0.3">
      <c r="AB415" s="503"/>
    </row>
    <row r="416" spans="28:28" x14ac:dyDescent="0.3">
      <c r="AB416" s="503"/>
    </row>
    <row r="417" spans="28:28" x14ac:dyDescent="0.3">
      <c r="AB417" s="503"/>
    </row>
    <row r="418" spans="28:28" x14ac:dyDescent="0.3">
      <c r="AB418" s="503"/>
    </row>
    <row r="419" spans="28:28" x14ac:dyDescent="0.3">
      <c r="AB419" s="503"/>
    </row>
    <row r="420" spans="28:28" x14ac:dyDescent="0.3">
      <c r="AB420" s="503"/>
    </row>
    <row r="421" spans="28:28" x14ac:dyDescent="0.3">
      <c r="AB421" s="503"/>
    </row>
    <row r="422" spans="28:28" x14ac:dyDescent="0.3">
      <c r="AB422" s="503"/>
    </row>
    <row r="423" spans="28:28" x14ac:dyDescent="0.3">
      <c r="AB423" s="503"/>
    </row>
    <row r="424" spans="28:28" x14ac:dyDescent="0.3">
      <c r="AB424" s="503"/>
    </row>
    <row r="425" spans="28:28" x14ac:dyDescent="0.3">
      <c r="AB425" s="503"/>
    </row>
    <row r="426" spans="28:28" x14ac:dyDescent="0.3">
      <c r="AB426" s="503"/>
    </row>
    <row r="427" spans="28:28" x14ac:dyDescent="0.3">
      <c r="AB427" s="503"/>
    </row>
    <row r="428" spans="28:28" x14ac:dyDescent="0.3">
      <c r="AB428" s="503"/>
    </row>
    <row r="429" spans="28:28" x14ac:dyDescent="0.3">
      <c r="AB429" s="503"/>
    </row>
    <row r="430" spans="28:28" x14ac:dyDescent="0.3">
      <c r="AB430" s="503"/>
    </row>
    <row r="431" spans="28:28" x14ac:dyDescent="0.3">
      <c r="AB431" s="503"/>
    </row>
    <row r="432" spans="28:28" x14ac:dyDescent="0.3">
      <c r="AB432" s="503"/>
    </row>
    <row r="433" spans="28:28" x14ac:dyDescent="0.3">
      <c r="AB433" s="503"/>
    </row>
    <row r="434" spans="28:28" x14ac:dyDescent="0.3">
      <c r="AB434" s="503"/>
    </row>
    <row r="435" spans="28:28" x14ac:dyDescent="0.3">
      <c r="AB435" s="503"/>
    </row>
    <row r="436" spans="28:28" x14ac:dyDescent="0.3">
      <c r="AB436" s="503"/>
    </row>
    <row r="437" spans="28:28" x14ac:dyDescent="0.3">
      <c r="AB437" s="503"/>
    </row>
    <row r="438" spans="28:28" x14ac:dyDescent="0.3">
      <c r="AB438" s="503"/>
    </row>
    <row r="439" spans="28:28" x14ac:dyDescent="0.3">
      <c r="AB439" s="503"/>
    </row>
    <row r="440" spans="28:28" x14ac:dyDescent="0.3">
      <c r="AB440" s="503"/>
    </row>
    <row r="441" spans="28:28" x14ac:dyDescent="0.3">
      <c r="AB441" s="503"/>
    </row>
    <row r="442" spans="28:28" x14ac:dyDescent="0.3">
      <c r="AB442" s="503"/>
    </row>
    <row r="443" spans="28:28" x14ac:dyDescent="0.3">
      <c r="AB443" s="503"/>
    </row>
    <row r="444" spans="28:28" x14ac:dyDescent="0.3">
      <c r="AB444" s="503"/>
    </row>
    <row r="445" spans="28:28" x14ac:dyDescent="0.3">
      <c r="AB445" s="503"/>
    </row>
    <row r="446" spans="28:28" x14ac:dyDescent="0.3">
      <c r="AB446" s="503"/>
    </row>
    <row r="447" spans="28:28" x14ac:dyDescent="0.3">
      <c r="AB447" s="503"/>
    </row>
    <row r="448" spans="28:28" x14ac:dyDescent="0.3">
      <c r="AB448" s="503"/>
    </row>
    <row r="449" spans="28:28" x14ac:dyDescent="0.3">
      <c r="AB449" s="503"/>
    </row>
    <row r="450" spans="28:28" x14ac:dyDescent="0.3">
      <c r="AB450" s="503"/>
    </row>
    <row r="451" spans="28:28" x14ac:dyDescent="0.3">
      <c r="AB451" s="503"/>
    </row>
    <row r="452" spans="28:28" x14ac:dyDescent="0.3">
      <c r="AB452" s="503"/>
    </row>
    <row r="453" spans="28:28" x14ac:dyDescent="0.3">
      <c r="AB453" s="503"/>
    </row>
    <row r="454" spans="28:28" x14ac:dyDescent="0.3">
      <c r="AB454" s="503"/>
    </row>
    <row r="455" spans="28:28" x14ac:dyDescent="0.3">
      <c r="AB455" s="503"/>
    </row>
    <row r="456" spans="28:28" x14ac:dyDescent="0.3">
      <c r="AB456" s="503"/>
    </row>
    <row r="457" spans="28:28" x14ac:dyDescent="0.3">
      <c r="AB457" s="503"/>
    </row>
    <row r="458" spans="28:28" x14ac:dyDescent="0.3">
      <c r="AB458" s="503"/>
    </row>
    <row r="459" spans="28:28" x14ac:dyDescent="0.3">
      <c r="AB459" s="503"/>
    </row>
    <row r="460" spans="28:28" x14ac:dyDescent="0.3">
      <c r="AB460" s="503"/>
    </row>
    <row r="461" spans="28:28" x14ac:dyDescent="0.3">
      <c r="AB461" s="503"/>
    </row>
    <row r="462" spans="28:28" x14ac:dyDescent="0.3">
      <c r="AB462" s="503"/>
    </row>
    <row r="463" spans="28:28" x14ac:dyDescent="0.3">
      <c r="AB463" s="503"/>
    </row>
    <row r="464" spans="28:28" x14ac:dyDescent="0.3">
      <c r="AB464" s="503"/>
    </row>
    <row r="465" spans="28:28" x14ac:dyDescent="0.3">
      <c r="AB465" s="503"/>
    </row>
    <row r="466" spans="28:28" x14ac:dyDescent="0.3">
      <c r="AB466" s="503"/>
    </row>
    <row r="467" spans="28:28" x14ac:dyDescent="0.3">
      <c r="AB467" s="503"/>
    </row>
    <row r="468" spans="28:28" x14ac:dyDescent="0.3">
      <c r="AB468" s="503"/>
    </row>
    <row r="469" spans="28:28" x14ac:dyDescent="0.3">
      <c r="AB469" s="503"/>
    </row>
    <row r="470" spans="28:28" x14ac:dyDescent="0.3">
      <c r="AB470" s="503"/>
    </row>
    <row r="471" spans="28:28" x14ac:dyDescent="0.3">
      <c r="AB471" s="503"/>
    </row>
    <row r="472" spans="28:28" x14ac:dyDescent="0.3">
      <c r="AB472" s="503"/>
    </row>
    <row r="473" spans="28:28" x14ac:dyDescent="0.3">
      <c r="AB473" s="503"/>
    </row>
    <row r="474" spans="28:28" x14ac:dyDescent="0.3">
      <c r="AB474" s="503"/>
    </row>
    <row r="475" spans="28:28" x14ac:dyDescent="0.3">
      <c r="AB475" s="503"/>
    </row>
    <row r="476" spans="28:28" x14ac:dyDescent="0.3">
      <c r="AB476" s="503"/>
    </row>
    <row r="477" spans="28:28" x14ac:dyDescent="0.3">
      <c r="AB477" s="503"/>
    </row>
    <row r="478" spans="28:28" x14ac:dyDescent="0.3">
      <c r="AB478" s="503"/>
    </row>
    <row r="479" spans="28:28" x14ac:dyDescent="0.3">
      <c r="AB479" s="503"/>
    </row>
    <row r="480" spans="28:28" x14ac:dyDescent="0.3">
      <c r="AB480" s="503"/>
    </row>
    <row r="481" spans="28:28" x14ac:dyDescent="0.3">
      <c r="AB481" s="503"/>
    </row>
    <row r="482" spans="28:28" x14ac:dyDescent="0.3">
      <c r="AB482" s="503"/>
    </row>
    <row r="483" spans="28:28" x14ac:dyDescent="0.3">
      <c r="AB483" s="503"/>
    </row>
    <row r="484" spans="28:28" x14ac:dyDescent="0.3">
      <c r="AB484" s="503"/>
    </row>
    <row r="485" spans="28:28" x14ac:dyDescent="0.3">
      <c r="AB485" s="503"/>
    </row>
    <row r="486" spans="28:28" x14ac:dyDescent="0.3">
      <c r="AB486" s="503"/>
    </row>
    <row r="487" spans="28:28" x14ac:dyDescent="0.3">
      <c r="AB487" s="503"/>
    </row>
    <row r="488" spans="28:28" x14ac:dyDescent="0.3">
      <c r="AB488" s="503"/>
    </row>
    <row r="489" spans="28:28" x14ac:dyDescent="0.3">
      <c r="AB489" s="503"/>
    </row>
    <row r="490" spans="28:28" x14ac:dyDescent="0.3">
      <c r="AB490" s="503"/>
    </row>
    <row r="491" spans="28:28" x14ac:dyDescent="0.3">
      <c r="AB491" s="503"/>
    </row>
    <row r="492" spans="28:28" x14ac:dyDescent="0.3">
      <c r="AB492" s="503"/>
    </row>
    <row r="493" spans="28:28" x14ac:dyDescent="0.3">
      <c r="AB493" s="503"/>
    </row>
    <row r="494" spans="28:28" x14ac:dyDescent="0.3">
      <c r="AB494" s="503"/>
    </row>
    <row r="495" spans="28:28" x14ac:dyDescent="0.3">
      <c r="AB495" s="503"/>
    </row>
    <row r="496" spans="28:28" x14ac:dyDescent="0.3">
      <c r="AB496" s="503"/>
    </row>
    <row r="497" spans="28:28" x14ac:dyDescent="0.3">
      <c r="AB497" s="503"/>
    </row>
    <row r="498" spans="28:28" x14ac:dyDescent="0.3">
      <c r="AB498" s="503"/>
    </row>
    <row r="499" spans="28:28" x14ac:dyDescent="0.3">
      <c r="AB499" s="503"/>
    </row>
    <row r="500" spans="28:28" x14ac:dyDescent="0.3">
      <c r="AB500" s="503"/>
    </row>
    <row r="501" spans="28:28" x14ac:dyDescent="0.3">
      <c r="AB501" s="503"/>
    </row>
    <row r="502" spans="28:28" x14ac:dyDescent="0.3">
      <c r="AB502" s="503"/>
    </row>
    <row r="503" spans="28:28" x14ac:dyDescent="0.3">
      <c r="AB503" s="503"/>
    </row>
    <row r="504" spans="28:28" x14ac:dyDescent="0.3">
      <c r="AB504" s="503"/>
    </row>
    <row r="505" spans="28:28" x14ac:dyDescent="0.3">
      <c r="AB505" s="503"/>
    </row>
    <row r="506" spans="28:28" x14ac:dyDescent="0.3">
      <c r="AB506" s="503"/>
    </row>
    <row r="507" spans="28:28" x14ac:dyDescent="0.3">
      <c r="AB507" s="503"/>
    </row>
    <row r="508" spans="28:28" x14ac:dyDescent="0.3">
      <c r="AB508" s="503"/>
    </row>
    <row r="509" spans="28:28" x14ac:dyDescent="0.3">
      <c r="AB509" s="503"/>
    </row>
    <row r="510" spans="28:28" x14ac:dyDescent="0.3">
      <c r="AB510" s="503"/>
    </row>
    <row r="511" spans="28:28" x14ac:dyDescent="0.3">
      <c r="AB511" s="503"/>
    </row>
    <row r="512" spans="28:28" x14ac:dyDescent="0.3">
      <c r="AB512" s="503"/>
    </row>
    <row r="513" spans="28:28" x14ac:dyDescent="0.3">
      <c r="AB513" s="503"/>
    </row>
    <row r="514" spans="28:28" x14ac:dyDescent="0.3">
      <c r="AB514" s="503"/>
    </row>
    <row r="515" spans="28:28" x14ac:dyDescent="0.3">
      <c r="AB515" s="503"/>
    </row>
    <row r="516" spans="28:28" x14ac:dyDescent="0.3">
      <c r="AB516" s="503"/>
    </row>
    <row r="517" spans="28:28" x14ac:dyDescent="0.3">
      <c r="AB517" s="503"/>
    </row>
    <row r="518" spans="28:28" x14ac:dyDescent="0.3">
      <c r="AB518" s="503"/>
    </row>
    <row r="519" spans="28:28" x14ac:dyDescent="0.3">
      <c r="AB519" s="503"/>
    </row>
    <row r="520" spans="28:28" x14ac:dyDescent="0.3">
      <c r="AB520" s="503"/>
    </row>
    <row r="521" spans="28:28" x14ac:dyDescent="0.3">
      <c r="AB521" s="503"/>
    </row>
    <row r="522" spans="28:28" x14ac:dyDescent="0.3">
      <c r="AB522" s="503"/>
    </row>
    <row r="523" spans="28:28" x14ac:dyDescent="0.3">
      <c r="AB523" s="503"/>
    </row>
    <row r="524" spans="28:28" x14ac:dyDescent="0.3">
      <c r="AB524" s="503"/>
    </row>
    <row r="525" spans="28:28" x14ac:dyDescent="0.3">
      <c r="AB525" s="503"/>
    </row>
    <row r="526" spans="28:28" x14ac:dyDescent="0.3">
      <c r="AB526" s="503"/>
    </row>
    <row r="527" spans="28:28" x14ac:dyDescent="0.3">
      <c r="AB527" s="503"/>
    </row>
    <row r="528" spans="28:28" x14ac:dyDescent="0.3">
      <c r="AB528" s="503"/>
    </row>
    <row r="529" spans="28:28" x14ac:dyDescent="0.3">
      <c r="AB529" s="503"/>
    </row>
    <row r="530" spans="28:28" x14ac:dyDescent="0.3">
      <c r="AB530" s="503"/>
    </row>
    <row r="531" spans="28:28" x14ac:dyDescent="0.3">
      <c r="AB531" s="503"/>
    </row>
    <row r="532" spans="28:28" x14ac:dyDescent="0.3">
      <c r="AB532" s="503"/>
    </row>
    <row r="533" spans="28:28" x14ac:dyDescent="0.3">
      <c r="AB533" s="503"/>
    </row>
    <row r="534" spans="28:28" x14ac:dyDescent="0.3">
      <c r="AB534" s="503"/>
    </row>
    <row r="535" spans="28:28" x14ac:dyDescent="0.3">
      <c r="AB535" s="503"/>
    </row>
    <row r="536" spans="28:28" x14ac:dyDescent="0.3">
      <c r="AB536" s="503"/>
    </row>
    <row r="537" spans="28:28" x14ac:dyDescent="0.3">
      <c r="AB537" s="503"/>
    </row>
    <row r="538" spans="28:28" x14ac:dyDescent="0.3">
      <c r="AB538" s="503"/>
    </row>
    <row r="539" spans="28:28" x14ac:dyDescent="0.3">
      <c r="AB539" s="503"/>
    </row>
    <row r="540" spans="28:28" x14ac:dyDescent="0.3">
      <c r="AB540" s="503"/>
    </row>
    <row r="541" spans="28:28" x14ac:dyDescent="0.3">
      <c r="AB541" s="503"/>
    </row>
    <row r="542" spans="28:28" x14ac:dyDescent="0.3">
      <c r="AB542" s="503"/>
    </row>
    <row r="543" spans="28:28" x14ac:dyDescent="0.3">
      <c r="AB543" s="503"/>
    </row>
    <row r="544" spans="28:28" x14ac:dyDescent="0.3">
      <c r="AB544" s="503"/>
    </row>
    <row r="545" spans="28:28" x14ac:dyDescent="0.3">
      <c r="AB545" s="503"/>
    </row>
    <row r="546" spans="28:28" x14ac:dyDescent="0.3">
      <c r="AB546" s="503"/>
    </row>
    <row r="547" spans="28:28" x14ac:dyDescent="0.3">
      <c r="AB547" s="503"/>
    </row>
    <row r="548" spans="28:28" x14ac:dyDescent="0.3">
      <c r="AB548" s="503"/>
    </row>
    <row r="549" spans="28:28" x14ac:dyDescent="0.3">
      <c r="AB549" s="503"/>
    </row>
    <row r="550" spans="28:28" x14ac:dyDescent="0.3">
      <c r="AB550" s="503"/>
    </row>
    <row r="551" spans="28:28" x14ac:dyDescent="0.3">
      <c r="AB551" s="503"/>
    </row>
    <row r="552" spans="28:28" x14ac:dyDescent="0.3">
      <c r="AB552" s="503"/>
    </row>
    <row r="553" spans="28:28" x14ac:dyDescent="0.3">
      <c r="AB553" s="503"/>
    </row>
    <row r="554" spans="28:28" x14ac:dyDescent="0.3">
      <c r="AB554" s="503"/>
    </row>
    <row r="555" spans="28:28" x14ac:dyDescent="0.3">
      <c r="AB555" s="503"/>
    </row>
    <row r="556" spans="28:28" x14ac:dyDescent="0.3">
      <c r="AB556" s="503"/>
    </row>
    <row r="557" spans="28:28" x14ac:dyDescent="0.3">
      <c r="AB557" s="503"/>
    </row>
    <row r="558" spans="28:28" x14ac:dyDescent="0.3">
      <c r="AB558" s="503"/>
    </row>
    <row r="559" spans="28:28" x14ac:dyDescent="0.3">
      <c r="AB559" s="503"/>
    </row>
    <row r="560" spans="28:28" x14ac:dyDescent="0.3">
      <c r="AB560" s="503"/>
    </row>
    <row r="561" spans="28:28" x14ac:dyDescent="0.3">
      <c r="AB561" s="503"/>
    </row>
    <row r="562" spans="28:28" x14ac:dyDescent="0.3">
      <c r="AB562" s="503"/>
    </row>
    <row r="563" spans="28:28" x14ac:dyDescent="0.3">
      <c r="AB563" s="503"/>
    </row>
    <row r="564" spans="28:28" x14ac:dyDescent="0.3">
      <c r="AB564" s="503"/>
    </row>
    <row r="565" spans="28:28" x14ac:dyDescent="0.3">
      <c r="AB565" s="503"/>
    </row>
    <row r="566" spans="28:28" x14ac:dyDescent="0.3">
      <c r="AB566" s="503"/>
    </row>
    <row r="567" spans="28:28" x14ac:dyDescent="0.3">
      <c r="AB567" s="503"/>
    </row>
    <row r="568" spans="28:28" x14ac:dyDescent="0.3">
      <c r="AB568" s="503"/>
    </row>
    <row r="569" spans="28:28" x14ac:dyDescent="0.3">
      <c r="AB569" s="503"/>
    </row>
    <row r="570" spans="28:28" x14ac:dyDescent="0.3">
      <c r="AB570" s="503"/>
    </row>
    <row r="571" spans="28:28" x14ac:dyDescent="0.3">
      <c r="AB571" s="503"/>
    </row>
    <row r="572" spans="28:28" x14ac:dyDescent="0.3">
      <c r="AB572" s="503"/>
    </row>
    <row r="573" spans="28:28" x14ac:dyDescent="0.3">
      <c r="AB573" s="503"/>
    </row>
    <row r="574" spans="28:28" x14ac:dyDescent="0.3">
      <c r="AB574" s="503"/>
    </row>
    <row r="575" spans="28:28" x14ac:dyDescent="0.3">
      <c r="AB575" s="503"/>
    </row>
    <row r="576" spans="28:28" x14ac:dyDescent="0.3">
      <c r="AB576" s="503"/>
    </row>
    <row r="577" spans="28:28" x14ac:dyDescent="0.3">
      <c r="AB577" s="503"/>
    </row>
    <row r="578" spans="28:28" x14ac:dyDescent="0.3">
      <c r="AB578" s="503"/>
    </row>
    <row r="579" spans="28:28" x14ac:dyDescent="0.3">
      <c r="AB579" s="503"/>
    </row>
    <row r="580" spans="28:28" x14ac:dyDescent="0.3">
      <c r="AB580" s="503"/>
    </row>
    <row r="581" spans="28:28" x14ac:dyDescent="0.3">
      <c r="AB581" s="503"/>
    </row>
    <row r="582" spans="28:28" x14ac:dyDescent="0.3">
      <c r="AB582" s="503"/>
    </row>
    <row r="583" spans="28:28" x14ac:dyDescent="0.3">
      <c r="AB583" s="503"/>
    </row>
    <row r="584" spans="28:28" x14ac:dyDescent="0.3">
      <c r="AB584" s="503"/>
    </row>
    <row r="585" spans="28:28" x14ac:dyDescent="0.3">
      <c r="AB585" s="503"/>
    </row>
    <row r="586" spans="28:28" x14ac:dyDescent="0.3">
      <c r="AB586" s="503"/>
    </row>
    <row r="587" spans="28:28" x14ac:dyDescent="0.3">
      <c r="AB587" s="503"/>
    </row>
    <row r="588" spans="28:28" x14ac:dyDescent="0.3">
      <c r="AB588" s="503"/>
    </row>
    <row r="589" spans="28:28" x14ac:dyDescent="0.3">
      <c r="AB589" s="503"/>
    </row>
    <row r="590" spans="28:28" x14ac:dyDescent="0.3">
      <c r="AB590" s="503"/>
    </row>
    <row r="591" spans="28:28" x14ac:dyDescent="0.3">
      <c r="AB591" s="503"/>
    </row>
    <row r="592" spans="28:28" x14ac:dyDescent="0.3">
      <c r="AB592" s="503"/>
    </row>
    <row r="593" spans="28:28" x14ac:dyDescent="0.3">
      <c r="AB593" s="503"/>
    </row>
    <row r="594" spans="28:28" x14ac:dyDescent="0.3">
      <c r="AB594" s="503"/>
    </row>
    <row r="595" spans="28:28" x14ac:dyDescent="0.3">
      <c r="AB595" s="503"/>
    </row>
    <row r="596" spans="28:28" x14ac:dyDescent="0.3">
      <c r="AB596" s="503"/>
    </row>
    <row r="597" spans="28:28" x14ac:dyDescent="0.3">
      <c r="AB597" s="503"/>
    </row>
    <row r="598" spans="28:28" x14ac:dyDescent="0.3">
      <c r="AB598" s="503"/>
    </row>
    <row r="599" spans="28:28" x14ac:dyDescent="0.3">
      <c r="AB599" s="503"/>
    </row>
    <row r="600" spans="28:28" x14ac:dyDescent="0.3">
      <c r="AB600" s="503"/>
    </row>
    <row r="601" spans="28:28" x14ac:dyDescent="0.3">
      <c r="AB601" s="503"/>
    </row>
    <row r="602" spans="28:28" x14ac:dyDescent="0.3">
      <c r="AB602" s="503"/>
    </row>
    <row r="603" spans="28:28" x14ac:dyDescent="0.3">
      <c r="AB603" s="503"/>
    </row>
    <row r="604" spans="28:28" x14ac:dyDescent="0.3">
      <c r="AB604" s="503"/>
    </row>
    <row r="605" spans="28:28" x14ac:dyDescent="0.3">
      <c r="AB605" s="503"/>
    </row>
    <row r="606" spans="28:28" x14ac:dyDescent="0.3">
      <c r="AB606" s="503"/>
    </row>
    <row r="607" spans="28:28" x14ac:dyDescent="0.3">
      <c r="AB607" s="503"/>
    </row>
    <row r="608" spans="28:28" x14ac:dyDescent="0.3">
      <c r="AB608" s="503"/>
    </row>
    <row r="609" spans="28:28" x14ac:dyDescent="0.3">
      <c r="AB609" s="503"/>
    </row>
    <row r="610" spans="28:28" x14ac:dyDescent="0.3">
      <c r="AB610" s="503"/>
    </row>
    <row r="611" spans="28:28" x14ac:dyDescent="0.3">
      <c r="AB611" s="503"/>
    </row>
    <row r="612" spans="28:28" x14ac:dyDescent="0.3">
      <c r="AB612" s="503"/>
    </row>
    <row r="613" spans="28:28" x14ac:dyDescent="0.3">
      <c r="AB613" s="503"/>
    </row>
    <row r="614" spans="28:28" x14ac:dyDescent="0.3">
      <c r="AB614" s="503"/>
    </row>
    <row r="615" spans="28:28" x14ac:dyDescent="0.3">
      <c r="AB615" s="503"/>
    </row>
    <row r="616" spans="28:28" x14ac:dyDescent="0.3">
      <c r="AB616" s="503"/>
    </row>
    <row r="617" spans="28:28" x14ac:dyDescent="0.3">
      <c r="AB617" s="503"/>
    </row>
    <row r="618" spans="28:28" x14ac:dyDescent="0.3">
      <c r="AB618" s="503"/>
    </row>
    <row r="619" spans="28:28" x14ac:dyDescent="0.3">
      <c r="AB619" s="503"/>
    </row>
    <row r="620" spans="28:28" x14ac:dyDescent="0.3">
      <c r="AB620" s="503"/>
    </row>
    <row r="621" spans="28:28" x14ac:dyDescent="0.3">
      <c r="AB621" s="503"/>
    </row>
    <row r="622" spans="28:28" x14ac:dyDescent="0.3">
      <c r="AB622" s="503"/>
    </row>
    <row r="623" spans="28:28" x14ac:dyDescent="0.3">
      <c r="AB623" s="503"/>
    </row>
    <row r="624" spans="28:28" x14ac:dyDescent="0.3">
      <c r="AB624" s="503"/>
    </row>
    <row r="625" spans="28:28" x14ac:dyDescent="0.3">
      <c r="AB625" s="503"/>
    </row>
    <row r="626" spans="28:28" x14ac:dyDescent="0.3">
      <c r="AB626" s="503"/>
    </row>
    <row r="627" spans="28:28" x14ac:dyDescent="0.3">
      <c r="AB627" s="503"/>
    </row>
    <row r="628" spans="28:28" x14ac:dyDescent="0.3">
      <c r="AB628" s="503"/>
    </row>
    <row r="629" spans="28:28" x14ac:dyDescent="0.3">
      <c r="AB629" s="503"/>
    </row>
    <row r="630" spans="28:28" x14ac:dyDescent="0.3">
      <c r="AB630" s="503"/>
    </row>
    <row r="631" spans="28:28" x14ac:dyDescent="0.3">
      <c r="AB631" s="503"/>
    </row>
    <row r="632" spans="28:28" x14ac:dyDescent="0.3">
      <c r="AB632" s="503"/>
    </row>
    <row r="633" spans="28:28" x14ac:dyDescent="0.3">
      <c r="AB633" s="503"/>
    </row>
    <row r="634" spans="28:28" x14ac:dyDescent="0.3">
      <c r="AB634" s="503"/>
    </row>
    <row r="635" spans="28:28" x14ac:dyDescent="0.3">
      <c r="AB635" s="503"/>
    </row>
    <row r="636" spans="28:28" x14ac:dyDescent="0.3">
      <c r="AB636" s="503"/>
    </row>
    <row r="637" spans="28:28" x14ac:dyDescent="0.3">
      <c r="AB637" s="503"/>
    </row>
    <row r="638" spans="28:28" x14ac:dyDescent="0.3">
      <c r="AB638" s="503"/>
    </row>
    <row r="639" spans="28:28" x14ac:dyDescent="0.3">
      <c r="AB639" s="503"/>
    </row>
    <row r="640" spans="28:28" x14ac:dyDescent="0.3">
      <c r="AB640" s="503"/>
    </row>
    <row r="641" spans="28:28" x14ac:dyDescent="0.3">
      <c r="AB641" s="503"/>
    </row>
    <row r="642" spans="28:28" x14ac:dyDescent="0.3">
      <c r="AB642" s="503"/>
    </row>
    <row r="643" spans="28:28" x14ac:dyDescent="0.3">
      <c r="AB643" s="503"/>
    </row>
    <row r="644" spans="28:28" x14ac:dyDescent="0.3">
      <c r="AB644" s="503"/>
    </row>
    <row r="645" spans="28:28" x14ac:dyDescent="0.3">
      <c r="AB645" s="503"/>
    </row>
    <row r="646" spans="28:28" x14ac:dyDescent="0.3">
      <c r="AB646" s="503"/>
    </row>
    <row r="647" spans="28:28" x14ac:dyDescent="0.3">
      <c r="AB647" s="503"/>
    </row>
    <row r="648" spans="28:28" x14ac:dyDescent="0.3">
      <c r="AB648" s="503"/>
    </row>
    <row r="649" spans="28:28" x14ac:dyDescent="0.3">
      <c r="AB649" s="503"/>
    </row>
    <row r="650" spans="28:28" x14ac:dyDescent="0.3">
      <c r="AB650" s="503"/>
    </row>
    <row r="651" spans="28:28" x14ac:dyDescent="0.3">
      <c r="AB651" s="503"/>
    </row>
    <row r="652" spans="28:28" x14ac:dyDescent="0.3">
      <c r="AB652" s="503"/>
    </row>
    <row r="653" spans="28:28" x14ac:dyDescent="0.3">
      <c r="AB653" s="503"/>
    </row>
    <row r="654" spans="28:28" x14ac:dyDescent="0.3">
      <c r="AB654" s="503"/>
    </row>
    <row r="655" spans="28:28" x14ac:dyDescent="0.3">
      <c r="AB655" s="503"/>
    </row>
    <row r="656" spans="28:28" x14ac:dyDescent="0.3">
      <c r="AB656" s="503"/>
    </row>
    <row r="657" spans="28:28" x14ac:dyDescent="0.3">
      <c r="AB657" s="503"/>
    </row>
    <row r="658" spans="28:28" x14ac:dyDescent="0.3">
      <c r="AB658" s="503"/>
    </row>
    <row r="659" spans="28:28" x14ac:dyDescent="0.3">
      <c r="AB659" s="503"/>
    </row>
    <row r="660" spans="28:28" x14ac:dyDescent="0.3">
      <c r="AB660" s="503"/>
    </row>
    <row r="661" spans="28:28" x14ac:dyDescent="0.3">
      <c r="AB661" s="503"/>
    </row>
    <row r="662" spans="28:28" x14ac:dyDescent="0.3">
      <c r="AB662" s="503"/>
    </row>
    <row r="663" spans="28:28" x14ac:dyDescent="0.3">
      <c r="AB663" s="503"/>
    </row>
    <row r="664" spans="28:28" x14ac:dyDescent="0.3">
      <c r="AB664" s="503"/>
    </row>
    <row r="665" spans="28:28" x14ac:dyDescent="0.3">
      <c r="AB665" s="503"/>
    </row>
    <row r="666" spans="28:28" x14ac:dyDescent="0.3">
      <c r="AB666" s="503"/>
    </row>
    <row r="667" spans="28:28" x14ac:dyDescent="0.3">
      <c r="AB667" s="503"/>
    </row>
    <row r="668" spans="28:28" x14ac:dyDescent="0.3">
      <c r="AB668" s="503"/>
    </row>
    <row r="669" spans="28:28" x14ac:dyDescent="0.3">
      <c r="AB669" s="503"/>
    </row>
    <row r="670" spans="28:28" x14ac:dyDescent="0.3">
      <c r="AB670" s="503"/>
    </row>
    <row r="671" spans="28:28" x14ac:dyDescent="0.3">
      <c r="AB671" s="503"/>
    </row>
    <row r="672" spans="28:28" x14ac:dyDescent="0.3">
      <c r="AB672" s="503"/>
    </row>
    <row r="673" spans="28:28" x14ac:dyDescent="0.3">
      <c r="AB673" s="503"/>
    </row>
    <row r="674" spans="28:28" x14ac:dyDescent="0.3">
      <c r="AB674" s="503"/>
    </row>
    <row r="675" spans="28:28" x14ac:dyDescent="0.3">
      <c r="AB675" s="503"/>
    </row>
    <row r="676" spans="28:28" x14ac:dyDescent="0.3">
      <c r="AB676" s="503"/>
    </row>
    <row r="677" spans="28:28" x14ac:dyDescent="0.3">
      <c r="AB677" s="503"/>
    </row>
    <row r="678" spans="28:28" x14ac:dyDescent="0.3">
      <c r="AB678" s="503"/>
    </row>
    <row r="679" spans="28:28" x14ac:dyDescent="0.3">
      <c r="AB679" s="503"/>
    </row>
    <row r="680" spans="28:28" x14ac:dyDescent="0.3">
      <c r="AB680" s="503"/>
    </row>
    <row r="681" spans="28:28" x14ac:dyDescent="0.3">
      <c r="AB681" s="503"/>
    </row>
    <row r="682" spans="28:28" x14ac:dyDescent="0.3">
      <c r="AB682" s="503"/>
    </row>
    <row r="683" spans="28:28" x14ac:dyDescent="0.3">
      <c r="AB683" s="503"/>
    </row>
    <row r="684" spans="28:28" x14ac:dyDescent="0.3">
      <c r="AB684" s="503"/>
    </row>
    <row r="685" spans="28:28" x14ac:dyDescent="0.3">
      <c r="AB685" s="503"/>
    </row>
    <row r="686" spans="28:28" x14ac:dyDescent="0.3">
      <c r="AB686" s="503"/>
    </row>
    <row r="687" spans="28:28" x14ac:dyDescent="0.3">
      <c r="AB687" s="503"/>
    </row>
    <row r="688" spans="28:28" x14ac:dyDescent="0.3">
      <c r="AB688" s="503"/>
    </row>
    <row r="689" spans="28:28" x14ac:dyDescent="0.3">
      <c r="AB689" s="503"/>
    </row>
    <row r="690" spans="28:28" x14ac:dyDescent="0.3">
      <c r="AB690" s="503"/>
    </row>
    <row r="691" spans="28:28" x14ac:dyDescent="0.3">
      <c r="AB691" s="503"/>
    </row>
    <row r="692" spans="28:28" x14ac:dyDescent="0.3">
      <c r="AB692" s="503"/>
    </row>
    <row r="693" spans="28:28" x14ac:dyDescent="0.3">
      <c r="AB693" s="503"/>
    </row>
    <row r="694" spans="28:28" x14ac:dyDescent="0.3">
      <c r="AB694" s="503"/>
    </row>
    <row r="695" spans="28:28" x14ac:dyDescent="0.3">
      <c r="AB695" s="503"/>
    </row>
    <row r="696" spans="28:28" x14ac:dyDescent="0.3">
      <c r="AB696" s="503"/>
    </row>
    <row r="697" spans="28:28" x14ac:dyDescent="0.3">
      <c r="AB697" s="503"/>
    </row>
    <row r="698" spans="28:28" x14ac:dyDescent="0.3">
      <c r="AB698" s="503"/>
    </row>
    <row r="699" spans="28:28" x14ac:dyDescent="0.3">
      <c r="AB699" s="503"/>
    </row>
    <row r="700" spans="28:28" x14ac:dyDescent="0.3">
      <c r="AB700" s="503"/>
    </row>
    <row r="701" spans="28:28" x14ac:dyDescent="0.3">
      <c r="AB701" s="503"/>
    </row>
    <row r="702" spans="28:28" x14ac:dyDescent="0.3">
      <c r="AB702" s="503"/>
    </row>
    <row r="703" spans="28:28" x14ac:dyDescent="0.3">
      <c r="AB703" s="503"/>
    </row>
    <row r="704" spans="28:28" x14ac:dyDescent="0.3">
      <c r="AB704" s="503"/>
    </row>
    <row r="705" spans="28:28" x14ac:dyDescent="0.3">
      <c r="AB705" s="503"/>
    </row>
    <row r="706" spans="28:28" x14ac:dyDescent="0.3">
      <c r="AB706" s="503"/>
    </row>
    <row r="707" spans="28:28" x14ac:dyDescent="0.3">
      <c r="AB707" s="503"/>
    </row>
    <row r="708" spans="28:28" x14ac:dyDescent="0.3">
      <c r="AB708" s="503"/>
    </row>
    <row r="709" spans="28:28" x14ac:dyDescent="0.3">
      <c r="AB709" s="503"/>
    </row>
    <row r="710" spans="28:28" x14ac:dyDescent="0.3">
      <c r="AB710" s="503"/>
    </row>
    <row r="711" spans="28:28" x14ac:dyDescent="0.3">
      <c r="AB711" s="503"/>
    </row>
    <row r="712" spans="28:28" x14ac:dyDescent="0.3">
      <c r="AB712" s="503"/>
    </row>
    <row r="713" spans="28:28" x14ac:dyDescent="0.3">
      <c r="AB713" s="503"/>
    </row>
    <row r="714" spans="28:28" x14ac:dyDescent="0.3">
      <c r="AB714" s="503"/>
    </row>
    <row r="715" spans="28:28" x14ac:dyDescent="0.3">
      <c r="AB715" s="503"/>
    </row>
    <row r="716" spans="28:28" x14ac:dyDescent="0.3">
      <c r="AB716" s="503"/>
    </row>
    <row r="717" spans="28:28" x14ac:dyDescent="0.3">
      <c r="AB717" s="503"/>
    </row>
    <row r="718" spans="28:28" x14ac:dyDescent="0.3">
      <c r="AB718" s="503"/>
    </row>
    <row r="719" spans="28:28" x14ac:dyDescent="0.3">
      <c r="AB719" s="503"/>
    </row>
    <row r="720" spans="28:28" x14ac:dyDescent="0.3">
      <c r="AB720" s="503"/>
    </row>
    <row r="721" spans="28:28" x14ac:dyDescent="0.3">
      <c r="AB721" s="503"/>
    </row>
    <row r="722" spans="28:28" x14ac:dyDescent="0.3">
      <c r="AB722" s="503"/>
    </row>
    <row r="723" spans="28:28" x14ac:dyDescent="0.3">
      <c r="AB723" s="503"/>
    </row>
    <row r="724" spans="28:28" x14ac:dyDescent="0.3">
      <c r="AB724" s="503"/>
    </row>
    <row r="725" spans="28:28" x14ac:dyDescent="0.3">
      <c r="AB725" s="503"/>
    </row>
    <row r="726" spans="28:28" x14ac:dyDescent="0.3">
      <c r="AB726" s="503"/>
    </row>
    <row r="727" spans="28:28" x14ac:dyDescent="0.3">
      <c r="AB727" s="503"/>
    </row>
    <row r="728" spans="28:28" x14ac:dyDescent="0.3">
      <c r="AB728" s="503"/>
    </row>
    <row r="729" spans="28:28" x14ac:dyDescent="0.3">
      <c r="AB729" s="503"/>
    </row>
    <row r="730" spans="28:28" x14ac:dyDescent="0.3">
      <c r="AB730" s="503"/>
    </row>
    <row r="731" spans="28:28" x14ac:dyDescent="0.3">
      <c r="AB731" s="503"/>
    </row>
    <row r="732" spans="28:28" x14ac:dyDescent="0.3">
      <c r="AB732" s="503"/>
    </row>
    <row r="733" spans="28:28" x14ac:dyDescent="0.3">
      <c r="AB733" s="503"/>
    </row>
    <row r="734" spans="28:28" x14ac:dyDescent="0.3">
      <c r="AB734" s="503"/>
    </row>
    <row r="735" spans="28:28" x14ac:dyDescent="0.3">
      <c r="AB735" s="503"/>
    </row>
    <row r="736" spans="28:28" x14ac:dyDescent="0.3">
      <c r="AB736" s="503"/>
    </row>
    <row r="737" spans="28:28" x14ac:dyDescent="0.3">
      <c r="AB737" s="503"/>
    </row>
    <row r="738" spans="28:28" x14ac:dyDescent="0.3">
      <c r="AB738" s="503"/>
    </row>
    <row r="739" spans="28:28" x14ac:dyDescent="0.3">
      <c r="AB739" s="503"/>
    </row>
    <row r="740" spans="28:28" x14ac:dyDescent="0.3">
      <c r="AB740" s="503"/>
    </row>
    <row r="741" spans="28:28" x14ac:dyDescent="0.3">
      <c r="AB741" s="503"/>
    </row>
    <row r="742" spans="28:28" x14ac:dyDescent="0.3">
      <c r="AB742" s="503"/>
    </row>
    <row r="743" spans="28:28" x14ac:dyDescent="0.3">
      <c r="AB743" s="503"/>
    </row>
    <row r="744" spans="28:28" x14ac:dyDescent="0.3">
      <c r="AB744" s="503"/>
    </row>
    <row r="745" spans="28:28" x14ac:dyDescent="0.3">
      <c r="AB745" s="503"/>
    </row>
    <row r="746" spans="28:28" x14ac:dyDescent="0.3">
      <c r="AB746" s="503"/>
    </row>
    <row r="747" spans="28:28" x14ac:dyDescent="0.3">
      <c r="AB747" s="503"/>
    </row>
    <row r="748" spans="28:28" x14ac:dyDescent="0.3">
      <c r="AB748" s="503"/>
    </row>
    <row r="749" spans="28:28" x14ac:dyDescent="0.3">
      <c r="AB749" s="503"/>
    </row>
    <row r="750" spans="28:28" x14ac:dyDescent="0.3">
      <c r="AB750" s="503"/>
    </row>
    <row r="751" spans="28:28" x14ac:dyDescent="0.3">
      <c r="AB751" s="503"/>
    </row>
    <row r="752" spans="28:28" x14ac:dyDescent="0.3">
      <c r="AB752" s="503"/>
    </row>
    <row r="753" spans="28:28" x14ac:dyDescent="0.3">
      <c r="AB753" s="503"/>
    </row>
    <row r="754" spans="28:28" x14ac:dyDescent="0.3">
      <c r="AB754" s="503"/>
    </row>
    <row r="755" spans="28:28" x14ac:dyDescent="0.3">
      <c r="AB755" s="503"/>
    </row>
    <row r="756" spans="28:28" x14ac:dyDescent="0.3">
      <c r="AB756" s="503"/>
    </row>
    <row r="757" spans="28:28" x14ac:dyDescent="0.3">
      <c r="AB757" s="503"/>
    </row>
    <row r="758" spans="28:28" x14ac:dyDescent="0.3">
      <c r="AB758" s="503"/>
    </row>
    <row r="759" spans="28:28" x14ac:dyDescent="0.3">
      <c r="AB759" s="503"/>
    </row>
    <row r="760" spans="28:28" x14ac:dyDescent="0.3">
      <c r="AB760" s="503"/>
    </row>
    <row r="761" spans="28:28" x14ac:dyDescent="0.3">
      <c r="AB761" s="503"/>
    </row>
    <row r="762" spans="28:28" x14ac:dyDescent="0.3">
      <c r="AB762" s="503"/>
    </row>
    <row r="763" spans="28:28" x14ac:dyDescent="0.3">
      <c r="AB763" s="503"/>
    </row>
    <row r="764" spans="28:28" x14ac:dyDescent="0.3">
      <c r="AB764" s="503"/>
    </row>
    <row r="765" spans="28:28" x14ac:dyDescent="0.3">
      <c r="AB765" s="503"/>
    </row>
    <row r="766" spans="28:28" x14ac:dyDescent="0.3">
      <c r="AB766" s="503"/>
    </row>
    <row r="767" spans="28:28" x14ac:dyDescent="0.3">
      <c r="AB767" s="503"/>
    </row>
    <row r="768" spans="28:28" x14ac:dyDescent="0.3">
      <c r="AB768" s="503"/>
    </row>
    <row r="769" spans="28:28" x14ac:dyDescent="0.3">
      <c r="AB769" s="503"/>
    </row>
    <row r="770" spans="28:28" x14ac:dyDescent="0.3">
      <c r="AB770" s="503"/>
    </row>
    <row r="771" spans="28:28" x14ac:dyDescent="0.3">
      <c r="AB771" s="503"/>
    </row>
    <row r="772" spans="28:28" x14ac:dyDescent="0.3">
      <c r="AB772" s="503"/>
    </row>
    <row r="773" spans="28:28" x14ac:dyDescent="0.3">
      <c r="AB773" s="503"/>
    </row>
    <row r="774" spans="28:28" x14ac:dyDescent="0.3">
      <c r="AB774" s="503"/>
    </row>
    <row r="775" spans="28:28" x14ac:dyDescent="0.3">
      <c r="AB775" s="503"/>
    </row>
    <row r="776" spans="28:28" x14ac:dyDescent="0.3">
      <c r="AB776" s="503"/>
    </row>
    <row r="777" spans="28:28" x14ac:dyDescent="0.3">
      <c r="AB777" s="503"/>
    </row>
    <row r="778" spans="28:28" x14ac:dyDescent="0.3">
      <c r="AB778" s="503"/>
    </row>
    <row r="779" spans="28:28" x14ac:dyDescent="0.3">
      <c r="AB779" s="503"/>
    </row>
    <row r="780" spans="28:28" x14ac:dyDescent="0.3">
      <c r="AB780" s="503"/>
    </row>
    <row r="781" spans="28:28" x14ac:dyDescent="0.3">
      <c r="AB781" s="503"/>
    </row>
    <row r="782" spans="28:28" x14ac:dyDescent="0.3">
      <c r="AB782" s="503"/>
    </row>
    <row r="783" spans="28:28" x14ac:dyDescent="0.3">
      <c r="AB783" s="503"/>
    </row>
    <row r="784" spans="28:28" x14ac:dyDescent="0.3">
      <c r="AB784" s="503"/>
    </row>
    <row r="785" spans="28:28" x14ac:dyDescent="0.3">
      <c r="AB785" s="503"/>
    </row>
    <row r="786" spans="28:28" x14ac:dyDescent="0.3">
      <c r="AB786" s="503"/>
    </row>
    <row r="787" spans="28:28" x14ac:dyDescent="0.3">
      <c r="AB787" s="503"/>
    </row>
    <row r="788" spans="28:28" x14ac:dyDescent="0.3">
      <c r="AB788" s="503"/>
    </row>
    <row r="789" spans="28:28" x14ac:dyDescent="0.3">
      <c r="AB789" s="503"/>
    </row>
    <row r="790" spans="28:28" x14ac:dyDescent="0.3">
      <c r="AB790" s="503"/>
    </row>
    <row r="791" spans="28:28" x14ac:dyDescent="0.3">
      <c r="AB791" s="503"/>
    </row>
    <row r="792" spans="28:28" x14ac:dyDescent="0.3">
      <c r="AB792" s="503"/>
    </row>
    <row r="793" spans="28:28" x14ac:dyDescent="0.3">
      <c r="AB793" s="503"/>
    </row>
    <row r="794" spans="28:28" x14ac:dyDescent="0.3">
      <c r="AB794" s="503"/>
    </row>
    <row r="795" spans="28:28" x14ac:dyDescent="0.3">
      <c r="AB795" s="503"/>
    </row>
    <row r="796" spans="28:28" x14ac:dyDescent="0.3">
      <c r="AB796" s="503"/>
    </row>
    <row r="797" spans="28:28" x14ac:dyDescent="0.3">
      <c r="AB797" s="503"/>
    </row>
    <row r="798" spans="28:28" x14ac:dyDescent="0.3">
      <c r="AB798" s="503"/>
    </row>
    <row r="799" spans="28:28" x14ac:dyDescent="0.3">
      <c r="AB799" s="503"/>
    </row>
    <row r="800" spans="28:28" x14ac:dyDescent="0.3">
      <c r="AB800" s="503"/>
    </row>
    <row r="801" spans="28:28" x14ac:dyDescent="0.3">
      <c r="AB801" s="503"/>
    </row>
    <row r="802" spans="28:28" x14ac:dyDescent="0.3">
      <c r="AB802" s="503"/>
    </row>
    <row r="803" spans="28:28" x14ac:dyDescent="0.3">
      <c r="AB803" s="503"/>
    </row>
    <row r="804" spans="28:28" x14ac:dyDescent="0.3">
      <c r="AB804" s="503"/>
    </row>
    <row r="805" spans="28:28" x14ac:dyDescent="0.3">
      <c r="AB805" s="503"/>
    </row>
    <row r="806" spans="28:28" x14ac:dyDescent="0.3">
      <c r="AB806" s="503"/>
    </row>
    <row r="807" spans="28:28" x14ac:dyDescent="0.3">
      <c r="AB807" s="503"/>
    </row>
    <row r="808" spans="28:28" x14ac:dyDescent="0.3">
      <c r="AB808" s="503"/>
    </row>
    <row r="809" spans="28:28" x14ac:dyDescent="0.3">
      <c r="AB809" s="503"/>
    </row>
    <row r="810" spans="28:28" x14ac:dyDescent="0.3">
      <c r="AB810" s="503"/>
    </row>
    <row r="811" spans="28:28" x14ac:dyDescent="0.3">
      <c r="AB811" s="503"/>
    </row>
    <row r="812" spans="28:28" x14ac:dyDescent="0.3">
      <c r="AB812" s="503"/>
    </row>
    <row r="813" spans="28:28" x14ac:dyDescent="0.3">
      <c r="AB813" s="503"/>
    </row>
    <row r="814" spans="28:28" x14ac:dyDescent="0.3">
      <c r="AB814" s="503"/>
    </row>
    <row r="815" spans="28:28" x14ac:dyDescent="0.3">
      <c r="AB815" s="503"/>
    </row>
    <row r="816" spans="28:28" x14ac:dyDescent="0.3">
      <c r="AB816" s="503"/>
    </row>
    <row r="817" spans="28:28" x14ac:dyDescent="0.3">
      <c r="AB817" s="503"/>
    </row>
    <row r="818" spans="28:28" x14ac:dyDescent="0.3">
      <c r="AB818" s="503"/>
    </row>
    <row r="819" spans="28:28" x14ac:dyDescent="0.3">
      <c r="AB819" s="503"/>
    </row>
    <row r="820" spans="28:28" x14ac:dyDescent="0.3">
      <c r="AB820" s="503"/>
    </row>
    <row r="821" spans="28:28" x14ac:dyDescent="0.3">
      <c r="AB821" s="503"/>
    </row>
    <row r="822" spans="28:28" x14ac:dyDescent="0.3">
      <c r="AB822" s="503"/>
    </row>
    <row r="823" spans="28:28" x14ac:dyDescent="0.3">
      <c r="AB823" s="503"/>
    </row>
    <row r="824" spans="28:28" x14ac:dyDescent="0.3">
      <c r="AB824" s="503"/>
    </row>
    <row r="825" spans="28:28" x14ac:dyDescent="0.3">
      <c r="AB825" s="503"/>
    </row>
    <row r="826" spans="28:28" x14ac:dyDescent="0.3">
      <c r="AB826" s="503"/>
    </row>
    <row r="827" spans="28:28" x14ac:dyDescent="0.3">
      <c r="AB827" s="503"/>
    </row>
    <row r="828" spans="28:28" x14ac:dyDescent="0.3">
      <c r="AB828" s="503"/>
    </row>
    <row r="829" spans="28:28" x14ac:dyDescent="0.3">
      <c r="AB829" s="503"/>
    </row>
    <row r="830" spans="28:28" x14ac:dyDescent="0.3">
      <c r="AB830" s="503"/>
    </row>
    <row r="831" spans="28:28" x14ac:dyDescent="0.3">
      <c r="AB831" s="503"/>
    </row>
    <row r="832" spans="28:28" x14ac:dyDescent="0.3">
      <c r="AB832" s="503"/>
    </row>
    <row r="833" spans="28:28" x14ac:dyDescent="0.3">
      <c r="AB833" s="503"/>
    </row>
    <row r="834" spans="28:28" x14ac:dyDescent="0.3">
      <c r="AB834" s="503"/>
    </row>
    <row r="835" spans="28:28" x14ac:dyDescent="0.3">
      <c r="AB835" s="503"/>
    </row>
    <row r="836" spans="28:28" x14ac:dyDescent="0.3">
      <c r="AB836" s="503"/>
    </row>
    <row r="837" spans="28:28" x14ac:dyDescent="0.3">
      <c r="AB837" s="503"/>
    </row>
    <row r="838" spans="28:28" x14ac:dyDescent="0.3">
      <c r="AB838" s="503"/>
    </row>
    <row r="839" spans="28:28" x14ac:dyDescent="0.3">
      <c r="AB839" s="503"/>
    </row>
    <row r="840" spans="28:28" x14ac:dyDescent="0.3">
      <c r="AB840" s="503"/>
    </row>
    <row r="841" spans="28:28" x14ac:dyDescent="0.3">
      <c r="AB841" s="503"/>
    </row>
    <row r="842" spans="28:28" x14ac:dyDescent="0.3">
      <c r="AB842" s="503"/>
    </row>
    <row r="843" spans="28:28" x14ac:dyDescent="0.3">
      <c r="AB843" s="503"/>
    </row>
    <row r="844" spans="28:28" x14ac:dyDescent="0.3">
      <c r="AB844" s="503"/>
    </row>
    <row r="845" spans="28:28" x14ac:dyDescent="0.3">
      <c r="AB845" s="503"/>
    </row>
    <row r="846" spans="28:28" x14ac:dyDescent="0.3">
      <c r="AB846" s="503"/>
    </row>
    <row r="847" spans="28:28" x14ac:dyDescent="0.3">
      <c r="AB847" s="503"/>
    </row>
    <row r="848" spans="28:28" x14ac:dyDescent="0.3">
      <c r="AB848" s="503"/>
    </row>
    <row r="849" spans="28:28" x14ac:dyDescent="0.3">
      <c r="AB849" s="503"/>
    </row>
    <row r="850" spans="28:28" x14ac:dyDescent="0.3">
      <c r="AB850" s="503"/>
    </row>
    <row r="851" spans="28:28" x14ac:dyDescent="0.3">
      <c r="AB851" s="503"/>
    </row>
    <row r="852" spans="28:28" x14ac:dyDescent="0.3">
      <c r="AB852" s="503"/>
    </row>
    <row r="853" spans="28:28" x14ac:dyDescent="0.3">
      <c r="AB853" s="503"/>
    </row>
    <row r="854" spans="28:28" x14ac:dyDescent="0.3">
      <c r="AB854" s="503"/>
    </row>
    <row r="855" spans="28:28" x14ac:dyDescent="0.3">
      <c r="AB855" s="503"/>
    </row>
    <row r="856" spans="28:28" x14ac:dyDescent="0.3">
      <c r="AB856" s="503"/>
    </row>
    <row r="857" spans="28:28" x14ac:dyDescent="0.3">
      <c r="AB857" s="503"/>
    </row>
    <row r="858" spans="28:28" x14ac:dyDescent="0.3">
      <c r="AB858" s="503"/>
    </row>
    <row r="859" spans="28:28" x14ac:dyDescent="0.3">
      <c r="AB859" s="503"/>
    </row>
    <row r="860" spans="28:28" x14ac:dyDescent="0.3">
      <c r="AB860" s="503"/>
    </row>
    <row r="861" spans="28:28" x14ac:dyDescent="0.3">
      <c r="AB861" s="503"/>
    </row>
    <row r="862" spans="28:28" x14ac:dyDescent="0.3">
      <c r="AB862" s="503"/>
    </row>
    <row r="863" spans="28:28" x14ac:dyDescent="0.3">
      <c r="AB863" s="503"/>
    </row>
    <row r="864" spans="28:28" x14ac:dyDescent="0.3">
      <c r="AB864" s="503"/>
    </row>
    <row r="865" spans="28:28" x14ac:dyDescent="0.3">
      <c r="AB865" s="503"/>
    </row>
    <row r="866" spans="28:28" x14ac:dyDescent="0.3">
      <c r="AB866" s="503"/>
    </row>
    <row r="867" spans="28:28" x14ac:dyDescent="0.3">
      <c r="AB867" s="503"/>
    </row>
    <row r="868" spans="28:28" x14ac:dyDescent="0.3">
      <c r="AB868" s="503"/>
    </row>
    <row r="869" spans="28:28" x14ac:dyDescent="0.3">
      <c r="AB869" s="503"/>
    </row>
    <row r="870" spans="28:28" x14ac:dyDescent="0.3">
      <c r="AB870" s="503"/>
    </row>
    <row r="871" spans="28:28" x14ac:dyDescent="0.3">
      <c r="AB871" s="503"/>
    </row>
    <row r="872" spans="28:28" x14ac:dyDescent="0.3">
      <c r="AB872" s="503"/>
    </row>
    <row r="873" spans="28:28" x14ac:dyDescent="0.3">
      <c r="AB873" s="503"/>
    </row>
    <row r="874" spans="28:28" x14ac:dyDescent="0.3">
      <c r="AB874" s="503"/>
    </row>
    <row r="875" spans="28:28" x14ac:dyDescent="0.3">
      <c r="AB875" s="503"/>
    </row>
    <row r="876" spans="28:28" x14ac:dyDescent="0.3">
      <c r="AB876" s="503"/>
    </row>
    <row r="877" spans="28:28" x14ac:dyDescent="0.3">
      <c r="AB877" s="503"/>
    </row>
    <row r="878" spans="28:28" x14ac:dyDescent="0.3">
      <c r="AB878" s="503"/>
    </row>
    <row r="879" spans="28:28" x14ac:dyDescent="0.3">
      <c r="AB879" s="503"/>
    </row>
    <row r="880" spans="28:28" x14ac:dyDescent="0.3">
      <c r="AB880" s="503"/>
    </row>
    <row r="881" spans="28:28" x14ac:dyDescent="0.3">
      <c r="AB881" s="503"/>
    </row>
    <row r="882" spans="28:28" x14ac:dyDescent="0.3">
      <c r="AB882" s="503"/>
    </row>
    <row r="883" spans="28:28" x14ac:dyDescent="0.3">
      <c r="AB883" s="503"/>
    </row>
    <row r="884" spans="28:28" x14ac:dyDescent="0.3">
      <c r="AB884" s="503"/>
    </row>
    <row r="885" spans="28:28" x14ac:dyDescent="0.3">
      <c r="AB885" s="503"/>
    </row>
    <row r="886" spans="28:28" x14ac:dyDescent="0.3">
      <c r="AB886" s="503"/>
    </row>
    <row r="887" spans="28:28" x14ac:dyDescent="0.3">
      <c r="AB887" s="503"/>
    </row>
    <row r="888" spans="28:28" x14ac:dyDescent="0.3">
      <c r="AB888" s="503"/>
    </row>
    <row r="889" spans="28:28" x14ac:dyDescent="0.3">
      <c r="AB889" s="503"/>
    </row>
    <row r="890" spans="28:28" x14ac:dyDescent="0.3">
      <c r="AB890" s="503"/>
    </row>
    <row r="891" spans="28:28" x14ac:dyDescent="0.3">
      <c r="AB891" s="503"/>
    </row>
    <row r="892" spans="28:28" x14ac:dyDescent="0.3">
      <c r="AB892" s="503"/>
    </row>
    <row r="893" spans="28:28" x14ac:dyDescent="0.3">
      <c r="AB893" s="503"/>
    </row>
    <row r="894" spans="28:28" x14ac:dyDescent="0.3">
      <c r="AB894" s="503"/>
    </row>
    <row r="895" spans="28:28" x14ac:dyDescent="0.3">
      <c r="AB895" s="503"/>
    </row>
    <row r="896" spans="28:28" x14ac:dyDescent="0.3">
      <c r="AB896" s="503"/>
    </row>
    <row r="897" spans="28:28" x14ac:dyDescent="0.3">
      <c r="AB897" s="503"/>
    </row>
    <row r="898" spans="28:28" x14ac:dyDescent="0.3">
      <c r="AB898" s="503"/>
    </row>
    <row r="899" spans="28:28" x14ac:dyDescent="0.3">
      <c r="AB899" s="503"/>
    </row>
    <row r="900" spans="28:28" x14ac:dyDescent="0.3">
      <c r="AB900" s="503"/>
    </row>
    <row r="901" spans="28:28" x14ac:dyDescent="0.3">
      <c r="AB901" s="503"/>
    </row>
    <row r="902" spans="28:28" x14ac:dyDescent="0.3">
      <c r="AB902" s="503"/>
    </row>
    <row r="903" spans="28:28" x14ac:dyDescent="0.3">
      <c r="AB903" s="503"/>
    </row>
    <row r="904" spans="28:28" x14ac:dyDescent="0.3">
      <c r="AB904" s="503"/>
    </row>
    <row r="905" spans="28:28" x14ac:dyDescent="0.3">
      <c r="AB905" s="503"/>
    </row>
    <row r="906" spans="28:28" x14ac:dyDescent="0.3">
      <c r="AB906" s="503"/>
    </row>
    <row r="907" spans="28:28" x14ac:dyDescent="0.3">
      <c r="AB907" s="503"/>
    </row>
    <row r="908" spans="28:28" x14ac:dyDescent="0.3">
      <c r="AB908" s="503"/>
    </row>
    <row r="909" spans="28:28" x14ac:dyDescent="0.3">
      <c r="AB909" s="503"/>
    </row>
    <row r="910" spans="28:28" x14ac:dyDescent="0.3">
      <c r="AB910" s="503"/>
    </row>
    <row r="911" spans="28:28" x14ac:dyDescent="0.3">
      <c r="AB911" s="503"/>
    </row>
    <row r="912" spans="28:28" x14ac:dyDescent="0.3">
      <c r="AB912" s="503"/>
    </row>
    <row r="913" spans="28:28" x14ac:dyDescent="0.3">
      <c r="AB913" s="503"/>
    </row>
    <row r="914" spans="28:28" x14ac:dyDescent="0.3">
      <c r="AB914" s="503"/>
    </row>
    <row r="915" spans="28:28" x14ac:dyDescent="0.3">
      <c r="AB915" s="503"/>
    </row>
    <row r="916" spans="28:28" x14ac:dyDescent="0.3">
      <c r="AB916" s="503"/>
    </row>
    <row r="917" spans="28:28" x14ac:dyDescent="0.3">
      <c r="AB917" s="503"/>
    </row>
    <row r="918" spans="28:28" x14ac:dyDescent="0.3">
      <c r="AB918" s="503"/>
    </row>
    <row r="919" spans="28:28" x14ac:dyDescent="0.3">
      <c r="AB919" s="503"/>
    </row>
    <row r="920" spans="28:28" x14ac:dyDescent="0.3">
      <c r="AB920" s="503"/>
    </row>
    <row r="921" spans="28:28" x14ac:dyDescent="0.3">
      <c r="AB921" s="503"/>
    </row>
    <row r="922" spans="28:28" x14ac:dyDescent="0.3">
      <c r="AB922" s="503"/>
    </row>
    <row r="923" spans="28:28" x14ac:dyDescent="0.3">
      <c r="AB923" s="503"/>
    </row>
    <row r="924" spans="28:28" x14ac:dyDescent="0.3">
      <c r="AB924" s="503"/>
    </row>
    <row r="925" spans="28:28" x14ac:dyDescent="0.3">
      <c r="AB925" s="503"/>
    </row>
    <row r="926" spans="28:28" x14ac:dyDescent="0.3">
      <c r="AB926" s="503"/>
    </row>
    <row r="927" spans="28:28" x14ac:dyDescent="0.3">
      <c r="AB927" s="503"/>
    </row>
    <row r="928" spans="28:28" x14ac:dyDescent="0.3">
      <c r="AB928" s="503"/>
    </row>
    <row r="929" spans="28:28" x14ac:dyDescent="0.3">
      <c r="AB929" s="503"/>
    </row>
    <row r="930" spans="28:28" x14ac:dyDescent="0.3">
      <c r="AB930" s="503"/>
    </row>
    <row r="931" spans="28:28" x14ac:dyDescent="0.3">
      <c r="AB931" s="503"/>
    </row>
    <row r="932" spans="28:28" x14ac:dyDescent="0.3">
      <c r="AB932" s="503"/>
    </row>
    <row r="933" spans="28:28" x14ac:dyDescent="0.3">
      <c r="AB933" s="503"/>
    </row>
    <row r="934" spans="28:28" x14ac:dyDescent="0.3">
      <c r="AB934" s="503"/>
    </row>
    <row r="935" spans="28:28" x14ac:dyDescent="0.3">
      <c r="AB935" s="503"/>
    </row>
    <row r="936" spans="28:28" x14ac:dyDescent="0.3">
      <c r="AB936" s="503"/>
    </row>
    <row r="937" spans="28:28" x14ac:dyDescent="0.3">
      <c r="AB937" s="503"/>
    </row>
    <row r="938" spans="28:28" x14ac:dyDescent="0.3">
      <c r="AB938" s="503"/>
    </row>
    <row r="939" spans="28:28" x14ac:dyDescent="0.3">
      <c r="AB939" s="503"/>
    </row>
    <row r="940" spans="28:28" x14ac:dyDescent="0.3">
      <c r="AB940" s="503"/>
    </row>
    <row r="941" spans="28:28" x14ac:dyDescent="0.3">
      <c r="AB941" s="503"/>
    </row>
    <row r="942" spans="28:28" x14ac:dyDescent="0.3">
      <c r="AB942" s="503"/>
    </row>
    <row r="943" spans="28:28" x14ac:dyDescent="0.3">
      <c r="AB943" s="503"/>
    </row>
    <row r="944" spans="28:28" x14ac:dyDescent="0.3">
      <c r="AB944" s="503"/>
    </row>
    <row r="945" spans="28:28" x14ac:dyDescent="0.3">
      <c r="AB945" s="503"/>
    </row>
    <row r="946" spans="28:28" x14ac:dyDescent="0.3">
      <c r="AB946" s="503"/>
    </row>
    <row r="947" spans="28:28" x14ac:dyDescent="0.3">
      <c r="AB947" s="503"/>
    </row>
    <row r="948" spans="28:28" x14ac:dyDescent="0.3">
      <c r="AB948" s="503"/>
    </row>
    <row r="949" spans="28:28" x14ac:dyDescent="0.3">
      <c r="AB949" s="503"/>
    </row>
    <row r="950" spans="28:28" x14ac:dyDescent="0.3">
      <c r="AB950" s="503"/>
    </row>
    <row r="951" spans="28:28" x14ac:dyDescent="0.3">
      <c r="AB951" s="503"/>
    </row>
    <row r="952" spans="28:28" x14ac:dyDescent="0.3">
      <c r="AB952" s="503"/>
    </row>
    <row r="953" spans="28:28" x14ac:dyDescent="0.3">
      <c r="AB953" s="503"/>
    </row>
    <row r="954" spans="28:28" x14ac:dyDescent="0.3">
      <c r="AB954" s="503"/>
    </row>
    <row r="955" spans="28:28" x14ac:dyDescent="0.3">
      <c r="AB955" s="503"/>
    </row>
    <row r="956" spans="28:28" x14ac:dyDescent="0.3">
      <c r="AB956" s="503"/>
    </row>
    <row r="957" spans="28:28" x14ac:dyDescent="0.3">
      <c r="AB957" s="503"/>
    </row>
    <row r="958" spans="28:28" x14ac:dyDescent="0.3">
      <c r="AB958" s="503"/>
    </row>
    <row r="959" spans="28:28" x14ac:dyDescent="0.3">
      <c r="AB959" s="503"/>
    </row>
    <row r="960" spans="28:28" x14ac:dyDescent="0.3">
      <c r="AB960" s="503"/>
    </row>
    <row r="961" spans="28:28" x14ac:dyDescent="0.3">
      <c r="AB961" s="503"/>
    </row>
    <row r="962" spans="28:28" x14ac:dyDescent="0.3">
      <c r="AB962" s="503"/>
    </row>
    <row r="963" spans="28:28" x14ac:dyDescent="0.3">
      <c r="AB963" s="503"/>
    </row>
    <row r="964" spans="28:28" x14ac:dyDescent="0.3">
      <c r="AB964" s="503"/>
    </row>
    <row r="965" spans="28:28" x14ac:dyDescent="0.3">
      <c r="AB965" s="503"/>
    </row>
    <row r="966" spans="28:28" x14ac:dyDescent="0.3">
      <c r="AB966" s="503"/>
    </row>
    <row r="967" spans="28:28" x14ac:dyDescent="0.3">
      <c r="AB967" s="503"/>
    </row>
    <row r="968" spans="28:28" x14ac:dyDescent="0.3">
      <c r="AB968" s="503"/>
    </row>
    <row r="969" spans="28:28" x14ac:dyDescent="0.3">
      <c r="AB969" s="503"/>
    </row>
    <row r="970" spans="28:28" x14ac:dyDescent="0.3">
      <c r="AB970" s="503"/>
    </row>
    <row r="971" spans="28:28" x14ac:dyDescent="0.3">
      <c r="AB971" s="503"/>
    </row>
    <row r="972" spans="28:28" x14ac:dyDescent="0.3">
      <c r="AB972" s="503"/>
    </row>
    <row r="973" spans="28:28" x14ac:dyDescent="0.3">
      <c r="AB973" s="503"/>
    </row>
    <row r="974" spans="28:28" x14ac:dyDescent="0.3">
      <c r="AB974" s="503"/>
    </row>
    <row r="975" spans="28:28" x14ac:dyDescent="0.3">
      <c r="AB975" s="503"/>
    </row>
    <row r="976" spans="28:28" x14ac:dyDescent="0.3">
      <c r="AB976" s="503"/>
    </row>
    <row r="977" spans="28:28" x14ac:dyDescent="0.3">
      <c r="AB977" s="503"/>
    </row>
    <row r="978" spans="28:28" x14ac:dyDescent="0.3">
      <c r="AB978" s="503"/>
    </row>
    <row r="979" spans="28:28" x14ac:dyDescent="0.3">
      <c r="AB979" s="503"/>
    </row>
    <row r="980" spans="28:28" x14ac:dyDescent="0.3">
      <c r="AB980" s="503"/>
    </row>
    <row r="981" spans="28:28" x14ac:dyDescent="0.3">
      <c r="AB981" s="503"/>
    </row>
    <row r="982" spans="28:28" x14ac:dyDescent="0.3">
      <c r="AB982" s="503"/>
    </row>
    <row r="983" spans="28:28" x14ac:dyDescent="0.3">
      <c r="AB983" s="503"/>
    </row>
    <row r="984" spans="28:28" x14ac:dyDescent="0.3">
      <c r="AB984" s="503"/>
    </row>
    <row r="985" spans="28:28" x14ac:dyDescent="0.3">
      <c r="AB985" s="503"/>
    </row>
    <row r="986" spans="28:28" x14ac:dyDescent="0.3">
      <c r="AB986" s="503"/>
    </row>
    <row r="987" spans="28:28" x14ac:dyDescent="0.3">
      <c r="AB987" s="503"/>
    </row>
    <row r="988" spans="28:28" x14ac:dyDescent="0.3">
      <c r="AB988" s="503"/>
    </row>
    <row r="989" spans="28:28" x14ac:dyDescent="0.3">
      <c r="AB989" s="503"/>
    </row>
    <row r="990" spans="28:28" x14ac:dyDescent="0.3">
      <c r="AB990" s="503"/>
    </row>
    <row r="991" spans="28:28" x14ac:dyDescent="0.3">
      <c r="AB991" s="503"/>
    </row>
    <row r="992" spans="28:28" x14ac:dyDescent="0.3">
      <c r="AB992" s="503"/>
    </row>
    <row r="993" spans="28:28" x14ac:dyDescent="0.3">
      <c r="AB993" s="503"/>
    </row>
    <row r="994" spans="28:28" x14ac:dyDescent="0.3">
      <c r="AB994" s="503"/>
    </row>
    <row r="995" spans="28:28" x14ac:dyDescent="0.3">
      <c r="AB995" s="503"/>
    </row>
    <row r="996" spans="28:28" x14ac:dyDescent="0.3">
      <c r="AB996" s="503"/>
    </row>
    <row r="997" spans="28:28" x14ac:dyDescent="0.3">
      <c r="AB997" s="503"/>
    </row>
    <row r="998" spans="28:28" x14ac:dyDescent="0.3">
      <c r="AB998" s="503"/>
    </row>
    <row r="999" spans="28:28" x14ac:dyDescent="0.3">
      <c r="AB999" s="503"/>
    </row>
    <row r="1000" spans="28:28" x14ac:dyDescent="0.3">
      <c r="AB1000" s="503"/>
    </row>
    <row r="1001" spans="28:28" x14ac:dyDescent="0.3">
      <c r="AB1001" s="503"/>
    </row>
    <row r="1002" spans="28:28" x14ac:dyDescent="0.3">
      <c r="AB1002" s="503"/>
    </row>
    <row r="1003" spans="28:28" x14ac:dyDescent="0.3">
      <c r="AB1003" s="503"/>
    </row>
    <row r="1004" spans="28:28" x14ac:dyDescent="0.3">
      <c r="AB1004" s="503"/>
    </row>
    <row r="1005" spans="28:28" x14ac:dyDescent="0.3">
      <c r="AB1005" s="503"/>
    </row>
    <row r="1006" spans="28:28" x14ac:dyDescent="0.3">
      <c r="AB1006" s="503"/>
    </row>
    <row r="1007" spans="28:28" x14ac:dyDescent="0.3">
      <c r="AB1007" s="503"/>
    </row>
    <row r="1008" spans="28:28" x14ac:dyDescent="0.3">
      <c r="AB1008" s="503"/>
    </row>
    <row r="1009" spans="28:28" x14ac:dyDescent="0.3">
      <c r="AB1009" s="503"/>
    </row>
    <row r="1010" spans="28:28" x14ac:dyDescent="0.3">
      <c r="AB1010" s="503"/>
    </row>
    <row r="1011" spans="28:28" x14ac:dyDescent="0.3">
      <c r="AB1011" s="503"/>
    </row>
    <row r="1012" spans="28:28" x14ac:dyDescent="0.3">
      <c r="AB1012" s="503"/>
    </row>
    <row r="1013" spans="28:28" x14ac:dyDescent="0.3">
      <c r="AB1013" s="503"/>
    </row>
    <row r="1014" spans="28:28" x14ac:dyDescent="0.3">
      <c r="AB1014" s="503"/>
    </row>
    <row r="1015" spans="28:28" x14ac:dyDescent="0.3">
      <c r="AB1015" s="503"/>
    </row>
    <row r="1016" spans="28:28" x14ac:dyDescent="0.3">
      <c r="AB1016" s="503"/>
    </row>
    <row r="1017" spans="28:28" x14ac:dyDescent="0.3">
      <c r="AB1017" s="503"/>
    </row>
    <row r="1018" spans="28:28" x14ac:dyDescent="0.3">
      <c r="AB1018" s="503"/>
    </row>
    <row r="1019" spans="28:28" x14ac:dyDescent="0.3">
      <c r="AB1019" s="503"/>
    </row>
    <row r="1020" spans="28:28" x14ac:dyDescent="0.3">
      <c r="AB1020" s="503"/>
    </row>
    <row r="1021" spans="28:28" x14ac:dyDescent="0.3">
      <c r="AB1021" s="503"/>
    </row>
    <row r="1022" spans="28:28" x14ac:dyDescent="0.3">
      <c r="AB1022" s="503"/>
    </row>
    <row r="1023" spans="28:28" x14ac:dyDescent="0.3">
      <c r="AB1023" s="503"/>
    </row>
    <row r="1024" spans="28:28" x14ac:dyDescent="0.3">
      <c r="AB1024" s="503"/>
    </row>
    <row r="1025" spans="28:28" x14ac:dyDescent="0.3">
      <c r="AB1025" s="503"/>
    </row>
    <row r="1026" spans="28:28" x14ac:dyDescent="0.3">
      <c r="AB1026" s="503"/>
    </row>
    <row r="1027" spans="28:28" x14ac:dyDescent="0.3">
      <c r="AB1027" s="503"/>
    </row>
    <row r="1028" spans="28:28" x14ac:dyDescent="0.3">
      <c r="AB1028" s="503"/>
    </row>
    <row r="1029" spans="28:28" x14ac:dyDescent="0.3">
      <c r="AB1029" s="503"/>
    </row>
    <row r="1030" spans="28:28" x14ac:dyDescent="0.3">
      <c r="AB1030" s="503"/>
    </row>
    <row r="1031" spans="28:28" x14ac:dyDescent="0.3">
      <c r="AB1031" s="503"/>
    </row>
    <row r="1032" spans="28:28" x14ac:dyDescent="0.3">
      <c r="AB1032" s="503"/>
    </row>
    <row r="1033" spans="28:28" x14ac:dyDescent="0.3">
      <c r="AB1033" s="503"/>
    </row>
    <row r="1034" spans="28:28" x14ac:dyDescent="0.3">
      <c r="AB1034" s="503"/>
    </row>
    <row r="1035" spans="28:28" x14ac:dyDescent="0.3">
      <c r="AB1035" s="503"/>
    </row>
    <row r="1036" spans="28:28" x14ac:dyDescent="0.3">
      <c r="AB1036" s="503"/>
    </row>
    <row r="1037" spans="28:28" x14ac:dyDescent="0.3">
      <c r="AB1037" s="503"/>
    </row>
    <row r="1038" spans="28:28" x14ac:dyDescent="0.3">
      <c r="AB1038" s="503"/>
    </row>
    <row r="1039" spans="28:28" x14ac:dyDescent="0.3">
      <c r="AB1039" s="503"/>
    </row>
    <row r="1040" spans="28:28" x14ac:dyDescent="0.3">
      <c r="AB1040" s="503"/>
    </row>
    <row r="1041" spans="28:28" x14ac:dyDescent="0.3">
      <c r="AB1041" s="503"/>
    </row>
    <row r="1042" spans="28:28" x14ac:dyDescent="0.3">
      <c r="AB1042" s="503"/>
    </row>
    <row r="1043" spans="28:28" x14ac:dyDescent="0.3">
      <c r="AB1043" s="503"/>
    </row>
    <row r="1044" spans="28:28" x14ac:dyDescent="0.3">
      <c r="AB1044" s="503"/>
    </row>
    <row r="1045" spans="28:28" x14ac:dyDescent="0.3">
      <c r="AB1045" s="503"/>
    </row>
    <row r="1046" spans="28:28" x14ac:dyDescent="0.3">
      <c r="AB1046" s="503"/>
    </row>
    <row r="1047" spans="28:28" x14ac:dyDescent="0.3">
      <c r="AB1047" s="503"/>
    </row>
    <row r="1048" spans="28:28" x14ac:dyDescent="0.3">
      <c r="AB1048" s="503"/>
    </row>
    <row r="1049" spans="28:28" x14ac:dyDescent="0.3">
      <c r="AB1049" s="503"/>
    </row>
    <row r="1050" spans="28:28" x14ac:dyDescent="0.3">
      <c r="AB1050" s="503"/>
    </row>
    <row r="1051" spans="28:28" x14ac:dyDescent="0.3">
      <c r="AB1051" s="503"/>
    </row>
    <row r="1052" spans="28:28" x14ac:dyDescent="0.3">
      <c r="AB1052" s="503"/>
    </row>
    <row r="1053" spans="28:28" x14ac:dyDescent="0.3">
      <c r="AB1053" s="503"/>
    </row>
    <row r="1054" spans="28:28" x14ac:dyDescent="0.3">
      <c r="AB1054" s="503"/>
    </row>
    <row r="1055" spans="28:28" x14ac:dyDescent="0.3">
      <c r="AB1055" s="503"/>
    </row>
    <row r="1056" spans="28:28" x14ac:dyDescent="0.3">
      <c r="AB1056" s="503"/>
    </row>
    <row r="1057" spans="28:28" x14ac:dyDescent="0.3">
      <c r="AB1057" s="503"/>
    </row>
    <row r="1058" spans="28:28" x14ac:dyDescent="0.3">
      <c r="AB1058" s="503"/>
    </row>
    <row r="1059" spans="28:28" x14ac:dyDescent="0.3">
      <c r="AB1059" s="503"/>
    </row>
    <row r="1060" spans="28:28" x14ac:dyDescent="0.3">
      <c r="AB1060" s="503"/>
    </row>
    <row r="1061" spans="28:28" x14ac:dyDescent="0.3">
      <c r="AB1061" s="503"/>
    </row>
    <row r="1062" spans="28:28" x14ac:dyDescent="0.3">
      <c r="AB1062" s="503"/>
    </row>
    <row r="1063" spans="28:28" x14ac:dyDescent="0.3">
      <c r="AB1063" s="503"/>
    </row>
    <row r="1064" spans="28:28" x14ac:dyDescent="0.3">
      <c r="AB1064" s="503"/>
    </row>
    <row r="1065" spans="28:28" x14ac:dyDescent="0.3">
      <c r="AB1065" s="503"/>
    </row>
    <row r="1066" spans="28:28" x14ac:dyDescent="0.3">
      <c r="AB1066" s="503"/>
    </row>
    <row r="1067" spans="28:28" x14ac:dyDescent="0.3">
      <c r="AB1067" s="503"/>
    </row>
    <row r="1068" spans="28:28" x14ac:dyDescent="0.3">
      <c r="AB1068" s="503"/>
    </row>
    <row r="1069" spans="28:28" x14ac:dyDescent="0.3">
      <c r="AB1069" s="503"/>
    </row>
    <row r="1070" spans="28:28" x14ac:dyDescent="0.3">
      <c r="AB1070" s="503"/>
    </row>
    <row r="1071" spans="28:28" x14ac:dyDescent="0.3">
      <c r="AB1071" s="503"/>
    </row>
    <row r="1072" spans="28:28" x14ac:dyDescent="0.3">
      <c r="AB1072" s="503"/>
    </row>
    <row r="1073" spans="28:28" x14ac:dyDescent="0.3">
      <c r="AB1073" s="503"/>
    </row>
    <row r="1074" spans="28:28" x14ac:dyDescent="0.3">
      <c r="AB1074" s="503"/>
    </row>
    <row r="1075" spans="28:28" x14ac:dyDescent="0.3">
      <c r="AB1075" s="503"/>
    </row>
    <row r="1076" spans="28:28" x14ac:dyDescent="0.3">
      <c r="AB1076" s="503"/>
    </row>
    <row r="1077" spans="28:28" x14ac:dyDescent="0.3">
      <c r="AB1077" s="503"/>
    </row>
    <row r="1078" spans="28:28" x14ac:dyDescent="0.3">
      <c r="AB1078" s="503"/>
    </row>
    <row r="1079" spans="28:28" x14ac:dyDescent="0.3">
      <c r="AB1079" s="503"/>
    </row>
    <row r="1080" spans="28:28" x14ac:dyDescent="0.3">
      <c r="AB1080" s="503"/>
    </row>
    <row r="1081" spans="28:28" x14ac:dyDescent="0.3">
      <c r="AB1081" s="503"/>
    </row>
    <row r="1082" spans="28:28" x14ac:dyDescent="0.3">
      <c r="AB1082" s="503"/>
    </row>
    <row r="1083" spans="28:28" x14ac:dyDescent="0.3">
      <c r="AB1083" s="503"/>
    </row>
    <row r="1084" spans="28:28" x14ac:dyDescent="0.3">
      <c r="AB1084" s="503"/>
    </row>
    <row r="1085" spans="28:28" x14ac:dyDescent="0.3">
      <c r="AB1085" s="503"/>
    </row>
    <row r="1086" spans="28:28" x14ac:dyDescent="0.3">
      <c r="AB1086" s="503"/>
    </row>
    <row r="1087" spans="28:28" x14ac:dyDescent="0.3">
      <c r="AB1087" s="503"/>
    </row>
    <row r="1088" spans="28:28" x14ac:dyDescent="0.3">
      <c r="AB1088" s="503"/>
    </row>
    <row r="1089" spans="28:28" x14ac:dyDescent="0.3">
      <c r="AB1089" s="503"/>
    </row>
    <row r="1090" spans="28:28" x14ac:dyDescent="0.3">
      <c r="AB1090" s="503"/>
    </row>
    <row r="1091" spans="28:28" x14ac:dyDescent="0.3">
      <c r="AB1091" s="503"/>
    </row>
    <row r="1092" spans="28:28" x14ac:dyDescent="0.3">
      <c r="AB1092" s="503"/>
    </row>
    <row r="1093" spans="28:28" x14ac:dyDescent="0.3">
      <c r="AB1093" s="503"/>
    </row>
    <row r="1094" spans="28:28" x14ac:dyDescent="0.3">
      <c r="AB1094" s="503"/>
    </row>
    <row r="1095" spans="28:28" x14ac:dyDescent="0.3">
      <c r="AB1095" s="503"/>
    </row>
    <row r="1096" spans="28:28" x14ac:dyDescent="0.3">
      <c r="AB1096" s="503"/>
    </row>
    <row r="1097" spans="28:28" x14ac:dyDescent="0.3">
      <c r="AB1097" s="503"/>
    </row>
    <row r="1098" spans="28:28" x14ac:dyDescent="0.3">
      <c r="AB1098" s="503"/>
    </row>
    <row r="1099" spans="28:28" x14ac:dyDescent="0.3">
      <c r="AB1099" s="503"/>
    </row>
    <row r="1100" spans="28:28" x14ac:dyDescent="0.3">
      <c r="AB1100" s="503"/>
    </row>
    <row r="1101" spans="28:28" x14ac:dyDescent="0.3">
      <c r="AB1101" s="503"/>
    </row>
    <row r="1102" spans="28:28" x14ac:dyDescent="0.3">
      <c r="AB1102" s="503"/>
    </row>
    <row r="1103" spans="28:28" x14ac:dyDescent="0.3">
      <c r="AB1103" s="503"/>
    </row>
    <row r="1104" spans="28:28" x14ac:dyDescent="0.3">
      <c r="AB1104" s="503"/>
    </row>
    <row r="1105" spans="28:28" x14ac:dyDescent="0.3">
      <c r="AB1105" s="503"/>
    </row>
    <row r="1106" spans="28:28" x14ac:dyDescent="0.3">
      <c r="AB1106" s="503"/>
    </row>
    <row r="1107" spans="28:28" x14ac:dyDescent="0.3">
      <c r="AB1107" s="503"/>
    </row>
    <row r="1108" spans="28:28" x14ac:dyDescent="0.3">
      <c r="AB1108" s="503"/>
    </row>
    <row r="1109" spans="28:28" x14ac:dyDescent="0.3">
      <c r="AB1109" s="503"/>
    </row>
    <row r="1110" spans="28:28" x14ac:dyDescent="0.3">
      <c r="AB1110" s="503"/>
    </row>
    <row r="1111" spans="28:28" x14ac:dyDescent="0.3">
      <c r="AB1111" s="503"/>
    </row>
    <row r="1112" spans="28:28" x14ac:dyDescent="0.3">
      <c r="AB1112" s="503"/>
    </row>
    <row r="1113" spans="28:28" x14ac:dyDescent="0.3">
      <c r="AB1113" s="503"/>
    </row>
    <row r="1114" spans="28:28" x14ac:dyDescent="0.3">
      <c r="AB1114" s="503"/>
    </row>
    <row r="1115" spans="28:28" x14ac:dyDescent="0.3">
      <c r="AB1115" s="503"/>
    </row>
    <row r="1116" spans="28:28" x14ac:dyDescent="0.3">
      <c r="AB1116" s="503"/>
    </row>
    <row r="1117" spans="28:28" x14ac:dyDescent="0.3">
      <c r="AB1117" s="503"/>
    </row>
    <row r="1118" spans="28:28" x14ac:dyDescent="0.3">
      <c r="AB1118" s="503"/>
    </row>
    <row r="1119" spans="28:28" x14ac:dyDescent="0.3">
      <c r="AB1119" s="503"/>
    </row>
    <row r="1120" spans="28:28" x14ac:dyDescent="0.3">
      <c r="AB1120" s="503"/>
    </row>
    <row r="1121" spans="28:28" x14ac:dyDescent="0.3">
      <c r="AB1121" s="503"/>
    </row>
    <row r="1122" spans="28:28" x14ac:dyDescent="0.3">
      <c r="AB1122" s="503"/>
    </row>
    <row r="1123" spans="28:28" x14ac:dyDescent="0.3">
      <c r="AB1123" s="503"/>
    </row>
    <row r="1124" spans="28:28" x14ac:dyDescent="0.3">
      <c r="AB1124" s="503"/>
    </row>
    <row r="1125" spans="28:28" x14ac:dyDescent="0.3">
      <c r="AB1125" s="503"/>
    </row>
    <row r="1126" spans="28:28" x14ac:dyDescent="0.3">
      <c r="AB1126" s="503"/>
    </row>
    <row r="1127" spans="28:28" x14ac:dyDescent="0.3">
      <c r="AB1127" s="503"/>
    </row>
    <row r="1128" spans="28:28" x14ac:dyDescent="0.3">
      <c r="AB1128" s="503"/>
    </row>
    <row r="1129" spans="28:28" x14ac:dyDescent="0.3">
      <c r="AB1129" s="503"/>
    </row>
    <row r="1130" spans="28:28" x14ac:dyDescent="0.3">
      <c r="AB1130" s="503"/>
    </row>
    <row r="1131" spans="28:28" x14ac:dyDescent="0.3">
      <c r="AB1131" s="503"/>
    </row>
    <row r="1132" spans="28:28" x14ac:dyDescent="0.3">
      <c r="AB1132" s="503"/>
    </row>
    <row r="1133" spans="28:28" x14ac:dyDescent="0.3">
      <c r="AB1133" s="503"/>
    </row>
    <row r="1134" spans="28:28" x14ac:dyDescent="0.3">
      <c r="AB1134" s="503"/>
    </row>
    <row r="1135" spans="28:28" x14ac:dyDescent="0.3">
      <c r="AB1135" s="503"/>
    </row>
    <row r="1136" spans="28:28" x14ac:dyDescent="0.3">
      <c r="AB1136" s="503"/>
    </row>
    <row r="1137" spans="28:28" x14ac:dyDescent="0.3">
      <c r="AB1137" s="503"/>
    </row>
    <row r="1138" spans="28:28" x14ac:dyDescent="0.3">
      <c r="AB1138" s="503"/>
    </row>
    <row r="1139" spans="28:28" x14ac:dyDescent="0.3">
      <c r="AB1139" s="503"/>
    </row>
    <row r="1140" spans="28:28" x14ac:dyDescent="0.3">
      <c r="AB1140" s="503"/>
    </row>
    <row r="1141" spans="28:28" x14ac:dyDescent="0.3">
      <c r="AB1141" s="503"/>
    </row>
    <row r="1142" spans="28:28" x14ac:dyDescent="0.3">
      <c r="AB1142" s="503"/>
    </row>
    <row r="1143" spans="28:28" x14ac:dyDescent="0.3">
      <c r="AB1143" s="503"/>
    </row>
    <row r="1144" spans="28:28" x14ac:dyDescent="0.3">
      <c r="AB1144" s="503"/>
    </row>
    <row r="1145" spans="28:28" x14ac:dyDescent="0.3">
      <c r="AB1145" s="503"/>
    </row>
    <row r="1146" spans="28:28" x14ac:dyDescent="0.3">
      <c r="AB1146" s="503"/>
    </row>
    <row r="1147" spans="28:28" x14ac:dyDescent="0.3">
      <c r="AB1147" s="503"/>
    </row>
    <row r="1148" spans="28:28" x14ac:dyDescent="0.3">
      <c r="AB1148" s="503"/>
    </row>
    <row r="1149" spans="28:28" x14ac:dyDescent="0.3">
      <c r="AB1149" s="503"/>
    </row>
    <row r="1150" spans="28:28" x14ac:dyDescent="0.3">
      <c r="AB1150" s="503"/>
    </row>
    <row r="1151" spans="28:28" x14ac:dyDescent="0.3">
      <c r="AB1151" s="503"/>
    </row>
    <row r="1152" spans="28:28" x14ac:dyDescent="0.3">
      <c r="AB1152" s="503"/>
    </row>
    <row r="1153" spans="28:28" x14ac:dyDescent="0.3">
      <c r="AB1153" s="503"/>
    </row>
    <row r="1154" spans="28:28" x14ac:dyDescent="0.3">
      <c r="AB1154" s="503"/>
    </row>
    <row r="1155" spans="28:28" x14ac:dyDescent="0.3">
      <c r="AB1155" s="503"/>
    </row>
    <row r="1156" spans="28:28" x14ac:dyDescent="0.3">
      <c r="AB1156" s="503"/>
    </row>
    <row r="1157" spans="28:28" x14ac:dyDescent="0.3">
      <c r="AB1157" s="503"/>
    </row>
    <row r="1158" spans="28:28" x14ac:dyDescent="0.3">
      <c r="AB1158" s="503"/>
    </row>
    <row r="1159" spans="28:28" x14ac:dyDescent="0.3">
      <c r="AB1159" s="503"/>
    </row>
    <row r="1160" spans="28:28" x14ac:dyDescent="0.3">
      <c r="AB1160" s="503"/>
    </row>
    <row r="1161" spans="28:28" x14ac:dyDescent="0.3">
      <c r="AB1161" s="503"/>
    </row>
    <row r="1162" spans="28:28" x14ac:dyDescent="0.3">
      <c r="AB1162" s="503"/>
    </row>
    <row r="1163" spans="28:28" x14ac:dyDescent="0.3">
      <c r="AB1163" s="503"/>
    </row>
    <row r="1164" spans="28:28" x14ac:dyDescent="0.3">
      <c r="AB1164" s="503"/>
    </row>
    <row r="1165" spans="28:28" x14ac:dyDescent="0.3">
      <c r="AB1165" s="503"/>
    </row>
    <row r="1166" spans="28:28" x14ac:dyDescent="0.3">
      <c r="AB1166" s="503"/>
    </row>
    <row r="1167" spans="28:28" x14ac:dyDescent="0.3">
      <c r="AB1167" s="503"/>
    </row>
    <row r="1168" spans="28:28" x14ac:dyDescent="0.3">
      <c r="AB1168" s="503"/>
    </row>
    <row r="1169" spans="28:28" x14ac:dyDescent="0.3">
      <c r="AB1169" s="503"/>
    </row>
    <row r="1170" spans="28:28" x14ac:dyDescent="0.3">
      <c r="AB1170" s="503"/>
    </row>
    <row r="1171" spans="28:28" x14ac:dyDescent="0.3">
      <c r="AB1171" s="503"/>
    </row>
    <row r="1172" spans="28:28" x14ac:dyDescent="0.3">
      <c r="AB1172" s="503"/>
    </row>
    <row r="1173" spans="28:28" x14ac:dyDescent="0.3">
      <c r="AB1173" s="503"/>
    </row>
    <row r="1174" spans="28:28" x14ac:dyDescent="0.3">
      <c r="AB1174" s="503"/>
    </row>
    <row r="1175" spans="28:28" x14ac:dyDescent="0.3">
      <c r="AB1175" s="503"/>
    </row>
    <row r="1176" spans="28:28" x14ac:dyDescent="0.3">
      <c r="AB1176" s="503"/>
    </row>
    <row r="1177" spans="28:28" x14ac:dyDescent="0.3">
      <c r="AB1177" s="503"/>
    </row>
    <row r="1178" spans="28:28" x14ac:dyDescent="0.3">
      <c r="AB1178" s="503"/>
    </row>
    <row r="1179" spans="28:28" x14ac:dyDescent="0.3">
      <c r="AB1179" s="503"/>
    </row>
    <row r="1180" spans="28:28" x14ac:dyDescent="0.3">
      <c r="AB1180" s="503"/>
    </row>
    <row r="1181" spans="28:28" x14ac:dyDescent="0.3">
      <c r="AB1181" s="503"/>
    </row>
    <row r="1182" spans="28:28" x14ac:dyDescent="0.3">
      <c r="AB1182" s="503"/>
    </row>
    <row r="1183" spans="28:28" x14ac:dyDescent="0.3">
      <c r="AB1183" s="503"/>
    </row>
    <row r="1184" spans="28:28" x14ac:dyDescent="0.3">
      <c r="AB1184" s="503"/>
    </row>
    <row r="1185" spans="28:28" x14ac:dyDescent="0.3">
      <c r="AB1185" s="503"/>
    </row>
    <row r="1186" spans="28:28" x14ac:dyDescent="0.3">
      <c r="AB1186" s="503"/>
    </row>
    <row r="1187" spans="28:28" x14ac:dyDescent="0.3">
      <c r="AB1187" s="503"/>
    </row>
    <row r="1188" spans="28:28" x14ac:dyDescent="0.3">
      <c r="AB1188" s="503"/>
    </row>
    <row r="1189" spans="28:28" x14ac:dyDescent="0.3">
      <c r="AB1189" s="503"/>
    </row>
    <row r="1190" spans="28:28" x14ac:dyDescent="0.3">
      <c r="AB1190" s="503"/>
    </row>
    <row r="1191" spans="28:28" x14ac:dyDescent="0.3">
      <c r="AB1191" s="503"/>
    </row>
    <row r="1192" spans="28:28" x14ac:dyDescent="0.3">
      <c r="AB1192" s="503"/>
    </row>
    <row r="1193" spans="28:28" x14ac:dyDescent="0.3">
      <c r="AB1193" s="503"/>
    </row>
    <row r="1194" spans="28:28" x14ac:dyDescent="0.3">
      <c r="AB1194" s="503"/>
    </row>
    <row r="1195" spans="28:28" x14ac:dyDescent="0.3">
      <c r="AB1195" s="503"/>
    </row>
    <row r="1196" spans="28:28" x14ac:dyDescent="0.3">
      <c r="AB1196" s="503"/>
    </row>
    <row r="1197" spans="28:28" x14ac:dyDescent="0.3">
      <c r="AB1197" s="503"/>
    </row>
    <row r="1198" spans="28:28" x14ac:dyDescent="0.3">
      <c r="AB1198" s="503"/>
    </row>
    <row r="1199" spans="28:28" x14ac:dyDescent="0.3">
      <c r="AB1199" s="503"/>
    </row>
    <row r="1200" spans="28:28" x14ac:dyDescent="0.3">
      <c r="AB1200" s="503"/>
    </row>
    <row r="1201" spans="28:28" x14ac:dyDescent="0.3">
      <c r="AB1201" s="503"/>
    </row>
    <row r="1202" spans="28:28" x14ac:dyDescent="0.3">
      <c r="AB1202" s="503"/>
    </row>
    <row r="1203" spans="28:28" x14ac:dyDescent="0.3">
      <c r="AB1203" s="503"/>
    </row>
    <row r="1204" spans="28:28" x14ac:dyDescent="0.3">
      <c r="AB1204" s="503"/>
    </row>
    <row r="1205" spans="28:28" x14ac:dyDescent="0.3">
      <c r="AB1205" s="503"/>
    </row>
    <row r="1206" spans="28:28" x14ac:dyDescent="0.3">
      <c r="AB1206" s="503"/>
    </row>
    <row r="1207" spans="28:28" x14ac:dyDescent="0.3">
      <c r="AB1207" s="503"/>
    </row>
    <row r="1208" spans="28:28" x14ac:dyDescent="0.3">
      <c r="AB1208" s="503"/>
    </row>
    <row r="1209" spans="28:28" x14ac:dyDescent="0.3">
      <c r="AB1209" s="503"/>
    </row>
    <row r="1210" spans="28:28" x14ac:dyDescent="0.3">
      <c r="AB1210" s="503"/>
    </row>
    <row r="1211" spans="28:28" x14ac:dyDescent="0.3">
      <c r="AB1211" s="503"/>
    </row>
    <row r="1212" spans="28:28" x14ac:dyDescent="0.3">
      <c r="AB1212" s="503"/>
    </row>
    <row r="1213" spans="28:28" x14ac:dyDescent="0.3">
      <c r="AB1213" s="503"/>
    </row>
    <row r="1214" spans="28:28" x14ac:dyDescent="0.3">
      <c r="AB1214" s="503"/>
    </row>
    <row r="1215" spans="28:28" x14ac:dyDescent="0.3">
      <c r="AB1215" s="503"/>
    </row>
    <row r="1216" spans="28:28" x14ac:dyDescent="0.3">
      <c r="AB1216" s="503"/>
    </row>
    <row r="1217" spans="28:28" x14ac:dyDescent="0.3">
      <c r="AB1217" s="503"/>
    </row>
    <row r="1218" spans="28:28" x14ac:dyDescent="0.3">
      <c r="AB1218" s="503"/>
    </row>
    <row r="1219" spans="28:28" x14ac:dyDescent="0.3">
      <c r="AB1219" s="503"/>
    </row>
    <row r="1220" spans="28:28" x14ac:dyDescent="0.3">
      <c r="AB1220" s="503"/>
    </row>
    <row r="1221" spans="28:28" x14ac:dyDescent="0.3">
      <c r="AB1221" s="503"/>
    </row>
    <row r="1222" spans="28:28" x14ac:dyDescent="0.3">
      <c r="AB1222" s="503"/>
    </row>
    <row r="1223" spans="28:28" x14ac:dyDescent="0.3">
      <c r="AB1223" s="503"/>
    </row>
    <row r="1224" spans="28:28" x14ac:dyDescent="0.3">
      <c r="AB1224" s="503"/>
    </row>
    <row r="1225" spans="28:28" x14ac:dyDescent="0.3">
      <c r="AB1225" s="503"/>
    </row>
    <row r="1226" spans="28:28" x14ac:dyDescent="0.3">
      <c r="AB1226" s="503"/>
    </row>
    <row r="1227" spans="28:28" x14ac:dyDescent="0.3">
      <c r="AB1227" s="503"/>
    </row>
    <row r="1228" spans="28:28" x14ac:dyDescent="0.3">
      <c r="AB1228" s="503"/>
    </row>
    <row r="1229" spans="28:28" x14ac:dyDescent="0.3">
      <c r="AB1229" s="503"/>
    </row>
    <row r="1230" spans="28:28" x14ac:dyDescent="0.3">
      <c r="AB1230" s="503"/>
    </row>
    <row r="1231" spans="28:28" x14ac:dyDescent="0.3">
      <c r="AB1231" s="503"/>
    </row>
    <row r="1232" spans="28:28" x14ac:dyDescent="0.3">
      <c r="AB1232" s="503"/>
    </row>
    <row r="1233" spans="28:28" x14ac:dyDescent="0.3">
      <c r="AB1233" s="503"/>
    </row>
    <row r="1234" spans="28:28" x14ac:dyDescent="0.3">
      <c r="AB1234" s="503"/>
    </row>
    <row r="1235" spans="28:28" x14ac:dyDescent="0.3">
      <c r="AB1235" s="503"/>
    </row>
    <row r="1236" spans="28:28" x14ac:dyDescent="0.3">
      <c r="AB1236" s="503"/>
    </row>
    <row r="1237" spans="28:28" x14ac:dyDescent="0.3">
      <c r="AB1237" s="503"/>
    </row>
    <row r="1238" spans="28:28" x14ac:dyDescent="0.3">
      <c r="AB1238" s="503"/>
    </row>
    <row r="1239" spans="28:28" x14ac:dyDescent="0.3">
      <c r="AB1239" s="503"/>
    </row>
    <row r="1240" spans="28:28" x14ac:dyDescent="0.3">
      <c r="AB1240" s="503"/>
    </row>
    <row r="1241" spans="28:28" x14ac:dyDescent="0.3">
      <c r="AB1241" s="503"/>
    </row>
    <row r="1242" spans="28:28" x14ac:dyDescent="0.3">
      <c r="AB1242" s="503"/>
    </row>
    <row r="1243" spans="28:28" x14ac:dyDescent="0.3">
      <c r="AB1243" s="503"/>
    </row>
    <row r="1244" spans="28:28" x14ac:dyDescent="0.3">
      <c r="AB1244" s="503"/>
    </row>
    <row r="1245" spans="28:28" x14ac:dyDescent="0.3">
      <c r="AB1245" s="503"/>
    </row>
    <row r="1246" spans="28:28" x14ac:dyDescent="0.3">
      <c r="AB1246" s="503"/>
    </row>
    <row r="1247" spans="28:28" x14ac:dyDescent="0.3">
      <c r="AB1247" s="503"/>
    </row>
    <row r="1248" spans="28:28" x14ac:dyDescent="0.3">
      <c r="AB1248" s="503"/>
    </row>
    <row r="1249" spans="28:28" x14ac:dyDescent="0.3">
      <c r="AB1249" s="503"/>
    </row>
    <row r="1250" spans="28:28" x14ac:dyDescent="0.3">
      <c r="AB1250" s="503"/>
    </row>
    <row r="1251" spans="28:28" x14ac:dyDescent="0.3">
      <c r="AB1251" s="503"/>
    </row>
    <row r="1252" spans="28:28" x14ac:dyDescent="0.3">
      <c r="AB1252" s="503"/>
    </row>
    <row r="1253" spans="28:28" x14ac:dyDescent="0.3">
      <c r="AB1253" s="503"/>
    </row>
    <row r="1254" spans="28:28" x14ac:dyDescent="0.3">
      <c r="AB1254" s="503"/>
    </row>
    <row r="1255" spans="28:28" x14ac:dyDescent="0.3">
      <c r="AB1255" s="503"/>
    </row>
    <row r="1256" spans="28:28" x14ac:dyDescent="0.3">
      <c r="AB1256" s="503"/>
    </row>
    <row r="1257" spans="28:28" x14ac:dyDescent="0.3">
      <c r="AB1257" s="503"/>
    </row>
    <row r="1258" spans="28:28" x14ac:dyDescent="0.3">
      <c r="AB1258" s="503"/>
    </row>
    <row r="1259" spans="28:28" x14ac:dyDescent="0.3">
      <c r="AB1259" s="503"/>
    </row>
    <row r="1260" spans="28:28" x14ac:dyDescent="0.3">
      <c r="AB1260" s="503"/>
    </row>
    <row r="1261" spans="28:28" x14ac:dyDescent="0.3">
      <c r="AB1261" s="503"/>
    </row>
    <row r="1262" spans="28:28" x14ac:dyDescent="0.3">
      <c r="AB1262" s="503"/>
    </row>
    <row r="1263" spans="28:28" x14ac:dyDescent="0.3">
      <c r="AB1263" s="503"/>
    </row>
    <row r="1264" spans="28:28" x14ac:dyDescent="0.3">
      <c r="AB1264" s="503"/>
    </row>
    <row r="1265" spans="28:28" x14ac:dyDescent="0.3">
      <c r="AB1265" s="503"/>
    </row>
    <row r="1266" spans="28:28" x14ac:dyDescent="0.3">
      <c r="AB1266" s="503"/>
    </row>
    <row r="1267" spans="28:28" x14ac:dyDescent="0.3">
      <c r="AB1267" s="503"/>
    </row>
    <row r="1268" spans="28:28" x14ac:dyDescent="0.3">
      <c r="AB1268" s="503"/>
    </row>
    <row r="1269" spans="28:28" x14ac:dyDescent="0.3">
      <c r="AB1269" s="503"/>
    </row>
    <row r="1270" spans="28:28" x14ac:dyDescent="0.3">
      <c r="AB1270" s="503"/>
    </row>
    <row r="1271" spans="28:28" x14ac:dyDescent="0.3">
      <c r="AB1271" s="503"/>
    </row>
    <row r="1272" spans="28:28" x14ac:dyDescent="0.3">
      <c r="AB1272" s="503"/>
    </row>
    <row r="1273" spans="28:28" x14ac:dyDescent="0.3">
      <c r="AB1273" s="503"/>
    </row>
    <row r="1274" spans="28:28" x14ac:dyDescent="0.3">
      <c r="AB1274" s="503"/>
    </row>
    <row r="1275" spans="28:28" x14ac:dyDescent="0.3">
      <c r="AB1275" s="503"/>
    </row>
    <row r="1276" spans="28:28" x14ac:dyDescent="0.3">
      <c r="AB1276" s="503"/>
    </row>
    <row r="1277" spans="28:28" x14ac:dyDescent="0.3">
      <c r="AB1277" s="503"/>
    </row>
    <row r="1278" spans="28:28" x14ac:dyDescent="0.3">
      <c r="AB1278" s="503"/>
    </row>
    <row r="1279" spans="28:28" x14ac:dyDescent="0.3">
      <c r="AB1279" s="503"/>
    </row>
    <row r="1280" spans="28:28" x14ac:dyDescent="0.3">
      <c r="AB1280" s="503"/>
    </row>
    <row r="1281" spans="28:28" x14ac:dyDescent="0.3">
      <c r="AB1281" s="503"/>
    </row>
    <row r="1282" spans="28:28" x14ac:dyDescent="0.3">
      <c r="AB1282" s="503"/>
    </row>
    <row r="1283" spans="28:28" x14ac:dyDescent="0.3">
      <c r="AB1283" s="503"/>
    </row>
    <row r="1284" spans="28:28" x14ac:dyDescent="0.3">
      <c r="AB1284" s="503"/>
    </row>
    <row r="1285" spans="28:28" x14ac:dyDescent="0.3">
      <c r="AB1285" s="503"/>
    </row>
    <row r="1286" spans="28:28" x14ac:dyDescent="0.3">
      <c r="AB1286" s="503"/>
    </row>
    <row r="1287" spans="28:28" x14ac:dyDescent="0.3">
      <c r="AB1287" s="503"/>
    </row>
    <row r="1288" spans="28:28" x14ac:dyDescent="0.3">
      <c r="AB1288" s="503"/>
    </row>
    <row r="1289" spans="28:28" x14ac:dyDescent="0.3">
      <c r="AB1289" s="503"/>
    </row>
    <row r="1290" spans="28:28" x14ac:dyDescent="0.3">
      <c r="AB1290" s="503"/>
    </row>
    <row r="1291" spans="28:28" x14ac:dyDescent="0.3">
      <c r="AB1291" s="503"/>
    </row>
    <row r="1292" spans="28:28" x14ac:dyDescent="0.3">
      <c r="AB1292" s="503"/>
    </row>
    <row r="1293" spans="28:28" x14ac:dyDescent="0.3">
      <c r="AB1293" s="503"/>
    </row>
    <row r="1294" spans="28:28" x14ac:dyDescent="0.3">
      <c r="AB1294" s="503"/>
    </row>
    <row r="1295" spans="28:28" x14ac:dyDescent="0.3">
      <c r="AB1295" s="503"/>
    </row>
    <row r="1296" spans="28:28" x14ac:dyDescent="0.3">
      <c r="AB1296" s="503"/>
    </row>
    <row r="1297" spans="28:28" x14ac:dyDescent="0.3">
      <c r="AB1297" s="503"/>
    </row>
    <row r="1298" spans="28:28" x14ac:dyDescent="0.3">
      <c r="AB1298" s="503"/>
    </row>
    <row r="1299" spans="28:28" x14ac:dyDescent="0.3">
      <c r="AB1299" s="503"/>
    </row>
    <row r="1300" spans="28:28" x14ac:dyDescent="0.3">
      <c r="AB1300" s="503"/>
    </row>
    <row r="1301" spans="28:28" x14ac:dyDescent="0.3">
      <c r="AB1301" s="503"/>
    </row>
    <row r="1302" spans="28:28" x14ac:dyDescent="0.3">
      <c r="AB1302" s="503"/>
    </row>
    <row r="1303" spans="28:28" x14ac:dyDescent="0.3">
      <c r="AB1303" s="503"/>
    </row>
    <row r="1304" spans="28:28" x14ac:dyDescent="0.3">
      <c r="AB1304" s="503"/>
    </row>
    <row r="1305" spans="28:28" x14ac:dyDescent="0.3">
      <c r="AB1305" s="503"/>
    </row>
    <row r="1306" spans="28:28" x14ac:dyDescent="0.3">
      <c r="AB1306" s="503"/>
    </row>
    <row r="1307" spans="28:28" x14ac:dyDescent="0.3">
      <c r="AB1307" s="503"/>
    </row>
    <row r="1308" spans="28:28" x14ac:dyDescent="0.3">
      <c r="AB1308" s="503"/>
    </row>
    <row r="1309" spans="28:28" x14ac:dyDescent="0.3">
      <c r="AB1309" s="503"/>
    </row>
    <row r="1310" spans="28:28" x14ac:dyDescent="0.3">
      <c r="AB1310" s="503"/>
    </row>
    <row r="1311" spans="28:28" x14ac:dyDescent="0.3">
      <c r="AB1311" s="503"/>
    </row>
    <row r="1312" spans="28:28" x14ac:dyDescent="0.3">
      <c r="AB1312" s="503"/>
    </row>
    <row r="1313" spans="28:28" x14ac:dyDescent="0.3">
      <c r="AB1313" s="503"/>
    </row>
    <row r="1314" spans="28:28" x14ac:dyDescent="0.3">
      <c r="AB1314" s="503"/>
    </row>
    <row r="1315" spans="28:28" x14ac:dyDescent="0.3">
      <c r="AB1315" s="503"/>
    </row>
    <row r="1316" spans="28:28" x14ac:dyDescent="0.3">
      <c r="AB1316" s="503"/>
    </row>
    <row r="1317" spans="28:28" x14ac:dyDescent="0.3">
      <c r="AB1317" s="503"/>
    </row>
    <row r="1318" spans="28:28" x14ac:dyDescent="0.3">
      <c r="AB1318" s="503"/>
    </row>
    <row r="1319" spans="28:28" x14ac:dyDescent="0.3">
      <c r="AB1319" s="503"/>
    </row>
    <row r="1320" spans="28:28" x14ac:dyDescent="0.3">
      <c r="AB1320" s="503"/>
    </row>
    <row r="1321" spans="28:28" x14ac:dyDescent="0.3">
      <c r="AB1321" s="503"/>
    </row>
    <row r="1322" spans="28:28" x14ac:dyDescent="0.3">
      <c r="AB1322" s="503"/>
    </row>
    <row r="1323" spans="28:28" x14ac:dyDescent="0.3">
      <c r="AB1323" s="503"/>
    </row>
    <row r="1324" spans="28:28" x14ac:dyDescent="0.3">
      <c r="AB1324" s="503"/>
    </row>
    <row r="1325" spans="28:28" x14ac:dyDescent="0.3">
      <c r="AB1325" s="503"/>
    </row>
    <row r="1326" spans="28:28" x14ac:dyDescent="0.3">
      <c r="AB1326" s="503"/>
    </row>
    <row r="1327" spans="28:28" x14ac:dyDescent="0.3">
      <c r="AB1327" s="503"/>
    </row>
    <row r="1328" spans="28:28" x14ac:dyDescent="0.3">
      <c r="AB1328" s="503"/>
    </row>
    <row r="1329" spans="28:28" x14ac:dyDescent="0.3">
      <c r="AB1329" s="503"/>
    </row>
    <row r="1330" spans="28:28" x14ac:dyDescent="0.3">
      <c r="AB1330" s="503"/>
    </row>
    <row r="1331" spans="28:28" x14ac:dyDescent="0.3">
      <c r="AB1331" s="503"/>
    </row>
    <row r="1332" spans="28:28" x14ac:dyDescent="0.3">
      <c r="AB1332" s="503"/>
    </row>
    <row r="1333" spans="28:28" x14ac:dyDescent="0.3">
      <c r="AB1333" s="503"/>
    </row>
    <row r="1334" spans="28:28" x14ac:dyDescent="0.3">
      <c r="AB1334" s="503"/>
    </row>
    <row r="1335" spans="28:28" x14ac:dyDescent="0.3">
      <c r="AB1335" s="503"/>
    </row>
    <row r="1336" spans="28:28" x14ac:dyDescent="0.3">
      <c r="AB1336" s="503"/>
    </row>
    <row r="1337" spans="28:28" x14ac:dyDescent="0.3">
      <c r="AB1337" s="503"/>
    </row>
    <row r="1338" spans="28:28" x14ac:dyDescent="0.3">
      <c r="AB1338" s="503"/>
    </row>
    <row r="1339" spans="28:28" x14ac:dyDescent="0.3">
      <c r="AB1339" s="503"/>
    </row>
    <row r="1340" spans="28:28" x14ac:dyDescent="0.3">
      <c r="AB1340" s="503"/>
    </row>
    <row r="1341" spans="28:28" x14ac:dyDescent="0.3">
      <c r="AB1341" s="503"/>
    </row>
    <row r="1342" spans="28:28" x14ac:dyDescent="0.3">
      <c r="AB1342" s="503"/>
    </row>
    <row r="1343" spans="28:28" x14ac:dyDescent="0.3">
      <c r="AB1343" s="503"/>
    </row>
    <row r="1344" spans="28:28" x14ac:dyDescent="0.3">
      <c r="AB1344" s="503"/>
    </row>
    <row r="1345" spans="28:28" x14ac:dyDescent="0.3">
      <c r="AB1345" s="503"/>
    </row>
    <row r="1346" spans="28:28" x14ac:dyDescent="0.3">
      <c r="AB1346" s="503"/>
    </row>
    <row r="1347" spans="28:28" x14ac:dyDescent="0.3">
      <c r="AB1347" s="503"/>
    </row>
    <row r="1348" spans="28:28" x14ac:dyDescent="0.3">
      <c r="AB1348" s="503"/>
    </row>
    <row r="1349" spans="28:28" x14ac:dyDescent="0.3">
      <c r="AB1349" s="503"/>
    </row>
    <row r="1350" spans="28:28" x14ac:dyDescent="0.3">
      <c r="AB1350" s="503"/>
    </row>
    <row r="1351" spans="28:28" x14ac:dyDescent="0.3">
      <c r="AB1351" s="503"/>
    </row>
    <row r="1352" spans="28:28" x14ac:dyDescent="0.3">
      <c r="AB1352" s="503"/>
    </row>
    <row r="1353" spans="28:28" x14ac:dyDescent="0.3">
      <c r="AB1353" s="503"/>
    </row>
    <row r="1354" spans="28:28" x14ac:dyDescent="0.3">
      <c r="AB1354" s="503"/>
    </row>
    <row r="1355" spans="28:28" x14ac:dyDescent="0.3">
      <c r="AB1355" s="503"/>
    </row>
    <row r="1356" spans="28:28" x14ac:dyDescent="0.3">
      <c r="AB1356" s="503"/>
    </row>
    <row r="1357" spans="28:28" x14ac:dyDescent="0.3">
      <c r="AB1357" s="503"/>
    </row>
    <row r="1358" spans="28:28" x14ac:dyDescent="0.3">
      <c r="AB1358" s="503"/>
    </row>
    <row r="1359" spans="28:28" x14ac:dyDescent="0.3">
      <c r="AB1359" s="503"/>
    </row>
    <row r="1360" spans="28:28" x14ac:dyDescent="0.3">
      <c r="AB1360" s="503"/>
    </row>
    <row r="1361" spans="28:28" x14ac:dyDescent="0.3">
      <c r="AB1361" s="503"/>
    </row>
    <row r="1362" spans="28:28" x14ac:dyDescent="0.3">
      <c r="AB1362" s="503"/>
    </row>
    <row r="1363" spans="28:28" x14ac:dyDescent="0.3">
      <c r="AB1363" s="503"/>
    </row>
    <row r="1364" spans="28:28" x14ac:dyDescent="0.3">
      <c r="AB1364" s="503"/>
    </row>
    <row r="1365" spans="28:28" x14ac:dyDescent="0.3">
      <c r="AB1365" s="503"/>
    </row>
    <row r="1366" spans="28:28" x14ac:dyDescent="0.3">
      <c r="AB1366" s="503"/>
    </row>
    <row r="1367" spans="28:28" x14ac:dyDescent="0.3">
      <c r="AB1367" s="503"/>
    </row>
    <row r="1368" spans="28:28" x14ac:dyDescent="0.3">
      <c r="AB1368" s="503"/>
    </row>
    <row r="1369" spans="28:28" x14ac:dyDescent="0.3">
      <c r="AB1369" s="503"/>
    </row>
    <row r="1370" spans="28:28" x14ac:dyDescent="0.3">
      <c r="AB1370" s="503"/>
    </row>
    <row r="1371" spans="28:28" x14ac:dyDescent="0.3">
      <c r="AB1371" s="503"/>
    </row>
    <row r="1372" spans="28:28" x14ac:dyDescent="0.3">
      <c r="AB1372" s="503"/>
    </row>
    <row r="1373" spans="28:28" x14ac:dyDescent="0.3">
      <c r="AB1373" s="503"/>
    </row>
    <row r="1374" spans="28:28" x14ac:dyDescent="0.3">
      <c r="AB1374" s="503"/>
    </row>
    <row r="1375" spans="28:28" x14ac:dyDescent="0.3">
      <c r="AB1375" s="503"/>
    </row>
    <row r="1376" spans="28:28" x14ac:dyDescent="0.3">
      <c r="AB1376" s="503"/>
    </row>
    <row r="1377" spans="28:28" x14ac:dyDescent="0.3">
      <c r="AB1377" s="503"/>
    </row>
    <row r="1378" spans="28:28" x14ac:dyDescent="0.3">
      <c r="AB1378" s="503"/>
    </row>
    <row r="1379" spans="28:28" x14ac:dyDescent="0.3">
      <c r="AB1379" s="503"/>
    </row>
    <row r="1380" spans="28:28" x14ac:dyDescent="0.3">
      <c r="AB1380" s="503"/>
    </row>
    <row r="1381" spans="28:28" x14ac:dyDescent="0.3">
      <c r="AB1381" s="503"/>
    </row>
    <row r="1382" spans="28:28" x14ac:dyDescent="0.3">
      <c r="AB1382" s="503"/>
    </row>
    <row r="1383" spans="28:28" x14ac:dyDescent="0.3">
      <c r="AB1383" s="503"/>
    </row>
    <row r="1384" spans="28:28" x14ac:dyDescent="0.3">
      <c r="AB1384" s="503"/>
    </row>
    <row r="1385" spans="28:28" x14ac:dyDescent="0.3">
      <c r="AB1385" s="503"/>
    </row>
    <row r="1386" spans="28:28" x14ac:dyDescent="0.3">
      <c r="AB1386" s="503"/>
    </row>
    <row r="1387" spans="28:28" x14ac:dyDescent="0.3">
      <c r="AB1387" s="503"/>
    </row>
    <row r="1388" spans="28:28" x14ac:dyDescent="0.3">
      <c r="AB1388" s="503"/>
    </row>
    <row r="1389" spans="28:28" x14ac:dyDescent="0.3">
      <c r="AB1389" s="503"/>
    </row>
    <row r="1390" spans="28:28" x14ac:dyDescent="0.3">
      <c r="AB1390" s="503"/>
    </row>
    <row r="1391" spans="28:28" x14ac:dyDescent="0.3">
      <c r="AB1391" s="503"/>
    </row>
    <row r="1392" spans="28:28" x14ac:dyDescent="0.3">
      <c r="AB1392" s="503"/>
    </row>
    <row r="1393" spans="28:28" x14ac:dyDescent="0.3">
      <c r="AB1393" s="503"/>
    </row>
    <row r="1394" spans="28:28" x14ac:dyDescent="0.3">
      <c r="AB1394" s="503"/>
    </row>
    <row r="1395" spans="28:28" x14ac:dyDescent="0.3">
      <c r="AB1395" s="503"/>
    </row>
    <row r="1396" spans="28:28" x14ac:dyDescent="0.3">
      <c r="AB1396" s="503"/>
    </row>
    <row r="1397" spans="28:28" x14ac:dyDescent="0.3">
      <c r="AB1397" s="503"/>
    </row>
    <row r="1398" spans="28:28" x14ac:dyDescent="0.3">
      <c r="AB1398" s="503"/>
    </row>
    <row r="1399" spans="28:28" x14ac:dyDescent="0.3">
      <c r="AB1399" s="503"/>
    </row>
    <row r="1400" spans="28:28" x14ac:dyDescent="0.3">
      <c r="AB1400" s="503"/>
    </row>
    <row r="1401" spans="28:28" x14ac:dyDescent="0.3">
      <c r="AB1401" s="503"/>
    </row>
    <row r="1402" spans="28:28" x14ac:dyDescent="0.3">
      <c r="AB1402" s="503"/>
    </row>
    <row r="1403" spans="28:28" x14ac:dyDescent="0.3">
      <c r="AB1403" s="503"/>
    </row>
    <row r="1404" spans="28:28" x14ac:dyDescent="0.3">
      <c r="AB1404" s="503"/>
    </row>
    <row r="1405" spans="28:28" x14ac:dyDescent="0.3">
      <c r="AB1405" s="503"/>
    </row>
    <row r="1406" spans="28:28" x14ac:dyDescent="0.3">
      <c r="AB1406" s="503"/>
    </row>
    <row r="1407" spans="28:28" x14ac:dyDescent="0.3">
      <c r="AB1407" s="503"/>
    </row>
    <row r="1408" spans="28:28" x14ac:dyDescent="0.3">
      <c r="AB1408" s="503"/>
    </row>
    <row r="1409" spans="28:28" x14ac:dyDescent="0.3">
      <c r="AB1409" s="503"/>
    </row>
    <row r="1410" spans="28:28" x14ac:dyDescent="0.3">
      <c r="AB1410" s="503"/>
    </row>
    <row r="1411" spans="28:28" x14ac:dyDescent="0.3">
      <c r="AB1411" s="503"/>
    </row>
    <row r="1412" spans="28:28" x14ac:dyDescent="0.3">
      <c r="AB1412" s="503"/>
    </row>
    <row r="1413" spans="28:28" x14ac:dyDescent="0.3">
      <c r="AB1413" s="503"/>
    </row>
    <row r="1414" spans="28:28" x14ac:dyDescent="0.3">
      <c r="AB1414" s="503"/>
    </row>
    <row r="1415" spans="28:28" x14ac:dyDescent="0.3">
      <c r="AB1415" s="503"/>
    </row>
    <row r="1416" spans="28:28" x14ac:dyDescent="0.3">
      <c r="AB1416" s="503"/>
    </row>
    <row r="1417" spans="28:28" x14ac:dyDescent="0.3">
      <c r="AB1417" s="503"/>
    </row>
    <row r="1418" spans="28:28" x14ac:dyDescent="0.3">
      <c r="AB1418" s="503"/>
    </row>
    <row r="1419" spans="28:28" x14ac:dyDescent="0.3">
      <c r="AB1419" s="503"/>
    </row>
    <row r="1420" spans="28:28" x14ac:dyDescent="0.3">
      <c r="AB1420" s="503"/>
    </row>
    <row r="1421" spans="28:28" x14ac:dyDescent="0.3">
      <c r="AB1421" s="503"/>
    </row>
    <row r="1422" spans="28:28" x14ac:dyDescent="0.3">
      <c r="AB1422" s="503"/>
    </row>
    <row r="1423" spans="28:28" x14ac:dyDescent="0.3">
      <c r="AB1423" s="503"/>
    </row>
    <row r="1424" spans="28:28" x14ac:dyDescent="0.3">
      <c r="AB1424" s="503"/>
    </row>
    <row r="1425" spans="28:28" x14ac:dyDescent="0.3">
      <c r="AB1425" s="503"/>
    </row>
    <row r="1426" spans="28:28" x14ac:dyDescent="0.3">
      <c r="AB1426" s="503"/>
    </row>
    <row r="1427" spans="28:28" x14ac:dyDescent="0.3">
      <c r="AB1427" s="503"/>
    </row>
    <row r="1428" spans="28:28" x14ac:dyDescent="0.3">
      <c r="AB1428" s="503"/>
    </row>
    <row r="1429" spans="28:28" x14ac:dyDescent="0.3">
      <c r="AB1429" s="503"/>
    </row>
    <row r="1430" spans="28:28" x14ac:dyDescent="0.3">
      <c r="AB1430" s="503"/>
    </row>
    <row r="1431" spans="28:28" x14ac:dyDescent="0.3">
      <c r="AB1431" s="503"/>
    </row>
    <row r="1432" spans="28:28" x14ac:dyDescent="0.3">
      <c r="AB1432" s="503"/>
    </row>
    <row r="1433" spans="28:28" x14ac:dyDescent="0.3">
      <c r="AB1433" s="503"/>
    </row>
    <row r="1434" spans="28:28" x14ac:dyDescent="0.3">
      <c r="AB1434" s="503"/>
    </row>
    <row r="1435" spans="28:28" x14ac:dyDescent="0.3">
      <c r="AB1435" s="503"/>
    </row>
    <row r="1436" spans="28:28" x14ac:dyDescent="0.3">
      <c r="AB1436" s="503"/>
    </row>
    <row r="1437" spans="28:28" x14ac:dyDescent="0.3">
      <c r="AB1437" s="503"/>
    </row>
    <row r="1438" spans="28:28" x14ac:dyDescent="0.3">
      <c r="AB1438" s="503"/>
    </row>
    <row r="1439" spans="28:28" x14ac:dyDescent="0.3">
      <c r="AB1439" s="503"/>
    </row>
    <row r="1440" spans="28:28" x14ac:dyDescent="0.3">
      <c r="AB1440" s="503"/>
    </row>
    <row r="1441" spans="28:28" x14ac:dyDescent="0.3">
      <c r="AB1441" s="503"/>
    </row>
    <row r="1442" spans="28:28" x14ac:dyDescent="0.3">
      <c r="AB1442" s="503"/>
    </row>
    <row r="1443" spans="28:28" x14ac:dyDescent="0.3">
      <c r="AB1443" s="503"/>
    </row>
    <row r="1444" spans="28:28" x14ac:dyDescent="0.3">
      <c r="AB1444" s="503"/>
    </row>
    <row r="1445" spans="28:28" x14ac:dyDescent="0.3">
      <c r="AB1445" s="503"/>
    </row>
    <row r="1446" spans="28:28" x14ac:dyDescent="0.3">
      <c r="AB1446" s="503"/>
    </row>
    <row r="1447" spans="28:28" x14ac:dyDescent="0.3">
      <c r="AB1447" s="503"/>
    </row>
    <row r="1448" spans="28:28" x14ac:dyDescent="0.3">
      <c r="AB1448" s="503"/>
    </row>
    <row r="1449" spans="28:28" x14ac:dyDescent="0.3">
      <c r="AB1449" s="503"/>
    </row>
    <row r="1450" spans="28:28" x14ac:dyDescent="0.3">
      <c r="AB1450" s="503"/>
    </row>
    <row r="1451" spans="28:28" x14ac:dyDescent="0.3">
      <c r="AB1451" s="503"/>
    </row>
    <row r="1452" spans="28:28" x14ac:dyDescent="0.3">
      <c r="AB1452" s="503"/>
    </row>
    <row r="1453" spans="28:28" x14ac:dyDescent="0.3">
      <c r="AB1453" s="503"/>
    </row>
    <row r="1454" spans="28:28" x14ac:dyDescent="0.3">
      <c r="AB1454" s="503"/>
    </row>
    <row r="1455" spans="28:28" x14ac:dyDescent="0.3">
      <c r="AB1455" s="503"/>
    </row>
    <row r="1456" spans="28:28" x14ac:dyDescent="0.3">
      <c r="AB1456" s="503"/>
    </row>
    <row r="1457" spans="28:28" x14ac:dyDescent="0.3">
      <c r="AB1457" s="503"/>
    </row>
    <row r="1458" spans="28:28" x14ac:dyDescent="0.3">
      <c r="AB1458" s="503"/>
    </row>
    <row r="1459" spans="28:28" x14ac:dyDescent="0.3">
      <c r="AB1459" s="503"/>
    </row>
    <row r="1460" spans="28:28" x14ac:dyDescent="0.3">
      <c r="AB1460" s="503"/>
    </row>
    <row r="1461" spans="28:28" x14ac:dyDescent="0.3">
      <c r="AB1461" s="503"/>
    </row>
    <row r="1462" spans="28:28" x14ac:dyDescent="0.3">
      <c r="AB1462" s="503"/>
    </row>
    <row r="1463" spans="28:28" x14ac:dyDescent="0.3">
      <c r="AB1463" s="503"/>
    </row>
    <row r="1464" spans="28:28" x14ac:dyDescent="0.3">
      <c r="AB1464" s="503"/>
    </row>
    <row r="1465" spans="28:28" x14ac:dyDescent="0.3">
      <c r="AB1465" s="503"/>
    </row>
    <row r="1466" spans="28:28" x14ac:dyDescent="0.3">
      <c r="AB1466" s="503"/>
    </row>
    <row r="1467" spans="28:28" x14ac:dyDescent="0.3">
      <c r="AB1467" s="503"/>
    </row>
    <row r="1468" spans="28:28" x14ac:dyDescent="0.3">
      <c r="AB1468" s="503"/>
    </row>
    <row r="1469" spans="28:28" x14ac:dyDescent="0.3">
      <c r="AB1469" s="503"/>
    </row>
    <row r="1470" spans="28:28" x14ac:dyDescent="0.3">
      <c r="AB1470" s="503"/>
    </row>
    <row r="1471" spans="28:28" x14ac:dyDescent="0.3">
      <c r="AB1471" s="503"/>
    </row>
    <row r="1472" spans="28:28" x14ac:dyDescent="0.3">
      <c r="AB1472" s="503"/>
    </row>
    <row r="1473" spans="28:28" x14ac:dyDescent="0.3">
      <c r="AB1473" s="503"/>
    </row>
    <row r="1474" spans="28:28" x14ac:dyDescent="0.3">
      <c r="AB1474" s="503"/>
    </row>
    <row r="1475" spans="28:28" x14ac:dyDescent="0.3">
      <c r="AB1475" s="503"/>
    </row>
    <row r="1476" spans="28:28" x14ac:dyDescent="0.3">
      <c r="AB1476" s="503"/>
    </row>
    <row r="1477" spans="28:28" x14ac:dyDescent="0.3">
      <c r="AB1477" s="503"/>
    </row>
    <row r="1478" spans="28:28" x14ac:dyDescent="0.3">
      <c r="AB1478" s="503"/>
    </row>
    <row r="1479" spans="28:28" x14ac:dyDescent="0.3">
      <c r="AB1479" s="503"/>
    </row>
    <row r="1480" spans="28:28" x14ac:dyDescent="0.3">
      <c r="AB1480" s="503"/>
    </row>
    <row r="1481" spans="28:28" x14ac:dyDescent="0.3">
      <c r="AB1481" s="503"/>
    </row>
    <row r="1482" spans="28:28" x14ac:dyDescent="0.3">
      <c r="AB1482" s="503"/>
    </row>
    <row r="1483" spans="28:28" x14ac:dyDescent="0.3">
      <c r="AB1483" s="503"/>
    </row>
    <row r="1484" spans="28:28" x14ac:dyDescent="0.3">
      <c r="AB1484" s="503"/>
    </row>
    <row r="1485" spans="28:28" x14ac:dyDescent="0.3">
      <c r="AB1485" s="503"/>
    </row>
    <row r="1486" spans="28:28" x14ac:dyDescent="0.3">
      <c r="AB1486" s="503"/>
    </row>
    <row r="1487" spans="28:28" x14ac:dyDescent="0.3">
      <c r="AB1487" s="503"/>
    </row>
    <row r="1488" spans="28:28" x14ac:dyDescent="0.3">
      <c r="AB1488" s="503"/>
    </row>
    <row r="1489" spans="28:28" x14ac:dyDescent="0.3">
      <c r="AB1489" s="503"/>
    </row>
    <row r="1490" spans="28:28" x14ac:dyDescent="0.3">
      <c r="AB1490" s="503"/>
    </row>
    <row r="1491" spans="28:28" x14ac:dyDescent="0.3">
      <c r="AB1491" s="503"/>
    </row>
    <row r="1492" spans="28:28" x14ac:dyDescent="0.3">
      <c r="AB1492" s="503"/>
    </row>
    <row r="1493" spans="28:28" x14ac:dyDescent="0.3">
      <c r="AB1493" s="503"/>
    </row>
    <row r="1494" spans="28:28" x14ac:dyDescent="0.3">
      <c r="AB1494" s="503"/>
    </row>
    <row r="1495" spans="28:28" x14ac:dyDescent="0.3">
      <c r="AB1495" s="503"/>
    </row>
    <row r="1496" spans="28:28" x14ac:dyDescent="0.3">
      <c r="AB1496" s="503"/>
    </row>
    <row r="1497" spans="28:28" x14ac:dyDescent="0.3">
      <c r="AB1497" s="503"/>
    </row>
    <row r="1498" spans="28:28" x14ac:dyDescent="0.3">
      <c r="AB1498" s="503"/>
    </row>
    <row r="1499" spans="28:28" x14ac:dyDescent="0.3">
      <c r="AB1499" s="503"/>
    </row>
    <row r="1500" spans="28:28" x14ac:dyDescent="0.3">
      <c r="AB1500" s="503"/>
    </row>
  </sheetData>
  <autoFilter ref="A1:AA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000"/>
  <sheetViews>
    <sheetView workbookViewId="0">
      <selection activeCell="D7" sqref="D7"/>
    </sheetView>
  </sheetViews>
  <sheetFormatPr baseColWidth="10" defaultRowHeight="14.4" x14ac:dyDescent="0.3"/>
  <cols>
    <col min="1" max="1" width="19" style="24" bestFit="1" customWidth="1"/>
    <col min="2" max="2" width="11" style="24" bestFit="1" customWidth="1"/>
    <col min="3" max="3" width="17" style="24" bestFit="1" customWidth="1"/>
    <col min="4" max="4" width="27" style="24" bestFit="1" customWidth="1"/>
    <col min="5" max="6" width="10" style="24" bestFit="1" customWidth="1"/>
    <col min="7" max="7" width="5" style="24" bestFit="1" customWidth="1"/>
    <col min="8" max="8" width="21.88671875" style="24" customWidth="1"/>
    <col min="9" max="9" width="18" style="24" bestFit="1" customWidth="1"/>
    <col min="10" max="10" width="16" style="24" bestFit="1" customWidth="1"/>
    <col min="11" max="11" width="19" style="24" bestFit="1" customWidth="1"/>
    <col min="12" max="12" width="13" style="24" bestFit="1" customWidth="1"/>
    <col min="13" max="13" width="12" style="24" bestFit="1" customWidth="1"/>
    <col min="14" max="14" width="8" style="24" bestFit="1" customWidth="1"/>
    <col min="15" max="15" width="11" style="24" bestFit="1" customWidth="1"/>
    <col min="16" max="16" width="18" style="24" bestFit="1" customWidth="1"/>
    <col min="17" max="17" width="10" style="24" bestFit="1" customWidth="1"/>
    <col min="18" max="18" width="11" style="24" bestFit="1" customWidth="1"/>
    <col min="19" max="19" width="16" style="24" bestFit="1" customWidth="1"/>
    <col min="20" max="20" width="13" style="24" bestFit="1" customWidth="1"/>
    <col min="21" max="21" width="6" style="24" bestFit="1" customWidth="1"/>
    <col min="22" max="22" width="10" style="24" bestFit="1" customWidth="1"/>
    <col min="23" max="23" width="11.5546875" style="24"/>
    <col min="24" max="24" width="12.33203125" style="24" bestFit="1" customWidth="1"/>
    <col min="25" max="25" width="11.5546875" style="24"/>
  </cols>
  <sheetData>
    <row r="1" spans="1:32" ht="52.8" x14ac:dyDescent="0.3">
      <c r="A1" s="967" t="s">
        <v>111</v>
      </c>
      <c r="B1" s="967" t="s">
        <v>112</v>
      </c>
      <c r="C1" s="967" t="s">
        <v>113</v>
      </c>
      <c r="D1" s="967" t="s">
        <v>114</v>
      </c>
      <c r="E1" s="967" t="s">
        <v>115</v>
      </c>
      <c r="F1" s="967" t="s">
        <v>116</v>
      </c>
      <c r="G1" s="967" t="s">
        <v>117</v>
      </c>
      <c r="H1" s="967" t="s">
        <v>97</v>
      </c>
      <c r="I1" s="967" t="s">
        <v>118</v>
      </c>
      <c r="J1" s="967" t="s">
        <v>119</v>
      </c>
      <c r="K1" s="967" t="s">
        <v>17</v>
      </c>
      <c r="L1" s="967" t="s">
        <v>120</v>
      </c>
      <c r="M1" s="967" t="s">
        <v>121</v>
      </c>
      <c r="N1" s="967" t="s">
        <v>122</v>
      </c>
      <c r="O1" s="967" t="s">
        <v>121</v>
      </c>
      <c r="P1" s="967" t="s">
        <v>123</v>
      </c>
      <c r="Q1" s="967" t="s">
        <v>99</v>
      </c>
      <c r="R1" s="967" t="s">
        <v>20</v>
      </c>
      <c r="S1" s="967" t="s">
        <v>124</v>
      </c>
      <c r="T1" s="967" t="s">
        <v>125</v>
      </c>
      <c r="U1" s="967" t="s">
        <v>126</v>
      </c>
      <c r="V1" s="967" t="s">
        <v>127</v>
      </c>
      <c r="W1" s="967" t="s">
        <v>128</v>
      </c>
      <c r="X1" s="968" t="s">
        <v>129</v>
      </c>
      <c r="Y1" s="968" t="s">
        <v>130</v>
      </c>
      <c r="Z1" s="957" t="s">
        <v>131</v>
      </c>
      <c r="AA1" s="957" t="s">
        <v>132</v>
      </c>
      <c r="AB1" s="957" t="s">
        <v>133</v>
      </c>
      <c r="AC1" s="969" t="s">
        <v>134</v>
      </c>
      <c r="AE1" s="500"/>
      <c r="AF1" s="500"/>
    </row>
    <row r="2" spans="1:32" x14ac:dyDescent="0.3">
      <c r="A2" s="971">
        <v>43152</v>
      </c>
      <c r="B2" s="972" t="s">
        <v>210</v>
      </c>
      <c r="C2" s="972" t="s">
        <v>265</v>
      </c>
      <c r="D2" s="972" t="s">
        <v>266</v>
      </c>
      <c r="E2" s="972" t="s">
        <v>267</v>
      </c>
      <c r="F2" s="973">
        <v>0</v>
      </c>
      <c r="G2" s="972" t="s">
        <v>237</v>
      </c>
      <c r="H2" s="972" t="s">
        <v>340</v>
      </c>
      <c r="I2" s="972" t="s">
        <v>341</v>
      </c>
      <c r="J2" s="972" t="s">
        <v>304</v>
      </c>
      <c r="K2" s="972" t="s">
        <v>242</v>
      </c>
      <c r="L2" s="972" t="s">
        <v>342</v>
      </c>
      <c r="M2" s="972" t="s">
        <v>238</v>
      </c>
      <c r="N2" s="972" t="s">
        <v>238</v>
      </c>
      <c r="O2" s="972" t="s">
        <v>343</v>
      </c>
      <c r="P2" s="971"/>
      <c r="Q2" s="972" t="s">
        <v>273</v>
      </c>
      <c r="R2" s="972" t="s">
        <v>274</v>
      </c>
      <c r="S2" s="971">
        <v>43144</v>
      </c>
      <c r="T2" s="972" t="s">
        <v>275</v>
      </c>
      <c r="U2" s="972" t="s">
        <v>238</v>
      </c>
      <c r="V2" s="972" t="s">
        <v>238</v>
      </c>
      <c r="W2" s="972" t="s">
        <v>327</v>
      </c>
      <c r="X2" s="970" t="str">
        <f>IF(AND(OR(E2="51",E2="57",E2="54",E2="61"),YEAR(AB2)=2018),"AE 2018","PAS AE 2018")</f>
        <v>PAS AE 2018</v>
      </c>
      <c r="Y2" s="970" t="str">
        <f>CONCATENATE(W2,I2,E2)</f>
        <v>401001866350</v>
      </c>
      <c r="Z2" s="957">
        <f t="shared" ref="Z2:Z65" si="0">IF(AND(X2="AE 2018",Y2&lt;&gt;"0"),F2,0)</f>
        <v>0</v>
      </c>
      <c r="AA2" s="957" t="str">
        <f t="shared" ref="AA2:AA65" si="1">LEFT(C2,12)</f>
        <v>P204-0004-01</v>
      </c>
      <c r="AB2" s="959">
        <f t="array" ref="AB2">MAX(($I$2:$I$10000=I2)*($W$2:$W$10000=W2)*($E$2:$E$10000="51")*($P$2:$P$10000))</f>
        <v>0</v>
      </c>
      <c r="AC2" s="957">
        <f>IF(YEAR(A2)&gt;2018,0,F2)</f>
        <v>0</v>
      </c>
      <c r="AE2" s="504" t="s">
        <v>135</v>
      </c>
      <c r="AF2" s="500"/>
    </row>
    <row r="3" spans="1:32" x14ac:dyDescent="0.3">
      <c r="A3" s="971">
        <v>43152</v>
      </c>
      <c r="B3" s="972" t="s">
        <v>210</v>
      </c>
      <c r="C3" s="972" t="s">
        <v>265</v>
      </c>
      <c r="D3" s="972" t="s">
        <v>266</v>
      </c>
      <c r="E3" s="972" t="s">
        <v>267</v>
      </c>
      <c r="F3" s="973">
        <v>0</v>
      </c>
      <c r="G3" s="972" t="s">
        <v>237</v>
      </c>
      <c r="H3" s="972" t="s">
        <v>345</v>
      </c>
      <c r="I3" s="972" t="s">
        <v>341</v>
      </c>
      <c r="J3" s="972" t="s">
        <v>304</v>
      </c>
      <c r="K3" s="972" t="s">
        <v>242</v>
      </c>
      <c r="L3" s="972" t="s">
        <v>342</v>
      </c>
      <c r="M3" s="972" t="s">
        <v>238</v>
      </c>
      <c r="N3" s="972" t="s">
        <v>238</v>
      </c>
      <c r="O3" s="972" t="s">
        <v>343</v>
      </c>
      <c r="P3" s="971"/>
      <c r="Q3" s="972" t="s">
        <v>273</v>
      </c>
      <c r="R3" s="972" t="s">
        <v>274</v>
      </c>
      <c r="S3" s="971">
        <v>43144</v>
      </c>
      <c r="T3" s="972" t="s">
        <v>275</v>
      </c>
      <c r="U3" s="972" t="s">
        <v>238</v>
      </c>
      <c r="V3" s="972" t="s">
        <v>238</v>
      </c>
      <c r="W3" s="972" t="s">
        <v>330</v>
      </c>
      <c r="X3" s="970" t="str">
        <f t="shared" ref="X3:X66" si="2">IF(AND(OR(E3="51",E3="57",E3="54",E3="61"),YEAR(AB3)=2018),"AE 2018","PAS AE 2018")</f>
        <v>PAS AE 2018</v>
      </c>
      <c r="Y3" s="970" t="str">
        <f t="shared" ref="Y3:Y66" si="3">CONCATENATE(W3,I3,E3)</f>
        <v>301001866350</v>
      </c>
      <c r="Z3" s="957">
        <f t="shared" si="0"/>
        <v>0</v>
      </c>
      <c r="AA3" s="957" t="str">
        <f t="shared" si="1"/>
        <v>P204-0004-01</v>
      </c>
      <c r="AB3" s="959">
        <f t="array" ref="AB3">MAX(($I$2:$I$10000=I3)*($W$2:$W$10000=W3)*($E$2:$E$10000="51")*($P$2:$P$10000))</f>
        <v>0</v>
      </c>
      <c r="AC3" s="957">
        <f t="shared" ref="AC3:AC66" si="4">IF(YEAR(A3)&gt;2018,0,F3)</f>
        <v>0</v>
      </c>
      <c r="AE3" s="505">
        <v>43101</v>
      </c>
      <c r="AF3" s="505">
        <v>109939</v>
      </c>
    </row>
    <row r="4" spans="1:32" x14ac:dyDescent="0.3">
      <c r="A4" s="971">
        <v>43152</v>
      </c>
      <c r="B4" s="972" t="s">
        <v>210</v>
      </c>
      <c r="C4" s="972" t="s">
        <v>265</v>
      </c>
      <c r="D4" s="972" t="s">
        <v>266</v>
      </c>
      <c r="E4" s="972" t="s">
        <v>267</v>
      </c>
      <c r="F4" s="973">
        <v>0</v>
      </c>
      <c r="G4" s="972" t="s">
        <v>237</v>
      </c>
      <c r="H4" s="972" t="s">
        <v>347</v>
      </c>
      <c r="I4" s="972" t="s">
        <v>341</v>
      </c>
      <c r="J4" s="972" t="s">
        <v>304</v>
      </c>
      <c r="K4" s="972" t="s">
        <v>242</v>
      </c>
      <c r="L4" s="972" t="s">
        <v>342</v>
      </c>
      <c r="M4" s="972" t="s">
        <v>238</v>
      </c>
      <c r="N4" s="972" t="s">
        <v>238</v>
      </c>
      <c r="O4" s="972" t="s">
        <v>343</v>
      </c>
      <c r="P4" s="971"/>
      <c r="Q4" s="972" t="s">
        <v>273</v>
      </c>
      <c r="R4" s="972" t="s">
        <v>274</v>
      </c>
      <c r="S4" s="971">
        <v>43144</v>
      </c>
      <c r="T4" s="972" t="s">
        <v>275</v>
      </c>
      <c r="U4" s="972" t="s">
        <v>238</v>
      </c>
      <c r="V4" s="972" t="s">
        <v>238</v>
      </c>
      <c r="W4" s="972" t="s">
        <v>276</v>
      </c>
      <c r="X4" s="970" t="str">
        <f t="shared" si="2"/>
        <v>PAS AE 2018</v>
      </c>
      <c r="Y4" s="970" t="str">
        <f t="shared" si="3"/>
        <v>201001866350</v>
      </c>
      <c r="Z4" s="957">
        <f t="shared" si="0"/>
        <v>0</v>
      </c>
      <c r="AA4" s="957" t="str">
        <f t="shared" si="1"/>
        <v>P204-0004-01</v>
      </c>
      <c r="AB4" s="959">
        <f t="array" ref="AB4">MAX(($I$2:$I$10000=I4)*($W$2:$W$10000=W4)*($E$2:$E$10000="51")*($P$2:$P$10000))</f>
        <v>0</v>
      </c>
      <c r="AC4" s="957">
        <f t="shared" si="4"/>
        <v>0</v>
      </c>
      <c r="AE4" s="500"/>
      <c r="AF4" s="500"/>
    </row>
    <row r="5" spans="1:32" x14ac:dyDescent="0.3">
      <c r="A5" s="971">
        <v>43152</v>
      </c>
      <c r="B5" s="972" t="s">
        <v>210</v>
      </c>
      <c r="C5" s="972" t="s">
        <v>265</v>
      </c>
      <c r="D5" s="972" t="s">
        <v>266</v>
      </c>
      <c r="E5" s="972" t="s">
        <v>267</v>
      </c>
      <c r="F5" s="973">
        <v>0</v>
      </c>
      <c r="G5" s="972" t="s">
        <v>237</v>
      </c>
      <c r="H5" s="972" t="s">
        <v>349</v>
      </c>
      <c r="I5" s="972" t="s">
        <v>341</v>
      </c>
      <c r="J5" s="972" t="s">
        <v>304</v>
      </c>
      <c r="K5" s="972" t="s">
        <v>242</v>
      </c>
      <c r="L5" s="972" t="s">
        <v>342</v>
      </c>
      <c r="M5" s="972" t="s">
        <v>238</v>
      </c>
      <c r="N5" s="972" t="s">
        <v>238</v>
      </c>
      <c r="O5" s="972" t="s">
        <v>343</v>
      </c>
      <c r="P5" s="971"/>
      <c r="Q5" s="972" t="s">
        <v>273</v>
      </c>
      <c r="R5" s="972" t="s">
        <v>274</v>
      </c>
      <c r="S5" s="971">
        <v>43144</v>
      </c>
      <c r="T5" s="972" t="s">
        <v>275</v>
      </c>
      <c r="U5" s="972" t="s">
        <v>238</v>
      </c>
      <c r="V5" s="972" t="s">
        <v>238</v>
      </c>
      <c r="W5" s="972" t="s">
        <v>281</v>
      </c>
      <c r="X5" s="970" t="str">
        <f t="shared" si="2"/>
        <v>PAS AE 2018</v>
      </c>
      <c r="Y5" s="970" t="str">
        <f t="shared" si="3"/>
        <v>101001866350</v>
      </c>
      <c r="Z5" s="957">
        <f t="shared" si="0"/>
        <v>0</v>
      </c>
      <c r="AA5" s="957" t="str">
        <f t="shared" si="1"/>
        <v>P204-0004-01</v>
      </c>
      <c r="AB5" s="959">
        <f t="array" ref="AB5">MAX(($I$2:$I$10000=I5)*($W$2:$W$10000=W5)*($E$2:$E$10000="51")*($P$2:$P$10000))</f>
        <v>0</v>
      </c>
      <c r="AC5" s="957">
        <f t="shared" si="4"/>
        <v>0</v>
      </c>
      <c r="AE5" s="500"/>
      <c r="AF5" s="500"/>
    </row>
    <row r="6" spans="1:32" x14ac:dyDescent="0.3">
      <c r="A6" s="971">
        <v>43242</v>
      </c>
      <c r="B6" s="972" t="s">
        <v>210</v>
      </c>
      <c r="C6" s="972" t="s">
        <v>265</v>
      </c>
      <c r="D6" s="972" t="s">
        <v>266</v>
      </c>
      <c r="E6" s="972" t="s">
        <v>267</v>
      </c>
      <c r="F6" s="973">
        <v>0</v>
      </c>
      <c r="G6" s="972" t="s">
        <v>237</v>
      </c>
      <c r="H6" s="972" t="s">
        <v>780</v>
      </c>
      <c r="I6" s="972" t="s">
        <v>781</v>
      </c>
      <c r="J6" s="972" t="s">
        <v>317</v>
      </c>
      <c r="K6" s="972" t="s">
        <v>242</v>
      </c>
      <c r="L6" s="972" t="s">
        <v>782</v>
      </c>
      <c r="M6" s="972" t="s">
        <v>238</v>
      </c>
      <c r="N6" s="972" t="s">
        <v>238</v>
      </c>
      <c r="O6" s="972" t="s">
        <v>783</v>
      </c>
      <c r="P6" s="971"/>
      <c r="Q6" s="972" t="s">
        <v>273</v>
      </c>
      <c r="R6" s="972" t="s">
        <v>274</v>
      </c>
      <c r="S6" s="971">
        <v>43236</v>
      </c>
      <c r="T6" s="972" t="s">
        <v>275</v>
      </c>
      <c r="U6" s="972" t="s">
        <v>238</v>
      </c>
      <c r="V6" s="972" t="s">
        <v>238</v>
      </c>
      <c r="W6" s="972" t="s">
        <v>330</v>
      </c>
      <c r="X6" s="970" t="str">
        <f t="shared" si="2"/>
        <v>PAS AE 2018</v>
      </c>
      <c r="Y6" s="970" t="str">
        <f t="shared" si="3"/>
        <v>301002277150</v>
      </c>
      <c r="Z6" s="957">
        <f t="shared" si="0"/>
        <v>0</v>
      </c>
      <c r="AA6" s="957" t="str">
        <f t="shared" si="1"/>
        <v>P204-0004-01</v>
      </c>
      <c r="AB6" s="959">
        <f t="array" ref="AB6">MAX(($I$2:$I$10000=I6)*($W$2:$W$10000=W6)*($E$2:$E$10000="51")*($P$2:$P$10000))</f>
        <v>0</v>
      </c>
      <c r="AC6" s="957">
        <f t="shared" si="4"/>
        <v>0</v>
      </c>
      <c r="AE6" s="500"/>
      <c r="AF6" s="500"/>
    </row>
    <row r="7" spans="1:32" x14ac:dyDescent="0.3">
      <c r="A7" s="971">
        <v>43242</v>
      </c>
      <c r="B7" s="972" t="s">
        <v>210</v>
      </c>
      <c r="C7" s="972" t="s">
        <v>265</v>
      </c>
      <c r="D7" s="972" t="s">
        <v>266</v>
      </c>
      <c r="E7" s="972" t="s">
        <v>267</v>
      </c>
      <c r="F7" s="973">
        <v>0</v>
      </c>
      <c r="G7" s="972" t="s">
        <v>237</v>
      </c>
      <c r="H7" s="972" t="s">
        <v>784</v>
      </c>
      <c r="I7" s="972" t="s">
        <v>781</v>
      </c>
      <c r="J7" s="972" t="s">
        <v>317</v>
      </c>
      <c r="K7" s="972" t="s">
        <v>242</v>
      </c>
      <c r="L7" s="972" t="s">
        <v>782</v>
      </c>
      <c r="M7" s="972" t="s">
        <v>238</v>
      </c>
      <c r="N7" s="972" t="s">
        <v>238</v>
      </c>
      <c r="O7" s="972" t="s">
        <v>783</v>
      </c>
      <c r="P7" s="971"/>
      <c r="Q7" s="972" t="s">
        <v>273</v>
      </c>
      <c r="R7" s="972" t="s">
        <v>274</v>
      </c>
      <c r="S7" s="971">
        <v>43236</v>
      </c>
      <c r="T7" s="972" t="s">
        <v>275</v>
      </c>
      <c r="U7" s="972" t="s">
        <v>238</v>
      </c>
      <c r="V7" s="972" t="s">
        <v>238</v>
      </c>
      <c r="W7" s="972" t="s">
        <v>276</v>
      </c>
      <c r="X7" s="970" t="str">
        <f t="shared" si="2"/>
        <v>PAS AE 2018</v>
      </c>
      <c r="Y7" s="970" t="str">
        <f t="shared" si="3"/>
        <v>201002277150</v>
      </c>
      <c r="Z7" s="957">
        <f t="shared" si="0"/>
        <v>0</v>
      </c>
      <c r="AA7" s="957" t="str">
        <f t="shared" si="1"/>
        <v>P204-0004-01</v>
      </c>
      <c r="AB7" s="959">
        <f t="array" ref="AB7">MAX(($I$2:$I$10000=I7)*($W$2:$W$10000=W7)*($E$2:$E$10000="51")*($P$2:$P$10000))</f>
        <v>0</v>
      </c>
      <c r="AC7" s="957">
        <f t="shared" si="4"/>
        <v>0</v>
      </c>
      <c r="AE7" s="500"/>
      <c r="AF7" s="500"/>
    </row>
    <row r="8" spans="1:32" x14ac:dyDescent="0.3">
      <c r="A8" s="971">
        <v>43242</v>
      </c>
      <c r="B8" s="972" t="s">
        <v>210</v>
      </c>
      <c r="C8" s="972" t="s">
        <v>265</v>
      </c>
      <c r="D8" s="972" t="s">
        <v>266</v>
      </c>
      <c r="E8" s="972" t="s">
        <v>267</v>
      </c>
      <c r="F8" s="973">
        <v>0</v>
      </c>
      <c r="G8" s="972" t="s">
        <v>237</v>
      </c>
      <c r="H8" s="972" t="s">
        <v>785</v>
      </c>
      <c r="I8" s="972" t="s">
        <v>781</v>
      </c>
      <c r="J8" s="972" t="s">
        <v>317</v>
      </c>
      <c r="K8" s="972" t="s">
        <v>242</v>
      </c>
      <c r="L8" s="972" t="s">
        <v>782</v>
      </c>
      <c r="M8" s="972" t="s">
        <v>238</v>
      </c>
      <c r="N8" s="972" t="s">
        <v>238</v>
      </c>
      <c r="O8" s="972" t="s">
        <v>783</v>
      </c>
      <c r="P8" s="971"/>
      <c r="Q8" s="972" t="s">
        <v>273</v>
      </c>
      <c r="R8" s="972" t="s">
        <v>274</v>
      </c>
      <c r="S8" s="971">
        <v>43236</v>
      </c>
      <c r="T8" s="972" t="s">
        <v>275</v>
      </c>
      <c r="U8" s="972" t="s">
        <v>238</v>
      </c>
      <c r="V8" s="972" t="s">
        <v>238</v>
      </c>
      <c r="W8" s="972" t="s">
        <v>281</v>
      </c>
      <c r="X8" s="970" t="str">
        <f t="shared" si="2"/>
        <v>PAS AE 2018</v>
      </c>
      <c r="Y8" s="970" t="str">
        <f t="shared" si="3"/>
        <v>101002277150</v>
      </c>
      <c r="Z8" s="957">
        <f t="shared" si="0"/>
        <v>0</v>
      </c>
      <c r="AA8" s="957" t="str">
        <f t="shared" si="1"/>
        <v>P204-0004-01</v>
      </c>
      <c r="AB8" s="959">
        <f t="array" ref="AB8">MAX(($I$2:$I$10000=I8)*($W$2:$W$10000=W8)*($E$2:$E$10000="51")*($P$2:$P$10000))</f>
        <v>0</v>
      </c>
      <c r="AC8" s="957">
        <f t="shared" si="4"/>
        <v>0</v>
      </c>
    </row>
    <row r="9" spans="1:32" x14ac:dyDescent="0.3">
      <c r="A9" s="971">
        <v>43306</v>
      </c>
      <c r="B9" s="972" t="s">
        <v>210</v>
      </c>
      <c r="C9" s="972" t="s">
        <v>265</v>
      </c>
      <c r="D9" s="972" t="s">
        <v>266</v>
      </c>
      <c r="E9" s="972" t="s">
        <v>267</v>
      </c>
      <c r="F9" s="973">
        <v>-18</v>
      </c>
      <c r="G9" s="972" t="s">
        <v>237</v>
      </c>
      <c r="H9" s="972" t="s">
        <v>786</v>
      </c>
      <c r="I9" s="972" t="s">
        <v>787</v>
      </c>
      <c r="J9" s="972" t="s">
        <v>317</v>
      </c>
      <c r="K9" s="972" t="s">
        <v>242</v>
      </c>
      <c r="L9" s="972" t="s">
        <v>788</v>
      </c>
      <c r="M9" s="972" t="s">
        <v>238</v>
      </c>
      <c r="N9" s="972" t="s">
        <v>238</v>
      </c>
      <c r="O9" s="972" t="s">
        <v>789</v>
      </c>
      <c r="P9" s="971"/>
      <c r="Q9" s="972" t="s">
        <v>790</v>
      </c>
      <c r="R9" s="972" t="s">
        <v>274</v>
      </c>
      <c r="S9" s="971">
        <v>43292</v>
      </c>
      <c r="T9" s="972" t="s">
        <v>275</v>
      </c>
      <c r="U9" s="972" t="s">
        <v>238</v>
      </c>
      <c r="V9" s="972" t="s">
        <v>238</v>
      </c>
      <c r="W9" s="972" t="s">
        <v>276</v>
      </c>
      <c r="X9" s="970" t="str">
        <f t="shared" si="2"/>
        <v>PAS AE 2018</v>
      </c>
      <c r="Y9" s="970" t="str">
        <f t="shared" si="3"/>
        <v>201002561550</v>
      </c>
      <c r="Z9" s="957">
        <f t="shared" si="0"/>
        <v>0</v>
      </c>
      <c r="AA9" s="957" t="str">
        <f t="shared" si="1"/>
        <v>P204-0004-01</v>
      </c>
      <c r="AB9" s="959">
        <f t="array" ref="AB9">MAX(($I$2:$I$10000=I9)*($W$2:$W$10000=W9)*($E$2:$E$10000="51")*($P$2:$P$10000))</f>
        <v>0</v>
      </c>
      <c r="AC9" s="957">
        <f t="shared" si="4"/>
        <v>-18</v>
      </c>
    </row>
    <row r="10" spans="1:32" x14ac:dyDescent="0.3">
      <c r="A10" s="971">
        <v>43306</v>
      </c>
      <c r="B10" s="972" t="s">
        <v>210</v>
      </c>
      <c r="C10" s="972" t="s">
        <v>265</v>
      </c>
      <c r="D10" s="972" t="s">
        <v>266</v>
      </c>
      <c r="E10" s="972" t="s">
        <v>267</v>
      </c>
      <c r="F10" s="973">
        <v>-322.5</v>
      </c>
      <c r="G10" s="972" t="s">
        <v>237</v>
      </c>
      <c r="H10" s="972" t="s">
        <v>791</v>
      </c>
      <c r="I10" s="972" t="s">
        <v>787</v>
      </c>
      <c r="J10" s="972" t="s">
        <v>317</v>
      </c>
      <c r="K10" s="972" t="s">
        <v>242</v>
      </c>
      <c r="L10" s="972" t="s">
        <v>788</v>
      </c>
      <c r="M10" s="972" t="s">
        <v>238</v>
      </c>
      <c r="N10" s="972" t="s">
        <v>238</v>
      </c>
      <c r="O10" s="972" t="s">
        <v>789</v>
      </c>
      <c r="P10" s="971"/>
      <c r="Q10" s="972" t="s">
        <v>790</v>
      </c>
      <c r="R10" s="972" t="s">
        <v>274</v>
      </c>
      <c r="S10" s="971">
        <v>43292</v>
      </c>
      <c r="T10" s="972" t="s">
        <v>275</v>
      </c>
      <c r="U10" s="972" t="s">
        <v>238</v>
      </c>
      <c r="V10" s="972" t="s">
        <v>238</v>
      </c>
      <c r="W10" s="972" t="s">
        <v>281</v>
      </c>
      <c r="X10" s="970" t="str">
        <f t="shared" si="2"/>
        <v>PAS AE 2018</v>
      </c>
      <c r="Y10" s="970" t="str">
        <f t="shared" si="3"/>
        <v>101002561550</v>
      </c>
      <c r="Z10" s="957">
        <f t="shared" si="0"/>
        <v>0</v>
      </c>
      <c r="AA10" s="957" t="str">
        <f t="shared" si="1"/>
        <v>P204-0004-01</v>
      </c>
      <c r="AB10" s="959">
        <f t="array" ref="AB10">MAX(($I$2:$I$10000=I10)*($W$2:$W$10000=W10)*($E$2:$E$10000="51")*($P$2:$P$10000))</f>
        <v>0</v>
      </c>
      <c r="AC10" s="957">
        <f t="shared" si="4"/>
        <v>-322.5</v>
      </c>
    </row>
    <row r="11" spans="1:32" x14ac:dyDescent="0.3">
      <c r="A11" s="971">
        <v>43182</v>
      </c>
      <c r="B11" s="972" t="s">
        <v>210</v>
      </c>
      <c r="C11" s="972" t="s">
        <v>265</v>
      </c>
      <c r="D11" s="972" t="s">
        <v>266</v>
      </c>
      <c r="E11" s="972" t="s">
        <v>351</v>
      </c>
      <c r="F11" s="973">
        <v>-27.18</v>
      </c>
      <c r="G11" s="972" t="s">
        <v>237</v>
      </c>
      <c r="H11" s="972" t="s">
        <v>340</v>
      </c>
      <c r="I11" s="972" t="s">
        <v>405</v>
      </c>
      <c r="J11" s="972" t="s">
        <v>304</v>
      </c>
      <c r="K11" s="972" t="s">
        <v>242</v>
      </c>
      <c r="L11" s="972" t="s">
        <v>342</v>
      </c>
      <c r="M11" s="972" t="s">
        <v>238</v>
      </c>
      <c r="N11" s="972" t="s">
        <v>238</v>
      </c>
      <c r="O11" s="972" t="s">
        <v>406</v>
      </c>
      <c r="P11" s="971">
        <v>43150</v>
      </c>
      <c r="Q11" s="972" t="s">
        <v>273</v>
      </c>
      <c r="R11" s="972" t="s">
        <v>274</v>
      </c>
      <c r="S11" s="971">
        <v>43152</v>
      </c>
      <c r="T11" s="972" t="s">
        <v>275</v>
      </c>
      <c r="U11" s="972" t="s">
        <v>238</v>
      </c>
      <c r="V11" s="972" t="s">
        <v>238</v>
      </c>
      <c r="W11" s="972" t="s">
        <v>327</v>
      </c>
      <c r="X11" s="970" t="str">
        <f t="shared" si="2"/>
        <v>AE 2018</v>
      </c>
      <c r="Y11" s="970" t="str">
        <f t="shared" si="3"/>
        <v>40450001824751</v>
      </c>
      <c r="Z11" s="957">
        <f t="shared" si="0"/>
        <v>-27.18</v>
      </c>
      <c r="AA11" s="957" t="str">
        <f t="shared" si="1"/>
        <v>P204-0004-01</v>
      </c>
      <c r="AB11" s="959">
        <f t="array" ref="AB11">MAX(($I$2:$I$10000=I11)*($W$2:$W$10000=W11)*($E$2:$E$10000="51")*($P$2:$P$10000))</f>
        <v>43150</v>
      </c>
      <c r="AC11" s="957">
        <f t="shared" si="4"/>
        <v>-27.18</v>
      </c>
    </row>
    <row r="12" spans="1:32" x14ac:dyDescent="0.3">
      <c r="A12" s="971">
        <v>43182</v>
      </c>
      <c r="B12" s="972" t="s">
        <v>210</v>
      </c>
      <c r="C12" s="972" t="s">
        <v>265</v>
      </c>
      <c r="D12" s="972" t="s">
        <v>266</v>
      </c>
      <c r="E12" s="972" t="s">
        <v>351</v>
      </c>
      <c r="F12" s="973">
        <v>-61.34</v>
      </c>
      <c r="G12" s="972" t="s">
        <v>237</v>
      </c>
      <c r="H12" s="972" t="s">
        <v>345</v>
      </c>
      <c r="I12" s="972" t="s">
        <v>405</v>
      </c>
      <c r="J12" s="972" t="s">
        <v>304</v>
      </c>
      <c r="K12" s="972" t="s">
        <v>242</v>
      </c>
      <c r="L12" s="972" t="s">
        <v>342</v>
      </c>
      <c r="M12" s="972" t="s">
        <v>238</v>
      </c>
      <c r="N12" s="972" t="s">
        <v>238</v>
      </c>
      <c r="O12" s="972" t="s">
        <v>406</v>
      </c>
      <c r="P12" s="971">
        <v>43150</v>
      </c>
      <c r="Q12" s="972" t="s">
        <v>273</v>
      </c>
      <c r="R12" s="972" t="s">
        <v>274</v>
      </c>
      <c r="S12" s="971">
        <v>43152</v>
      </c>
      <c r="T12" s="972" t="s">
        <v>275</v>
      </c>
      <c r="U12" s="972" t="s">
        <v>238</v>
      </c>
      <c r="V12" s="972" t="s">
        <v>238</v>
      </c>
      <c r="W12" s="972" t="s">
        <v>330</v>
      </c>
      <c r="X12" s="970" t="str">
        <f t="shared" si="2"/>
        <v>AE 2018</v>
      </c>
      <c r="Y12" s="970" t="str">
        <f t="shared" si="3"/>
        <v>30450001824751</v>
      </c>
      <c r="Z12" s="957">
        <f t="shared" si="0"/>
        <v>-61.34</v>
      </c>
      <c r="AA12" s="957" t="str">
        <f t="shared" si="1"/>
        <v>P204-0004-01</v>
      </c>
      <c r="AB12" s="959">
        <f t="array" ref="AB12">MAX(($I$2:$I$10000=I12)*($W$2:$W$10000=W12)*($E$2:$E$10000="51")*($P$2:$P$10000))</f>
        <v>43150</v>
      </c>
      <c r="AC12" s="957">
        <f t="shared" si="4"/>
        <v>-61.34</v>
      </c>
    </row>
    <row r="13" spans="1:32" x14ac:dyDescent="0.3">
      <c r="A13" s="971">
        <v>43182</v>
      </c>
      <c r="B13" s="972" t="s">
        <v>210</v>
      </c>
      <c r="C13" s="972" t="s">
        <v>265</v>
      </c>
      <c r="D13" s="972" t="s">
        <v>266</v>
      </c>
      <c r="E13" s="972" t="s">
        <v>351</v>
      </c>
      <c r="F13" s="973">
        <v>-60.76</v>
      </c>
      <c r="G13" s="972" t="s">
        <v>237</v>
      </c>
      <c r="H13" s="972" t="s">
        <v>347</v>
      </c>
      <c r="I13" s="972" t="s">
        <v>405</v>
      </c>
      <c r="J13" s="972" t="s">
        <v>304</v>
      </c>
      <c r="K13" s="972" t="s">
        <v>242</v>
      </c>
      <c r="L13" s="972" t="s">
        <v>342</v>
      </c>
      <c r="M13" s="972" t="s">
        <v>238</v>
      </c>
      <c r="N13" s="972" t="s">
        <v>238</v>
      </c>
      <c r="O13" s="972" t="s">
        <v>406</v>
      </c>
      <c r="P13" s="971">
        <v>43150</v>
      </c>
      <c r="Q13" s="972" t="s">
        <v>273</v>
      </c>
      <c r="R13" s="972" t="s">
        <v>274</v>
      </c>
      <c r="S13" s="971">
        <v>43152</v>
      </c>
      <c r="T13" s="972" t="s">
        <v>275</v>
      </c>
      <c r="U13" s="972" t="s">
        <v>238</v>
      </c>
      <c r="V13" s="972" t="s">
        <v>238</v>
      </c>
      <c r="W13" s="972" t="s">
        <v>276</v>
      </c>
      <c r="X13" s="970" t="str">
        <f t="shared" si="2"/>
        <v>AE 2018</v>
      </c>
      <c r="Y13" s="970" t="str">
        <f t="shared" si="3"/>
        <v>20450001824751</v>
      </c>
      <c r="Z13" s="957">
        <f t="shared" si="0"/>
        <v>-60.76</v>
      </c>
      <c r="AA13" s="957" t="str">
        <f t="shared" si="1"/>
        <v>P204-0004-01</v>
      </c>
      <c r="AB13" s="959">
        <f t="array" ref="AB13">MAX(($I$2:$I$10000=I13)*($W$2:$W$10000=W13)*($E$2:$E$10000="51")*($P$2:$P$10000))</f>
        <v>43150</v>
      </c>
      <c r="AC13" s="957">
        <f t="shared" si="4"/>
        <v>-60.76</v>
      </c>
    </row>
    <row r="14" spans="1:32" x14ac:dyDescent="0.3">
      <c r="A14" s="971">
        <v>43182</v>
      </c>
      <c r="B14" s="972" t="s">
        <v>210</v>
      </c>
      <c r="C14" s="972" t="s">
        <v>265</v>
      </c>
      <c r="D14" s="972" t="s">
        <v>266</v>
      </c>
      <c r="E14" s="972" t="s">
        <v>351</v>
      </c>
      <c r="F14" s="973">
        <v>-22.08</v>
      </c>
      <c r="G14" s="972" t="s">
        <v>237</v>
      </c>
      <c r="H14" s="972" t="s">
        <v>349</v>
      </c>
      <c r="I14" s="972" t="s">
        <v>405</v>
      </c>
      <c r="J14" s="972" t="s">
        <v>304</v>
      </c>
      <c r="K14" s="972" t="s">
        <v>242</v>
      </c>
      <c r="L14" s="972" t="s">
        <v>342</v>
      </c>
      <c r="M14" s="972" t="s">
        <v>238</v>
      </c>
      <c r="N14" s="972" t="s">
        <v>238</v>
      </c>
      <c r="O14" s="972" t="s">
        <v>406</v>
      </c>
      <c r="P14" s="971">
        <v>43150</v>
      </c>
      <c r="Q14" s="972" t="s">
        <v>273</v>
      </c>
      <c r="R14" s="972" t="s">
        <v>274</v>
      </c>
      <c r="S14" s="971">
        <v>43152</v>
      </c>
      <c r="T14" s="972" t="s">
        <v>275</v>
      </c>
      <c r="U14" s="972" t="s">
        <v>238</v>
      </c>
      <c r="V14" s="972" t="s">
        <v>238</v>
      </c>
      <c r="W14" s="972" t="s">
        <v>281</v>
      </c>
      <c r="X14" s="970" t="str">
        <f t="shared" si="2"/>
        <v>AE 2018</v>
      </c>
      <c r="Y14" s="970" t="str">
        <f t="shared" si="3"/>
        <v>10450001824751</v>
      </c>
      <c r="Z14" s="957">
        <f t="shared" si="0"/>
        <v>-22.08</v>
      </c>
      <c r="AA14" s="957" t="str">
        <f t="shared" si="1"/>
        <v>P204-0004-01</v>
      </c>
      <c r="AB14" s="959">
        <f t="array" ref="AB14">MAX(($I$2:$I$10000=I14)*($W$2:$W$10000=W14)*($E$2:$E$10000="51")*($P$2:$P$10000))</f>
        <v>43150</v>
      </c>
      <c r="AC14" s="957">
        <f t="shared" si="4"/>
        <v>-22.08</v>
      </c>
    </row>
    <row r="15" spans="1:32" x14ac:dyDescent="0.3">
      <c r="A15" s="971">
        <v>43331</v>
      </c>
      <c r="B15" s="972" t="s">
        <v>210</v>
      </c>
      <c r="C15" s="972" t="s">
        <v>265</v>
      </c>
      <c r="D15" s="972" t="s">
        <v>266</v>
      </c>
      <c r="E15" s="972" t="s">
        <v>351</v>
      </c>
      <c r="F15" s="973">
        <v>-1669.8</v>
      </c>
      <c r="G15" s="972" t="s">
        <v>237</v>
      </c>
      <c r="H15" s="972" t="s">
        <v>792</v>
      </c>
      <c r="I15" s="972" t="s">
        <v>793</v>
      </c>
      <c r="J15" s="972" t="s">
        <v>317</v>
      </c>
      <c r="K15" s="972" t="s">
        <v>242</v>
      </c>
      <c r="L15" s="972" t="s">
        <v>782</v>
      </c>
      <c r="M15" s="972" t="s">
        <v>238</v>
      </c>
      <c r="N15" s="972" t="s">
        <v>238</v>
      </c>
      <c r="O15" s="972" t="s">
        <v>794</v>
      </c>
      <c r="P15" s="971">
        <v>43242</v>
      </c>
      <c r="Q15" s="972" t="s">
        <v>795</v>
      </c>
      <c r="R15" s="972" t="s">
        <v>274</v>
      </c>
      <c r="S15" s="971">
        <v>43248</v>
      </c>
      <c r="T15" s="972" t="s">
        <v>275</v>
      </c>
      <c r="U15" s="972" t="s">
        <v>238</v>
      </c>
      <c r="V15" s="972" t="s">
        <v>238</v>
      </c>
      <c r="W15" s="972" t="s">
        <v>330</v>
      </c>
      <c r="X15" s="970" t="str">
        <f t="shared" si="2"/>
        <v>AE 2018</v>
      </c>
      <c r="Y15" s="970" t="str">
        <f t="shared" si="3"/>
        <v>30450002153351</v>
      </c>
      <c r="Z15" s="957">
        <f t="shared" si="0"/>
        <v>-1669.8</v>
      </c>
      <c r="AA15" s="957" t="str">
        <f t="shared" si="1"/>
        <v>P204-0004-01</v>
      </c>
      <c r="AB15" s="959">
        <f t="array" ref="AB15">MAX(($I$2:$I$10000=I15)*($W$2:$W$10000=W15)*($E$2:$E$10000="51")*($P$2:$P$10000))</f>
        <v>43242</v>
      </c>
      <c r="AC15" s="957">
        <f t="shared" si="4"/>
        <v>-1669.8</v>
      </c>
    </row>
    <row r="16" spans="1:32" x14ac:dyDescent="0.3">
      <c r="A16" s="971">
        <v>43331</v>
      </c>
      <c r="B16" s="972" t="s">
        <v>210</v>
      </c>
      <c r="C16" s="972" t="s">
        <v>265</v>
      </c>
      <c r="D16" s="972" t="s">
        <v>266</v>
      </c>
      <c r="E16" s="972" t="s">
        <v>351</v>
      </c>
      <c r="F16" s="973">
        <v>-12.24</v>
      </c>
      <c r="G16" s="972" t="s">
        <v>237</v>
      </c>
      <c r="H16" s="972" t="s">
        <v>796</v>
      </c>
      <c r="I16" s="972" t="s">
        <v>793</v>
      </c>
      <c r="J16" s="972" t="s">
        <v>317</v>
      </c>
      <c r="K16" s="972" t="s">
        <v>242</v>
      </c>
      <c r="L16" s="972" t="s">
        <v>782</v>
      </c>
      <c r="M16" s="972" t="s">
        <v>238</v>
      </c>
      <c r="N16" s="972" t="s">
        <v>238</v>
      </c>
      <c r="O16" s="972" t="s">
        <v>794</v>
      </c>
      <c r="P16" s="971">
        <v>43242</v>
      </c>
      <c r="Q16" s="972" t="s">
        <v>795</v>
      </c>
      <c r="R16" s="972" t="s">
        <v>274</v>
      </c>
      <c r="S16" s="971">
        <v>43248</v>
      </c>
      <c r="T16" s="972" t="s">
        <v>275</v>
      </c>
      <c r="U16" s="972" t="s">
        <v>238</v>
      </c>
      <c r="V16" s="972" t="s">
        <v>238</v>
      </c>
      <c r="W16" s="972" t="s">
        <v>276</v>
      </c>
      <c r="X16" s="970" t="str">
        <f t="shared" si="2"/>
        <v>AE 2018</v>
      </c>
      <c r="Y16" s="970" t="str">
        <f t="shared" si="3"/>
        <v>20450002153351</v>
      </c>
      <c r="Z16" s="957">
        <f t="shared" si="0"/>
        <v>-12.24</v>
      </c>
      <c r="AA16" s="957" t="str">
        <f t="shared" si="1"/>
        <v>P204-0004-01</v>
      </c>
      <c r="AB16" s="959">
        <f t="array" ref="AB16">MAX(($I$2:$I$10000=I16)*($W$2:$W$10000=W16)*($E$2:$E$10000="51")*($P$2:$P$10000))</f>
        <v>43242</v>
      </c>
      <c r="AC16" s="957">
        <f t="shared" si="4"/>
        <v>-12.24</v>
      </c>
    </row>
    <row r="17" spans="1:29" x14ac:dyDescent="0.3">
      <c r="A17" s="971">
        <v>43331</v>
      </c>
      <c r="B17" s="972" t="s">
        <v>210</v>
      </c>
      <c r="C17" s="972" t="s">
        <v>265</v>
      </c>
      <c r="D17" s="972" t="s">
        <v>266</v>
      </c>
      <c r="E17" s="972" t="s">
        <v>351</v>
      </c>
      <c r="F17" s="973">
        <v>-44.19</v>
      </c>
      <c r="G17" s="972" t="s">
        <v>237</v>
      </c>
      <c r="H17" s="972" t="s">
        <v>797</v>
      </c>
      <c r="I17" s="972" t="s">
        <v>793</v>
      </c>
      <c r="J17" s="972" t="s">
        <v>317</v>
      </c>
      <c r="K17" s="972" t="s">
        <v>242</v>
      </c>
      <c r="L17" s="972" t="s">
        <v>782</v>
      </c>
      <c r="M17" s="972" t="s">
        <v>238</v>
      </c>
      <c r="N17" s="972" t="s">
        <v>238</v>
      </c>
      <c r="O17" s="972" t="s">
        <v>794</v>
      </c>
      <c r="P17" s="971">
        <v>43242</v>
      </c>
      <c r="Q17" s="972" t="s">
        <v>795</v>
      </c>
      <c r="R17" s="972" t="s">
        <v>274</v>
      </c>
      <c r="S17" s="971">
        <v>43248</v>
      </c>
      <c r="T17" s="972" t="s">
        <v>275</v>
      </c>
      <c r="U17" s="972" t="s">
        <v>238</v>
      </c>
      <c r="V17" s="972" t="s">
        <v>238</v>
      </c>
      <c r="W17" s="972" t="s">
        <v>281</v>
      </c>
      <c r="X17" s="970" t="str">
        <f t="shared" si="2"/>
        <v>AE 2018</v>
      </c>
      <c r="Y17" s="970" t="str">
        <f t="shared" si="3"/>
        <v>10450002153351</v>
      </c>
      <c r="Z17" s="957">
        <f t="shared" si="0"/>
        <v>-44.19</v>
      </c>
      <c r="AA17" s="957" t="str">
        <f t="shared" si="1"/>
        <v>P204-0004-01</v>
      </c>
      <c r="AB17" s="959">
        <f t="array" ref="AB17">MAX(($I$2:$I$10000=I17)*($W$2:$W$10000=W17)*($E$2:$E$10000="51")*($P$2:$P$10000))</f>
        <v>43242</v>
      </c>
      <c r="AC17" s="957">
        <f t="shared" si="4"/>
        <v>-44.19</v>
      </c>
    </row>
    <row r="18" spans="1:29" x14ac:dyDescent="0.3">
      <c r="A18" s="971">
        <v>43209</v>
      </c>
      <c r="B18" s="972" t="s">
        <v>210</v>
      </c>
      <c r="C18" s="972" t="s">
        <v>265</v>
      </c>
      <c r="D18" s="972" t="s">
        <v>266</v>
      </c>
      <c r="E18" s="972" t="s">
        <v>412</v>
      </c>
      <c r="F18" s="973">
        <v>-616.5</v>
      </c>
      <c r="G18" s="972" t="s">
        <v>237</v>
      </c>
      <c r="H18" s="972" t="s">
        <v>748</v>
      </c>
      <c r="I18" s="972" t="s">
        <v>238</v>
      </c>
      <c r="J18" s="972" t="s">
        <v>304</v>
      </c>
      <c r="K18" s="972" t="s">
        <v>242</v>
      </c>
      <c r="L18" s="972" t="s">
        <v>238</v>
      </c>
      <c r="M18" s="972" t="s">
        <v>749</v>
      </c>
      <c r="N18" s="972" t="s">
        <v>238</v>
      </c>
      <c r="O18" s="972" t="s">
        <v>750</v>
      </c>
      <c r="P18" s="971">
        <v>43209</v>
      </c>
      <c r="Q18" s="972" t="s">
        <v>751</v>
      </c>
      <c r="R18" s="972" t="s">
        <v>274</v>
      </c>
      <c r="S18" s="971">
        <v>43209</v>
      </c>
      <c r="T18" s="972" t="s">
        <v>419</v>
      </c>
      <c r="U18" s="972" t="s">
        <v>420</v>
      </c>
      <c r="V18" s="972" t="s">
        <v>752</v>
      </c>
      <c r="W18" s="972" t="s">
        <v>230</v>
      </c>
      <c r="X18" s="970" t="str">
        <f t="shared" si="2"/>
        <v>PAS AE 2018</v>
      </c>
      <c r="Y18" s="970" t="str">
        <f t="shared" si="3"/>
        <v>054</v>
      </c>
      <c r="Z18" s="957">
        <f t="shared" si="0"/>
        <v>0</v>
      </c>
      <c r="AA18" s="957" t="str">
        <f t="shared" si="1"/>
        <v>P204-0004-01</v>
      </c>
      <c r="AB18" s="959">
        <f t="array" ref="AB18">MAX(($I$2:$I$10000=I18)*($W$2:$W$10000=W18)*($E$2:$E$10000="51")*($P$2:$P$10000))</f>
        <v>0</v>
      </c>
      <c r="AC18" s="957">
        <f t="shared" si="4"/>
        <v>-616.5</v>
      </c>
    </row>
    <row r="19" spans="1:29" x14ac:dyDescent="0.3">
      <c r="A19" s="971">
        <v>43209</v>
      </c>
      <c r="B19" s="972" t="s">
        <v>210</v>
      </c>
      <c r="C19" s="972" t="s">
        <v>265</v>
      </c>
      <c r="D19" s="972" t="s">
        <v>266</v>
      </c>
      <c r="E19" s="972" t="s">
        <v>412</v>
      </c>
      <c r="F19" s="973">
        <v>616.5</v>
      </c>
      <c r="G19" s="972" t="s">
        <v>237</v>
      </c>
      <c r="H19" s="972" t="s">
        <v>748</v>
      </c>
      <c r="I19" s="972" t="s">
        <v>238</v>
      </c>
      <c r="J19" s="972" t="s">
        <v>310</v>
      </c>
      <c r="K19" s="972" t="s">
        <v>242</v>
      </c>
      <c r="L19" s="972" t="s">
        <v>238</v>
      </c>
      <c r="M19" s="972" t="s">
        <v>749</v>
      </c>
      <c r="N19" s="972" t="s">
        <v>238</v>
      </c>
      <c r="O19" s="972" t="s">
        <v>750</v>
      </c>
      <c r="P19" s="971">
        <v>43209</v>
      </c>
      <c r="Q19" s="972" t="s">
        <v>751</v>
      </c>
      <c r="R19" s="972" t="s">
        <v>274</v>
      </c>
      <c r="S19" s="971">
        <v>43209</v>
      </c>
      <c r="T19" s="972" t="s">
        <v>419</v>
      </c>
      <c r="U19" s="972" t="s">
        <v>420</v>
      </c>
      <c r="V19" s="972" t="s">
        <v>752</v>
      </c>
      <c r="W19" s="972" t="s">
        <v>230</v>
      </c>
      <c r="X19" s="970" t="str">
        <f t="shared" si="2"/>
        <v>PAS AE 2018</v>
      </c>
      <c r="Y19" s="970" t="str">
        <f t="shared" si="3"/>
        <v>054</v>
      </c>
      <c r="Z19" s="957">
        <f t="shared" si="0"/>
        <v>0</v>
      </c>
      <c r="AA19" s="957" t="str">
        <f t="shared" si="1"/>
        <v>P204-0004-01</v>
      </c>
      <c r="AB19" s="959">
        <f t="array" ref="AB19">MAX(($I$2:$I$10000=I19)*($W$2:$W$10000=W19)*($E$2:$E$10000="51")*($P$2:$P$10000))</f>
        <v>0</v>
      </c>
      <c r="AC19" s="957">
        <f t="shared" si="4"/>
        <v>616.5</v>
      </c>
    </row>
    <row r="20" spans="1:29" x14ac:dyDescent="0.3">
      <c r="A20" s="971">
        <v>43168</v>
      </c>
      <c r="B20" s="972" t="s">
        <v>210</v>
      </c>
      <c r="C20" s="972" t="s">
        <v>265</v>
      </c>
      <c r="D20" s="972" t="s">
        <v>266</v>
      </c>
      <c r="E20" s="972" t="s">
        <v>444</v>
      </c>
      <c r="F20" s="973">
        <v>-2750</v>
      </c>
      <c r="G20" s="972" t="s">
        <v>237</v>
      </c>
      <c r="H20" s="972" t="s">
        <v>238</v>
      </c>
      <c r="I20" s="972" t="s">
        <v>401</v>
      </c>
      <c r="J20" s="972" t="s">
        <v>445</v>
      </c>
      <c r="K20" s="972" t="s">
        <v>242</v>
      </c>
      <c r="L20" s="972" t="s">
        <v>337</v>
      </c>
      <c r="M20" s="972" t="s">
        <v>753</v>
      </c>
      <c r="N20" s="972" t="s">
        <v>238</v>
      </c>
      <c r="O20" s="972" t="s">
        <v>754</v>
      </c>
      <c r="P20" s="971">
        <v>43035</v>
      </c>
      <c r="Q20" s="972" t="s">
        <v>546</v>
      </c>
      <c r="R20" s="972" t="s">
        <v>274</v>
      </c>
      <c r="S20" s="971">
        <v>43167</v>
      </c>
      <c r="T20" s="972" t="s">
        <v>419</v>
      </c>
      <c r="U20" s="972" t="s">
        <v>448</v>
      </c>
      <c r="V20" s="972" t="s">
        <v>732</v>
      </c>
      <c r="W20" s="972" t="s">
        <v>281</v>
      </c>
      <c r="X20" s="970" t="str">
        <f t="shared" si="2"/>
        <v>PAS AE 2018</v>
      </c>
      <c r="Y20" s="970" t="str">
        <f t="shared" si="3"/>
        <v>10450001213557</v>
      </c>
      <c r="Z20" s="957">
        <f t="shared" si="0"/>
        <v>0</v>
      </c>
      <c r="AA20" s="957" t="str">
        <f t="shared" si="1"/>
        <v>P204-0004-01</v>
      </c>
      <c r="AB20" s="959">
        <f t="array" ref="AB20">MAX(($I$2:$I$10000=I20)*($W$2:$W$10000=W20)*($E$2:$E$10000="51")*($P$2:$P$10000))</f>
        <v>0</v>
      </c>
      <c r="AC20" s="957">
        <f t="shared" si="4"/>
        <v>-2750</v>
      </c>
    </row>
    <row r="21" spans="1:29" x14ac:dyDescent="0.3">
      <c r="A21" s="971">
        <v>43209</v>
      </c>
      <c r="B21" s="972" t="s">
        <v>210</v>
      </c>
      <c r="C21" s="972" t="s">
        <v>265</v>
      </c>
      <c r="D21" s="972" t="s">
        <v>266</v>
      </c>
      <c r="E21" s="972" t="s">
        <v>444</v>
      </c>
      <c r="F21" s="973">
        <v>-36</v>
      </c>
      <c r="G21" s="972" t="s">
        <v>237</v>
      </c>
      <c r="H21" s="972" t="s">
        <v>238</v>
      </c>
      <c r="I21" s="972" t="s">
        <v>381</v>
      </c>
      <c r="J21" s="972" t="s">
        <v>445</v>
      </c>
      <c r="K21" s="972" t="s">
        <v>242</v>
      </c>
      <c r="L21" s="972" t="s">
        <v>311</v>
      </c>
      <c r="M21" s="972" t="s">
        <v>755</v>
      </c>
      <c r="N21" s="972" t="s">
        <v>238</v>
      </c>
      <c r="O21" s="972" t="s">
        <v>756</v>
      </c>
      <c r="P21" s="971">
        <v>42917</v>
      </c>
      <c r="Q21" s="972" t="s">
        <v>757</v>
      </c>
      <c r="R21" s="972" t="s">
        <v>274</v>
      </c>
      <c r="S21" s="971">
        <v>43208</v>
      </c>
      <c r="T21" s="972" t="s">
        <v>419</v>
      </c>
      <c r="U21" s="972" t="s">
        <v>448</v>
      </c>
      <c r="V21" s="972" t="s">
        <v>732</v>
      </c>
      <c r="W21" s="972" t="s">
        <v>276</v>
      </c>
      <c r="X21" s="970" t="str">
        <f t="shared" si="2"/>
        <v>PAS AE 2018</v>
      </c>
      <c r="Y21" s="970" t="str">
        <f t="shared" si="3"/>
        <v>20450000909657</v>
      </c>
      <c r="Z21" s="957">
        <f t="shared" si="0"/>
        <v>0</v>
      </c>
      <c r="AA21" s="957" t="str">
        <f t="shared" si="1"/>
        <v>P204-0004-01</v>
      </c>
      <c r="AB21" s="959">
        <f t="array" ref="AB21">MAX(($I$2:$I$10000=I21)*($W$2:$W$10000=W21)*($E$2:$E$10000="51")*($P$2:$P$10000))</f>
        <v>0</v>
      </c>
      <c r="AC21" s="957">
        <f t="shared" si="4"/>
        <v>-36</v>
      </c>
    </row>
    <row r="22" spans="1:29" x14ac:dyDescent="0.3">
      <c r="A22" s="971">
        <v>43209</v>
      </c>
      <c r="B22" s="972" t="s">
        <v>210</v>
      </c>
      <c r="C22" s="972" t="s">
        <v>265</v>
      </c>
      <c r="D22" s="972" t="s">
        <v>266</v>
      </c>
      <c r="E22" s="972" t="s">
        <v>444</v>
      </c>
      <c r="F22" s="973">
        <v>-580.5</v>
      </c>
      <c r="G22" s="972" t="s">
        <v>237</v>
      </c>
      <c r="H22" s="972" t="s">
        <v>238</v>
      </c>
      <c r="I22" s="972" t="s">
        <v>381</v>
      </c>
      <c r="J22" s="972" t="s">
        <v>445</v>
      </c>
      <c r="K22" s="972" t="s">
        <v>242</v>
      </c>
      <c r="L22" s="972" t="s">
        <v>311</v>
      </c>
      <c r="M22" s="972" t="s">
        <v>755</v>
      </c>
      <c r="N22" s="972" t="s">
        <v>238</v>
      </c>
      <c r="O22" s="972" t="s">
        <v>756</v>
      </c>
      <c r="P22" s="971">
        <v>42917</v>
      </c>
      <c r="Q22" s="972" t="s">
        <v>757</v>
      </c>
      <c r="R22" s="972" t="s">
        <v>274</v>
      </c>
      <c r="S22" s="971">
        <v>43208</v>
      </c>
      <c r="T22" s="972" t="s">
        <v>419</v>
      </c>
      <c r="U22" s="972" t="s">
        <v>448</v>
      </c>
      <c r="V22" s="972" t="s">
        <v>732</v>
      </c>
      <c r="W22" s="972" t="s">
        <v>281</v>
      </c>
      <c r="X22" s="970" t="str">
        <f t="shared" si="2"/>
        <v>PAS AE 2018</v>
      </c>
      <c r="Y22" s="970" t="str">
        <f t="shared" si="3"/>
        <v>10450000909657</v>
      </c>
      <c r="Z22" s="957">
        <f t="shared" si="0"/>
        <v>0</v>
      </c>
      <c r="AA22" s="957" t="str">
        <f t="shared" si="1"/>
        <v>P204-0004-01</v>
      </c>
      <c r="AB22" s="959">
        <f t="array" ref="AB22">MAX(($I$2:$I$10000=I22)*($W$2:$W$10000=W22)*($E$2:$E$10000="51")*($P$2:$P$10000))</f>
        <v>0</v>
      </c>
      <c r="AC22" s="957">
        <f t="shared" si="4"/>
        <v>-580.5</v>
      </c>
    </row>
    <row r="23" spans="1:29" x14ac:dyDescent="0.3">
      <c r="A23" s="971">
        <v>43259</v>
      </c>
      <c r="B23" s="972" t="s">
        <v>210</v>
      </c>
      <c r="C23" s="972" t="s">
        <v>265</v>
      </c>
      <c r="D23" s="972" t="s">
        <v>266</v>
      </c>
      <c r="E23" s="972" t="s">
        <v>444</v>
      </c>
      <c r="F23" s="973">
        <v>0</v>
      </c>
      <c r="G23" s="972" t="s">
        <v>237</v>
      </c>
      <c r="H23" s="972" t="s">
        <v>798</v>
      </c>
      <c r="I23" s="972" t="s">
        <v>238</v>
      </c>
      <c r="J23" s="972" t="s">
        <v>414</v>
      </c>
      <c r="K23" s="972" t="s">
        <v>244</v>
      </c>
      <c r="L23" s="972" t="s">
        <v>415</v>
      </c>
      <c r="M23" s="972" t="s">
        <v>799</v>
      </c>
      <c r="N23" s="972" t="s">
        <v>238</v>
      </c>
      <c r="O23" s="972" t="s">
        <v>800</v>
      </c>
      <c r="P23" s="971">
        <v>43259</v>
      </c>
      <c r="Q23" s="972" t="s">
        <v>418</v>
      </c>
      <c r="R23" s="972" t="s">
        <v>274</v>
      </c>
      <c r="S23" s="971">
        <v>43259</v>
      </c>
      <c r="T23" s="972" t="s">
        <v>419</v>
      </c>
      <c r="U23" s="972" t="s">
        <v>420</v>
      </c>
      <c r="V23" s="972" t="s">
        <v>752</v>
      </c>
      <c r="W23" s="972" t="s">
        <v>230</v>
      </c>
      <c r="X23" s="970" t="str">
        <f t="shared" si="2"/>
        <v>PAS AE 2018</v>
      </c>
      <c r="Y23" s="970" t="str">
        <f t="shared" si="3"/>
        <v>057</v>
      </c>
      <c r="Z23" s="957">
        <f t="shared" si="0"/>
        <v>0</v>
      </c>
      <c r="AA23" s="957" t="str">
        <f t="shared" si="1"/>
        <v>P204-0004-01</v>
      </c>
      <c r="AB23" s="959">
        <f t="array" ref="AB23">MAX(($I$2:$I$10000=I23)*($W$2:$W$10000=W23)*($E$2:$E$10000="51")*($P$2:$P$10000))</f>
        <v>0</v>
      </c>
      <c r="AC23" s="957">
        <f t="shared" si="4"/>
        <v>0</v>
      </c>
    </row>
    <row r="24" spans="1:29" x14ac:dyDescent="0.3">
      <c r="A24" s="971">
        <v>43259</v>
      </c>
      <c r="B24" s="972" t="s">
        <v>210</v>
      </c>
      <c r="C24" s="972" t="s">
        <v>265</v>
      </c>
      <c r="D24" s="972" t="s">
        <v>266</v>
      </c>
      <c r="E24" s="972" t="s">
        <v>444</v>
      </c>
      <c r="F24" s="973">
        <v>0</v>
      </c>
      <c r="G24" s="972" t="s">
        <v>237</v>
      </c>
      <c r="H24" s="972" t="s">
        <v>798</v>
      </c>
      <c r="I24" s="972" t="s">
        <v>238</v>
      </c>
      <c r="J24" s="972" t="s">
        <v>414</v>
      </c>
      <c r="K24" s="972" t="s">
        <v>244</v>
      </c>
      <c r="L24" s="972" t="s">
        <v>415</v>
      </c>
      <c r="M24" s="972" t="s">
        <v>799</v>
      </c>
      <c r="N24" s="972" t="s">
        <v>238</v>
      </c>
      <c r="O24" s="972" t="s">
        <v>800</v>
      </c>
      <c r="P24" s="971">
        <v>43259</v>
      </c>
      <c r="Q24" s="972" t="s">
        <v>418</v>
      </c>
      <c r="R24" s="972" t="s">
        <v>274</v>
      </c>
      <c r="S24" s="971">
        <v>43259</v>
      </c>
      <c r="T24" s="972" t="s">
        <v>419</v>
      </c>
      <c r="U24" s="972" t="s">
        <v>420</v>
      </c>
      <c r="V24" s="972" t="s">
        <v>752</v>
      </c>
      <c r="W24" s="972" t="s">
        <v>230</v>
      </c>
      <c r="X24" s="970" t="str">
        <f t="shared" si="2"/>
        <v>PAS AE 2018</v>
      </c>
      <c r="Y24" s="970" t="str">
        <f t="shared" si="3"/>
        <v>057</v>
      </c>
      <c r="Z24" s="957">
        <f t="shared" si="0"/>
        <v>0</v>
      </c>
      <c r="AA24" s="957" t="str">
        <f t="shared" si="1"/>
        <v>P204-0004-01</v>
      </c>
      <c r="AB24" s="959">
        <f t="array" ref="AB24">MAX(($I$2:$I$10000=I24)*($W$2:$W$10000=W24)*($E$2:$E$10000="51")*($P$2:$P$10000))</f>
        <v>0</v>
      </c>
      <c r="AC24" s="957">
        <f t="shared" si="4"/>
        <v>0</v>
      </c>
    </row>
    <row r="25" spans="1:29" x14ac:dyDescent="0.3">
      <c r="A25" s="971">
        <v>43259</v>
      </c>
      <c r="B25" s="972" t="s">
        <v>210</v>
      </c>
      <c r="C25" s="972" t="s">
        <v>265</v>
      </c>
      <c r="D25" s="972" t="s">
        <v>266</v>
      </c>
      <c r="E25" s="972" t="s">
        <v>444</v>
      </c>
      <c r="F25" s="973">
        <v>0</v>
      </c>
      <c r="G25" s="972" t="s">
        <v>237</v>
      </c>
      <c r="H25" s="972" t="s">
        <v>798</v>
      </c>
      <c r="I25" s="972" t="s">
        <v>238</v>
      </c>
      <c r="J25" s="972" t="s">
        <v>414</v>
      </c>
      <c r="K25" s="972" t="s">
        <v>244</v>
      </c>
      <c r="L25" s="972" t="s">
        <v>415</v>
      </c>
      <c r="M25" s="972" t="s">
        <v>799</v>
      </c>
      <c r="N25" s="972" t="s">
        <v>238</v>
      </c>
      <c r="O25" s="972" t="s">
        <v>800</v>
      </c>
      <c r="P25" s="971">
        <v>43259</v>
      </c>
      <c r="Q25" s="972" t="s">
        <v>418</v>
      </c>
      <c r="R25" s="972" t="s">
        <v>274</v>
      </c>
      <c r="S25" s="971">
        <v>43259</v>
      </c>
      <c r="T25" s="972" t="s">
        <v>419</v>
      </c>
      <c r="U25" s="972" t="s">
        <v>420</v>
      </c>
      <c r="V25" s="972" t="s">
        <v>752</v>
      </c>
      <c r="W25" s="972" t="s">
        <v>230</v>
      </c>
      <c r="X25" s="970" t="str">
        <f t="shared" si="2"/>
        <v>PAS AE 2018</v>
      </c>
      <c r="Y25" s="970" t="str">
        <f t="shared" si="3"/>
        <v>057</v>
      </c>
      <c r="Z25" s="957">
        <f t="shared" si="0"/>
        <v>0</v>
      </c>
      <c r="AA25" s="957" t="str">
        <f t="shared" si="1"/>
        <v>P204-0004-01</v>
      </c>
      <c r="AB25" s="959">
        <f t="array" ref="AB25">MAX(($I$2:$I$10000=I25)*($W$2:$W$10000=W25)*($E$2:$E$10000="51")*($P$2:$P$10000))</f>
        <v>0</v>
      </c>
      <c r="AC25" s="957">
        <f t="shared" si="4"/>
        <v>0</v>
      </c>
    </row>
    <row r="26" spans="1:29" x14ac:dyDescent="0.3">
      <c r="A26" s="971">
        <v>43259</v>
      </c>
      <c r="B26" s="972" t="s">
        <v>210</v>
      </c>
      <c r="C26" s="972" t="s">
        <v>265</v>
      </c>
      <c r="D26" s="972" t="s">
        <v>266</v>
      </c>
      <c r="E26" s="972" t="s">
        <v>444</v>
      </c>
      <c r="F26" s="973">
        <v>0</v>
      </c>
      <c r="G26" s="972" t="s">
        <v>237</v>
      </c>
      <c r="H26" s="972" t="s">
        <v>798</v>
      </c>
      <c r="I26" s="972" t="s">
        <v>238</v>
      </c>
      <c r="J26" s="972" t="s">
        <v>414</v>
      </c>
      <c r="K26" s="972" t="s">
        <v>244</v>
      </c>
      <c r="L26" s="972" t="s">
        <v>415</v>
      </c>
      <c r="M26" s="972" t="s">
        <v>799</v>
      </c>
      <c r="N26" s="972" t="s">
        <v>238</v>
      </c>
      <c r="O26" s="972" t="s">
        <v>800</v>
      </c>
      <c r="P26" s="971">
        <v>43259</v>
      </c>
      <c r="Q26" s="972" t="s">
        <v>418</v>
      </c>
      <c r="R26" s="972" t="s">
        <v>274</v>
      </c>
      <c r="S26" s="971">
        <v>43259</v>
      </c>
      <c r="T26" s="972" t="s">
        <v>419</v>
      </c>
      <c r="U26" s="972" t="s">
        <v>420</v>
      </c>
      <c r="V26" s="972" t="s">
        <v>752</v>
      </c>
      <c r="W26" s="972" t="s">
        <v>230</v>
      </c>
      <c r="X26" s="970" t="str">
        <f t="shared" si="2"/>
        <v>PAS AE 2018</v>
      </c>
      <c r="Y26" s="970" t="str">
        <f t="shared" si="3"/>
        <v>057</v>
      </c>
      <c r="Z26" s="957">
        <f t="shared" si="0"/>
        <v>0</v>
      </c>
      <c r="AA26" s="957" t="str">
        <f t="shared" si="1"/>
        <v>P204-0004-01</v>
      </c>
      <c r="AB26" s="959">
        <f t="array" ref="AB26">MAX(($I$2:$I$10000=I26)*($W$2:$W$10000=W26)*($E$2:$E$10000="51")*($P$2:$P$10000))</f>
        <v>0</v>
      </c>
      <c r="AC26" s="957">
        <f t="shared" si="4"/>
        <v>0</v>
      </c>
    </row>
    <row r="27" spans="1:29" x14ac:dyDescent="0.3">
      <c r="A27" s="971">
        <v>43259</v>
      </c>
      <c r="B27" s="972" t="s">
        <v>210</v>
      </c>
      <c r="C27" s="972" t="s">
        <v>265</v>
      </c>
      <c r="D27" s="972" t="s">
        <v>266</v>
      </c>
      <c r="E27" s="972" t="s">
        <v>444</v>
      </c>
      <c r="F27" s="973">
        <v>0</v>
      </c>
      <c r="G27" s="972" t="s">
        <v>237</v>
      </c>
      <c r="H27" s="972" t="s">
        <v>798</v>
      </c>
      <c r="I27" s="972" t="s">
        <v>238</v>
      </c>
      <c r="J27" s="972" t="s">
        <v>414</v>
      </c>
      <c r="K27" s="972" t="s">
        <v>244</v>
      </c>
      <c r="L27" s="972" t="s">
        <v>415</v>
      </c>
      <c r="M27" s="972" t="s">
        <v>799</v>
      </c>
      <c r="N27" s="972" t="s">
        <v>238</v>
      </c>
      <c r="O27" s="972" t="s">
        <v>800</v>
      </c>
      <c r="P27" s="971">
        <v>43259</v>
      </c>
      <c r="Q27" s="972" t="s">
        <v>418</v>
      </c>
      <c r="R27" s="972" t="s">
        <v>274</v>
      </c>
      <c r="S27" s="971">
        <v>43259</v>
      </c>
      <c r="T27" s="972" t="s">
        <v>419</v>
      </c>
      <c r="U27" s="972" t="s">
        <v>420</v>
      </c>
      <c r="V27" s="972" t="s">
        <v>752</v>
      </c>
      <c r="W27" s="972" t="s">
        <v>230</v>
      </c>
      <c r="X27" s="970" t="str">
        <f t="shared" si="2"/>
        <v>PAS AE 2018</v>
      </c>
      <c r="Y27" s="970" t="str">
        <f t="shared" si="3"/>
        <v>057</v>
      </c>
      <c r="Z27" s="957">
        <f t="shared" si="0"/>
        <v>0</v>
      </c>
      <c r="AA27" s="957" t="str">
        <f t="shared" si="1"/>
        <v>P204-0004-01</v>
      </c>
      <c r="AB27" s="959">
        <f t="array" ref="AB27">MAX(($I$2:$I$10000=I27)*($W$2:$W$10000=W27)*($E$2:$E$10000="51")*($P$2:$P$10000))</f>
        <v>0</v>
      </c>
      <c r="AC27" s="957">
        <f t="shared" si="4"/>
        <v>0</v>
      </c>
    </row>
    <row r="28" spans="1:29" x14ac:dyDescent="0.3">
      <c r="A28" s="971">
        <v>43259</v>
      </c>
      <c r="B28" s="972" t="s">
        <v>210</v>
      </c>
      <c r="C28" s="972" t="s">
        <v>265</v>
      </c>
      <c r="D28" s="972" t="s">
        <v>266</v>
      </c>
      <c r="E28" s="972" t="s">
        <v>444</v>
      </c>
      <c r="F28" s="973">
        <v>0</v>
      </c>
      <c r="G28" s="972" t="s">
        <v>237</v>
      </c>
      <c r="H28" s="972" t="s">
        <v>801</v>
      </c>
      <c r="I28" s="972" t="s">
        <v>238</v>
      </c>
      <c r="J28" s="972" t="s">
        <v>414</v>
      </c>
      <c r="K28" s="972" t="s">
        <v>244</v>
      </c>
      <c r="L28" s="972" t="s">
        <v>415</v>
      </c>
      <c r="M28" s="972" t="s">
        <v>799</v>
      </c>
      <c r="N28" s="972" t="s">
        <v>238</v>
      </c>
      <c r="O28" s="972" t="s">
        <v>800</v>
      </c>
      <c r="P28" s="971">
        <v>43259</v>
      </c>
      <c r="Q28" s="972" t="s">
        <v>418</v>
      </c>
      <c r="R28" s="972" t="s">
        <v>274</v>
      </c>
      <c r="S28" s="971">
        <v>43259</v>
      </c>
      <c r="T28" s="972" t="s">
        <v>419</v>
      </c>
      <c r="U28" s="972" t="s">
        <v>420</v>
      </c>
      <c r="V28" s="972" t="s">
        <v>752</v>
      </c>
      <c r="W28" s="972" t="s">
        <v>230</v>
      </c>
      <c r="X28" s="970" t="str">
        <f t="shared" si="2"/>
        <v>PAS AE 2018</v>
      </c>
      <c r="Y28" s="970" t="str">
        <f t="shared" si="3"/>
        <v>057</v>
      </c>
      <c r="Z28" s="957">
        <f t="shared" si="0"/>
        <v>0</v>
      </c>
      <c r="AA28" s="957" t="str">
        <f t="shared" si="1"/>
        <v>P204-0004-01</v>
      </c>
      <c r="AB28" s="959">
        <f t="array" ref="AB28">MAX(($I$2:$I$10000=I28)*($W$2:$W$10000=W28)*($E$2:$E$10000="51")*($P$2:$P$10000))</f>
        <v>0</v>
      </c>
      <c r="AC28" s="957">
        <f t="shared" si="4"/>
        <v>0</v>
      </c>
    </row>
    <row r="29" spans="1:29" x14ac:dyDescent="0.3">
      <c r="A29" s="971">
        <v>43259</v>
      </c>
      <c r="B29" s="972" t="s">
        <v>210</v>
      </c>
      <c r="C29" s="972" t="s">
        <v>265</v>
      </c>
      <c r="D29" s="972" t="s">
        <v>266</v>
      </c>
      <c r="E29" s="972" t="s">
        <v>444</v>
      </c>
      <c r="F29" s="973">
        <v>0</v>
      </c>
      <c r="G29" s="972" t="s">
        <v>237</v>
      </c>
      <c r="H29" s="972" t="s">
        <v>801</v>
      </c>
      <c r="I29" s="972" t="s">
        <v>238</v>
      </c>
      <c r="J29" s="972" t="s">
        <v>414</v>
      </c>
      <c r="K29" s="972" t="s">
        <v>244</v>
      </c>
      <c r="L29" s="972" t="s">
        <v>415</v>
      </c>
      <c r="M29" s="972" t="s">
        <v>799</v>
      </c>
      <c r="N29" s="972" t="s">
        <v>238</v>
      </c>
      <c r="O29" s="972" t="s">
        <v>800</v>
      </c>
      <c r="P29" s="971">
        <v>43259</v>
      </c>
      <c r="Q29" s="972" t="s">
        <v>418</v>
      </c>
      <c r="R29" s="972" t="s">
        <v>274</v>
      </c>
      <c r="S29" s="971">
        <v>43259</v>
      </c>
      <c r="T29" s="972" t="s">
        <v>419</v>
      </c>
      <c r="U29" s="972" t="s">
        <v>420</v>
      </c>
      <c r="V29" s="972" t="s">
        <v>752</v>
      </c>
      <c r="W29" s="972" t="s">
        <v>230</v>
      </c>
      <c r="X29" s="970" t="str">
        <f t="shared" si="2"/>
        <v>PAS AE 2018</v>
      </c>
      <c r="Y29" s="970" t="str">
        <f t="shared" si="3"/>
        <v>057</v>
      </c>
      <c r="Z29" s="957">
        <f t="shared" si="0"/>
        <v>0</v>
      </c>
      <c r="AA29" s="957" t="str">
        <f t="shared" si="1"/>
        <v>P204-0004-01</v>
      </c>
      <c r="AB29" s="959">
        <f t="array" ref="AB29">MAX(($I$2:$I$10000=I29)*($W$2:$W$10000=W29)*($E$2:$E$10000="51")*($P$2:$P$10000))</f>
        <v>0</v>
      </c>
      <c r="AC29" s="957">
        <f t="shared" si="4"/>
        <v>0</v>
      </c>
    </row>
    <row r="30" spans="1:29" x14ac:dyDescent="0.3">
      <c r="A30" s="971">
        <v>43259</v>
      </c>
      <c r="B30" s="972" t="s">
        <v>210</v>
      </c>
      <c r="C30" s="972" t="s">
        <v>265</v>
      </c>
      <c r="D30" s="972" t="s">
        <v>266</v>
      </c>
      <c r="E30" s="972" t="s">
        <v>444</v>
      </c>
      <c r="F30" s="973">
        <v>0</v>
      </c>
      <c r="G30" s="972" t="s">
        <v>237</v>
      </c>
      <c r="H30" s="972" t="s">
        <v>801</v>
      </c>
      <c r="I30" s="972" t="s">
        <v>238</v>
      </c>
      <c r="J30" s="972" t="s">
        <v>414</v>
      </c>
      <c r="K30" s="972" t="s">
        <v>244</v>
      </c>
      <c r="L30" s="972" t="s">
        <v>415</v>
      </c>
      <c r="M30" s="972" t="s">
        <v>799</v>
      </c>
      <c r="N30" s="972" t="s">
        <v>238</v>
      </c>
      <c r="O30" s="972" t="s">
        <v>800</v>
      </c>
      <c r="P30" s="971">
        <v>43259</v>
      </c>
      <c r="Q30" s="972" t="s">
        <v>418</v>
      </c>
      <c r="R30" s="972" t="s">
        <v>274</v>
      </c>
      <c r="S30" s="971">
        <v>43259</v>
      </c>
      <c r="T30" s="972" t="s">
        <v>419</v>
      </c>
      <c r="U30" s="972" t="s">
        <v>420</v>
      </c>
      <c r="V30" s="972" t="s">
        <v>752</v>
      </c>
      <c r="W30" s="972" t="s">
        <v>230</v>
      </c>
      <c r="X30" s="970" t="str">
        <f t="shared" si="2"/>
        <v>PAS AE 2018</v>
      </c>
      <c r="Y30" s="970" t="str">
        <f t="shared" si="3"/>
        <v>057</v>
      </c>
      <c r="Z30" s="957">
        <f t="shared" si="0"/>
        <v>0</v>
      </c>
      <c r="AA30" s="957" t="str">
        <f t="shared" si="1"/>
        <v>P204-0004-01</v>
      </c>
      <c r="AB30" s="959">
        <f t="array" ref="AB30">MAX(($I$2:$I$10000=I30)*($W$2:$W$10000=W30)*($E$2:$E$10000="51")*($P$2:$P$10000))</f>
        <v>0</v>
      </c>
      <c r="AC30" s="957">
        <f t="shared" si="4"/>
        <v>0</v>
      </c>
    </row>
    <row r="31" spans="1:29" x14ac:dyDescent="0.3">
      <c r="A31" s="971">
        <v>43259</v>
      </c>
      <c r="B31" s="972" t="s">
        <v>210</v>
      </c>
      <c r="C31" s="972" t="s">
        <v>265</v>
      </c>
      <c r="D31" s="972" t="s">
        <v>266</v>
      </c>
      <c r="E31" s="972" t="s">
        <v>444</v>
      </c>
      <c r="F31" s="973">
        <v>0</v>
      </c>
      <c r="G31" s="972" t="s">
        <v>237</v>
      </c>
      <c r="H31" s="972" t="s">
        <v>801</v>
      </c>
      <c r="I31" s="972" t="s">
        <v>238</v>
      </c>
      <c r="J31" s="972" t="s">
        <v>414</v>
      </c>
      <c r="K31" s="972" t="s">
        <v>244</v>
      </c>
      <c r="L31" s="972" t="s">
        <v>415</v>
      </c>
      <c r="M31" s="972" t="s">
        <v>799</v>
      </c>
      <c r="N31" s="972" t="s">
        <v>238</v>
      </c>
      <c r="O31" s="972" t="s">
        <v>800</v>
      </c>
      <c r="P31" s="971">
        <v>43259</v>
      </c>
      <c r="Q31" s="972" t="s">
        <v>418</v>
      </c>
      <c r="R31" s="972" t="s">
        <v>274</v>
      </c>
      <c r="S31" s="971">
        <v>43259</v>
      </c>
      <c r="T31" s="972" t="s">
        <v>419</v>
      </c>
      <c r="U31" s="972" t="s">
        <v>420</v>
      </c>
      <c r="V31" s="972" t="s">
        <v>752</v>
      </c>
      <c r="W31" s="972" t="s">
        <v>230</v>
      </c>
      <c r="X31" s="970" t="str">
        <f t="shared" si="2"/>
        <v>PAS AE 2018</v>
      </c>
      <c r="Y31" s="970" t="str">
        <f t="shared" si="3"/>
        <v>057</v>
      </c>
      <c r="Z31" s="957">
        <f t="shared" si="0"/>
        <v>0</v>
      </c>
      <c r="AA31" s="957" t="str">
        <f t="shared" si="1"/>
        <v>P204-0004-01</v>
      </c>
      <c r="AB31" s="959">
        <f t="array" ref="AB31">MAX(($I$2:$I$10000=I31)*($W$2:$W$10000=W31)*($E$2:$E$10000="51")*($P$2:$P$10000))</f>
        <v>0</v>
      </c>
      <c r="AC31" s="957">
        <f t="shared" si="4"/>
        <v>0</v>
      </c>
    </row>
    <row r="32" spans="1:29" x14ac:dyDescent="0.3">
      <c r="A32" s="971">
        <v>43259</v>
      </c>
      <c r="B32" s="972" t="s">
        <v>210</v>
      </c>
      <c r="C32" s="972" t="s">
        <v>265</v>
      </c>
      <c r="D32" s="972" t="s">
        <v>266</v>
      </c>
      <c r="E32" s="972" t="s">
        <v>444</v>
      </c>
      <c r="F32" s="973">
        <v>0</v>
      </c>
      <c r="G32" s="972" t="s">
        <v>237</v>
      </c>
      <c r="H32" s="972" t="s">
        <v>801</v>
      </c>
      <c r="I32" s="972" t="s">
        <v>238</v>
      </c>
      <c r="J32" s="972" t="s">
        <v>414</v>
      </c>
      <c r="K32" s="972" t="s">
        <v>244</v>
      </c>
      <c r="L32" s="972" t="s">
        <v>415</v>
      </c>
      <c r="M32" s="972" t="s">
        <v>799</v>
      </c>
      <c r="N32" s="972" t="s">
        <v>238</v>
      </c>
      <c r="O32" s="972" t="s">
        <v>800</v>
      </c>
      <c r="P32" s="971">
        <v>43259</v>
      </c>
      <c r="Q32" s="972" t="s">
        <v>418</v>
      </c>
      <c r="R32" s="972" t="s">
        <v>274</v>
      </c>
      <c r="S32" s="971">
        <v>43259</v>
      </c>
      <c r="T32" s="972" t="s">
        <v>419</v>
      </c>
      <c r="U32" s="972" t="s">
        <v>420</v>
      </c>
      <c r="V32" s="972" t="s">
        <v>752</v>
      </c>
      <c r="W32" s="972" t="s">
        <v>230</v>
      </c>
      <c r="X32" s="970" t="str">
        <f t="shared" si="2"/>
        <v>PAS AE 2018</v>
      </c>
      <c r="Y32" s="970" t="str">
        <f t="shared" si="3"/>
        <v>057</v>
      </c>
      <c r="Z32" s="957">
        <f t="shared" si="0"/>
        <v>0</v>
      </c>
      <c r="AA32" s="957" t="str">
        <f t="shared" si="1"/>
        <v>P204-0004-01</v>
      </c>
      <c r="AB32" s="959">
        <f t="array" ref="AB32">MAX(($I$2:$I$10000=I32)*($W$2:$W$10000=W32)*($E$2:$E$10000="51")*($P$2:$P$10000))</f>
        <v>0</v>
      </c>
      <c r="AC32" s="957">
        <f t="shared" si="4"/>
        <v>0</v>
      </c>
    </row>
    <row r="33" spans="1:29" x14ac:dyDescent="0.3">
      <c r="A33" s="971">
        <v>43259</v>
      </c>
      <c r="B33" s="972" t="s">
        <v>210</v>
      </c>
      <c r="C33" s="972" t="s">
        <v>265</v>
      </c>
      <c r="D33" s="972" t="s">
        <v>266</v>
      </c>
      <c r="E33" s="972" t="s">
        <v>444</v>
      </c>
      <c r="F33" s="973">
        <v>0</v>
      </c>
      <c r="G33" s="972" t="s">
        <v>237</v>
      </c>
      <c r="H33" s="972" t="s">
        <v>801</v>
      </c>
      <c r="I33" s="972" t="s">
        <v>238</v>
      </c>
      <c r="J33" s="972" t="s">
        <v>414</v>
      </c>
      <c r="K33" s="972" t="s">
        <v>244</v>
      </c>
      <c r="L33" s="972" t="s">
        <v>415</v>
      </c>
      <c r="M33" s="972" t="s">
        <v>802</v>
      </c>
      <c r="N33" s="972" t="s">
        <v>238</v>
      </c>
      <c r="O33" s="972" t="s">
        <v>803</v>
      </c>
      <c r="P33" s="971">
        <v>43259</v>
      </c>
      <c r="Q33" s="972" t="s">
        <v>418</v>
      </c>
      <c r="R33" s="972" t="s">
        <v>274</v>
      </c>
      <c r="S33" s="971">
        <v>43259</v>
      </c>
      <c r="T33" s="972" t="s">
        <v>419</v>
      </c>
      <c r="U33" s="972" t="s">
        <v>420</v>
      </c>
      <c r="V33" s="972" t="s">
        <v>752</v>
      </c>
      <c r="W33" s="972" t="s">
        <v>230</v>
      </c>
      <c r="X33" s="970" t="str">
        <f t="shared" si="2"/>
        <v>PAS AE 2018</v>
      </c>
      <c r="Y33" s="970" t="str">
        <f t="shared" si="3"/>
        <v>057</v>
      </c>
      <c r="Z33" s="957">
        <f t="shared" si="0"/>
        <v>0</v>
      </c>
      <c r="AA33" s="957" t="str">
        <f t="shared" si="1"/>
        <v>P204-0004-01</v>
      </c>
      <c r="AB33" s="959">
        <f t="array" ref="AB33">MAX(($I$2:$I$10000=I33)*($W$2:$W$10000=W33)*($E$2:$E$10000="51")*($P$2:$P$10000))</f>
        <v>0</v>
      </c>
      <c r="AC33" s="957">
        <f t="shared" si="4"/>
        <v>0</v>
      </c>
    </row>
    <row r="34" spans="1:29" x14ac:dyDescent="0.3">
      <c r="A34" s="971">
        <v>43259</v>
      </c>
      <c r="B34" s="972" t="s">
        <v>210</v>
      </c>
      <c r="C34" s="972" t="s">
        <v>265</v>
      </c>
      <c r="D34" s="972" t="s">
        <v>266</v>
      </c>
      <c r="E34" s="972" t="s">
        <v>444</v>
      </c>
      <c r="F34" s="973">
        <v>0</v>
      </c>
      <c r="G34" s="972" t="s">
        <v>237</v>
      </c>
      <c r="H34" s="972" t="s">
        <v>801</v>
      </c>
      <c r="I34" s="972" t="s">
        <v>238</v>
      </c>
      <c r="J34" s="972" t="s">
        <v>414</v>
      </c>
      <c r="K34" s="972" t="s">
        <v>244</v>
      </c>
      <c r="L34" s="972" t="s">
        <v>415</v>
      </c>
      <c r="M34" s="972" t="s">
        <v>802</v>
      </c>
      <c r="N34" s="972" t="s">
        <v>238</v>
      </c>
      <c r="O34" s="972" t="s">
        <v>803</v>
      </c>
      <c r="P34" s="971">
        <v>43259</v>
      </c>
      <c r="Q34" s="972" t="s">
        <v>418</v>
      </c>
      <c r="R34" s="972" t="s">
        <v>274</v>
      </c>
      <c r="S34" s="971">
        <v>43259</v>
      </c>
      <c r="T34" s="972" t="s">
        <v>419</v>
      </c>
      <c r="U34" s="972" t="s">
        <v>420</v>
      </c>
      <c r="V34" s="972" t="s">
        <v>752</v>
      </c>
      <c r="W34" s="972" t="s">
        <v>230</v>
      </c>
      <c r="X34" s="970" t="str">
        <f t="shared" si="2"/>
        <v>PAS AE 2018</v>
      </c>
      <c r="Y34" s="970" t="str">
        <f t="shared" si="3"/>
        <v>057</v>
      </c>
      <c r="Z34" s="957">
        <f t="shared" si="0"/>
        <v>0</v>
      </c>
      <c r="AA34" s="957" t="str">
        <f t="shared" si="1"/>
        <v>P204-0004-01</v>
      </c>
      <c r="AB34" s="959">
        <f t="array" ref="AB34">MAX(($I$2:$I$10000=I34)*($W$2:$W$10000=W34)*($E$2:$E$10000="51")*($P$2:$P$10000))</f>
        <v>0</v>
      </c>
      <c r="AC34" s="957">
        <f t="shared" si="4"/>
        <v>0</v>
      </c>
    </row>
    <row r="35" spans="1:29" x14ac:dyDescent="0.3">
      <c r="A35" s="971">
        <v>43259</v>
      </c>
      <c r="B35" s="972" t="s">
        <v>210</v>
      </c>
      <c r="C35" s="972" t="s">
        <v>265</v>
      </c>
      <c r="D35" s="972" t="s">
        <v>266</v>
      </c>
      <c r="E35" s="972" t="s">
        <v>444</v>
      </c>
      <c r="F35" s="973">
        <v>0</v>
      </c>
      <c r="G35" s="972" t="s">
        <v>237</v>
      </c>
      <c r="H35" s="972" t="s">
        <v>801</v>
      </c>
      <c r="I35" s="972" t="s">
        <v>238</v>
      </c>
      <c r="J35" s="972" t="s">
        <v>414</v>
      </c>
      <c r="K35" s="972" t="s">
        <v>244</v>
      </c>
      <c r="L35" s="972" t="s">
        <v>415</v>
      </c>
      <c r="M35" s="972" t="s">
        <v>802</v>
      </c>
      <c r="N35" s="972" t="s">
        <v>238</v>
      </c>
      <c r="O35" s="972" t="s">
        <v>803</v>
      </c>
      <c r="P35" s="971">
        <v>43259</v>
      </c>
      <c r="Q35" s="972" t="s">
        <v>418</v>
      </c>
      <c r="R35" s="972" t="s">
        <v>274</v>
      </c>
      <c r="S35" s="971">
        <v>43259</v>
      </c>
      <c r="T35" s="972" t="s">
        <v>419</v>
      </c>
      <c r="U35" s="972" t="s">
        <v>420</v>
      </c>
      <c r="V35" s="972" t="s">
        <v>752</v>
      </c>
      <c r="W35" s="972" t="s">
        <v>230</v>
      </c>
      <c r="X35" s="970" t="str">
        <f t="shared" si="2"/>
        <v>PAS AE 2018</v>
      </c>
      <c r="Y35" s="970" t="str">
        <f t="shared" si="3"/>
        <v>057</v>
      </c>
      <c r="Z35" s="957">
        <f t="shared" si="0"/>
        <v>0</v>
      </c>
      <c r="AA35" s="957" t="str">
        <f t="shared" si="1"/>
        <v>P204-0004-01</v>
      </c>
      <c r="AB35" s="959">
        <f t="array" ref="AB35">MAX(($I$2:$I$10000=I35)*($W$2:$W$10000=W35)*($E$2:$E$10000="51")*($P$2:$P$10000))</f>
        <v>0</v>
      </c>
      <c r="AC35" s="957">
        <f t="shared" si="4"/>
        <v>0</v>
      </c>
    </row>
    <row r="36" spans="1:29" x14ac:dyDescent="0.3">
      <c r="A36" s="971">
        <v>43259</v>
      </c>
      <c r="B36" s="972" t="s">
        <v>210</v>
      </c>
      <c r="C36" s="972" t="s">
        <v>265</v>
      </c>
      <c r="D36" s="972" t="s">
        <v>266</v>
      </c>
      <c r="E36" s="972" t="s">
        <v>444</v>
      </c>
      <c r="F36" s="973">
        <v>0</v>
      </c>
      <c r="G36" s="972" t="s">
        <v>237</v>
      </c>
      <c r="H36" s="972" t="s">
        <v>801</v>
      </c>
      <c r="I36" s="972" t="s">
        <v>238</v>
      </c>
      <c r="J36" s="972" t="s">
        <v>414</v>
      </c>
      <c r="K36" s="972" t="s">
        <v>244</v>
      </c>
      <c r="L36" s="972" t="s">
        <v>415</v>
      </c>
      <c r="M36" s="972" t="s">
        <v>802</v>
      </c>
      <c r="N36" s="972" t="s">
        <v>238</v>
      </c>
      <c r="O36" s="972" t="s">
        <v>803</v>
      </c>
      <c r="P36" s="971">
        <v>43259</v>
      </c>
      <c r="Q36" s="972" t="s">
        <v>418</v>
      </c>
      <c r="R36" s="972" t="s">
        <v>274</v>
      </c>
      <c r="S36" s="971">
        <v>43259</v>
      </c>
      <c r="T36" s="972" t="s">
        <v>419</v>
      </c>
      <c r="U36" s="972" t="s">
        <v>420</v>
      </c>
      <c r="V36" s="972" t="s">
        <v>752</v>
      </c>
      <c r="W36" s="972" t="s">
        <v>230</v>
      </c>
      <c r="X36" s="970" t="str">
        <f t="shared" si="2"/>
        <v>PAS AE 2018</v>
      </c>
      <c r="Y36" s="970" t="str">
        <f t="shared" si="3"/>
        <v>057</v>
      </c>
      <c r="Z36" s="957">
        <f t="shared" si="0"/>
        <v>0</v>
      </c>
      <c r="AA36" s="957" t="str">
        <f t="shared" si="1"/>
        <v>P204-0004-01</v>
      </c>
      <c r="AB36" s="959">
        <f t="array" ref="AB36">MAX(($I$2:$I$10000=I36)*($W$2:$W$10000=W36)*($E$2:$E$10000="51")*($P$2:$P$10000))</f>
        <v>0</v>
      </c>
      <c r="AC36" s="957">
        <f t="shared" si="4"/>
        <v>0</v>
      </c>
    </row>
    <row r="37" spans="1:29" x14ac:dyDescent="0.3">
      <c r="A37" s="971">
        <v>43259</v>
      </c>
      <c r="B37" s="972" t="s">
        <v>210</v>
      </c>
      <c r="C37" s="972" t="s">
        <v>265</v>
      </c>
      <c r="D37" s="972" t="s">
        <v>266</v>
      </c>
      <c r="E37" s="972" t="s">
        <v>444</v>
      </c>
      <c r="F37" s="973">
        <v>0</v>
      </c>
      <c r="G37" s="972" t="s">
        <v>237</v>
      </c>
      <c r="H37" s="972" t="s">
        <v>801</v>
      </c>
      <c r="I37" s="972" t="s">
        <v>238</v>
      </c>
      <c r="J37" s="972" t="s">
        <v>414</v>
      </c>
      <c r="K37" s="972" t="s">
        <v>244</v>
      </c>
      <c r="L37" s="972" t="s">
        <v>415</v>
      </c>
      <c r="M37" s="972" t="s">
        <v>802</v>
      </c>
      <c r="N37" s="972" t="s">
        <v>238</v>
      </c>
      <c r="O37" s="972" t="s">
        <v>803</v>
      </c>
      <c r="P37" s="971">
        <v>43259</v>
      </c>
      <c r="Q37" s="972" t="s">
        <v>418</v>
      </c>
      <c r="R37" s="972" t="s">
        <v>274</v>
      </c>
      <c r="S37" s="971">
        <v>43259</v>
      </c>
      <c r="T37" s="972" t="s">
        <v>419</v>
      </c>
      <c r="U37" s="972" t="s">
        <v>420</v>
      </c>
      <c r="V37" s="972" t="s">
        <v>752</v>
      </c>
      <c r="W37" s="972" t="s">
        <v>230</v>
      </c>
      <c r="X37" s="970" t="str">
        <f t="shared" si="2"/>
        <v>PAS AE 2018</v>
      </c>
      <c r="Y37" s="970" t="str">
        <f t="shared" si="3"/>
        <v>057</v>
      </c>
      <c r="Z37" s="957">
        <f t="shared" si="0"/>
        <v>0</v>
      </c>
      <c r="AA37" s="957" t="str">
        <f t="shared" si="1"/>
        <v>P204-0004-01</v>
      </c>
      <c r="AB37" s="959">
        <f t="array" ref="AB37">MAX(($I$2:$I$10000=I37)*($W$2:$W$10000=W37)*($E$2:$E$10000="51")*($P$2:$P$10000))</f>
        <v>0</v>
      </c>
      <c r="AC37" s="957">
        <f t="shared" si="4"/>
        <v>0</v>
      </c>
    </row>
    <row r="38" spans="1:29" x14ac:dyDescent="0.3">
      <c r="A38" s="971">
        <v>43259</v>
      </c>
      <c r="B38" s="972" t="s">
        <v>210</v>
      </c>
      <c r="C38" s="972" t="s">
        <v>265</v>
      </c>
      <c r="D38" s="972" t="s">
        <v>266</v>
      </c>
      <c r="E38" s="972" t="s">
        <v>444</v>
      </c>
      <c r="F38" s="973">
        <v>0</v>
      </c>
      <c r="G38" s="972" t="s">
        <v>237</v>
      </c>
      <c r="H38" s="972" t="s">
        <v>798</v>
      </c>
      <c r="I38" s="972" t="s">
        <v>238</v>
      </c>
      <c r="J38" s="972" t="s">
        <v>414</v>
      </c>
      <c r="K38" s="972" t="s">
        <v>244</v>
      </c>
      <c r="L38" s="972" t="s">
        <v>415</v>
      </c>
      <c r="M38" s="972" t="s">
        <v>802</v>
      </c>
      <c r="N38" s="972" t="s">
        <v>238</v>
      </c>
      <c r="O38" s="972" t="s">
        <v>803</v>
      </c>
      <c r="P38" s="971">
        <v>43259</v>
      </c>
      <c r="Q38" s="972" t="s">
        <v>418</v>
      </c>
      <c r="R38" s="972" t="s">
        <v>274</v>
      </c>
      <c r="S38" s="971">
        <v>43259</v>
      </c>
      <c r="T38" s="972" t="s">
        <v>419</v>
      </c>
      <c r="U38" s="972" t="s">
        <v>420</v>
      </c>
      <c r="V38" s="972" t="s">
        <v>752</v>
      </c>
      <c r="W38" s="972" t="s">
        <v>230</v>
      </c>
      <c r="X38" s="970" t="str">
        <f t="shared" si="2"/>
        <v>PAS AE 2018</v>
      </c>
      <c r="Y38" s="970" t="str">
        <f t="shared" si="3"/>
        <v>057</v>
      </c>
      <c r="Z38" s="957">
        <f t="shared" si="0"/>
        <v>0</v>
      </c>
      <c r="AA38" s="957" t="str">
        <f t="shared" si="1"/>
        <v>P204-0004-01</v>
      </c>
      <c r="AB38" s="959">
        <f t="array" ref="AB38">MAX(($I$2:$I$10000=I38)*($W$2:$W$10000=W38)*($E$2:$E$10000="51")*($P$2:$P$10000))</f>
        <v>0</v>
      </c>
      <c r="AC38" s="957">
        <f t="shared" si="4"/>
        <v>0</v>
      </c>
    </row>
    <row r="39" spans="1:29" x14ac:dyDescent="0.3">
      <c r="A39" s="971">
        <v>43259</v>
      </c>
      <c r="B39" s="972" t="s">
        <v>210</v>
      </c>
      <c r="C39" s="972" t="s">
        <v>265</v>
      </c>
      <c r="D39" s="972" t="s">
        <v>266</v>
      </c>
      <c r="E39" s="972" t="s">
        <v>444</v>
      </c>
      <c r="F39" s="973">
        <v>0</v>
      </c>
      <c r="G39" s="972" t="s">
        <v>237</v>
      </c>
      <c r="H39" s="972" t="s">
        <v>798</v>
      </c>
      <c r="I39" s="972" t="s">
        <v>238</v>
      </c>
      <c r="J39" s="972" t="s">
        <v>414</v>
      </c>
      <c r="K39" s="972" t="s">
        <v>244</v>
      </c>
      <c r="L39" s="972" t="s">
        <v>415</v>
      </c>
      <c r="M39" s="972" t="s">
        <v>802</v>
      </c>
      <c r="N39" s="972" t="s">
        <v>238</v>
      </c>
      <c r="O39" s="972" t="s">
        <v>803</v>
      </c>
      <c r="P39" s="971">
        <v>43259</v>
      </c>
      <c r="Q39" s="972" t="s">
        <v>418</v>
      </c>
      <c r="R39" s="972" t="s">
        <v>274</v>
      </c>
      <c r="S39" s="971">
        <v>43259</v>
      </c>
      <c r="T39" s="972" t="s">
        <v>419</v>
      </c>
      <c r="U39" s="972" t="s">
        <v>420</v>
      </c>
      <c r="V39" s="972" t="s">
        <v>752</v>
      </c>
      <c r="W39" s="972" t="s">
        <v>230</v>
      </c>
      <c r="X39" s="970" t="str">
        <f t="shared" si="2"/>
        <v>PAS AE 2018</v>
      </c>
      <c r="Y39" s="970" t="str">
        <f t="shared" si="3"/>
        <v>057</v>
      </c>
      <c r="Z39" s="957">
        <f t="shared" si="0"/>
        <v>0</v>
      </c>
      <c r="AA39" s="957" t="str">
        <f t="shared" si="1"/>
        <v>P204-0004-01</v>
      </c>
      <c r="AB39" s="959">
        <f t="array" ref="AB39">MAX(($I$2:$I$10000=I39)*($W$2:$W$10000=W39)*($E$2:$E$10000="51")*($P$2:$P$10000))</f>
        <v>0</v>
      </c>
      <c r="AC39" s="957">
        <f t="shared" si="4"/>
        <v>0</v>
      </c>
    </row>
    <row r="40" spans="1:29" x14ac:dyDescent="0.3">
      <c r="A40" s="971">
        <v>43259</v>
      </c>
      <c r="B40" s="972" t="s">
        <v>210</v>
      </c>
      <c r="C40" s="972" t="s">
        <v>265</v>
      </c>
      <c r="D40" s="972" t="s">
        <v>266</v>
      </c>
      <c r="E40" s="972" t="s">
        <v>444</v>
      </c>
      <c r="F40" s="973">
        <v>0</v>
      </c>
      <c r="G40" s="972" t="s">
        <v>237</v>
      </c>
      <c r="H40" s="972" t="s">
        <v>798</v>
      </c>
      <c r="I40" s="972" t="s">
        <v>238</v>
      </c>
      <c r="J40" s="972" t="s">
        <v>414</v>
      </c>
      <c r="K40" s="972" t="s">
        <v>244</v>
      </c>
      <c r="L40" s="972" t="s">
        <v>415</v>
      </c>
      <c r="M40" s="972" t="s">
        <v>802</v>
      </c>
      <c r="N40" s="972" t="s">
        <v>238</v>
      </c>
      <c r="O40" s="972" t="s">
        <v>803</v>
      </c>
      <c r="P40" s="971">
        <v>43259</v>
      </c>
      <c r="Q40" s="972" t="s">
        <v>418</v>
      </c>
      <c r="R40" s="972" t="s">
        <v>274</v>
      </c>
      <c r="S40" s="971">
        <v>43259</v>
      </c>
      <c r="T40" s="972" t="s">
        <v>419</v>
      </c>
      <c r="U40" s="972" t="s">
        <v>420</v>
      </c>
      <c r="V40" s="972" t="s">
        <v>752</v>
      </c>
      <c r="W40" s="972" t="s">
        <v>230</v>
      </c>
      <c r="X40" s="970" t="str">
        <f t="shared" si="2"/>
        <v>PAS AE 2018</v>
      </c>
      <c r="Y40" s="970" t="str">
        <f t="shared" si="3"/>
        <v>057</v>
      </c>
      <c r="Z40" s="957">
        <f t="shared" si="0"/>
        <v>0</v>
      </c>
      <c r="AA40" s="957" t="str">
        <f t="shared" si="1"/>
        <v>P204-0004-01</v>
      </c>
      <c r="AB40" s="959">
        <f t="array" ref="AB40">MAX(($I$2:$I$10000=I40)*($W$2:$W$10000=W40)*($E$2:$E$10000="51")*($P$2:$P$10000))</f>
        <v>0</v>
      </c>
      <c r="AC40" s="957">
        <f t="shared" si="4"/>
        <v>0</v>
      </c>
    </row>
    <row r="41" spans="1:29" x14ac:dyDescent="0.3">
      <c r="A41" s="971">
        <v>43259</v>
      </c>
      <c r="B41" s="972" t="s">
        <v>210</v>
      </c>
      <c r="C41" s="972" t="s">
        <v>265</v>
      </c>
      <c r="D41" s="972" t="s">
        <v>266</v>
      </c>
      <c r="E41" s="972" t="s">
        <v>444</v>
      </c>
      <c r="F41" s="973">
        <v>0</v>
      </c>
      <c r="G41" s="972" t="s">
        <v>237</v>
      </c>
      <c r="H41" s="972" t="s">
        <v>798</v>
      </c>
      <c r="I41" s="972" t="s">
        <v>238</v>
      </c>
      <c r="J41" s="972" t="s">
        <v>414</v>
      </c>
      <c r="K41" s="972" t="s">
        <v>244</v>
      </c>
      <c r="L41" s="972" t="s">
        <v>415</v>
      </c>
      <c r="M41" s="972" t="s">
        <v>802</v>
      </c>
      <c r="N41" s="972" t="s">
        <v>238</v>
      </c>
      <c r="O41" s="972" t="s">
        <v>803</v>
      </c>
      <c r="P41" s="971">
        <v>43259</v>
      </c>
      <c r="Q41" s="972" t="s">
        <v>418</v>
      </c>
      <c r="R41" s="972" t="s">
        <v>274</v>
      </c>
      <c r="S41" s="971">
        <v>43259</v>
      </c>
      <c r="T41" s="972" t="s">
        <v>419</v>
      </c>
      <c r="U41" s="972" t="s">
        <v>420</v>
      </c>
      <c r="V41" s="972" t="s">
        <v>752</v>
      </c>
      <c r="W41" s="972" t="s">
        <v>230</v>
      </c>
      <c r="X41" s="970" t="str">
        <f t="shared" si="2"/>
        <v>PAS AE 2018</v>
      </c>
      <c r="Y41" s="970" t="str">
        <f t="shared" si="3"/>
        <v>057</v>
      </c>
      <c r="Z41" s="957">
        <f t="shared" si="0"/>
        <v>0</v>
      </c>
      <c r="AA41" s="957" t="str">
        <f t="shared" si="1"/>
        <v>P204-0004-01</v>
      </c>
      <c r="AB41" s="959">
        <f t="array" ref="AB41">MAX(($I$2:$I$10000=I41)*($W$2:$W$10000=W41)*($E$2:$E$10000="51")*($P$2:$P$10000))</f>
        <v>0</v>
      </c>
      <c r="AC41" s="957">
        <f t="shared" si="4"/>
        <v>0</v>
      </c>
    </row>
    <row r="42" spans="1:29" x14ac:dyDescent="0.3">
      <c r="A42" s="971">
        <v>43259</v>
      </c>
      <c r="B42" s="972" t="s">
        <v>210</v>
      </c>
      <c r="C42" s="972" t="s">
        <v>265</v>
      </c>
      <c r="D42" s="972" t="s">
        <v>266</v>
      </c>
      <c r="E42" s="972" t="s">
        <v>444</v>
      </c>
      <c r="F42" s="973">
        <v>0</v>
      </c>
      <c r="G42" s="972" t="s">
        <v>237</v>
      </c>
      <c r="H42" s="972" t="s">
        <v>798</v>
      </c>
      <c r="I42" s="972" t="s">
        <v>238</v>
      </c>
      <c r="J42" s="972" t="s">
        <v>414</v>
      </c>
      <c r="K42" s="972" t="s">
        <v>244</v>
      </c>
      <c r="L42" s="972" t="s">
        <v>415</v>
      </c>
      <c r="M42" s="972" t="s">
        <v>802</v>
      </c>
      <c r="N42" s="972" t="s">
        <v>238</v>
      </c>
      <c r="O42" s="972" t="s">
        <v>803</v>
      </c>
      <c r="P42" s="971">
        <v>43259</v>
      </c>
      <c r="Q42" s="972" t="s">
        <v>418</v>
      </c>
      <c r="R42" s="972" t="s">
        <v>274</v>
      </c>
      <c r="S42" s="971">
        <v>43259</v>
      </c>
      <c r="T42" s="972" t="s">
        <v>419</v>
      </c>
      <c r="U42" s="972" t="s">
        <v>420</v>
      </c>
      <c r="V42" s="972" t="s">
        <v>752</v>
      </c>
      <c r="W42" s="972" t="s">
        <v>230</v>
      </c>
      <c r="X42" s="970" t="str">
        <f t="shared" si="2"/>
        <v>PAS AE 2018</v>
      </c>
      <c r="Y42" s="970" t="str">
        <f t="shared" si="3"/>
        <v>057</v>
      </c>
      <c r="Z42" s="957">
        <f t="shared" si="0"/>
        <v>0</v>
      </c>
      <c r="AA42" s="957" t="str">
        <f t="shared" si="1"/>
        <v>P204-0004-01</v>
      </c>
      <c r="AB42" s="959">
        <f t="array" ref="AB42">MAX(($I$2:$I$10000=I42)*($W$2:$W$10000=W42)*($E$2:$E$10000="51")*($P$2:$P$10000))</f>
        <v>0</v>
      </c>
      <c r="AC42" s="957">
        <f t="shared" si="4"/>
        <v>0</v>
      </c>
    </row>
    <row r="43" spans="1:29" x14ac:dyDescent="0.3">
      <c r="A43" s="971">
        <v>43278</v>
      </c>
      <c r="B43" s="972" t="s">
        <v>210</v>
      </c>
      <c r="C43" s="972" t="s">
        <v>265</v>
      </c>
      <c r="D43" s="972" t="s">
        <v>266</v>
      </c>
      <c r="E43" s="972" t="s">
        <v>444</v>
      </c>
      <c r="F43" s="973">
        <v>-103</v>
      </c>
      <c r="G43" s="972" t="s">
        <v>237</v>
      </c>
      <c r="H43" s="972" t="s">
        <v>801</v>
      </c>
      <c r="I43" s="972" t="s">
        <v>238</v>
      </c>
      <c r="J43" s="972" t="s">
        <v>414</v>
      </c>
      <c r="K43" s="972" t="s">
        <v>244</v>
      </c>
      <c r="L43" s="972" t="s">
        <v>415</v>
      </c>
      <c r="M43" s="972" t="s">
        <v>802</v>
      </c>
      <c r="N43" s="972" t="s">
        <v>238</v>
      </c>
      <c r="O43" s="972" t="s">
        <v>804</v>
      </c>
      <c r="P43" s="971">
        <v>43259</v>
      </c>
      <c r="Q43" s="972" t="s">
        <v>492</v>
      </c>
      <c r="R43" s="972" t="s">
        <v>274</v>
      </c>
      <c r="S43" s="971">
        <v>43277</v>
      </c>
      <c r="T43" s="972" t="s">
        <v>419</v>
      </c>
      <c r="U43" s="972" t="s">
        <v>420</v>
      </c>
      <c r="V43" s="972" t="s">
        <v>752</v>
      </c>
      <c r="W43" s="972" t="s">
        <v>230</v>
      </c>
      <c r="X43" s="970" t="str">
        <f t="shared" si="2"/>
        <v>PAS AE 2018</v>
      </c>
      <c r="Y43" s="970" t="str">
        <f t="shared" si="3"/>
        <v>057</v>
      </c>
      <c r="Z43" s="957">
        <f t="shared" si="0"/>
        <v>0</v>
      </c>
      <c r="AA43" s="957" t="str">
        <f t="shared" si="1"/>
        <v>P204-0004-01</v>
      </c>
      <c r="AB43" s="959">
        <f t="array" ref="AB43">MAX(($I$2:$I$10000=I43)*($W$2:$W$10000=W43)*($E$2:$E$10000="51")*($P$2:$P$10000))</f>
        <v>0</v>
      </c>
      <c r="AC43" s="957">
        <f t="shared" si="4"/>
        <v>-103</v>
      </c>
    </row>
    <row r="44" spans="1:29" x14ac:dyDescent="0.3">
      <c r="A44" s="971">
        <v>43278</v>
      </c>
      <c r="B44" s="972" t="s">
        <v>210</v>
      </c>
      <c r="C44" s="972" t="s">
        <v>265</v>
      </c>
      <c r="D44" s="972" t="s">
        <v>266</v>
      </c>
      <c r="E44" s="972" t="s">
        <v>444</v>
      </c>
      <c r="F44" s="973">
        <v>-2.2400000000000002</v>
      </c>
      <c r="G44" s="972" t="s">
        <v>237</v>
      </c>
      <c r="H44" s="972" t="s">
        <v>801</v>
      </c>
      <c r="I44" s="972" t="s">
        <v>238</v>
      </c>
      <c r="J44" s="972" t="s">
        <v>414</v>
      </c>
      <c r="K44" s="972" t="s">
        <v>244</v>
      </c>
      <c r="L44" s="972" t="s">
        <v>415</v>
      </c>
      <c r="M44" s="972" t="s">
        <v>802</v>
      </c>
      <c r="N44" s="972" t="s">
        <v>238</v>
      </c>
      <c r="O44" s="972" t="s">
        <v>804</v>
      </c>
      <c r="P44" s="971">
        <v>43259</v>
      </c>
      <c r="Q44" s="972" t="s">
        <v>492</v>
      </c>
      <c r="R44" s="972" t="s">
        <v>274</v>
      </c>
      <c r="S44" s="971">
        <v>43277</v>
      </c>
      <c r="T44" s="972" t="s">
        <v>419</v>
      </c>
      <c r="U44" s="972" t="s">
        <v>420</v>
      </c>
      <c r="V44" s="972" t="s">
        <v>752</v>
      </c>
      <c r="W44" s="972" t="s">
        <v>230</v>
      </c>
      <c r="X44" s="970" t="str">
        <f t="shared" si="2"/>
        <v>PAS AE 2018</v>
      </c>
      <c r="Y44" s="970" t="str">
        <f t="shared" si="3"/>
        <v>057</v>
      </c>
      <c r="Z44" s="957">
        <f t="shared" si="0"/>
        <v>0</v>
      </c>
      <c r="AA44" s="957" t="str">
        <f t="shared" si="1"/>
        <v>P204-0004-01</v>
      </c>
      <c r="AB44" s="959">
        <f t="array" ref="AB44">MAX(($I$2:$I$10000=I44)*($W$2:$W$10000=W44)*($E$2:$E$10000="51")*($P$2:$P$10000))</f>
        <v>0</v>
      </c>
      <c r="AC44" s="957">
        <f t="shared" si="4"/>
        <v>-2.2400000000000002</v>
      </c>
    </row>
    <row r="45" spans="1:29" x14ac:dyDescent="0.3">
      <c r="A45" s="971">
        <v>43278</v>
      </c>
      <c r="B45" s="972" t="s">
        <v>210</v>
      </c>
      <c r="C45" s="972" t="s">
        <v>265</v>
      </c>
      <c r="D45" s="972" t="s">
        <v>266</v>
      </c>
      <c r="E45" s="972" t="s">
        <v>444</v>
      </c>
      <c r="F45" s="973">
        <v>-103</v>
      </c>
      <c r="G45" s="972" t="s">
        <v>237</v>
      </c>
      <c r="H45" s="972" t="s">
        <v>801</v>
      </c>
      <c r="I45" s="972" t="s">
        <v>238</v>
      </c>
      <c r="J45" s="972" t="s">
        <v>414</v>
      </c>
      <c r="K45" s="972" t="s">
        <v>244</v>
      </c>
      <c r="L45" s="972" t="s">
        <v>415</v>
      </c>
      <c r="M45" s="972" t="s">
        <v>802</v>
      </c>
      <c r="N45" s="972" t="s">
        <v>238</v>
      </c>
      <c r="O45" s="972" t="s">
        <v>804</v>
      </c>
      <c r="P45" s="971">
        <v>43259</v>
      </c>
      <c r="Q45" s="972" t="s">
        <v>492</v>
      </c>
      <c r="R45" s="972" t="s">
        <v>274</v>
      </c>
      <c r="S45" s="971">
        <v>43277</v>
      </c>
      <c r="T45" s="972" t="s">
        <v>419</v>
      </c>
      <c r="U45" s="972" t="s">
        <v>420</v>
      </c>
      <c r="V45" s="972" t="s">
        <v>752</v>
      </c>
      <c r="W45" s="972" t="s">
        <v>230</v>
      </c>
      <c r="X45" s="970" t="str">
        <f t="shared" si="2"/>
        <v>PAS AE 2018</v>
      </c>
      <c r="Y45" s="970" t="str">
        <f t="shared" si="3"/>
        <v>057</v>
      </c>
      <c r="Z45" s="957">
        <f t="shared" si="0"/>
        <v>0</v>
      </c>
      <c r="AA45" s="957" t="str">
        <f t="shared" si="1"/>
        <v>P204-0004-01</v>
      </c>
      <c r="AB45" s="959">
        <f t="array" ref="AB45">MAX(($I$2:$I$10000=I45)*($W$2:$W$10000=W45)*($E$2:$E$10000="51")*($P$2:$P$10000))</f>
        <v>0</v>
      </c>
      <c r="AC45" s="957">
        <f t="shared" si="4"/>
        <v>-103</v>
      </c>
    </row>
    <row r="46" spans="1:29" x14ac:dyDescent="0.3">
      <c r="A46" s="971">
        <v>43278</v>
      </c>
      <c r="B46" s="972" t="s">
        <v>210</v>
      </c>
      <c r="C46" s="972" t="s">
        <v>265</v>
      </c>
      <c r="D46" s="972" t="s">
        <v>266</v>
      </c>
      <c r="E46" s="972" t="s">
        <v>444</v>
      </c>
      <c r="F46" s="973">
        <v>-1.25</v>
      </c>
      <c r="G46" s="972" t="s">
        <v>237</v>
      </c>
      <c r="H46" s="972" t="s">
        <v>801</v>
      </c>
      <c r="I46" s="972" t="s">
        <v>238</v>
      </c>
      <c r="J46" s="972" t="s">
        <v>414</v>
      </c>
      <c r="K46" s="972" t="s">
        <v>244</v>
      </c>
      <c r="L46" s="972" t="s">
        <v>415</v>
      </c>
      <c r="M46" s="972" t="s">
        <v>802</v>
      </c>
      <c r="N46" s="972" t="s">
        <v>238</v>
      </c>
      <c r="O46" s="972" t="s">
        <v>804</v>
      </c>
      <c r="P46" s="971">
        <v>43259</v>
      </c>
      <c r="Q46" s="972" t="s">
        <v>492</v>
      </c>
      <c r="R46" s="972" t="s">
        <v>274</v>
      </c>
      <c r="S46" s="971">
        <v>43277</v>
      </c>
      <c r="T46" s="972" t="s">
        <v>419</v>
      </c>
      <c r="U46" s="972" t="s">
        <v>420</v>
      </c>
      <c r="V46" s="972" t="s">
        <v>752</v>
      </c>
      <c r="W46" s="972" t="s">
        <v>230</v>
      </c>
      <c r="X46" s="970" t="str">
        <f t="shared" si="2"/>
        <v>PAS AE 2018</v>
      </c>
      <c r="Y46" s="970" t="str">
        <f t="shared" si="3"/>
        <v>057</v>
      </c>
      <c r="Z46" s="957">
        <f t="shared" si="0"/>
        <v>0</v>
      </c>
      <c r="AA46" s="957" t="str">
        <f t="shared" si="1"/>
        <v>P204-0004-01</v>
      </c>
      <c r="AB46" s="959">
        <f t="array" ref="AB46">MAX(($I$2:$I$10000=I46)*($W$2:$W$10000=W46)*($E$2:$E$10000="51")*($P$2:$P$10000))</f>
        <v>0</v>
      </c>
      <c r="AC46" s="957">
        <f t="shared" si="4"/>
        <v>-1.25</v>
      </c>
    </row>
    <row r="47" spans="1:29" x14ac:dyDescent="0.3">
      <c r="A47" s="971">
        <v>43278</v>
      </c>
      <c r="B47" s="972" t="s">
        <v>210</v>
      </c>
      <c r="C47" s="972" t="s">
        <v>265</v>
      </c>
      <c r="D47" s="972" t="s">
        <v>266</v>
      </c>
      <c r="E47" s="972" t="s">
        <v>444</v>
      </c>
      <c r="F47" s="973">
        <v>-1.25</v>
      </c>
      <c r="G47" s="972" t="s">
        <v>237</v>
      </c>
      <c r="H47" s="972" t="s">
        <v>801</v>
      </c>
      <c r="I47" s="972" t="s">
        <v>238</v>
      </c>
      <c r="J47" s="972" t="s">
        <v>414</v>
      </c>
      <c r="K47" s="972" t="s">
        <v>244</v>
      </c>
      <c r="L47" s="972" t="s">
        <v>415</v>
      </c>
      <c r="M47" s="972" t="s">
        <v>802</v>
      </c>
      <c r="N47" s="972" t="s">
        <v>238</v>
      </c>
      <c r="O47" s="972" t="s">
        <v>804</v>
      </c>
      <c r="P47" s="971">
        <v>43259</v>
      </c>
      <c r="Q47" s="972" t="s">
        <v>492</v>
      </c>
      <c r="R47" s="972" t="s">
        <v>274</v>
      </c>
      <c r="S47" s="971">
        <v>43277</v>
      </c>
      <c r="T47" s="972" t="s">
        <v>419</v>
      </c>
      <c r="U47" s="972" t="s">
        <v>420</v>
      </c>
      <c r="V47" s="972" t="s">
        <v>752</v>
      </c>
      <c r="W47" s="972" t="s">
        <v>230</v>
      </c>
      <c r="X47" s="970" t="str">
        <f t="shared" si="2"/>
        <v>PAS AE 2018</v>
      </c>
      <c r="Y47" s="970" t="str">
        <f t="shared" si="3"/>
        <v>057</v>
      </c>
      <c r="Z47" s="957">
        <f t="shared" si="0"/>
        <v>0</v>
      </c>
      <c r="AA47" s="957" t="str">
        <f t="shared" si="1"/>
        <v>P204-0004-01</v>
      </c>
      <c r="AB47" s="959">
        <f t="array" ref="AB47">MAX(($I$2:$I$10000=I47)*($W$2:$W$10000=W47)*($E$2:$E$10000="51")*($P$2:$P$10000))</f>
        <v>0</v>
      </c>
      <c r="AC47" s="957">
        <f t="shared" si="4"/>
        <v>-1.25</v>
      </c>
    </row>
    <row r="48" spans="1:29" x14ac:dyDescent="0.3">
      <c r="A48" s="971">
        <v>43278</v>
      </c>
      <c r="B48" s="972" t="s">
        <v>210</v>
      </c>
      <c r="C48" s="972" t="s">
        <v>265</v>
      </c>
      <c r="D48" s="972" t="s">
        <v>266</v>
      </c>
      <c r="E48" s="972" t="s">
        <v>444</v>
      </c>
      <c r="F48" s="973">
        <v>-64</v>
      </c>
      <c r="G48" s="972" t="s">
        <v>237</v>
      </c>
      <c r="H48" s="972" t="s">
        <v>798</v>
      </c>
      <c r="I48" s="972" t="s">
        <v>238</v>
      </c>
      <c r="J48" s="972" t="s">
        <v>414</v>
      </c>
      <c r="K48" s="972" t="s">
        <v>244</v>
      </c>
      <c r="L48" s="972" t="s">
        <v>415</v>
      </c>
      <c r="M48" s="972" t="s">
        <v>802</v>
      </c>
      <c r="N48" s="972" t="s">
        <v>238</v>
      </c>
      <c r="O48" s="972" t="s">
        <v>804</v>
      </c>
      <c r="P48" s="971">
        <v>43259</v>
      </c>
      <c r="Q48" s="972" t="s">
        <v>492</v>
      </c>
      <c r="R48" s="972" t="s">
        <v>274</v>
      </c>
      <c r="S48" s="971">
        <v>43277</v>
      </c>
      <c r="T48" s="972" t="s">
        <v>419</v>
      </c>
      <c r="U48" s="972" t="s">
        <v>420</v>
      </c>
      <c r="V48" s="972" t="s">
        <v>752</v>
      </c>
      <c r="W48" s="972" t="s">
        <v>230</v>
      </c>
      <c r="X48" s="970" t="str">
        <f t="shared" si="2"/>
        <v>PAS AE 2018</v>
      </c>
      <c r="Y48" s="970" t="str">
        <f t="shared" si="3"/>
        <v>057</v>
      </c>
      <c r="Z48" s="957">
        <f t="shared" si="0"/>
        <v>0</v>
      </c>
      <c r="AA48" s="957" t="str">
        <f t="shared" si="1"/>
        <v>P204-0004-01</v>
      </c>
      <c r="AB48" s="959">
        <f t="array" ref="AB48">MAX(($I$2:$I$10000=I48)*($W$2:$W$10000=W48)*($E$2:$E$10000="51")*($P$2:$P$10000))</f>
        <v>0</v>
      </c>
      <c r="AC48" s="957">
        <f t="shared" si="4"/>
        <v>-64</v>
      </c>
    </row>
    <row r="49" spans="1:29" x14ac:dyDescent="0.3">
      <c r="A49" s="971">
        <v>43278</v>
      </c>
      <c r="B49" s="972" t="s">
        <v>210</v>
      </c>
      <c r="C49" s="972" t="s">
        <v>265</v>
      </c>
      <c r="D49" s="972" t="s">
        <v>266</v>
      </c>
      <c r="E49" s="972" t="s">
        <v>444</v>
      </c>
      <c r="F49" s="973">
        <v>-2.2400000000000002</v>
      </c>
      <c r="G49" s="972" t="s">
        <v>237</v>
      </c>
      <c r="H49" s="972" t="s">
        <v>798</v>
      </c>
      <c r="I49" s="972" t="s">
        <v>238</v>
      </c>
      <c r="J49" s="972" t="s">
        <v>414</v>
      </c>
      <c r="K49" s="972" t="s">
        <v>244</v>
      </c>
      <c r="L49" s="972" t="s">
        <v>415</v>
      </c>
      <c r="M49" s="972" t="s">
        <v>802</v>
      </c>
      <c r="N49" s="972" t="s">
        <v>238</v>
      </c>
      <c r="O49" s="972" t="s">
        <v>804</v>
      </c>
      <c r="P49" s="971">
        <v>43259</v>
      </c>
      <c r="Q49" s="972" t="s">
        <v>492</v>
      </c>
      <c r="R49" s="972" t="s">
        <v>274</v>
      </c>
      <c r="S49" s="971">
        <v>43277</v>
      </c>
      <c r="T49" s="972" t="s">
        <v>419</v>
      </c>
      <c r="U49" s="972" t="s">
        <v>420</v>
      </c>
      <c r="V49" s="972" t="s">
        <v>752</v>
      </c>
      <c r="W49" s="972" t="s">
        <v>230</v>
      </c>
      <c r="X49" s="970" t="str">
        <f t="shared" si="2"/>
        <v>PAS AE 2018</v>
      </c>
      <c r="Y49" s="970" t="str">
        <f t="shared" si="3"/>
        <v>057</v>
      </c>
      <c r="Z49" s="957">
        <f t="shared" si="0"/>
        <v>0</v>
      </c>
      <c r="AA49" s="957" t="str">
        <f t="shared" si="1"/>
        <v>P204-0004-01</v>
      </c>
      <c r="AB49" s="959">
        <f t="array" ref="AB49">MAX(($I$2:$I$10000=I49)*($W$2:$W$10000=W49)*($E$2:$E$10000="51")*($P$2:$P$10000))</f>
        <v>0</v>
      </c>
      <c r="AC49" s="957">
        <f t="shared" si="4"/>
        <v>-2.2400000000000002</v>
      </c>
    </row>
    <row r="50" spans="1:29" x14ac:dyDescent="0.3">
      <c r="A50" s="971">
        <v>43278</v>
      </c>
      <c r="B50" s="972" t="s">
        <v>210</v>
      </c>
      <c r="C50" s="972" t="s">
        <v>265</v>
      </c>
      <c r="D50" s="972" t="s">
        <v>266</v>
      </c>
      <c r="E50" s="972" t="s">
        <v>444</v>
      </c>
      <c r="F50" s="973">
        <v>-73</v>
      </c>
      <c r="G50" s="972" t="s">
        <v>237</v>
      </c>
      <c r="H50" s="972" t="s">
        <v>798</v>
      </c>
      <c r="I50" s="972" t="s">
        <v>238</v>
      </c>
      <c r="J50" s="972" t="s">
        <v>414</v>
      </c>
      <c r="K50" s="972" t="s">
        <v>244</v>
      </c>
      <c r="L50" s="972" t="s">
        <v>415</v>
      </c>
      <c r="M50" s="972" t="s">
        <v>802</v>
      </c>
      <c r="N50" s="972" t="s">
        <v>238</v>
      </c>
      <c r="O50" s="972" t="s">
        <v>804</v>
      </c>
      <c r="P50" s="971">
        <v>43259</v>
      </c>
      <c r="Q50" s="972" t="s">
        <v>492</v>
      </c>
      <c r="R50" s="972" t="s">
        <v>274</v>
      </c>
      <c r="S50" s="971">
        <v>43277</v>
      </c>
      <c r="T50" s="972" t="s">
        <v>419</v>
      </c>
      <c r="U50" s="972" t="s">
        <v>420</v>
      </c>
      <c r="V50" s="972" t="s">
        <v>752</v>
      </c>
      <c r="W50" s="972" t="s">
        <v>230</v>
      </c>
      <c r="X50" s="970" t="str">
        <f t="shared" si="2"/>
        <v>PAS AE 2018</v>
      </c>
      <c r="Y50" s="970" t="str">
        <f t="shared" si="3"/>
        <v>057</v>
      </c>
      <c r="Z50" s="957">
        <f t="shared" si="0"/>
        <v>0</v>
      </c>
      <c r="AA50" s="957" t="str">
        <f t="shared" si="1"/>
        <v>P204-0004-01</v>
      </c>
      <c r="AB50" s="959">
        <f t="array" ref="AB50">MAX(($I$2:$I$10000=I50)*($W$2:$W$10000=W50)*($E$2:$E$10000="51")*($P$2:$P$10000))</f>
        <v>0</v>
      </c>
      <c r="AC50" s="957">
        <f t="shared" si="4"/>
        <v>-73</v>
      </c>
    </row>
    <row r="51" spans="1:29" x14ac:dyDescent="0.3">
      <c r="A51" s="971">
        <v>43278</v>
      </c>
      <c r="B51" s="972" t="s">
        <v>210</v>
      </c>
      <c r="C51" s="972" t="s">
        <v>265</v>
      </c>
      <c r="D51" s="972" t="s">
        <v>266</v>
      </c>
      <c r="E51" s="972" t="s">
        <v>444</v>
      </c>
      <c r="F51" s="973">
        <v>-1.25</v>
      </c>
      <c r="G51" s="972" t="s">
        <v>237</v>
      </c>
      <c r="H51" s="972" t="s">
        <v>798</v>
      </c>
      <c r="I51" s="972" t="s">
        <v>238</v>
      </c>
      <c r="J51" s="972" t="s">
        <v>414</v>
      </c>
      <c r="K51" s="972" t="s">
        <v>244</v>
      </c>
      <c r="L51" s="972" t="s">
        <v>415</v>
      </c>
      <c r="M51" s="972" t="s">
        <v>802</v>
      </c>
      <c r="N51" s="972" t="s">
        <v>238</v>
      </c>
      <c r="O51" s="972" t="s">
        <v>804</v>
      </c>
      <c r="P51" s="971">
        <v>43259</v>
      </c>
      <c r="Q51" s="972" t="s">
        <v>492</v>
      </c>
      <c r="R51" s="972" t="s">
        <v>274</v>
      </c>
      <c r="S51" s="971">
        <v>43277</v>
      </c>
      <c r="T51" s="972" t="s">
        <v>419</v>
      </c>
      <c r="U51" s="972" t="s">
        <v>420</v>
      </c>
      <c r="V51" s="972" t="s">
        <v>752</v>
      </c>
      <c r="W51" s="972" t="s">
        <v>230</v>
      </c>
      <c r="X51" s="970" t="str">
        <f t="shared" si="2"/>
        <v>PAS AE 2018</v>
      </c>
      <c r="Y51" s="970" t="str">
        <f t="shared" si="3"/>
        <v>057</v>
      </c>
      <c r="Z51" s="957">
        <f t="shared" si="0"/>
        <v>0</v>
      </c>
      <c r="AA51" s="957" t="str">
        <f t="shared" si="1"/>
        <v>P204-0004-01</v>
      </c>
      <c r="AB51" s="959">
        <f t="array" ref="AB51">MAX(($I$2:$I$10000=I51)*($W$2:$W$10000=W51)*($E$2:$E$10000="51")*($P$2:$P$10000))</f>
        <v>0</v>
      </c>
      <c r="AC51" s="957">
        <f t="shared" si="4"/>
        <v>-1.25</v>
      </c>
    </row>
    <row r="52" spans="1:29" x14ac:dyDescent="0.3">
      <c r="A52" s="971">
        <v>43278</v>
      </c>
      <c r="B52" s="972" t="s">
        <v>210</v>
      </c>
      <c r="C52" s="972" t="s">
        <v>265</v>
      </c>
      <c r="D52" s="972" t="s">
        <v>266</v>
      </c>
      <c r="E52" s="972" t="s">
        <v>444</v>
      </c>
      <c r="F52" s="973">
        <v>-1.25</v>
      </c>
      <c r="G52" s="972" t="s">
        <v>237</v>
      </c>
      <c r="H52" s="972" t="s">
        <v>798</v>
      </c>
      <c r="I52" s="972" t="s">
        <v>238</v>
      </c>
      <c r="J52" s="972" t="s">
        <v>414</v>
      </c>
      <c r="K52" s="972" t="s">
        <v>244</v>
      </c>
      <c r="L52" s="972" t="s">
        <v>415</v>
      </c>
      <c r="M52" s="972" t="s">
        <v>802</v>
      </c>
      <c r="N52" s="972" t="s">
        <v>238</v>
      </c>
      <c r="O52" s="972" t="s">
        <v>804</v>
      </c>
      <c r="P52" s="971">
        <v>43259</v>
      </c>
      <c r="Q52" s="972" t="s">
        <v>492</v>
      </c>
      <c r="R52" s="972" t="s">
        <v>274</v>
      </c>
      <c r="S52" s="971">
        <v>43277</v>
      </c>
      <c r="T52" s="972" t="s">
        <v>419</v>
      </c>
      <c r="U52" s="972" t="s">
        <v>420</v>
      </c>
      <c r="V52" s="972" t="s">
        <v>752</v>
      </c>
      <c r="W52" s="972" t="s">
        <v>230</v>
      </c>
      <c r="X52" s="970" t="str">
        <f t="shared" si="2"/>
        <v>PAS AE 2018</v>
      </c>
      <c r="Y52" s="970" t="str">
        <f t="shared" si="3"/>
        <v>057</v>
      </c>
      <c r="Z52" s="957">
        <f t="shared" si="0"/>
        <v>0</v>
      </c>
      <c r="AA52" s="957" t="str">
        <f t="shared" si="1"/>
        <v>P204-0004-01</v>
      </c>
      <c r="AB52" s="959">
        <f t="array" ref="AB52">MAX(($I$2:$I$10000=I52)*($W$2:$W$10000=W52)*($E$2:$E$10000="51")*($P$2:$P$10000))</f>
        <v>0</v>
      </c>
      <c r="AC52" s="957">
        <f t="shared" si="4"/>
        <v>-1.25</v>
      </c>
    </row>
    <row r="53" spans="1:29" x14ac:dyDescent="0.3">
      <c r="A53" s="971">
        <v>43278</v>
      </c>
      <c r="B53" s="972" t="s">
        <v>210</v>
      </c>
      <c r="C53" s="972" t="s">
        <v>265</v>
      </c>
      <c r="D53" s="972" t="s">
        <v>266</v>
      </c>
      <c r="E53" s="972" t="s">
        <v>444</v>
      </c>
      <c r="F53" s="973">
        <v>-7</v>
      </c>
      <c r="G53" s="972" t="s">
        <v>237</v>
      </c>
      <c r="H53" s="972" t="s">
        <v>798</v>
      </c>
      <c r="I53" s="972" t="s">
        <v>238</v>
      </c>
      <c r="J53" s="972" t="s">
        <v>414</v>
      </c>
      <c r="K53" s="972" t="s">
        <v>244</v>
      </c>
      <c r="L53" s="972" t="s">
        <v>415</v>
      </c>
      <c r="M53" s="972" t="s">
        <v>799</v>
      </c>
      <c r="N53" s="972" t="s">
        <v>238</v>
      </c>
      <c r="O53" s="972" t="s">
        <v>805</v>
      </c>
      <c r="P53" s="971">
        <v>43259</v>
      </c>
      <c r="Q53" s="972" t="s">
        <v>492</v>
      </c>
      <c r="R53" s="972" t="s">
        <v>274</v>
      </c>
      <c r="S53" s="971">
        <v>43277</v>
      </c>
      <c r="T53" s="972" t="s">
        <v>419</v>
      </c>
      <c r="U53" s="972" t="s">
        <v>420</v>
      </c>
      <c r="V53" s="972" t="s">
        <v>752</v>
      </c>
      <c r="W53" s="972" t="s">
        <v>230</v>
      </c>
      <c r="X53" s="970" t="str">
        <f t="shared" si="2"/>
        <v>PAS AE 2018</v>
      </c>
      <c r="Y53" s="970" t="str">
        <f t="shared" si="3"/>
        <v>057</v>
      </c>
      <c r="Z53" s="957">
        <f t="shared" si="0"/>
        <v>0</v>
      </c>
      <c r="AA53" s="957" t="str">
        <f t="shared" si="1"/>
        <v>P204-0004-01</v>
      </c>
      <c r="AB53" s="959">
        <f t="array" ref="AB53">MAX(($I$2:$I$10000=I53)*($W$2:$W$10000=W53)*($E$2:$E$10000="51")*($P$2:$P$10000))</f>
        <v>0</v>
      </c>
      <c r="AC53" s="957">
        <f t="shared" si="4"/>
        <v>-7</v>
      </c>
    </row>
    <row r="54" spans="1:29" x14ac:dyDescent="0.3">
      <c r="A54" s="971">
        <v>43278</v>
      </c>
      <c r="B54" s="972" t="s">
        <v>210</v>
      </c>
      <c r="C54" s="972" t="s">
        <v>265</v>
      </c>
      <c r="D54" s="972" t="s">
        <v>266</v>
      </c>
      <c r="E54" s="972" t="s">
        <v>444</v>
      </c>
      <c r="F54" s="973">
        <v>73</v>
      </c>
      <c r="G54" s="972" t="s">
        <v>237</v>
      </c>
      <c r="H54" s="972" t="s">
        <v>798</v>
      </c>
      <c r="I54" s="972" t="s">
        <v>238</v>
      </c>
      <c r="J54" s="972" t="s">
        <v>414</v>
      </c>
      <c r="K54" s="972" t="s">
        <v>244</v>
      </c>
      <c r="L54" s="972" t="s">
        <v>415</v>
      </c>
      <c r="M54" s="972" t="s">
        <v>799</v>
      </c>
      <c r="N54" s="972" t="s">
        <v>238</v>
      </c>
      <c r="O54" s="972" t="s">
        <v>805</v>
      </c>
      <c r="P54" s="971">
        <v>43259</v>
      </c>
      <c r="Q54" s="972" t="s">
        <v>492</v>
      </c>
      <c r="R54" s="972" t="s">
        <v>274</v>
      </c>
      <c r="S54" s="971">
        <v>43277</v>
      </c>
      <c r="T54" s="972" t="s">
        <v>419</v>
      </c>
      <c r="U54" s="972" t="s">
        <v>420</v>
      </c>
      <c r="V54" s="972" t="s">
        <v>752</v>
      </c>
      <c r="W54" s="972" t="s">
        <v>230</v>
      </c>
      <c r="X54" s="970" t="str">
        <f t="shared" si="2"/>
        <v>PAS AE 2018</v>
      </c>
      <c r="Y54" s="970" t="str">
        <f t="shared" si="3"/>
        <v>057</v>
      </c>
      <c r="Z54" s="957">
        <f t="shared" si="0"/>
        <v>0</v>
      </c>
      <c r="AA54" s="957" t="str">
        <f t="shared" si="1"/>
        <v>P204-0004-01</v>
      </c>
      <c r="AB54" s="959">
        <f t="array" ref="AB54">MAX(($I$2:$I$10000=I54)*($W$2:$W$10000=W54)*($E$2:$E$10000="51")*($P$2:$P$10000))</f>
        <v>0</v>
      </c>
      <c r="AC54" s="957">
        <f t="shared" si="4"/>
        <v>73</v>
      </c>
    </row>
    <row r="55" spans="1:29" x14ac:dyDescent="0.3">
      <c r="A55" s="971">
        <v>43278</v>
      </c>
      <c r="B55" s="972" t="s">
        <v>210</v>
      </c>
      <c r="C55" s="972" t="s">
        <v>265</v>
      </c>
      <c r="D55" s="972" t="s">
        <v>266</v>
      </c>
      <c r="E55" s="972" t="s">
        <v>444</v>
      </c>
      <c r="F55" s="973">
        <v>-1.25</v>
      </c>
      <c r="G55" s="972" t="s">
        <v>237</v>
      </c>
      <c r="H55" s="972" t="s">
        <v>798</v>
      </c>
      <c r="I55" s="972" t="s">
        <v>238</v>
      </c>
      <c r="J55" s="972" t="s">
        <v>414</v>
      </c>
      <c r="K55" s="972" t="s">
        <v>244</v>
      </c>
      <c r="L55" s="972" t="s">
        <v>415</v>
      </c>
      <c r="M55" s="972" t="s">
        <v>799</v>
      </c>
      <c r="N55" s="972" t="s">
        <v>238</v>
      </c>
      <c r="O55" s="972" t="s">
        <v>805</v>
      </c>
      <c r="P55" s="971">
        <v>43259</v>
      </c>
      <c r="Q55" s="972" t="s">
        <v>492</v>
      </c>
      <c r="R55" s="972" t="s">
        <v>274</v>
      </c>
      <c r="S55" s="971">
        <v>43277</v>
      </c>
      <c r="T55" s="972" t="s">
        <v>419</v>
      </c>
      <c r="U55" s="972" t="s">
        <v>420</v>
      </c>
      <c r="V55" s="972" t="s">
        <v>752</v>
      </c>
      <c r="W55" s="972" t="s">
        <v>230</v>
      </c>
      <c r="X55" s="970" t="str">
        <f t="shared" si="2"/>
        <v>PAS AE 2018</v>
      </c>
      <c r="Y55" s="970" t="str">
        <f t="shared" si="3"/>
        <v>057</v>
      </c>
      <c r="Z55" s="957">
        <f t="shared" si="0"/>
        <v>0</v>
      </c>
      <c r="AA55" s="957" t="str">
        <f t="shared" si="1"/>
        <v>P204-0004-01</v>
      </c>
      <c r="AB55" s="959">
        <f t="array" ref="AB55">MAX(($I$2:$I$10000=I55)*($W$2:$W$10000=W55)*($E$2:$E$10000="51")*($P$2:$P$10000))</f>
        <v>0</v>
      </c>
      <c r="AC55" s="957">
        <f t="shared" si="4"/>
        <v>-1.25</v>
      </c>
    </row>
    <row r="56" spans="1:29" x14ac:dyDescent="0.3">
      <c r="A56" s="971">
        <v>43278</v>
      </c>
      <c r="B56" s="972" t="s">
        <v>210</v>
      </c>
      <c r="C56" s="972" t="s">
        <v>265</v>
      </c>
      <c r="D56" s="972" t="s">
        <v>266</v>
      </c>
      <c r="E56" s="972" t="s">
        <v>444</v>
      </c>
      <c r="F56" s="973">
        <v>-2.2400000000000002</v>
      </c>
      <c r="G56" s="972" t="s">
        <v>237</v>
      </c>
      <c r="H56" s="972" t="s">
        <v>798</v>
      </c>
      <c r="I56" s="972" t="s">
        <v>238</v>
      </c>
      <c r="J56" s="972" t="s">
        <v>414</v>
      </c>
      <c r="K56" s="972" t="s">
        <v>244</v>
      </c>
      <c r="L56" s="972" t="s">
        <v>415</v>
      </c>
      <c r="M56" s="972" t="s">
        <v>799</v>
      </c>
      <c r="N56" s="972" t="s">
        <v>238</v>
      </c>
      <c r="O56" s="972" t="s">
        <v>805</v>
      </c>
      <c r="P56" s="971">
        <v>43259</v>
      </c>
      <c r="Q56" s="972" t="s">
        <v>492</v>
      </c>
      <c r="R56" s="972" t="s">
        <v>274</v>
      </c>
      <c r="S56" s="971">
        <v>43277</v>
      </c>
      <c r="T56" s="972" t="s">
        <v>419</v>
      </c>
      <c r="U56" s="972" t="s">
        <v>420</v>
      </c>
      <c r="V56" s="972" t="s">
        <v>752</v>
      </c>
      <c r="W56" s="972" t="s">
        <v>230</v>
      </c>
      <c r="X56" s="970" t="str">
        <f t="shared" si="2"/>
        <v>PAS AE 2018</v>
      </c>
      <c r="Y56" s="970" t="str">
        <f t="shared" si="3"/>
        <v>057</v>
      </c>
      <c r="Z56" s="957">
        <f t="shared" si="0"/>
        <v>0</v>
      </c>
      <c r="AA56" s="957" t="str">
        <f t="shared" si="1"/>
        <v>P204-0004-01</v>
      </c>
      <c r="AB56" s="959">
        <f t="array" ref="AB56">MAX(($I$2:$I$10000=I56)*($W$2:$W$10000=W56)*($E$2:$E$10000="51")*($P$2:$P$10000))</f>
        <v>0</v>
      </c>
      <c r="AC56" s="957">
        <f t="shared" si="4"/>
        <v>-2.2400000000000002</v>
      </c>
    </row>
    <row r="57" spans="1:29" x14ac:dyDescent="0.3">
      <c r="A57" s="971">
        <v>43278</v>
      </c>
      <c r="B57" s="972" t="s">
        <v>210</v>
      </c>
      <c r="C57" s="972" t="s">
        <v>265</v>
      </c>
      <c r="D57" s="972" t="s">
        <v>266</v>
      </c>
      <c r="E57" s="972" t="s">
        <v>444</v>
      </c>
      <c r="F57" s="973">
        <v>-64.2</v>
      </c>
      <c r="G57" s="972" t="s">
        <v>237</v>
      </c>
      <c r="H57" s="972" t="s">
        <v>798</v>
      </c>
      <c r="I57" s="972" t="s">
        <v>238</v>
      </c>
      <c r="J57" s="972" t="s">
        <v>414</v>
      </c>
      <c r="K57" s="972" t="s">
        <v>244</v>
      </c>
      <c r="L57" s="972" t="s">
        <v>415</v>
      </c>
      <c r="M57" s="972" t="s">
        <v>799</v>
      </c>
      <c r="N57" s="972" t="s">
        <v>238</v>
      </c>
      <c r="O57" s="972" t="s">
        <v>805</v>
      </c>
      <c r="P57" s="971">
        <v>43259</v>
      </c>
      <c r="Q57" s="972" t="s">
        <v>492</v>
      </c>
      <c r="R57" s="972" t="s">
        <v>274</v>
      </c>
      <c r="S57" s="971">
        <v>43277</v>
      </c>
      <c r="T57" s="972" t="s">
        <v>419</v>
      </c>
      <c r="U57" s="972" t="s">
        <v>420</v>
      </c>
      <c r="V57" s="972" t="s">
        <v>752</v>
      </c>
      <c r="W57" s="972" t="s">
        <v>230</v>
      </c>
      <c r="X57" s="970" t="str">
        <f t="shared" si="2"/>
        <v>PAS AE 2018</v>
      </c>
      <c r="Y57" s="970" t="str">
        <f t="shared" si="3"/>
        <v>057</v>
      </c>
      <c r="Z57" s="957">
        <f t="shared" si="0"/>
        <v>0</v>
      </c>
      <c r="AA57" s="957" t="str">
        <f t="shared" si="1"/>
        <v>P204-0004-01</v>
      </c>
      <c r="AB57" s="959">
        <f t="array" ref="AB57">MAX(($I$2:$I$10000=I57)*($W$2:$W$10000=W57)*($E$2:$E$10000="51")*($P$2:$P$10000))</f>
        <v>0</v>
      </c>
      <c r="AC57" s="957">
        <f t="shared" si="4"/>
        <v>-64.2</v>
      </c>
    </row>
    <row r="58" spans="1:29" x14ac:dyDescent="0.3">
      <c r="A58" s="971">
        <v>43278</v>
      </c>
      <c r="B58" s="972" t="s">
        <v>210</v>
      </c>
      <c r="C58" s="972" t="s">
        <v>265</v>
      </c>
      <c r="D58" s="972" t="s">
        <v>266</v>
      </c>
      <c r="E58" s="972" t="s">
        <v>444</v>
      </c>
      <c r="F58" s="973">
        <v>-7</v>
      </c>
      <c r="G58" s="972" t="s">
        <v>237</v>
      </c>
      <c r="H58" s="972" t="s">
        <v>801</v>
      </c>
      <c r="I58" s="972" t="s">
        <v>238</v>
      </c>
      <c r="J58" s="972" t="s">
        <v>414</v>
      </c>
      <c r="K58" s="972" t="s">
        <v>244</v>
      </c>
      <c r="L58" s="972" t="s">
        <v>415</v>
      </c>
      <c r="M58" s="972" t="s">
        <v>799</v>
      </c>
      <c r="N58" s="972" t="s">
        <v>238</v>
      </c>
      <c r="O58" s="972" t="s">
        <v>805</v>
      </c>
      <c r="P58" s="971">
        <v>43259</v>
      </c>
      <c r="Q58" s="972" t="s">
        <v>492</v>
      </c>
      <c r="R58" s="972" t="s">
        <v>274</v>
      </c>
      <c r="S58" s="971">
        <v>43277</v>
      </c>
      <c r="T58" s="972" t="s">
        <v>419</v>
      </c>
      <c r="U58" s="972" t="s">
        <v>420</v>
      </c>
      <c r="V58" s="972" t="s">
        <v>752</v>
      </c>
      <c r="W58" s="972" t="s">
        <v>230</v>
      </c>
      <c r="X58" s="970" t="str">
        <f t="shared" si="2"/>
        <v>PAS AE 2018</v>
      </c>
      <c r="Y58" s="970" t="str">
        <f t="shared" si="3"/>
        <v>057</v>
      </c>
      <c r="Z58" s="957">
        <f t="shared" si="0"/>
        <v>0</v>
      </c>
      <c r="AA58" s="957" t="str">
        <f t="shared" si="1"/>
        <v>P204-0004-01</v>
      </c>
      <c r="AB58" s="959">
        <f t="array" ref="AB58">MAX(($I$2:$I$10000=I58)*($W$2:$W$10000=W58)*($E$2:$E$10000="51")*($P$2:$P$10000))</f>
        <v>0</v>
      </c>
      <c r="AC58" s="957">
        <f t="shared" si="4"/>
        <v>-7</v>
      </c>
    </row>
    <row r="59" spans="1:29" x14ac:dyDescent="0.3">
      <c r="A59" s="971">
        <v>43278</v>
      </c>
      <c r="B59" s="972" t="s">
        <v>210</v>
      </c>
      <c r="C59" s="972" t="s">
        <v>265</v>
      </c>
      <c r="D59" s="972" t="s">
        <v>266</v>
      </c>
      <c r="E59" s="972" t="s">
        <v>444</v>
      </c>
      <c r="F59" s="973">
        <v>103</v>
      </c>
      <c r="G59" s="972" t="s">
        <v>237</v>
      </c>
      <c r="H59" s="972" t="s">
        <v>801</v>
      </c>
      <c r="I59" s="972" t="s">
        <v>238</v>
      </c>
      <c r="J59" s="972" t="s">
        <v>414</v>
      </c>
      <c r="K59" s="972" t="s">
        <v>244</v>
      </c>
      <c r="L59" s="972" t="s">
        <v>415</v>
      </c>
      <c r="M59" s="972" t="s">
        <v>799</v>
      </c>
      <c r="N59" s="972" t="s">
        <v>238</v>
      </c>
      <c r="O59" s="972" t="s">
        <v>805</v>
      </c>
      <c r="P59" s="971">
        <v>43259</v>
      </c>
      <c r="Q59" s="972" t="s">
        <v>492</v>
      </c>
      <c r="R59" s="972" t="s">
        <v>274</v>
      </c>
      <c r="S59" s="971">
        <v>43277</v>
      </c>
      <c r="T59" s="972" t="s">
        <v>419</v>
      </c>
      <c r="U59" s="972" t="s">
        <v>420</v>
      </c>
      <c r="V59" s="972" t="s">
        <v>752</v>
      </c>
      <c r="W59" s="972" t="s">
        <v>230</v>
      </c>
      <c r="X59" s="970" t="str">
        <f t="shared" si="2"/>
        <v>PAS AE 2018</v>
      </c>
      <c r="Y59" s="970" t="str">
        <f t="shared" si="3"/>
        <v>057</v>
      </c>
      <c r="Z59" s="957">
        <f t="shared" si="0"/>
        <v>0</v>
      </c>
      <c r="AA59" s="957" t="str">
        <f t="shared" si="1"/>
        <v>P204-0004-01</v>
      </c>
      <c r="AB59" s="959">
        <f t="array" ref="AB59">MAX(($I$2:$I$10000=I59)*($W$2:$W$10000=W59)*($E$2:$E$10000="51")*($P$2:$P$10000))</f>
        <v>0</v>
      </c>
      <c r="AC59" s="957">
        <f t="shared" si="4"/>
        <v>103</v>
      </c>
    </row>
    <row r="60" spans="1:29" x14ac:dyDescent="0.3">
      <c r="A60" s="971">
        <v>43278</v>
      </c>
      <c r="B60" s="972" t="s">
        <v>210</v>
      </c>
      <c r="C60" s="972" t="s">
        <v>265</v>
      </c>
      <c r="D60" s="972" t="s">
        <v>266</v>
      </c>
      <c r="E60" s="972" t="s">
        <v>444</v>
      </c>
      <c r="F60" s="973">
        <v>-1.25</v>
      </c>
      <c r="G60" s="972" t="s">
        <v>237</v>
      </c>
      <c r="H60" s="972" t="s">
        <v>801</v>
      </c>
      <c r="I60" s="972" t="s">
        <v>238</v>
      </c>
      <c r="J60" s="972" t="s">
        <v>414</v>
      </c>
      <c r="K60" s="972" t="s">
        <v>244</v>
      </c>
      <c r="L60" s="972" t="s">
        <v>415</v>
      </c>
      <c r="M60" s="972" t="s">
        <v>799</v>
      </c>
      <c r="N60" s="972" t="s">
        <v>238</v>
      </c>
      <c r="O60" s="972" t="s">
        <v>805</v>
      </c>
      <c r="P60" s="971">
        <v>43259</v>
      </c>
      <c r="Q60" s="972" t="s">
        <v>492</v>
      </c>
      <c r="R60" s="972" t="s">
        <v>274</v>
      </c>
      <c r="S60" s="971">
        <v>43277</v>
      </c>
      <c r="T60" s="972" t="s">
        <v>419</v>
      </c>
      <c r="U60" s="972" t="s">
        <v>420</v>
      </c>
      <c r="V60" s="972" t="s">
        <v>752</v>
      </c>
      <c r="W60" s="972" t="s">
        <v>230</v>
      </c>
      <c r="X60" s="970" t="str">
        <f t="shared" si="2"/>
        <v>PAS AE 2018</v>
      </c>
      <c r="Y60" s="970" t="str">
        <f t="shared" si="3"/>
        <v>057</v>
      </c>
      <c r="Z60" s="957">
        <f t="shared" si="0"/>
        <v>0</v>
      </c>
      <c r="AA60" s="957" t="str">
        <f t="shared" si="1"/>
        <v>P204-0004-01</v>
      </c>
      <c r="AB60" s="959">
        <f t="array" ref="AB60">MAX(($I$2:$I$10000=I60)*($W$2:$W$10000=W60)*($E$2:$E$10000="51")*($P$2:$P$10000))</f>
        <v>0</v>
      </c>
      <c r="AC60" s="957">
        <f t="shared" si="4"/>
        <v>-1.25</v>
      </c>
    </row>
    <row r="61" spans="1:29" x14ac:dyDescent="0.3">
      <c r="A61" s="971">
        <v>43278</v>
      </c>
      <c r="B61" s="972" t="s">
        <v>210</v>
      </c>
      <c r="C61" s="972" t="s">
        <v>265</v>
      </c>
      <c r="D61" s="972" t="s">
        <v>266</v>
      </c>
      <c r="E61" s="972" t="s">
        <v>444</v>
      </c>
      <c r="F61" s="973">
        <v>-2.2400000000000002</v>
      </c>
      <c r="G61" s="972" t="s">
        <v>237</v>
      </c>
      <c r="H61" s="972" t="s">
        <v>801</v>
      </c>
      <c r="I61" s="972" t="s">
        <v>238</v>
      </c>
      <c r="J61" s="972" t="s">
        <v>414</v>
      </c>
      <c r="K61" s="972" t="s">
        <v>244</v>
      </c>
      <c r="L61" s="972" t="s">
        <v>415</v>
      </c>
      <c r="M61" s="972" t="s">
        <v>799</v>
      </c>
      <c r="N61" s="972" t="s">
        <v>238</v>
      </c>
      <c r="O61" s="972" t="s">
        <v>805</v>
      </c>
      <c r="P61" s="971">
        <v>43259</v>
      </c>
      <c r="Q61" s="972" t="s">
        <v>492</v>
      </c>
      <c r="R61" s="972" t="s">
        <v>274</v>
      </c>
      <c r="S61" s="971">
        <v>43277</v>
      </c>
      <c r="T61" s="972" t="s">
        <v>419</v>
      </c>
      <c r="U61" s="972" t="s">
        <v>420</v>
      </c>
      <c r="V61" s="972" t="s">
        <v>752</v>
      </c>
      <c r="W61" s="972" t="s">
        <v>230</v>
      </c>
      <c r="X61" s="970" t="str">
        <f t="shared" si="2"/>
        <v>PAS AE 2018</v>
      </c>
      <c r="Y61" s="970" t="str">
        <f t="shared" si="3"/>
        <v>057</v>
      </c>
      <c r="Z61" s="957">
        <f t="shared" si="0"/>
        <v>0</v>
      </c>
      <c r="AA61" s="957" t="str">
        <f t="shared" si="1"/>
        <v>P204-0004-01</v>
      </c>
      <c r="AB61" s="959">
        <f t="array" ref="AB61">MAX(($I$2:$I$10000=I61)*($W$2:$W$10000=W61)*($E$2:$E$10000="51")*($P$2:$P$10000))</f>
        <v>0</v>
      </c>
      <c r="AC61" s="957">
        <f t="shared" si="4"/>
        <v>-2.2400000000000002</v>
      </c>
    </row>
    <row r="62" spans="1:29" x14ac:dyDescent="0.3">
      <c r="A62" s="971">
        <v>43278</v>
      </c>
      <c r="B62" s="972" t="s">
        <v>210</v>
      </c>
      <c r="C62" s="972" t="s">
        <v>265</v>
      </c>
      <c r="D62" s="972" t="s">
        <v>266</v>
      </c>
      <c r="E62" s="972" t="s">
        <v>444</v>
      </c>
      <c r="F62" s="973">
        <v>-103.3</v>
      </c>
      <c r="G62" s="972" t="s">
        <v>237</v>
      </c>
      <c r="H62" s="972" t="s">
        <v>801</v>
      </c>
      <c r="I62" s="972" t="s">
        <v>238</v>
      </c>
      <c r="J62" s="972" t="s">
        <v>414</v>
      </c>
      <c r="K62" s="972" t="s">
        <v>244</v>
      </c>
      <c r="L62" s="972" t="s">
        <v>415</v>
      </c>
      <c r="M62" s="972" t="s">
        <v>799</v>
      </c>
      <c r="N62" s="972" t="s">
        <v>238</v>
      </c>
      <c r="O62" s="972" t="s">
        <v>805</v>
      </c>
      <c r="P62" s="971">
        <v>43259</v>
      </c>
      <c r="Q62" s="972" t="s">
        <v>492</v>
      </c>
      <c r="R62" s="972" t="s">
        <v>274</v>
      </c>
      <c r="S62" s="971">
        <v>43277</v>
      </c>
      <c r="T62" s="972" t="s">
        <v>419</v>
      </c>
      <c r="U62" s="972" t="s">
        <v>420</v>
      </c>
      <c r="V62" s="972" t="s">
        <v>752</v>
      </c>
      <c r="W62" s="972" t="s">
        <v>230</v>
      </c>
      <c r="X62" s="970" t="str">
        <f t="shared" si="2"/>
        <v>PAS AE 2018</v>
      </c>
      <c r="Y62" s="970" t="str">
        <f t="shared" si="3"/>
        <v>057</v>
      </c>
      <c r="Z62" s="957">
        <f t="shared" si="0"/>
        <v>0</v>
      </c>
      <c r="AA62" s="957" t="str">
        <f t="shared" si="1"/>
        <v>P204-0004-01</v>
      </c>
      <c r="AB62" s="959">
        <f t="array" ref="AB62">MAX(($I$2:$I$10000=I62)*($W$2:$W$10000=W62)*($E$2:$E$10000="51")*($P$2:$P$10000))</f>
        <v>0</v>
      </c>
      <c r="AC62" s="957">
        <f t="shared" si="4"/>
        <v>-103.3</v>
      </c>
    </row>
    <row r="63" spans="1:29" x14ac:dyDescent="0.3">
      <c r="A63" s="971">
        <v>43185</v>
      </c>
      <c r="B63" s="972" t="s">
        <v>210</v>
      </c>
      <c r="C63" s="972" t="s">
        <v>265</v>
      </c>
      <c r="D63" s="972" t="s">
        <v>266</v>
      </c>
      <c r="E63" s="972" t="s">
        <v>558</v>
      </c>
      <c r="F63" s="973">
        <v>-101</v>
      </c>
      <c r="G63" s="972" t="s">
        <v>237</v>
      </c>
      <c r="H63" s="972" t="s">
        <v>238</v>
      </c>
      <c r="I63" s="972" t="s">
        <v>238</v>
      </c>
      <c r="J63" s="972" t="s">
        <v>758</v>
      </c>
      <c r="K63" s="972" t="s">
        <v>244</v>
      </c>
      <c r="L63" s="972" t="s">
        <v>759</v>
      </c>
      <c r="M63" s="972" t="s">
        <v>760</v>
      </c>
      <c r="N63" s="972" t="s">
        <v>238</v>
      </c>
      <c r="O63" s="972" t="s">
        <v>761</v>
      </c>
      <c r="P63" s="971">
        <v>43185</v>
      </c>
      <c r="Q63" s="972" t="s">
        <v>455</v>
      </c>
      <c r="R63" s="972" t="s">
        <v>274</v>
      </c>
      <c r="S63" s="971">
        <v>43185</v>
      </c>
      <c r="T63" s="972" t="s">
        <v>419</v>
      </c>
      <c r="U63" s="972" t="s">
        <v>564</v>
      </c>
      <c r="V63" s="972" t="s">
        <v>752</v>
      </c>
      <c r="W63" s="972" t="s">
        <v>230</v>
      </c>
      <c r="X63" s="970" t="str">
        <f t="shared" si="2"/>
        <v>PAS AE 2018</v>
      </c>
      <c r="Y63" s="970" t="str">
        <f t="shared" si="3"/>
        <v>058</v>
      </c>
      <c r="Z63" s="957">
        <f t="shared" si="0"/>
        <v>0</v>
      </c>
      <c r="AA63" s="957" t="str">
        <f t="shared" si="1"/>
        <v>P204-0004-01</v>
      </c>
      <c r="AB63" s="959">
        <f t="array" ref="AB63">MAX(($I$2:$I$10000=I63)*($W$2:$W$10000=W63)*($E$2:$E$10000="51")*($P$2:$P$10000))</f>
        <v>0</v>
      </c>
      <c r="AC63" s="957">
        <f t="shared" si="4"/>
        <v>-101</v>
      </c>
    </row>
    <row r="64" spans="1:29" x14ac:dyDescent="0.3">
      <c r="A64" s="971">
        <v>43185</v>
      </c>
      <c r="B64" s="972" t="s">
        <v>210</v>
      </c>
      <c r="C64" s="972" t="s">
        <v>265</v>
      </c>
      <c r="D64" s="972" t="s">
        <v>266</v>
      </c>
      <c r="E64" s="972" t="s">
        <v>558</v>
      </c>
      <c r="F64" s="973">
        <v>0</v>
      </c>
      <c r="G64" s="972" t="s">
        <v>237</v>
      </c>
      <c r="H64" s="972" t="s">
        <v>238</v>
      </c>
      <c r="I64" s="972" t="s">
        <v>238</v>
      </c>
      <c r="J64" s="972" t="s">
        <v>758</v>
      </c>
      <c r="K64" s="972" t="s">
        <v>244</v>
      </c>
      <c r="L64" s="972" t="s">
        <v>452</v>
      </c>
      <c r="M64" s="972" t="s">
        <v>762</v>
      </c>
      <c r="N64" s="972" t="s">
        <v>238</v>
      </c>
      <c r="O64" s="972" t="s">
        <v>763</v>
      </c>
      <c r="P64" s="971">
        <v>43185</v>
      </c>
      <c r="Q64" s="972" t="s">
        <v>455</v>
      </c>
      <c r="R64" s="972" t="s">
        <v>274</v>
      </c>
      <c r="S64" s="971">
        <v>43185</v>
      </c>
      <c r="T64" s="972" t="s">
        <v>419</v>
      </c>
      <c r="U64" s="972" t="s">
        <v>564</v>
      </c>
      <c r="V64" s="972" t="s">
        <v>752</v>
      </c>
      <c r="W64" s="972" t="s">
        <v>230</v>
      </c>
      <c r="X64" s="970" t="str">
        <f t="shared" si="2"/>
        <v>PAS AE 2018</v>
      </c>
      <c r="Y64" s="970" t="str">
        <f t="shared" si="3"/>
        <v>058</v>
      </c>
      <c r="Z64" s="957">
        <f t="shared" si="0"/>
        <v>0</v>
      </c>
      <c r="AA64" s="957" t="str">
        <f t="shared" si="1"/>
        <v>P204-0004-01</v>
      </c>
      <c r="AB64" s="959">
        <f t="array" ref="AB64">MAX(($I$2:$I$10000=I64)*($W$2:$W$10000=W64)*($E$2:$E$10000="51")*($P$2:$P$10000))</f>
        <v>0</v>
      </c>
      <c r="AC64" s="957">
        <f t="shared" si="4"/>
        <v>0</v>
      </c>
    </row>
    <row r="65" spans="1:29" x14ac:dyDescent="0.3">
      <c r="A65" s="971">
        <v>43167</v>
      </c>
      <c r="B65" s="972" t="s">
        <v>210</v>
      </c>
      <c r="C65" s="972" t="s">
        <v>265</v>
      </c>
      <c r="D65" s="972" t="s">
        <v>266</v>
      </c>
      <c r="E65" s="972" t="s">
        <v>499</v>
      </c>
      <c r="F65" s="973">
        <v>0</v>
      </c>
      <c r="G65" s="972" t="s">
        <v>237</v>
      </c>
      <c r="H65" s="972" t="s">
        <v>238</v>
      </c>
      <c r="I65" s="972" t="s">
        <v>401</v>
      </c>
      <c r="J65" s="972" t="s">
        <v>445</v>
      </c>
      <c r="K65" s="972" t="s">
        <v>242</v>
      </c>
      <c r="L65" s="972" t="s">
        <v>337</v>
      </c>
      <c r="M65" s="972" t="s">
        <v>753</v>
      </c>
      <c r="N65" s="972" t="s">
        <v>238</v>
      </c>
      <c r="O65" s="972" t="s">
        <v>764</v>
      </c>
      <c r="P65" s="971">
        <v>43035</v>
      </c>
      <c r="Q65" s="972" t="s">
        <v>546</v>
      </c>
      <c r="R65" s="972" t="s">
        <v>274</v>
      </c>
      <c r="S65" s="971">
        <v>43167</v>
      </c>
      <c r="T65" s="972" t="s">
        <v>419</v>
      </c>
      <c r="U65" s="972" t="s">
        <v>448</v>
      </c>
      <c r="V65" s="972" t="s">
        <v>732</v>
      </c>
      <c r="W65" s="972" t="s">
        <v>281</v>
      </c>
      <c r="X65" s="970" t="str">
        <f t="shared" si="2"/>
        <v>PAS AE 2018</v>
      </c>
      <c r="Y65" s="970" t="str">
        <f t="shared" si="3"/>
        <v>10450001213560</v>
      </c>
      <c r="Z65" s="957">
        <f t="shared" si="0"/>
        <v>0</v>
      </c>
      <c r="AA65" s="957" t="str">
        <f t="shared" si="1"/>
        <v>P204-0004-01</v>
      </c>
      <c r="AB65" s="959">
        <f t="array" ref="AB65">MAX(($I$2:$I$10000=I65)*($W$2:$W$10000=W65)*($E$2:$E$10000="51")*($P$2:$P$10000))</f>
        <v>0</v>
      </c>
      <c r="AC65" s="957">
        <f t="shared" si="4"/>
        <v>0</v>
      </c>
    </row>
    <row r="66" spans="1:29" x14ac:dyDescent="0.3">
      <c r="A66" s="971">
        <v>43208</v>
      </c>
      <c r="B66" s="972" t="s">
        <v>210</v>
      </c>
      <c r="C66" s="972" t="s">
        <v>265</v>
      </c>
      <c r="D66" s="972" t="s">
        <v>266</v>
      </c>
      <c r="E66" s="972" t="s">
        <v>499</v>
      </c>
      <c r="F66" s="973">
        <v>0</v>
      </c>
      <c r="G66" s="972" t="s">
        <v>237</v>
      </c>
      <c r="H66" s="972" t="s">
        <v>238</v>
      </c>
      <c r="I66" s="972" t="s">
        <v>381</v>
      </c>
      <c r="J66" s="972" t="s">
        <v>445</v>
      </c>
      <c r="K66" s="972" t="s">
        <v>242</v>
      </c>
      <c r="L66" s="972" t="s">
        <v>311</v>
      </c>
      <c r="M66" s="972" t="s">
        <v>755</v>
      </c>
      <c r="N66" s="972" t="s">
        <v>238</v>
      </c>
      <c r="O66" s="972" t="s">
        <v>765</v>
      </c>
      <c r="P66" s="971">
        <v>42917</v>
      </c>
      <c r="Q66" s="972" t="s">
        <v>757</v>
      </c>
      <c r="R66" s="972" t="s">
        <v>274</v>
      </c>
      <c r="S66" s="971">
        <v>43208</v>
      </c>
      <c r="T66" s="972" t="s">
        <v>419</v>
      </c>
      <c r="U66" s="972" t="s">
        <v>448</v>
      </c>
      <c r="V66" s="972" t="s">
        <v>732</v>
      </c>
      <c r="W66" s="972" t="s">
        <v>276</v>
      </c>
      <c r="X66" s="970" t="str">
        <f t="shared" si="2"/>
        <v>PAS AE 2018</v>
      </c>
      <c r="Y66" s="970" t="str">
        <f t="shared" si="3"/>
        <v>20450000909660</v>
      </c>
      <c r="Z66" s="957">
        <f t="shared" ref="Z66:Z129" si="5">IF(AND(X66="AE 2018",Y66&lt;&gt;"0"),F66,0)</f>
        <v>0</v>
      </c>
      <c r="AA66" s="957" t="str">
        <f t="shared" ref="AA66:AA129" si="6">LEFT(C66,12)</f>
        <v>P204-0004-01</v>
      </c>
      <c r="AB66" s="959">
        <f t="array" ref="AB66">MAX(($I$2:$I$10000=I66)*($W$2:$W$10000=W66)*($E$2:$E$10000="51")*($P$2:$P$10000))</f>
        <v>0</v>
      </c>
      <c r="AC66" s="957">
        <f t="shared" si="4"/>
        <v>0</v>
      </c>
    </row>
    <row r="67" spans="1:29" x14ac:dyDescent="0.3">
      <c r="A67" s="971">
        <v>43208</v>
      </c>
      <c r="B67" s="972" t="s">
        <v>210</v>
      </c>
      <c r="C67" s="972" t="s">
        <v>265</v>
      </c>
      <c r="D67" s="972" t="s">
        <v>266</v>
      </c>
      <c r="E67" s="972" t="s">
        <v>499</v>
      </c>
      <c r="F67" s="973">
        <v>0</v>
      </c>
      <c r="G67" s="972" t="s">
        <v>237</v>
      </c>
      <c r="H67" s="972" t="s">
        <v>238</v>
      </c>
      <c r="I67" s="972" t="s">
        <v>381</v>
      </c>
      <c r="J67" s="972" t="s">
        <v>445</v>
      </c>
      <c r="K67" s="972" t="s">
        <v>242</v>
      </c>
      <c r="L67" s="972" t="s">
        <v>311</v>
      </c>
      <c r="M67" s="972" t="s">
        <v>755</v>
      </c>
      <c r="N67" s="972" t="s">
        <v>238</v>
      </c>
      <c r="O67" s="972" t="s">
        <v>765</v>
      </c>
      <c r="P67" s="971">
        <v>42917</v>
      </c>
      <c r="Q67" s="972" t="s">
        <v>757</v>
      </c>
      <c r="R67" s="972" t="s">
        <v>274</v>
      </c>
      <c r="S67" s="971">
        <v>43208</v>
      </c>
      <c r="T67" s="972" t="s">
        <v>419</v>
      </c>
      <c r="U67" s="972" t="s">
        <v>448</v>
      </c>
      <c r="V67" s="972" t="s">
        <v>732</v>
      </c>
      <c r="W67" s="972" t="s">
        <v>281</v>
      </c>
      <c r="X67" s="970" t="str">
        <f t="shared" ref="X67:X130" si="7">IF(AND(OR(E67="51",E67="57",E67="54",E67="61"),YEAR(AB67)=2018),"AE 2018","PAS AE 2018")</f>
        <v>PAS AE 2018</v>
      </c>
      <c r="Y67" s="970" t="str">
        <f t="shared" ref="Y67:Y130" si="8">CONCATENATE(W67,I67,E67)</f>
        <v>10450000909660</v>
      </c>
      <c r="Z67" s="957">
        <f t="shared" si="5"/>
        <v>0</v>
      </c>
      <c r="AA67" s="957" t="str">
        <f t="shared" si="6"/>
        <v>P204-0004-01</v>
      </c>
      <c r="AB67" s="959">
        <f t="array" ref="AB67">MAX(($I$2:$I$10000=I67)*($W$2:$W$10000=W67)*($E$2:$E$10000="51")*($P$2:$P$10000))</f>
        <v>0</v>
      </c>
      <c r="AC67" s="957">
        <f t="shared" ref="AC67:AC130" si="9">IF(YEAR(A67)&gt;2018,0,F67)</f>
        <v>0</v>
      </c>
    </row>
    <row r="68" spans="1:29" x14ac:dyDescent="0.3">
      <c r="A68" s="971">
        <v>43186</v>
      </c>
      <c r="B68" s="972" t="s">
        <v>210</v>
      </c>
      <c r="C68" s="972" t="s">
        <v>265</v>
      </c>
      <c r="D68" s="972" t="s">
        <v>266</v>
      </c>
      <c r="E68" s="972" t="s">
        <v>566</v>
      </c>
      <c r="F68" s="973">
        <v>-101</v>
      </c>
      <c r="G68" s="972" t="s">
        <v>237</v>
      </c>
      <c r="H68" s="972" t="s">
        <v>806</v>
      </c>
      <c r="I68" s="972" t="s">
        <v>238</v>
      </c>
      <c r="J68" s="972" t="s">
        <v>758</v>
      </c>
      <c r="K68" s="972" t="s">
        <v>244</v>
      </c>
      <c r="L68" s="972" t="s">
        <v>452</v>
      </c>
      <c r="M68" s="972" t="s">
        <v>766</v>
      </c>
      <c r="N68" s="972" t="s">
        <v>238</v>
      </c>
      <c r="O68" s="972" t="s">
        <v>767</v>
      </c>
      <c r="P68" s="971">
        <v>43186</v>
      </c>
      <c r="Q68" s="972" t="s">
        <v>768</v>
      </c>
      <c r="R68" s="972" t="s">
        <v>571</v>
      </c>
      <c r="S68" s="971">
        <v>43186</v>
      </c>
      <c r="T68" s="972" t="s">
        <v>419</v>
      </c>
      <c r="U68" s="972" t="s">
        <v>420</v>
      </c>
      <c r="V68" s="972" t="s">
        <v>752</v>
      </c>
      <c r="W68" s="972" t="s">
        <v>230</v>
      </c>
      <c r="X68" s="970" t="str">
        <f t="shared" si="7"/>
        <v>PAS AE 2018</v>
      </c>
      <c r="Y68" s="970" t="str">
        <f t="shared" si="8"/>
        <v>061</v>
      </c>
      <c r="Z68" s="957">
        <f t="shared" si="5"/>
        <v>0</v>
      </c>
      <c r="AA68" s="957" t="str">
        <f t="shared" si="6"/>
        <v>P204-0004-01</v>
      </c>
      <c r="AB68" s="959">
        <f t="array" ref="AB68">MAX(($I$2:$I$10000=I68)*($W$2:$W$10000=W68)*($E$2:$E$10000="51")*($P$2:$P$10000))</f>
        <v>0</v>
      </c>
      <c r="AC68" s="957">
        <f t="shared" si="9"/>
        <v>-101</v>
      </c>
    </row>
    <row r="69" spans="1:29" x14ac:dyDescent="0.3">
      <c r="A69" s="971">
        <v>43259</v>
      </c>
      <c r="B69" s="972" t="s">
        <v>210</v>
      </c>
      <c r="C69" s="972" t="s">
        <v>265</v>
      </c>
      <c r="D69" s="972" t="s">
        <v>266</v>
      </c>
      <c r="E69" s="972" t="s">
        <v>566</v>
      </c>
      <c r="F69" s="973">
        <v>101</v>
      </c>
      <c r="G69" s="972" t="s">
        <v>237</v>
      </c>
      <c r="H69" s="972" t="s">
        <v>806</v>
      </c>
      <c r="I69" s="972" t="s">
        <v>238</v>
      </c>
      <c r="J69" s="972" t="s">
        <v>758</v>
      </c>
      <c r="K69" s="972" t="s">
        <v>244</v>
      </c>
      <c r="L69" s="972" t="s">
        <v>452</v>
      </c>
      <c r="M69" s="972" t="s">
        <v>766</v>
      </c>
      <c r="N69" s="972" t="s">
        <v>238</v>
      </c>
      <c r="O69" s="972" t="s">
        <v>807</v>
      </c>
      <c r="P69" s="971">
        <v>43259</v>
      </c>
      <c r="Q69" s="972" t="s">
        <v>768</v>
      </c>
      <c r="R69" s="972" t="s">
        <v>571</v>
      </c>
      <c r="S69" s="971">
        <v>43259</v>
      </c>
      <c r="T69" s="972" t="s">
        <v>419</v>
      </c>
      <c r="U69" s="972" t="s">
        <v>420</v>
      </c>
      <c r="V69" s="972" t="s">
        <v>752</v>
      </c>
      <c r="W69" s="972" t="s">
        <v>230</v>
      </c>
      <c r="X69" s="970" t="str">
        <f t="shared" si="7"/>
        <v>PAS AE 2018</v>
      </c>
      <c r="Y69" s="970" t="str">
        <f t="shared" si="8"/>
        <v>061</v>
      </c>
      <c r="Z69" s="957">
        <f t="shared" si="5"/>
        <v>0</v>
      </c>
      <c r="AA69" s="957" t="str">
        <f t="shared" si="6"/>
        <v>P204-0004-01</v>
      </c>
      <c r="AB69" s="959">
        <f t="array" ref="AB69">MAX(($I$2:$I$10000=I69)*($W$2:$W$10000=W69)*($E$2:$E$10000="51")*($P$2:$P$10000))</f>
        <v>0</v>
      </c>
      <c r="AC69" s="957">
        <f t="shared" si="9"/>
        <v>101</v>
      </c>
    </row>
    <row r="70" spans="1:29" x14ac:dyDescent="0.3">
      <c r="A70" s="971">
        <v>43259</v>
      </c>
      <c r="B70" s="972" t="s">
        <v>210</v>
      </c>
      <c r="C70" s="972" t="s">
        <v>265</v>
      </c>
      <c r="D70" s="972" t="s">
        <v>266</v>
      </c>
      <c r="E70" s="972" t="s">
        <v>808</v>
      </c>
      <c r="F70" s="973">
        <v>-101</v>
      </c>
      <c r="G70" s="972" t="s">
        <v>237</v>
      </c>
      <c r="H70" s="972" t="s">
        <v>238</v>
      </c>
      <c r="I70" s="972" t="s">
        <v>238</v>
      </c>
      <c r="J70" s="972" t="s">
        <v>758</v>
      </c>
      <c r="K70" s="972" t="s">
        <v>244</v>
      </c>
      <c r="L70" s="972" t="s">
        <v>452</v>
      </c>
      <c r="M70" s="972" t="s">
        <v>809</v>
      </c>
      <c r="N70" s="972" t="s">
        <v>238</v>
      </c>
      <c r="O70" s="972" t="s">
        <v>807</v>
      </c>
      <c r="P70" s="971">
        <v>43259</v>
      </c>
      <c r="Q70" s="972" t="s">
        <v>768</v>
      </c>
      <c r="R70" s="972" t="s">
        <v>571</v>
      </c>
      <c r="S70" s="971">
        <v>43259</v>
      </c>
      <c r="T70" s="972" t="s">
        <v>419</v>
      </c>
      <c r="U70" s="972" t="s">
        <v>420</v>
      </c>
      <c r="V70" s="972" t="s">
        <v>752</v>
      </c>
      <c r="W70" s="972" t="s">
        <v>230</v>
      </c>
      <c r="X70" s="970" t="str">
        <f t="shared" si="7"/>
        <v>PAS AE 2018</v>
      </c>
      <c r="Y70" s="970" t="str">
        <f t="shared" si="8"/>
        <v>063</v>
      </c>
      <c r="Z70" s="957">
        <f t="shared" si="5"/>
        <v>0</v>
      </c>
      <c r="AA70" s="957" t="str">
        <f t="shared" si="6"/>
        <v>P204-0004-01</v>
      </c>
      <c r="AB70" s="959">
        <f t="array" ref="AB70">MAX(($I$2:$I$10000=I70)*($W$2:$W$10000=W70)*($E$2:$E$10000="51")*($P$2:$P$10000))</f>
        <v>0</v>
      </c>
      <c r="AC70" s="957">
        <f t="shared" si="9"/>
        <v>-101</v>
      </c>
    </row>
    <row r="71" spans="1:29" x14ac:dyDescent="0.3">
      <c r="A71" s="971">
        <v>43297</v>
      </c>
      <c r="B71" s="972" t="s">
        <v>210</v>
      </c>
      <c r="C71" s="972" t="s">
        <v>535</v>
      </c>
      <c r="D71" s="972" t="s">
        <v>536</v>
      </c>
      <c r="E71" s="972" t="s">
        <v>267</v>
      </c>
      <c r="F71" s="973">
        <v>0</v>
      </c>
      <c r="G71" s="972" t="s">
        <v>237</v>
      </c>
      <c r="H71" s="972" t="s">
        <v>810</v>
      </c>
      <c r="I71" s="972" t="s">
        <v>811</v>
      </c>
      <c r="J71" s="972" t="s">
        <v>539</v>
      </c>
      <c r="K71" s="972" t="s">
        <v>235</v>
      </c>
      <c r="L71" s="972" t="s">
        <v>238</v>
      </c>
      <c r="M71" s="972" t="s">
        <v>238</v>
      </c>
      <c r="N71" s="972" t="s">
        <v>238</v>
      </c>
      <c r="O71" s="972" t="s">
        <v>812</v>
      </c>
      <c r="P71" s="971"/>
      <c r="Q71" s="972" t="s">
        <v>273</v>
      </c>
      <c r="R71" s="972" t="s">
        <v>274</v>
      </c>
      <c r="S71" s="971">
        <v>43235</v>
      </c>
      <c r="T71" s="972" t="s">
        <v>275</v>
      </c>
      <c r="U71" s="972" t="s">
        <v>238</v>
      </c>
      <c r="V71" s="972" t="s">
        <v>238</v>
      </c>
      <c r="W71" s="972" t="s">
        <v>276</v>
      </c>
      <c r="X71" s="970" t="str">
        <f t="shared" si="7"/>
        <v>PAS AE 2018</v>
      </c>
      <c r="Y71" s="970" t="str">
        <f t="shared" si="8"/>
        <v>201002268550</v>
      </c>
      <c r="Z71" s="957">
        <f t="shared" si="5"/>
        <v>0</v>
      </c>
      <c r="AA71" s="957" t="str">
        <f t="shared" si="6"/>
        <v>P204-0004-01</v>
      </c>
      <c r="AB71" s="959">
        <f t="array" ref="AB71">MAX(($I$2:$I$10000=I71)*($W$2:$W$10000=W71)*($E$2:$E$10000="51")*($P$2:$P$10000))</f>
        <v>0</v>
      </c>
      <c r="AC71" s="957">
        <f t="shared" si="9"/>
        <v>0</v>
      </c>
    </row>
    <row r="72" spans="1:29" x14ac:dyDescent="0.3">
      <c r="A72" s="971">
        <v>43297</v>
      </c>
      <c r="B72" s="972" t="s">
        <v>210</v>
      </c>
      <c r="C72" s="972" t="s">
        <v>535</v>
      </c>
      <c r="D72" s="972" t="s">
        <v>536</v>
      </c>
      <c r="E72" s="972" t="s">
        <v>267</v>
      </c>
      <c r="F72" s="973">
        <v>0</v>
      </c>
      <c r="G72" s="972" t="s">
        <v>237</v>
      </c>
      <c r="H72" s="972" t="s">
        <v>813</v>
      </c>
      <c r="I72" s="972" t="s">
        <v>811</v>
      </c>
      <c r="J72" s="972" t="s">
        <v>539</v>
      </c>
      <c r="K72" s="972" t="s">
        <v>235</v>
      </c>
      <c r="L72" s="972" t="s">
        <v>238</v>
      </c>
      <c r="M72" s="972" t="s">
        <v>238</v>
      </c>
      <c r="N72" s="972" t="s">
        <v>238</v>
      </c>
      <c r="O72" s="972" t="s">
        <v>812</v>
      </c>
      <c r="P72" s="971"/>
      <c r="Q72" s="972" t="s">
        <v>273</v>
      </c>
      <c r="R72" s="972" t="s">
        <v>274</v>
      </c>
      <c r="S72" s="971">
        <v>43235</v>
      </c>
      <c r="T72" s="972" t="s">
        <v>275</v>
      </c>
      <c r="U72" s="972" t="s">
        <v>238</v>
      </c>
      <c r="V72" s="972" t="s">
        <v>238</v>
      </c>
      <c r="W72" s="972" t="s">
        <v>281</v>
      </c>
      <c r="X72" s="970" t="str">
        <f t="shared" si="7"/>
        <v>PAS AE 2018</v>
      </c>
      <c r="Y72" s="970" t="str">
        <f t="shared" si="8"/>
        <v>101002268550</v>
      </c>
      <c r="Z72" s="957">
        <f t="shared" si="5"/>
        <v>0</v>
      </c>
      <c r="AA72" s="957" t="str">
        <f t="shared" si="6"/>
        <v>P204-0004-01</v>
      </c>
      <c r="AB72" s="959">
        <f t="array" ref="AB72">MAX(($I$2:$I$10000=I72)*($W$2:$W$10000=W72)*($E$2:$E$10000="51")*($P$2:$P$10000))</f>
        <v>0</v>
      </c>
      <c r="AC72" s="957">
        <f t="shared" si="9"/>
        <v>0</v>
      </c>
    </row>
    <row r="73" spans="1:29" x14ac:dyDescent="0.3">
      <c r="A73" s="971">
        <v>43327</v>
      </c>
      <c r="B73" s="972" t="s">
        <v>210</v>
      </c>
      <c r="C73" s="972" t="s">
        <v>535</v>
      </c>
      <c r="D73" s="972" t="s">
        <v>536</v>
      </c>
      <c r="E73" s="972" t="s">
        <v>351</v>
      </c>
      <c r="F73" s="973">
        <v>-30</v>
      </c>
      <c r="G73" s="972" t="s">
        <v>237</v>
      </c>
      <c r="H73" s="972" t="s">
        <v>810</v>
      </c>
      <c r="I73" s="972" t="s">
        <v>814</v>
      </c>
      <c r="J73" s="972" t="s">
        <v>543</v>
      </c>
      <c r="K73" s="972" t="s">
        <v>235</v>
      </c>
      <c r="L73" s="972" t="s">
        <v>815</v>
      </c>
      <c r="M73" s="972" t="s">
        <v>238</v>
      </c>
      <c r="N73" s="972" t="s">
        <v>238</v>
      </c>
      <c r="O73" s="972" t="s">
        <v>816</v>
      </c>
      <c r="P73" s="971">
        <v>43237</v>
      </c>
      <c r="Q73" s="972" t="s">
        <v>273</v>
      </c>
      <c r="R73" s="972" t="s">
        <v>274</v>
      </c>
      <c r="S73" s="971">
        <v>43297</v>
      </c>
      <c r="T73" s="972" t="s">
        <v>275</v>
      </c>
      <c r="U73" s="972" t="s">
        <v>238</v>
      </c>
      <c r="V73" s="972" t="s">
        <v>238</v>
      </c>
      <c r="W73" s="972" t="s">
        <v>276</v>
      </c>
      <c r="X73" s="970" t="str">
        <f t="shared" si="7"/>
        <v>AE 2018</v>
      </c>
      <c r="Y73" s="970" t="str">
        <f t="shared" si="8"/>
        <v>20450002143251</v>
      </c>
      <c r="Z73" s="957">
        <f t="shared" si="5"/>
        <v>-30</v>
      </c>
      <c r="AA73" s="957" t="str">
        <f t="shared" si="6"/>
        <v>P204-0004-01</v>
      </c>
      <c r="AB73" s="959">
        <f t="array" ref="AB73">MAX(($I$2:$I$10000=I73)*($W$2:$W$10000=W73)*($E$2:$E$10000="51")*($P$2:$P$10000))</f>
        <v>43237</v>
      </c>
      <c r="AC73" s="957">
        <f t="shared" si="9"/>
        <v>-30</v>
      </c>
    </row>
    <row r="74" spans="1:29" x14ac:dyDescent="0.3">
      <c r="A74" s="971">
        <v>43327</v>
      </c>
      <c r="B74" s="972" t="s">
        <v>210</v>
      </c>
      <c r="C74" s="972" t="s">
        <v>535</v>
      </c>
      <c r="D74" s="972" t="s">
        <v>536</v>
      </c>
      <c r="E74" s="972" t="s">
        <v>351</v>
      </c>
      <c r="F74" s="973">
        <v>-1940</v>
      </c>
      <c r="G74" s="972" t="s">
        <v>237</v>
      </c>
      <c r="H74" s="972" t="s">
        <v>817</v>
      </c>
      <c r="I74" s="972" t="s">
        <v>814</v>
      </c>
      <c r="J74" s="972" t="s">
        <v>543</v>
      </c>
      <c r="K74" s="972" t="s">
        <v>235</v>
      </c>
      <c r="L74" s="972" t="s">
        <v>815</v>
      </c>
      <c r="M74" s="972" t="s">
        <v>238</v>
      </c>
      <c r="N74" s="972" t="s">
        <v>238</v>
      </c>
      <c r="O74" s="972" t="s">
        <v>816</v>
      </c>
      <c r="P74" s="971">
        <v>43237</v>
      </c>
      <c r="Q74" s="972" t="s">
        <v>273</v>
      </c>
      <c r="R74" s="972" t="s">
        <v>274</v>
      </c>
      <c r="S74" s="971">
        <v>43297</v>
      </c>
      <c r="T74" s="972" t="s">
        <v>275</v>
      </c>
      <c r="U74" s="972" t="s">
        <v>238</v>
      </c>
      <c r="V74" s="972" t="s">
        <v>238</v>
      </c>
      <c r="W74" s="972" t="s">
        <v>281</v>
      </c>
      <c r="X74" s="970" t="str">
        <f t="shared" si="7"/>
        <v>AE 2018</v>
      </c>
      <c r="Y74" s="970" t="str">
        <f t="shared" si="8"/>
        <v>10450002143251</v>
      </c>
      <c r="Z74" s="957">
        <f t="shared" si="5"/>
        <v>-1940</v>
      </c>
      <c r="AA74" s="957" t="str">
        <f t="shared" si="6"/>
        <v>P204-0004-01</v>
      </c>
      <c r="AB74" s="959">
        <f t="array" ref="AB74">MAX(($I$2:$I$10000=I74)*($W$2:$W$10000=W74)*($E$2:$E$10000="51")*($P$2:$P$10000))</f>
        <v>43237</v>
      </c>
      <c r="AC74" s="957">
        <f t="shared" si="9"/>
        <v>-1940</v>
      </c>
    </row>
    <row r="75" spans="1:29" x14ac:dyDescent="0.3">
      <c r="A75" s="501"/>
      <c r="B75" s="29"/>
      <c r="C75" s="29"/>
      <c r="D75" s="29"/>
      <c r="E75" s="502"/>
      <c r="F75" s="30"/>
      <c r="G75" s="29"/>
      <c r="H75" s="29"/>
      <c r="I75" s="29"/>
      <c r="J75" s="29"/>
      <c r="K75" s="29"/>
      <c r="L75" s="29"/>
      <c r="M75" s="29"/>
      <c r="N75" s="29"/>
      <c r="O75" s="29"/>
      <c r="P75" s="501"/>
      <c r="Q75" s="29"/>
      <c r="R75" s="29"/>
      <c r="S75" s="501"/>
      <c r="T75" s="29"/>
      <c r="U75" s="29"/>
      <c r="V75" s="29"/>
      <c r="W75" s="502"/>
      <c r="X75" s="970" t="str">
        <f t="shared" si="7"/>
        <v>PAS AE 2018</v>
      </c>
      <c r="Y75" s="970" t="str">
        <f t="shared" si="8"/>
        <v/>
      </c>
      <c r="Z75" s="957">
        <f t="shared" si="5"/>
        <v>0</v>
      </c>
      <c r="AA75" s="957" t="str">
        <f t="shared" si="6"/>
        <v/>
      </c>
      <c r="AB75" s="959">
        <f t="array" ref="AB75">MAX(($I$2:$I$10000=I75)*($W$2:$W$10000=W75)*($E$2:$E$10000="51")*($P$2:$P$10000))</f>
        <v>0</v>
      </c>
      <c r="AC75" s="957">
        <f t="shared" si="9"/>
        <v>0</v>
      </c>
    </row>
    <row r="76" spans="1:29" x14ac:dyDescent="0.3">
      <c r="A76" s="501"/>
      <c r="B76" s="29"/>
      <c r="C76" s="29"/>
      <c r="D76" s="29"/>
      <c r="E76" s="502"/>
      <c r="F76" s="30"/>
      <c r="G76" s="29"/>
      <c r="H76" s="29"/>
      <c r="I76" s="29"/>
      <c r="J76" s="29"/>
      <c r="K76" s="29"/>
      <c r="L76" s="29"/>
      <c r="M76" s="29"/>
      <c r="N76" s="29"/>
      <c r="O76" s="29"/>
      <c r="P76" s="501"/>
      <c r="Q76" s="29"/>
      <c r="R76" s="29"/>
      <c r="S76" s="501"/>
      <c r="T76" s="29"/>
      <c r="U76" s="29"/>
      <c r="V76" s="29"/>
      <c r="W76" s="502"/>
      <c r="X76" s="970" t="str">
        <f t="shared" si="7"/>
        <v>PAS AE 2018</v>
      </c>
      <c r="Y76" s="970" t="str">
        <f t="shared" si="8"/>
        <v/>
      </c>
      <c r="Z76" s="957">
        <f t="shared" si="5"/>
        <v>0</v>
      </c>
      <c r="AA76" s="957" t="str">
        <f t="shared" si="6"/>
        <v/>
      </c>
      <c r="AB76" s="959">
        <f t="array" ref="AB76">MAX(($I$2:$I$10000=I76)*($W$2:$W$10000=W76)*($E$2:$E$10000="51")*($P$2:$P$10000))</f>
        <v>0</v>
      </c>
      <c r="AC76" s="957">
        <f t="shared" si="9"/>
        <v>0</v>
      </c>
    </row>
    <row r="77" spans="1:29" x14ac:dyDescent="0.3">
      <c r="A77" s="501"/>
      <c r="B77" s="29"/>
      <c r="C77" s="29"/>
      <c r="D77" s="29"/>
      <c r="E77" s="502"/>
      <c r="F77" s="30"/>
      <c r="G77" s="29"/>
      <c r="H77" s="29"/>
      <c r="I77" s="29"/>
      <c r="J77" s="29"/>
      <c r="K77" s="29"/>
      <c r="L77" s="29"/>
      <c r="M77" s="29"/>
      <c r="N77" s="29"/>
      <c r="O77" s="29"/>
      <c r="P77" s="501"/>
      <c r="Q77" s="29"/>
      <c r="R77" s="29"/>
      <c r="S77" s="501"/>
      <c r="T77" s="29"/>
      <c r="U77" s="29"/>
      <c r="V77" s="29"/>
      <c r="W77" s="502"/>
      <c r="X77" s="970" t="str">
        <f t="shared" si="7"/>
        <v>PAS AE 2018</v>
      </c>
      <c r="Y77" s="970" t="str">
        <f t="shared" si="8"/>
        <v/>
      </c>
      <c r="Z77" s="957">
        <f t="shared" si="5"/>
        <v>0</v>
      </c>
      <c r="AA77" s="957" t="str">
        <f t="shared" si="6"/>
        <v/>
      </c>
      <c r="AB77" s="959">
        <f t="array" ref="AB77">MAX(($I$2:$I$10000=I77)*($W$2:$W$10000=W77)*($E$2:$E$10000="51")*($P$2:$P$10000))</f>
        <v>0</v>
      </c>
      <c r="AC77" s="957">
        <f t="shared" si="9"/>
        <v>0</v>
      </c>
    </row>
    <row r="78" spans="1:29" x14ac:dyDescent="0.3">
      <c r="A78" s="501"/>
      <c r="B78" s="29"/>
      <c r="C78" s="29"/>
      <c r="D78" s="29"/>
      <c r="E78" s="502"/>
      <c r="F78" s="30"/>
      <c r="G78" s="29"/>
      <c r="H78" s="29"/>
      <c r="I78" s="29"/>
      <c r="J78" s="29"/>
      <c r="K78" s="29"/>
      <c r="L78" s="29"/>
      <c r="M78" s="29"/>
      <c r="N78" s="29"/>
      <c r="O78" s="29"/>
      <c r="P78" s="501"/>
      <c r="Q78" s="29"/>
      <c r="R78" s="29"/>
      <c r="S78" s="501"/>
      <c r="T78" s="29"/>
      <c r="U78" s="29"/>
      <c r="V78" s="29"/>
      <c r="W78" s="502"/>
      <c r="X78" s="970" t="str">
        <f t="shared" si="7"/>
        <v>PAS AE 2018</v>
      </c>
      <c r="Y78" s="970" t="str">
        <f t="shared" si="8"/>
        <v/>
      </c>
      <c r="Z78" s="957">
        <f t="shared" si="5"/>
        <v>0</v>
      </c>
      <c r="AA78" s="957" t="str">
        <f t="shared" si="6"/>
        <v/>
      </c>
      <c r="AB78" s="959">
        <f t="array" ref="AB78">MAX(($I$2:$I$10000=I78)*($W$2:$W$10000=W78)*($E$2:$E$10000="51")*($P$2:$P$10000))</f>
        <v>0</v>
      </c>
      <c r="AC78" s="957">
        <f t="shared" si="9"/>
        <v>0</v>
      </c>
    </row>
    <row r="79" spans="1:29" x14ac:dyDescent="0.3">
      <c r="A79" s="501"/>
      <c r="B79" s="29"/>
      <c r="C79" s="29"/>
      <c r="D79" s="29"/>
      <c r="E79" s="502"/>
      <c r="F79" s="30"/>
      <c r="G79" s="29"/>
      <c r="H79" s="29"/>
      <c r="I79" s="29"/>
      <c r="J79" s="29"/>
      <c r="K79" s="29"/>
      <c r="L79" s="29"/>
      <c r="M79" s="29"/>
      <c r="N79" s="29"/>
      <c r="O79" s="29"/>
      <c r="P79" s="501"/>
      <c r="Q79" s="29"/>
      <c r="R79" s="29"/>
      <c r="S79" s="501"/>
      <c r="T79" s="29"/>
      <c r="U79" s="29"/>
      <c r="V79" s="29"/>
      <c r="W79" s="502"/>
      <c r="X79" s="970" t="str">
        <f t="shared" si="7"/>
        <v>PAS AE 2018</v>
      </c>
      <c r="Y79" s="970" t="str">
        <f t="shared" si="8"/>
        <v/>
      </c>
      <c r="Z79" s="957">
        <f t="shared" si="5"/>
        <v>0</v>
      </c>
      <c r="AA79" s="957" t="str">
        <f t="shared" si="6"/>
        <v/>
      </c>
      <c r="AB79" s="959">
        <f t="array" ref="AB79">MAX(($I$2:$I$10000=I79)*($W$2:$W$10000=W79)*($E$2:$E$10000="51")*($P$2:$P$10000))</f>
        <v>0</v>
      </c>
      <c r="AC79" s="957">
        <f t="shared" si="9"/>
        <v>0</v>
      </c>
    </row>
    <row r="80" spans="1:29" x14ac:dyDescent="0.3">
      <c r="A80" s="501"/>
      <c r="B80" s="29"/>
      <c r="C80" s="29"/>
      <c r="D80" s="29"/>
      <c r="E80" s="502"/>
      <c r="F80" s="30"/>
      <c r="G80" s="29"/>
      <c r="H80" s="29"/>
      <c r="I80" s="29"/>
      <c r="J80" s="29"/>
      <c r="K80" s="29"/>
      <c r="L80" s="29"/>
      <c r="M80" s="29"/>
      <c r="N80" s="29"/>
      <c r="O80" s="29"/>
      <c r="P80" s="501"/>
      <c r="Q80" s="29"/>
      <c r="R80" s="29"/>
      <c r="S80" s="501"/>
      <c r="T80" s="29"/>
      <c r="U80" s="29"/>
      <c r="V80" s="29"/>
      <c r="W80" s="502"/>
      <c r="X80" s="970" t="str">
        <f t="shared" si="7"/>
        <v>PAS AE 2018</v>
      </c>
      <c r="Y80" s="970" t="str">
        <f t="shared" si="8"/>
        <v/>
      </c>
      <c r="Z80" s="957">
        <f t="shared" si="5"/>
        <v>0</v>
      </c>
      <c r="AA80" s="957" t="str">
        <f t="shared" si="6"/>
        <v/>
      </c>
      <c r="AB80" s="959">
        <f t="array" ref="AB80">MAX(($I$2:$I$10000=I80)*($W$2:$W$10000=W80)*($E$2:$E$10000="51")*($P$2:$P$10000))</f>
        <v>0</v>
      </c>
      <c r="AC80" s="957">
        <f t="shared" si="9"/>
        <v>0</v>
      </c>
    </row>
    <row r="81" spans="1:29" x14ac:dyDescent="0.3">
      <c r="A81" s="501"/>
      <c r="B81" s="29"/>
      <c r="C81" s="29"/>
      <c r="D81" s="29"/>
      <c r="E81" s="502"/>
      <c r="F81" s="30"/>
      <c r="G81" s="29"/>
      <c r="H81" s="29"/>
      <c r="I81" s="29"/>
      <c r="J81" s="29"/>
      <c r="K81" s="29"/>
      <c r="L81" s="29"/>
      <c r="M81" s="29"/>
      <c r="N81" s="29"/>
      <c r="O81" s="29"/>
      <c r="P81" s="501"/>
      <c r="Q81" s="29"/>
      <c r="R81" s="29"/>
      <c r="S81" s="501"/>
      <c r="T81" s="29"/>
      <c r="U81" s="29"/>
      <c r="V81" s="29"/>
      <c r="W81" s="502"/>
      <c r="X81" s="970" t="str">
        <f t="shared" si="7"/>
        <v>PAS AE 2018</v>
      </c>
      <c r="Y81" s="970" t="str">
        <f t="shared" si="8"/>
        <v/>
      </c>
      <c r="Z81" s="957">
        <f t="shared" si="5"/>
        <v>0</v>
      </c>
      <c r="AA81" s="957" t="str">
        <f t="shared" si="6"/>
        <v/>
      </c>
      <c r="AB81" s="959">
        <f t="array" ref="AB81">MAX(($I$2:$I$10000=I81)*($W$2:$W$10000=W81)*($E$2:$E$10000="51")*($P$2:$P$10000))</f>
        <v>0</v>
      </c>
      <c r="AC81" s="957">
        <f t="shared" si="9"/>
        <v>0</v>
      </c>
    </row>
    <row r="82" spans="1:29" x14ac:dyDescent="0.3">
      <c r="A82" s="501"/>
      <c r="B82" s="29"/>
      <c r="C82" s="29"/>
      <c r="D82" s="29"/>
      <c r="E82" s="502"/>
      <c r="F82" s="30"/>
      <c r="G82" s="29"/>
      <c r="H82" s="29"/>
      <c r="I82" s="29"/>
      <c r="J82" s="29"/>
      <c r="K82" s="29"/>
      <c r="L82" s="29"/>
      <c r="M82" s="29"/>
      <c r="N82" s="29"/>
      <c r="O82" s="29"/>
      <c r="P82" s="501"/>
      <c r="Q82" s="29"/>
      <c r="R82" s="29"/>
      <c r="S82" s="501"/>
      <c r="T82" s="29"/>
      <c r="U82" s="29"/>
      <c r="V82" s="29"/>
      <c r="W82" s="502"/>
      <c r="X82" s="970" t="str">
        <f t="shared" si="7"/>
        <v>PAS AE 2018</v>
      </c>
      <c r="Y82" s="970" t="str">
        <f t="shared" si="8"/>
        <v/>
      </c>
      <c r="Z82" s="957">
        <f t="shared" si="5"/>
        <v>0</v>
      </c>
      <c r="AA82" s="957" t="str">
        <f t="shared" si="6"/>
        <v/>
      </c>
      <c r="AB82" s="959">
        <f t="array" ref="AB82">MAX(($I$2:$I$10000=I82)*($W$2:$W$10000=W82)*($E$2:$E$10000="51")*($P$2:$P$10000))</f>
        <v>0</v>
      </c>
      <c r="AC82" s="957">
        <f t="shared" si="9"/>
        <v>0</v>
      </c>
    </row>
    <row r="83" spans="1:29" x14ac:dyDescent="0.3">
      <c r="A83" s="501"/>
      <c r="B83" s="29"/>
      <c r="C83" s="29"/>
      <c r="D83" s="29"/>
      <c r="E83" s="502"/>
      <c r="F83" s="30"/>
      <c r="G83" s="29"/>
      <c r="H83" s="29"/>
      <c r="I83" s="29"/>
      <c r="J83" s="29"/>
      <c r="K83" s="29"/>
      <c r="L83" s="29"/>
      <c r="M83" s="29"/>
      <c r="N83" s="29"/>
      <c r="O83" s="29"/>
      <c r="P83" s="501"/>
      <c r="Q83" s="29"/>
      <c r="R83" s="29"/>
      <c r="S83" s="501"/>
      <c r="T83" s="29"/>
      <c r="U83" s="29"/>
      <c r="V83" s="29"/>
      <c r="W83" s="502"/>
      <c r="X83" s="970" t="str">
        <f t="shared" si="7"/>
        <v>PAS AE 2018</v>
      </c>
      <c r="Y83" s="970" t="str">
        <f t="shared" si="8"/>
        <v/>
      </c>
      <c r="Z83" s="957">
        <f t="shared" si="5"/>
        <v>0</v>
      </c>
      <c r="AA83" s="957" t="str">
        <f t="shared" si="6"/>
        <v/>
      </c>
      <c r="AB83" s="959">
        <f t="array" ref="AB83">MAX(($I$2:$I$10000=I83)*($W$2:$W$10000=W83)*($E$2:$E$10000="51")*($P$2:$P$10000))</f>
        <v>0</v>
      </c>
      <c r="AC83" s="957">
        <f t="shared" si="9"/>
        <v>0</v>
      </c>
    </row>
    <row r="84" spans="1:29" x14ac:dyDescent="0.3">
      <c r="A84" s="501"/>
      <c r="B84" s="29"/>
      <c r="C84" s="29"/>
      <c r="D84" s="29"/>
      <c r="E84" s="502"/>
      <c r="F84" s="30"/>
      <c r="G84" s="29"/>
      <c r="H84" s="29"/>
      <c r="I84" s="29"/>
      <c r="J84" s="29"/>
      <c r="K84" s="29"/>
      <c r="L84" s="29"/>
      <c r="M84" s="29"/>
      <c r="N84" s="29"/>
      <c r="O84" s="29"/>
      <c r="P84" s="501"/>
      <c r="Q84" s="29"/>
      <c r="R84" s="29"/>
      <c r="S84" s="501"/>
      <c r="T84" s="29"/>
      <c r="U84" s="29"/>
      <c r="V84" s="29"/>
      <c r="W84" s="502"/>
      <c r="X84" s="970" t="str">
        <f t="shared" si="7"/>
        <v>PAS AE 2018</v>
      </c>
      <c r="Y84" s="970" t="str">
        <f t="shared" si="8"/>
        <v/>
      </c>
      <c r="Z84" s="957">
        <f t="shared" si="5"/>
        <v>0</v>
      </c>
      <c r="AA84" s="957" t="str">
        <f t="shared" si="6"/>
        <v/>
      </c>
      <c r="AB84" s="959">
        <f t="array" ref="AB84">MAX(($I$2:$I$10000=I84)*($W$2:$W$10000=W84)*($E$2:$E$10000="51")*($P$2:$P$10000))</f>
        <v>0</v>
      </c>
      <c r="AC84" s="957">
        <f t="shared" si="9"/>
        <v>0</v>
      </c>
    </row>
    <row r="85" spans="1:29" x14ac:dyDescent="0.3">
      <c r="A85" s="501"/>
      <c r="B85" s="29"/>
      <c r="C85" s="29"/>
      <c r="D85" s="29"/>
      <c r="E85" s="502"/>
      <c r="F85" s="30"/>
      <c r="G85" s="29"/>
      <c r="H85" s="29"/>
      <c r="I85" s="29"/>
      <c r="J85" s="29"/>
      <c r="K85" s="29"/>
      <c r="L85" s="29"/>
      <c r="M85" s="29"/>
      <c r="N85" s="29"/>
      <c r="O85" s="29"/>
      <c r="P85" s="501"/>
      <c r="Q85" s="29"/>
      <c r="R85" s="29"/>
      <c r="S85" s="501"/>
      <c r="T85" s="29"/>
      <c r="U85" s="29"/>
      <c r="V85" s="29"/>
      <c r="W85" s="502"/>
      <c r="X85" s="970" t="str">
        <f t="shared" si="7"/>
        <v>PAS AE 2018</v>
      </c>
      <c r="Y85" s="970" t="str">
        <f t="shared" si="8"/>
        <v/>
      </c>
      <c r="Z85" s="957">
        <f t="shared" si="5"/>
        <v>0</v>
      </c>
      <c r="AA85" s="957" t="str">
        <f t="shared" si="6"/>
        <v/>
      </c>
      <c r="AB85" s="959">
        <f t="array" ref="AB85">MAX(($I$2:$I$10000=I85)*($W$2:$W$10000=W85)*($E$2:$E$10000="51")*($P$2:$P$10000))</f>
        <v>0</v>
      </c>
      <c r="AC85" s="957">
        <f t="shared" si="9"/>
        <v>0</v>
      </c>
    </row>
    <row r="86" spans="1:29" x14ac:dyDescent="0.3">
      <c r="A86" s="501"/>
      <c r="B86" s="29"/>
      <c r="C86" s="29"/>
      <c r="D86" s="29"/>
      <c r="E86" s="502"/>
      <c r="F86" s="30"/>
      <c r="G86" s="29"/>
      <c r="H86" s="29"/>
      <c r="I86" s="29"/>
      <c r="J86" s="29"/>
      <c r="K86" s="29"/>
      <c r="L86" s="29"/>
      <c r="M86" s="29"/>
      <c r="N86" s="29"/>
      <c r="O86" s="29"/>
      <c r="P86" s="501"/>
      <c r="Q86" s="29"/>
      <c r="R86" s="29"/>
      <c r="S86" s="501"/>
      <c r="T86" s="29"/>
      <c r="U86" s="29"/>
      <c r="V86" s="29"/>
      <c r="W86" s="502"/>
      <c r="X86" s="970" t="str">
        <f t="shared" si="7"/>
        <v>PAS AE 2018</v>
      </c>
      <c r="Y86" s="970" t="str">
        <f t="shared" si="8"/>
        <v/>
      </c>
      <c r="Z86" s="957">
        <f t="shared" si="5"/>
        <v>0</v>
      </c>
      <c r="AA86" s="957" t="str">
        <f t="shared" si="6"/>
        <v/>
      </c>
      <c r="AB86" s="959">
        <f t="array" ref="AB86">MAX(($I$2:$I$10000=I86)*($W$2:$W$10000=W86)*($E$2:$E$10000="51")*($P$2:$P$10000))</f>
        <v>0</v>
      </c>
      <c r="AC86" s="957">
        <f t="shared" si="9"/>
        <v>0</v>
      </c>
    </row>
    <row r="87" spans="1:29" x14ac:dyDescent="0.3">
      <c r="A87" s="501"/>
      <c r="B87" s="29"/>
      <c r="C87" s="29"/>
      <c r="D87" s="29"/>
      <c r="E87" s="502"/>
      <c r="F87" s="30"/>
      <c r="G87" s="29"/>
      <c r="H87" s="29"/>
      <c r="I87" s="29"/>
      <c r="J87" s="29"/>
      <c r="K87" s="29"/>
      <c r="L87" s="29"/>
      <c r="M87" s="29"/>
      <c r="N87" s="29"/>
      <c r="O87" s="29"/>
      <c r="P87" s="501"/>
      <c r="Q87" s="29"/>
      <c r="R87" s="29"/>
      <c r="S87" s="501"/>
      <c r="T87" s="29"/>
      <c r="U87" s="29"/>
      <c r="V87" s="29"/>
      <c r="W87" s="502"/>
      <c r="X87" s="970" t="str">
        <f t="shared" si="7"/>
        <v>PAS AE 2018</v>
      </c>
      <c r="Y87" s="970" t="str">
        <f t="shared" si="8"/>
        <v/>
      </c>
      <c r="Z87" s="957">
        <f t="shared" si="5"/>
        <v>0</v>
      </c>
      <c r="AA87" s="957" t="str">
        <f t="shared" si="6"/>
        <v/>
      </c>
      <c r="AB87" s="959">
        <f t="array" ref="AB87">MAX(($I$2:$I$10000=I87)*($W$2:$W$10000=W87)*($E$2:$E$10000="51")*($P$2:$P$10000))</f>
        <v>0</v>
      </c>
      <c r="AC87" s="957">
        <f t="shared" si="9"/>
        <v>0</v>
      </c>
    </row>
    <row r="88" spans="1:29" x14ac:dyDescent="0.3">
      <c r="A88" s="501"/>
      <c r="B88" s="29"/>
      <c r="C88" s="29"/>
      <c r="D88" s="29"/>
      <c r="E88" s="502"/>
      <c r="F88" s="30"/>
      <c r="G88" s="29"/>
      <c r="H88" s="29"/>
      <c r="I88" s="29"/>
      <c r="J88" s="29"/>
      <c r="K88" s="29"/>
      <c r="L88" s="29"/>
      <c r="M88" s="29"/>
      <c r="N88" s="29"/>
      <c r="O88" s="29"/>
      <c r="P88" s="501"/>
      <c r="Q88" s="29"/>
      <c r="R88" s="29"/>
      <c r="S88" s="501"/>
      <c r="T88" s="29"/>
      <c r="U88" s="29"/>
      <c r="V88" s="29"/>
      <c r="W88" s="502"/>
      <c r="X88" s="970" t="str">
        <f t="shared" si="7"/>
        <v>PAS AE 2018</v>
      </c>
      <c r="Y88" s="970" t="str">
        <f t="shared" si="8"/>
        <v/>
      </c>
      <c r="Z88" s="957">
        <f t="shared" si="5"/>
        <v>0</v>
      </c>
      <c r="AA88" s="957" t="str">
        <f t="shared" si="6"/>
        <v/>
      </c>
      <c r="AB88" s="959">
        <f t="array" ref="AB88">MAX(($I$2:$I$10000=I88)*($W$2:$W$10000=W88)*($E$2:$E$10000="51")*($P$2:$P$10000))</f>
        <v>0</v>
      </c>
      <c r="AC88" s="957">
        <f t="shared" si="9"/>
        <v>0</v>
      </c>
    </row>
    <row r="89" spans="1:29" x14ac:dyDescent="0.3">
      <c r="A89" s="501"/>
      <c r="B89" s="29"/>
      <c r="C89" s="29"/>
      <c r="D89" s="29"/>
      <c r="E89" s="502"/>
      <c r="F89" s="30"/>
      <c r="G89" s="29"/>
      <c r="H89" s="29"/>
      <c r="I89" s="29"/>
      <c r="J89" s="29"/>
      <c r="K89" s="29"/>
      <c r="L89" s="29"/>
      <c r="M89" s="29"/>
      <c r="N89" s="29"/>
      <c r="O89" s="29"/>
      <c r="P89" s="501"/>
      <c r="Q89" s="29"/>
      <c r="R89" s="29"/>
      <c r="S89" s="501"/>
      <c r="T89" s="29"/>
      <c r="U89" s="29"/>
      <c r="V89" s="29"/>
      <c r="W89" s="502"/>
      <c r="X89" s="970" t="str">
        <f t="shared" si="7"/>
        <v>PAS AE 2018</v>
      </c>
      <c r="Y89" s="970" t="str">
        <f t="shared" si="8"/>
        <v/>
      </c>
      <c r="Z89" s="957">
        <f t="shared" si="5"/>
        <v>0</v>
      </c>
      <c r="AA89" s="957" t="str">
        <f t="shared" si="6"/>
        <v/>
      </c>
      <c r="AB89" s="959">
        <f t="array" ref="AB89">MAX(($I$2:$I$10000=I89)*($W$2:$W$10000=W89)*($E$2:$E$10000="51")*($P$2:$P$10000))</f>
        <v>0</v>
      </c>
      <c r="AC89" s="957">
        <f t="shared" si="9"/>
        <v>0</v>
      </c>
    </row>
    <row r="90" spans="1:29" x14ac:dyDescent="0.3">
      <c r="A90" s="501"/>
      <c r="B90" s="29"/>
      <c r="C90" s="29"/>
      <c r="D90" s="29"/>
      <c r="E90" s="502"/>
      <c r="F90" s="30"/>
      <c r="G90" s="29"/>
      <c r="H90" s="29"/>
      <c r="I90" s="29"/>
      <c r="J90" s="29"/>
      <c r="K90" s="29"/>
      <c r="L90" s="29"/>
      <c r="M90" s="29"/>
      <c r="N90" s="29"/>
      <c r="O90" s="29"/>
      <c r="P90" s="501"/>
      <c r="Q90" s="29"/>
      <c r="R90" s="29"/>
      <c r="S90" s="501"/>
      <c r="T90" s="29"/>
      <c r="U90" s="29"/>
      <c r="V90" s="29"/>
      <c r="W90" s="502"/>
      <c r="X90" s="970" t="str">
        <f t="shared" si="7"/>
        <v>PAS AE 2018</v>
      </c>
      <c r="Y90" s="970" t="str">
        <f t="shared" si="8"/>
        <v/>
      </c>
      <c r="Z90" s="957">
        <f t="shared" si="5"/>
        <v>0</v>
      </c>
      <c r="AA90" s="957" t="str">
        <f t="shared" si="6"/>
        <v/>
      </c>
      <c r="AB90" s="959">
        <f t="array" ref="AB90">MAX(($I$2:$I$10000=I90)*($W$2:$W$10000=W90)*($E$2:$E$10000="51")*($P$2:$P$10000))</f>
        <v>0</v>
      </c>
      <c r="AC90" s="957">
        <f t="shared" si="9"/>
        <v>0</v>
      </c>
    </row>
    <row r="91" spans="1:29" x14ac:dyDescent="0.3">
      <c r="A91" s="501"/>
      <c r="B91" s="29"/>
      <c r="C91" s="29"/>
      <c r="D91" s="29"/>
      <c r="E91" s="502"/>
      <c r="F91" s="30"/>
      <c r="G91" s="29"/>
      <c r="H91" s="29"/>
      <c r="I91" s="29"/>
      <c r="J91" s="29"/>
      <c r="K91" s="29"/>
      <c r="L91" s="29"/>
      <c r="M91" s="29"/>
      <c r="N91" s="29"/>
      <c r="O91" s="29"/>
      <c r="P91" s="501"/>
      <c r="Q91" s="29"/>
      <c r="R91" s="29"/>
      <c r="S91" s="501"/>
      <c r="T91" s="29"/>
      <c r="U91" s="29"/>
      <c r="V91" s="29"/>
      <c r="W91" s="502"/>
      <c r="X91" s="970" t="str">
        <f t="shared" si="7"/>
        <v>PAS AE 2018</v>
      </c>
      <c r="Y91" s="970" t="str">
        <f t="shared" si="8"/>
        <v/>
      </c>
      <c r="Z91" s="957">
        <f t="shared" si="5"/>
        <v>0</v>
      </c>
      <c r="AA91" s="957" t="str">
        <f t="shared" si="6"/>
        <v/>
      </c>
      <c r="AB91" s="959">
        <f t="array" ref="AB91">MAX(($I$2:$I$10000=I91)*($W$2:$W$10000=W91)*($E$2:$E$10000="51")*($P$2:$P$10000))</f>
        <v>0</v>
      </c>
      <c r="AC91" s="957">
        <f t="shared" si="9"/>
        <v>0</v>
      </c>
    </row>
    <row r="92" spans="1:29" x14ac:dyDescent="0.3">
      <c r="A92" s="501"/>
      <c r="B92" s="29"/>
      <c r="C92" s="29"/>
      <c r="D92" s="29"/>
      <c r="E92" s="502"/>
      <c r="F92" s="30"/>
      <c r="G92" s="29"/>
      <c r="H92" s="29"/>
      <c r="I92" s="29"/>
      <c r="J92" s="29"/>
      <c r="K92" s="29"/>
      <c r="L92" s="29"/>
      <c r="M92" s="29"/>
      <c r="N92" s="29"/>
      <c r="O92" s="29"/>
      <c r="P92" s="501"/>
      <c r="Q92" s="29"/>
      <c r="R92" s="29"/>
      <c r="S92" s="501"/>
      <c r="T92" s="29"/>
      <c r="U92" s="29"/>
      <c r="V92" s="29"/>
      <c r="W92" s="502"/>
      <c r="X92" s="970" t="str">
        <f t="shared" si="7"/>
        <v>PAS AE 2018</v>
      </c>
      <c r="Y92" s="970" t="str">
        <f t="shared" si="8"/>
        <v/>
      </c>
      <c r="Z92" s="957">
        <f t="shared" si="5"/>
        <v>0</v>
      </c>
      <c r="AA92" s="957" t="str">
        <f t="shared" si="6"/>
        <v/>
      </c>
      <c r="AB92" s="959">
        <f t="array" ref="AB92">MAX(($I$2:$I$10000=I92)*($W$2:$W$10000=W92)*($E$2:$E$10000="51")*($P$2:$P$10000))</f>
        <v>0</v>
      </c>
      <c r="AC92" s="957">
        <f t="shared" si="9"/>
        <v>0</v>
      </c>
    </row>
    <row r="93" spans="1:29" x14ac:dyDescent="0.3">
      <c r="A93" s="501"/>
      <c r="B93" s="29"/>
      <c r="C93" s="29"/>
      <c r="D93" s="29"/>
      <c r="E93" s="502"/>
      <c r="F93" s="30"/>
      <c r="G93" s="29"/>
      <c r="H93" s="29"/>
      <c r="I93" s="29"/>
      <c r="J93" s="29"/>
      <c r="K93" s="29"/>
      <c r="L93" s="29"/>
      <c r="M93" s="29"/>
      <c r="N93" s="29"/>
      <c r="O93" s="29"/>
      <c r="P93" s="501"/>
      <c r="Q93" s="29"/>
      <c r="R93" s="29"/>
      <c r="S93" s="501"/>
      <c r="T93" s="29"/>
      <c r="U93" s="29"/>
      <c r="V93" s="29"/>
      <c r="W93" s="502"/>
      <c r="X93" s="970" t="str">
        <f t="shared" si="7"/>
        <v>PAS AE 2018</v>
      </c>
      <c r="Y93" s="970" t="str">
        <f t="shared" si="8"/>
        <v/>
      </c>
      <c r="Z93" s="957">
        <f t="shared" si="5"/>
        <v>0</v>
      </c>
      <c r="AA93" s="957" t="str">
        <f t="shared" si="6"/>
        <v/>
      </c>
      <c r="AB93" s="959">
        <f t="array" ref="AB93">MAX(($I$2:$I$10000=I93)*($W$2:$W$10000=W93)*($E$2:$E$10000="51")*($P$2:$P$10000))</f>
        <v>0</v>
      </c>
      <c r="AC93" s="957">
        <f t="shared" si="9"/>
        <v>0</v>
      </c>
    </row>
    <row r="94" spans="1:29" x14ac:dyDescent="0.3">
      <c r="A94" s="501"/>
      <c r="B94" s="29"/>
      <c r="C94" s="29"/>
      <c r="D94" s="29"/>
      <c r="E94" s="502"/>
      <c r="F94" s="30"/>
      <c r="G94" s="29"/>
      <c r="H94" s="29"/>
      <c r="I94" s="29"/>
      <c r="J94" s="29"/>
      <c r="K94" s="29"/>
      <c r="L94" s="29"/>
      <c r="M94" s="29"/>
      <c r="N94" s="29"/>
      <c r="O94" s="29"/>
      <c r="P94" s="501"/>
      <c r="Q94" s="29"/>
      <c r="R94" s="29"/>
      <c r="S94" s="501"/>
      <c r="T94" s="29"/>
      <c r="U94" s="29"/>
      <c r="V94" s="29"/>
      <c r="W94" s="502"/>
      <c r="X94" s="970" t="str">
        <f t="shared" si="7"/>
        <v>PAS AE 2018</v>
      </c>
      <c r="Y94" s="970" t="str">
        <f t="shared" si="8"/>
        <v/>
      </c>
      <c r="Z94" s="957">
        <f t="shared" si="5"/>
        <v>0</v>
      </c>
      <c r="AA94" s="957" t="str">
        <f t="shared" si="6"/>
        <v/>
      </c>
      <c r="AB94" s="959">
        <f t="array" ref="AB94">MAX(($I$2:$I$10000=I94)*($W$2:$W$10000=W94)*($E$2:$E$10000="51")*($P$2:$P$10000))</f>
        <v>0</v>
      </c>
      <c r="AC94" s="957">
        <f t="shared" si="9"/>
        <v>0</v>
      </c>
    </row>
    <row r="95" spans="1:29" x14ac:dyDescent="0.3">
      <c r="A95" s="501"/>
      <c r="B95" s="29"/>
      <c r="C95" s="29"/>
      <c r="D95" s="29"/>
      <c r="E95" s="502"/>
      <c r="F95" s="30"/>
      <c r="G95" s="29"/>
      <c r="H95" s="29"/>
      <c r="I95" s="29"/>
      <c r="J95" s="29"/>
      <c r="K95" s="29"/>
      <c r="L95" s="29"/>
      <c r="M95" s="29"/>
      <c r="N95" s="29"/>
      <c r="O95" s="29"/>
      <c r="P95" s="501"/>
      <c r="Q95" s="29"/>
      <c r="R95" s="29"/>
      <c r="S95" s="501"/>
      <c r="T95" s="29"/>
      <c r="U95" s="29"/>
      <c r="V95" s="29"/>
      <c r="W95" s="502"/>
      <c r="X95" s="970" t="str">
        <f t="shared" si="7"/>
        <v>PAS AE 2018</v>
      </c>
      <c r="Y95" s="970" t="str">
        <f t="shared" si="8"/>
        <v/>
      </c>
      <c r="Z95" s="957">
        <f t="shared" si="5"/>
        <v>0</v>
      </c>
      <c r="AA95" s="957" t="str">
        <f t="shared" si="6"/>
        <v/>
      </c>
      <c r="AB95" s="959">
        <f t="array" ref="AB95">MAX(($I$2:$I$10000=I95)*($W$2:$W$10000=W95)*($E$2:$E$10000="51")*($P$2:$P$10000))</f>
        <v>0</v>
      </c>
      <c r="AC95" s="957">
        <f t="shared" si="9"/>
        <v>0</v>
      </c>
    </row>
    <row r="96" spans="1:29" x14ac:dyDescent="0.3">
      <c r="A96" s="501"/>
      <c r="B96" s="29"/>
      <c r="C96" s="29"/>
      <c r="D96" s="29"/>
      <c r="E96" s="502"/>
      <c r="F96" s="30"/>
      <c r="G96" s="29"/>
      <c r="H96" s="29"/>
      <c r="I96" s="29"/>
      <c r="J96" s="29"/>
      <c r="K96" s="29"/>
      <c r="L96" s="29"/>
      <c r="M96" s="29"/>
      <c r="N96" s="29"/>
      <c r="O96" s="29"/>
      <c r="P96" s="501"/>
      <c r="Q96" s="29"/>
      <c r="R96" s="29"/>
      <c r="S96" s="501"/>
      <c r="T96" s="29"/>
      <c r="U96" s="29"/>
      <c r="V96" s="29"/>
      <c r="W96" s="502"/>
      <c r="X96" s="970" t="str">
        <f t="shared" si="7"/>
        <v>PAS AE 2018</v>
      </c>
      <c r="Y96" s="970" t="str">
        <f t="shared" si="8"/>
        <v/>
      </c>
      <c r="Z96" s="957">
        <f t="shared" si="5"/>
        <v>0</v>
      </c>
      <c r="AA96" s="957" t="str">
        <f t="shared" si="6"/>
        <v/>
      </c>
      <c r="AB96" s="959">
        <f t="array" ref="AB96">MAX(($I$2:$I$10000=I96)*($W$2:$W$10000=W96)*($E$2:$E$10000="51")*($P$2:$P$10000))</f>
        <v>0</v>
      </c>
      <c r="AC96" s="957">
        <f t="shared" si="9"/>
        <v>0</v>
      </c>
    </row>
    <row r="97" spans="1:29" x14ac:dyDescent="0.3">
      <c r="A97" s="501"/>
      <c r="B97" s="29"/>
      <c r="C97" s="29"/>
      <c r="D97" s="29"/>
      <c r="E97" s="502"/>
      <c r="F97" s="30"/>
      <c r="G97" s="29"/>
      <c r="H97" s="29"/>
      <c r="I97" s="29"/>
      <c r="J97" s="29"/>
      <c r="K97" s="29"/>
      <c r="L97" s="29"/>
      <c r="M97" s="29"/>
      <c r="N97" s="29"/>
      <c r="O97" s="29"/>
      <c r="P97" s="501"/>
      <c r="Q97" s="29"/>
      <c r="R97" s="29"/>
      <c r="S97" s="501"/>
      <c r="T97" s="29"/>
      <c r="U97" s="29"/>
      <c r="V97" s="29"/>
      <c r="W97" s="502"/>
      <c r="X97" s="970" t="str">
        <f t="shared" si="7"/>
        <v>PAS AE 2018</v>
      </c>
      <c r="Y97" s="970" t="str">
        <f t="shared" si="8"/>
        <v/>
      </c>
      <c r="Z97" s="957">
        <f t="shared" si="5"/>
        <v>0</v>
      </c>
      <c r="AA97" s="957" t="str">
        <f t="shared" si="6"/>
        <v/>
      </c>
      <c r="AB97" s="959">
        <f t="array" ref="AB97">MAX(($I$2:$I$10000=I97)*($W$2:$W$10000=W97)*($E$2:$E$10000="51")*($P$2:$P$10000))</f>
        <v>0</v>
      </c>
      <c r="AC97" s="957">
        <f t="shared" si="9"/>
        <v>0</v>
      </c>
    </row>
    <row r="98" spans="1:29" x14ac:dyDescent="0.3">
      <c r="A98" s="501"/>
      <c r="B98" s="29"/>
      <c r="C98" s="29"/>
      <c r="D98" s="29"/>
      <c r="E98" s="502"/>
      <c r="F98" s="30"/>
      <c r="G98" s="29"/>
      <c r="H98" s="29"/>
      <c r="I98" s="29"/>
      <c r="J98" s="29"/>
      <c r="K98" s="29"/>
      <c r="L98" s="29"/>
      <c r="M98" s="29"/>
      <c r="N98" s="29"/>
      <c r="O98" s="29"/>
      <c r="P98" s="501"/>
      <c r="Q98" s="29"/>
      <c r="R98" s="29"/>
      <c r="S98" s="501"/>
      <c r="T98" s="29"/>
      <c r="U98" s="29"/>
      <c r="V98" s="29"/>
      <c r="W98" s="502"/>
      <c r="X98" s="970" t="str">
        <f t="shared" si="7"/>
        <v>PAS AE 2018</v>
      </c>
      <c r="Y98" s="970" t="str">
        <f t="shared" si="8"/>
        <v/>
      </c>
      <c r="Z98" s="957">
        <f t="shared" si="5"/>
        <v>0</v>
      </c>
      <c r="AA98" s="957" t="str">
        <f t="shared" si="6"/>
        <v/>
      </c>
      <c r="AB98" s="959">
        <f t="array" ref="AB98">MAX(($I$2:$I$10000=I98)*($W$2:$W$10000=W98)*($E$2:$E$10000="51")*($P$2:$P$10000))</f>
        <v>0</v>
      </c>
      <c r="AC98" s="957">
        <f t="shared" si="9"/>
        <v>0</v>
      </c>
    </row>
    <row r="99" spans="1:29" x14ac:dyDescent="0.3">
      <c r="A99" s="501"/>
      <c r="B99" s="29"/>
      <c r="C99" s="29"/>
      <c r="D99" s="29"/>
      <c r="E99" s="502"/>
      <c r="F99" s="30"/>
      <c r="G99" s="29"/>
      <c r="H99" s="29"/>
      <c r="I99" s="29"/>
      <c r="J99" s="29"/>
      <c r="K99" s="29"/>
      <c r="L99" s="29"/>
      <c r="M99" s="29"/>
      <c r="N99" s="29"/>
      <c r="O99" s="29"/>
      <c r="P99" s="501"/>
      <c r="Q99" s="29"/>
      <c r="R99" s="29"/>
      <c r="S99" s="501"/>
      <c r="T99" s="29"/>
      <c r="U99" s="29"/>
      <c r="V99" s="29"/>
      <c r="W99" s="502"/>
      <c r="X99" s="970" t="str">
        <f t="shared" si="7"/>
        <v>PAS AE 2018</v>
      </c>
      <c r="Y99" s="970" t="str">
        <f t="shared" si="8"/>
        <v/>
      </c>
      <c r="Z99" s="957">
        <f t="shared" si="5"/>
        <v>0</v>
      </c>
      <c r="AA99" s="957" t="str">
        <f t="shared" si="6"/>
        <v/>
      </c>
      <c r="AB99" s="959">
        <f t="array" ref="AB99">MAX(($I$2:$I$10000=I99)*($W$2:$W$10000=W99)*($E$2:$E$10000="51")*($P$2:$P$10000))</f>
        <v>0</v>
      </c>
      <c r="AC99" s="957">
        <f t="shared" si="9"/>
        <v>0</v>
      </c>
    </row>
    <row r="100" spans="1:29" x14ac:dyDescent="0.3">
      <c r="A100" s="501"/>
      <c r="B100" s="29"/>
      <c r="C100" s="29"/>
      <c r="D100" s="29"/>
      <c r="E100" s="502"/>
      <c r="F100" s="30"/>
      <c r="G100" s="29"/>
      <c r="H100" s="29"/>
      <c r="I100" s="29"/>
      <c r="J100" s="29"/>
      <c r="K100" s="29"/>
      <c r="L100" s="29"/>
      <c r="M100" s="29"/>
      <c r="N100" s="29"/>
      <c r="O100" s="29"/>
      <c r="P100" s="501"/>
      <c r="Q100" s="29"/>
      <c r="R100" s="29"/>
      <c r="S100" s="501"/>
      <c r="T100" s="29"/>
      <c r="U100" s="29"/>
      <c r="V100" s="29"/>
      <c r="W100" s="502"/>
      <c r="X100" s="970" t="str">
        <f t="shared" si="7"/>
        <v>PAS AE 2018</v>
      </c>
      <c r="Y100" s="970" t="str">
        <f t="shared" si="8"/>
        <v/>
      </c>
      <c r="Z100" s="957">
        <f t="shared" si="5"/>
        <v>0</v>
      </c>
      <c r="AA100" s="957" t="str">
        <f t="shared" si="6"/>
        <v/>
      </c>
      <c r="AB100" s="959">
        <f t="array" ref="AB100">MAX(($I$2:$I$10000=I100)*($W$2:$W$10000=W100)*($E$2:$E$10000="51")*($P$2:$P$10000))</f>
        <v>0</v>
      </c>
      <c r="AC100" s="957">
        <f t="shared" si="9"/>
        <v>0</v>
      </c>
    </row>
    <row r="101" spans="1:29" x14ac:dyDescent="0.3">
      <c r="A101" s="501"/>
      <c r="B101" s="29"/>
      <c r="C101" s="29"/>
      <c r="D101" s="29"/>
      <c r="E101" s="502"/>
      <c r="F101" s="30"/>
      <c r="G101" s="29"/>
      <c r="H101" s="29"/>
      <c r="I101" s="29"/>
      <c r="J101" s="29"/>
      <c r="K101" s="29"/>
      <c r="L101" s="29"/>
      <c r="M101" s="29"/>
      <c r="N101" s="29"/>
      <c r="O101" s="29"/>
      <c r="P101" s="501"/>
      <c r="Q101" s="29"/>
      <c r="R101" s="29"/>
      <c r="S101" s="501"/>
      <c r="T101" s="29"/>
      <c r="U101" s="29"/>
      <c r="V101" s="29"/>
      <c r="W101" s="502"/>
      <c r="X101" s="970" t="str">
        <f t="shared" si="7"/>
        <v>PAS AE 2018</v>
      </c>
      <c r="Y101" s="970" t="str">
        <f t="shared" si="8"/>
        <v/>
      </c>
      <c r="Z101" s="957">
        <f t="shared" si="5"/>
        <v>0</v>
      </c>
      <c r="AA101" s="957" t="str">
        <f t="shared" si="6"/>
        <v/>
      </c>
      <c r="AB101" s="959">
        <f t="array" ref="AB101">MAX(($I$2:$I$10000=I101)*($W$2:$W$10000=W101)*($E$2:$E$10000="51")*($P$2:$P$10000))</f>
        <v>0</v>
      </c>
      <c r="AC101" s="957">
        <f t="shared" si="9"/>
        <v>0</v>
      </c>
    </row>
    <row r="102" spans="1:29" x14ac:dyDescent="0.3">
      <c r="A102" s="501"/>
      <c r="B102" s="29"/>
      <c r="C102" s="29"/>
      <c r="D102" s="29"/>
      <c r="E102" s="502"/>
      <c r="F102" s="30"/>
      <c r="G102" s="29"/>
      <c r="H102" s="29"/>
      <c r="I102" s="29"/>
      <c r="J102" s="29"/>
      <c r="K102" s="29"/>
      <c r="L102" s="29"/>
      <c r="M102" s="29"/>
      <c r="N102" s="29"/>
      <c r="O102" s="29"/>
      <c r="P102" s="501"/>
      <c r="Q102" s="29"/>
      <c r="R102" s="29"/>
      <c r="S102" s="501"/>
      <c r="T102" s="29"/>
      <c r="U102" s="29"/>
      <c r="V102" s="29"/>
      <c r="W102" s="502"/>
      <c r="X102" s="970" t="str">
        <f t="shared" si="7"/>
        <v>PAS AE 2018</v>
      </c>
      <c r="Y102" s="970" t="str">
        <f t="shared" si="8"/>
        <v/>
      </c>
      <c r="Z102" s="957">
        <f t="shared" si="5"/>
        <v>0</v>
      </c>
      <c r="AA102" s="957" t="str">
        <f t="shared" si="6"/>
        <v/>
      </c>
      <c r="AB102" s="959">
        <f t="array" ref="AB102">MAX(($I$2:$I$10000=I102)*($W$2:$W$10000=W102)*($E$2:$E$10000="51")*($P$2:$P$10000))</f>
        <v>0</v>
      </c>
      <c r="AC102" s="957">
        <f t="shared" si="9"/>
        <v>0</v>
      </c>
    </row>
    <row r="103" spans="1:29" x14ac:dyDescent="0.3">
      <c r="A103" s="501"/>
      <c r="B103" s="29"/>
      <c r="C103" s="29"/>
      <c r="D103" s="29"/>
      <c r="E103" s="502"/>
      <c r="F103" s="30"/>
      <c r="G103" s="29"/>
      <c r="H103" s="29"/>
      <c r="I103" s="29"/>
      <c r="J103" s="29"/>
      <c r="K103" s="29"/>
      <c r="L103" s="29"/>
      <c r="M103" s="29"/>
      <c r="N103" s="29"/>
      <c r="O103" s="29"/>
      <c r="P103" s="501"/>
      <c r="Q103" s="29"/>
      <c r="R103" s="29"/>
      <c r="S103" s="501"/>
      <c r="T103" s="29"/>
      <c r="U103" s="29"/>
      <c r="V103" s="29"/>
      <c r="W103" s="502"/>
      <c r="X103" s="970" t="str">
        <f t="shared" si="7"/>
        <v>PAS AE 2018</v>
      </c>
      <c r="Y103" s="970" t="str">
        <f t="shared" si="8"/>
        <v/>
      </c>
      <c r="Z103" s="957">
        <f t="shared" si="5"/>
        <v>0</v>
      </c>
      <c r="AA103" s="957" t="str">
        <f t="shared" si="6"/>
        <v/>
      </c>
      <c r="AB103" s="959">
        <f t="array" ref="AB103">MAX(($I$2:$I$10000=I103)*($W$2:$W$10000=W103)*($E$2:$E$10000="51")*($P$2:$P$10000))</f>
        <v>0</v>
      </c>
      <c r="AC103" s="957">
        <f t="shared" si="9"/>
        <v>0</v>
      </c>
    </row>
    <row r="104" spans="1:29" x14ac:dyDescent="0.3">
      <c r="A104" s="501"/>
      <c r="B104" s="29"/>
      <c r="C104" s="29"/>
      <c r="D104" s="29"/>
      <c r="E104" s="502"/>
      <c r="F104" s="30"/>
      <c r="G104" s="29"/>
      <c r="H104" s="29"/>
      <c r="I104" s="29"/>
      <c r="J104" s="29"/>
      <c r="K104" s="29"/>
      <c r="L104" s="29"/>
      <c r="M104" s="29"/>
      <c r="N104" s="29"/>
      <c r="O104" s="29"/>
      <c r="P104" s="501"/>
      <c r="Q104" s="29"/>
      <c r="R104" s="29"/>
      <c r="S104" s="501"/>
      <c r="T104" s="29"/>
      <c r="U104" s="29"/>
      <c r="V104" s="29"/>
      <c r="W104" s="502"/>
      <c r="X104" s="970" t="str">
        <f t="shared" si="7"/>
        <v>PAS AE 2018</v>
      </c>
      <c r="Y104" s="970" t="str">
        <f t="shared" si="8"/>
        <v/>
      </c>
      <c r="Z104" s="957">
        <f t="shared" si="5"/>
        <v>0</v>
      </c>
      <c r="AA104" s="957" t="str">
        <f t="shared" si="6"/>
        <v/>
      </c>
      <c r="AB104" s="959">
        <f t="array" ref="AB104">MAX(($I$2:$I$10000=I104)*($W$2:$W$10000=W104)*($E$2:$E$10000="51")*($P$2:$P$10000))</f>
        <v>0</v>
      </c>
      <c r="AC104" s="957">
        <f t="shared" si="9"/>
        <v>0</v>
      </c>
    </row>
    <row r="105" spans="1:29" x14ac:dyDescent="0.3">
      <c r="A105" s="501"/>
      <c r="B105" s="29"/>
      <c r="C105" s="29"/>
      <c r="D105" s="29"/>
      <c r="E105" s="502"/>
      <c r="F105" s="30"/>
      <c r="G105" s="29"/>
      <c r="H105" s="29"/>
      <c r="I105" s="29"/>
      <c r="J105" s="29"/>
      <c r="K105" s="29"/>
      <c r="L105" s="29"/>
      <c r="M105" s="29"/>
      <c r="N105" s="29"/>
      <c r="O105" s="29"/>
      <c r="P105" s="501"/>
      <c r="Q105" s="29"/>
      <c r="R105" s="29"/>
      <c r="S105" s="501"/>
      <c r="T105" s="29"/>
      <c r="U105" s="29"/>
      <c r="V105" s="29"/>
      <c r="W105" s="502"/>
      <c r="X105" s="970" t="str">
        <f t="shared" si="7"/>
        <v>PAS AE 2018</v>
      </c>
      <c r="Y105" s="970" t="str">
        <f t="shared" si="8"/>
        <v/>
      </c>
      <c r="Z105" s="957">
        <f t="shared" si="5"/>
        <v>0</v>
      </c>
      <c r="AA105" s="957" t="str">
        <f t="shared" si="6"/>
        <v/>
      </c>
      <c r="AB105" s="959">
        <f t="array" ref="AB105">MAX(($I$2:$I$10000=I105)*($W$2:$W$10000=W105)*($E$2:$E$10000="51")*($P$2:$P$10000))</f>
        <v>0</v>
      </c>
      <c r="AC105" s="957">
        <f t="shared" si="9"/>
        <v>0</v>
      </c>
    </row>
    <row r="106" spans="1:29" x14ac:dyDescent="0.3">
      <c r="A106" s="501"/>
      <c r="B106" s="29"/>
      <c r="C106" s="29"/>
      <c r="D106" s="29"/>
      <c r="E106" s="502"/>
      <c r="F106" s="30"/>
      <c r="G106" s="29"/>
      <c r="H106" s="29"/>
      <c r="I106" s="29"/>
      <c r="J106" s="29"/>
      <c r="K106" s="29"/>
      <c r="L106" s="29"/>
      <c r="M106" s="29"/>
      <c r="N106" s="29"/>
      <c r="O106" s="29"/>
      <c r="P106" s="501"/>
      <c r="Q106" s="29"/>
      <c r="R106" s="29"/>
      <c r="S106" s="501"/>
      <c r="T106" s="29"/>
      <c r="U106" s="29"/>
      <c r="V106" s="29"/>
      <c r="W106" s="502"/>
      <c r="X106" s="970" t="str">
        <f t="shared" si="7"/>
        <v>PAS AE 2018</v>
      </c>
      <c r="Y106" s="970" t="str">
        <f t="shared" si="8"/>
        <v/>
      </c>
      <c r="Z106" s="957">
        <f t="shared" si="5"/>
        <v>0</v>
      </c>
      <c r="AA106" s="957" t="str">
        <f t="shared" si="6"/>
        <v/>
      </c>
      <c r="AB106" s="959">
        <f t="array" ref="AB106">MAX(($I$2:$I$10000=I106)*($W$2:$W$10000=W106)*($E$2:$E$10000="51")*($P$2:$P$10000))</f>
        <v>0</v>
      </c>
      <c r="AC106" s="957">
        <f t="shared" si="9"/>
        <v>0</v>
      </c>
    </row>
    <row r="107" spans="1:29" x14ac:dyDescent="0.3">
      <c r="A107" s="501"/>
      <c r="B107" s="29"/>
      <c r="C107" s="29"/>
      <c r="D107" s="29"/>
      <c r="E107" s="502"/>
      <c r="F107" s="30"/>
      <c r="G107" s="29"/>
      <c r="H107" s="29"/>
      <c r="I107" s="29"/>
      <c r="J107" s="29"/>
      <c r="K107" s="29"/>
      <c r="L107" s="29"/>
      <c r="M107" s="29"/>
      <c r="N107" s="29"/>
      <c r="O107" s="29"/>
      <c r="P107" s="501"/>
      <c r="Q107" s="29"/>
      <c r="R107" s="29"/>
      <c r="S107" s="501"/>
      <c r="T107" s="29"/>
      <c r="U107" s="29"/>
      <c r="V107" s="29"/>
      <c r="W107" s="502"/>
      <c r="X107" s="970" t="str">
        <f t="shared" si="7"/>
        <v>PAS AE 2018</v>
      </c>
      <c r="Y107" s="970" t="str">
        <f t="shared" si="8"/>
        <v/>
      </c>
      <c r="Z107" s="957">
        <f t="shared" si="5"/>
        <v>0</v>
      </c>
      <c r="AA107" s="957" t="str">
        <f t="shared" si="6"/>
        <v/>
      </c>
      <c r="AB107" s="959">
        <f t="array" ref="AB107">MAX(($I$2:$I$10000=I107)*($W$2:$W$10000=W107)*($E$2:$E$10000="51")*($P$2:$P$10000))</f>
        <v>0</v>
      </c>
      <c r="AC107" s="957">
        <f t="shared" si="9"/>
        <v>0</v>
      </c>
    </row>
    <row r="108" spans="1:29" x14ac:dyDescent="0.3">
      <c r="A108" s="501"/>
      <c r="B108" s="29"/>
      <c r="C108" s="29"/>
      <c r="D108" s="29"/>
      <c r="E108" s="502"/>
      <c r="F108" s="30"/>
      <c r="G108" s="29"/>
      <c r="H108" s="29"/>
      <c r="I108" s="29"/>
      <c r="J108" s="29"/>
      <c r="K108" s="29"/>
      <c r="L108" s="29"/>
      <c r="M108" s="29"/>
      <c r="N108" s="29"/>
      <c r="O108" s="29"/>
      <c r="P108" s="501"/>
      <c r="Q108" s="29"/>
      <c r="R108" s="29"/>
      <c r="S108" s="501"/>
      <c r="T108" s="29"/>
      <c r="U108" s="29"/>
      <c r="V108" s="29"/>
      <c r="W108" s="502"/>
      <c r="X108" s="970" t="str">
        <f t="shared" si="7"/>
        <v>PAS AE 2018</v>
      </c>
      <c r="Y108" s="970" t="str">
        <f t="shared" si="8"/>
        <v/>
      </c>
      <c r="Z108" s="957">
        <f t="shared" si="5"/>
        <v>0</v>
      </c>
      <c r="AA108" s="957" t="str">
        <f t="shared" si="6"/>
        <v/>
      </c>
      <c r="AB108" s="959">
        <f t="array" ref="AB108">MAX(($I$2:$I$10000=I108)*($W$2:$W$10000=W108)*($E$2:$E$10000="51")*($P$2:$P$10000))</f>
        <v>0</v>
      </c>
      <c r="AC108" s="957">
        <f t="shared" si="9"/>
        <v>0</v>
      </c>
    </row>
    <row r="109" spans="1:29" x14ac:dyDescent="0.3">
      <c r="A109" s="501"/>
      <c r="B109" s="29"/>
      <c r="C109" s="29"/>
      <c r="D109" s="29"/>
      <c r="E109" s="502"/>
      <c r="F109" s="30"/>
      <c r="G109" s="29"/>
      <c r="H109" s="29"/>
      <c r="I109" s="29"/>
      <c r="J109" s="29"/>
      <c r="K109" s="29"/>
      <c r="L109" s="29"/>
      <c r="M109" s="29"/>
      <c r="N109" s="29"/>
      <c r="O109" s="29"/>
      <c r="P109" s="501"/>
      <c r="Q109" s="29"/>
      <c r="R109" s="29"/>
      <c r="S109" s="501"/>
      <c r="T109" s="29"/>
      <c r="U109" s="29"/>
      <c r="V109" s="29"/>
      <c r="W109" s="502"/>
      <c r="X109" s="970" t="str">
        <f t="shared" si="7"/>
        <v>PAS AE 2018</v>
      </c>
      <c r="Y109" s="970" t="str">
        <f t="shared" si="8"/>
        <v/>
      </c>
      <c r="Z109" s="957">
        <f t="shared" si="5"/>
        <v>0</v>
      </c>
      <c r="AA109" s="957" t="str">
        <f t="shared" si="6"/>
        <v/>
      </c>
      <c r="AB109" s="959">
        <f t="array" ref="AB109">MAX(($I$2:$I$10000=I109)*($W$2:$W$10000=W109)*($E$2:$E$10000="51")*($P$2:$P$10000))</f>
        <v>0</v>
      </c>
      <c r="AC109" s="957">
        <f t="shared" si="9"/>
        <v>0</v>
      </c>
    </row>
    <row r="110" spans="1:29" x14ac:dyDescent="0.3">
      <c r="A110" s="501"/>
      <c r="B110" s="29"/>
      <c r="C110" s="29"/>
      <c r="D110" s="29"/>
      <c r="E110" s="502"/>
      <c r="F110" s="30"/>
      <c r="G110" s="29"/>
      <c r="H110" s="29"/>
      <c r="I110" s="29"/>
      <c r="J110" s="29"/>
      <c r="K110" s="29"/>
      <c r="L110" s="29"/>
      <c r="M110" s="29"/>
      <c r="N110" s="29"/>
      <c r="O110" s="29"/>
      <c r="P110" s="501"/>
      <c r="Q110" s="29"/>
      <c r="R110" s="29"/>
      <c r="S110" s="501"/>
      <c r="T110" s="29"/>
      <c r="U110" s="29"/>
      <c r="V110" s="29"/>
      <c r="W110" s="502"/>
      <c r="X110" s="970" t="str">
        <f t="shared" si="7"/>
        <v>PAS AE 2018</v>
      </c>
      <c r="Y110" s="970" t="str">
        <f t="shared" si="8"/>
        <v/>
      </c>
      <c r="Z110" s="957">
        <f t="shared" si="5"/>
        <v>0</v>
      </c>
      <c r="AA110" s="957" t="str">
        <f t="shared" si="6"/>
        <v/>
      </c>
      <c r="AB110" s="959">
        <f t="array" ref="AB110">MAX(($I$2:$I$10000=I110)*($W$2:$W$10000=W110)*($E$2:$E$10000="51")*($P$2:$P$10000))</f>
        <v>0</v>
      </c>
      <c r="AC110" s="957">
        <f t="shared" si="9"/>
        <v>0</v>
      </c>
    </row>
    <row r="111" spans="1:29" x14ac:dyDescent="0.3">
      <c r="A111" s="501"/>
      <c r="B111" s="29"/>
      <c r="C111" s="29"/>
      <c r="D111" s="29"/>
      <c r="E111" s="502"/>
      <c r="F111" s="30"/>
      <c r="G111" s="29"/>
      <c r="H111" s="29"/>
      <c r="I111" s="29"/>
      <c r="J111" s="29"/>
      <c r="K111" s="29"/>
      <c r="L111" s="29"/>
      <c r="M111" s="29"/>
      <c r="N111" s="29"/>
      <c r="O111" s="29"/>
      <c r="P111" s="501"/>
      <c r="Q111" s="29"/>
      <c r="R111" s="29"/>
      <c r="S111" s="501"/>
      <c r="T111" s="29"/>
      <c r="U111" s="29"/>
      <c r="V111" s="29"/>
      <c r="W111" s="502"/>
      <c r="X111" s="970" t="str">
        <f t="shared" si="7"/>
        <v>PAS AE 2018</v>
      </c>
      <c r="Y111" s="970" t="str">
        <f t="shared" si="8"/>
        <v/>
      </c>
      <c r="Z111" s="957">
        <f t="shared" si="5"/>
        <v>0</v>
      </c>
      <c r="AA111" s="957" t="str">
        <f t="shared" si="6"/>
        <v/>
      </c>
      <c r="AB111" s="959">
        <f t="array" ref="AB111">MAX(($I$2:$I$10000=I111)*($W$2:$W$10000=W111)*($E$2:$E$10000="51")*($P$2:$P$10000))</f>
        <v>0</v>
      </c>
      <c r="AC111" s="957">
        <f t="shared" si="9"/>
        <v>0</v>
      </c>
    </row>
    <row r="112" spans="1:29" x14ac:dyDescent="0.3">
      <c r="A112" s="501"/>
      <c r="B112" s="29"/>
      <c r="C112" s="29"/>
      <c r="D112" s="29"/>
      <c r="E112" s="502"/>
      <c r="F112" s="30"/>
      <c r="G112" s="29"/>
      <c r="H112" s="29"/>
      <c r="I112" s="29"/>
      <c r="J112" s="29"/>
      <c r="K112" s="29"/>
      <c r="L112" s="29"/>
      <c r="M112" s="29"/>
      <c r="N112" s="29"/>
      <c r="O112" s="29"/>
      <c r="P112" s="501"/>
      <c r="Q112" s="29"/>
      <c r="R112" s="29"/>
      <c r="S112" s="501"/>
      <c r="T112" s="29"/>
      <c r="U112" s="29"/>
      <c r="V112" s="29"/>
      <c r="W112" s="502"/>
      <c r="X112" s="970" t="str">
        <f t="shared" si="7"/>
        <v>PAS AE 2018</v>
      </c>
      <c r="Y112" s="970" t="str">
        <f t="shared" si="8"/>
        <v/>
      </c>
      <c r="Z112" s="957">
        <f t="shared" si="5"/>
        <v>0</v>
      </c>
      <c r="AA112" s="957" t="str">
        <f t="shared" si="6"/>
        <v/>
      </c>
      <c r="AB112" s="959">
        <f t="array" ref="AB112">MAX(($I$2:$I$10000=I112)*($W$2:$W$10000=W112)*($E$2:$E$10000="51")*($P$2:$P$10000))</f>
        <v>0</v>
      </c>
      <c r="AC112" s="957">
        <f t="shared" si="9"/>
        <v>0</v>
      </c>
    </row>
    <row r="113" spans="1:29" x14ac:dyDescent="0.3">
      <c r="A113" s="501"/>
      <c r="B113" s="29"/>
      <c r="C113" s="29"/>
      <c r="D113" s="29"/>
      <c r="E113" s="502"/>
      <c r="F113" s="30"/>
      <c r="G113" s="29"/>
      <c r="H113" s="29"/>
      <c r="I113" s="29"/>
      <c r="J113" s="29"/>
      <c r="K113" s="29"/>
      <c r="L113" s="29"/>
      <c r="M113" s="29"/>
      <c r="N113" s="29"/>
      <c r="O113" s="29"/>
      <c r="P113" s="501"/>
      <c r="Q113" s="29"/>
      <c r="R113" s="29"/>
      <c r="S113" s="501"/>
      <c r="T113" s="29"/>
      <c r="U113" s="29"/>
      <c r="V113" s="29"/>
      <c r="W113" s="502"/>
      <c r="X113" s="970" t="str">
        <f t="shared" si="7"/>
        <v>PAS AE 2018</v>
      </c>
      <c r="Y113" s="970" t="str">
        <f t="shared" si="8"/>
        <v/>
      </c>
      <c r="Z113" s="957">
        <f t="shared" si="5"/>
        <v>0</v>
      </c>
      <c r="AA113" s="957" t="str">
        <f t="shared" si="6"/>
        <v/>
      </c>
      <c r="AB113" s="959">
        <f t="array" ref="AB113">MAX(($I$2:$I$10000=I113)*($W$2:$W$10000=W113)*($E$2:$E$10000="51")*($P$2:$P$10000))</f>
        <v>0</v>
      </c>
      <c r="AC113" s="957">
        <f t="shared" si="9"/>
        <v>0</v>
      </c>
    </row>
    <row r="114" spans="1:29" x14ac:dyDescent="0.3">
      <c r="A114" s="501"/>
      <c r="B114" s="29"/>
      <c r="C114" s="29"/>
      <c r="D114" s="29"/>
      <c r="E114" s="502"/>
      <c r="F114" s="30"/>
      <c r="G114" s="29"/>
      <c r="H114" s="29"/>
      <c r="I114" s="29"/>
      <c r="J114" s="29"/>
      <c r="K114" s="29"/>
      <c r="L114" s="29"/>
      <c r="M114" s="29"/>
      <c r="N114" s="29"/>
      <c r="O114" s="29"/>
      <c r="P114" s="501"/>
      <c r="Q114" s="29"/>
      <c r="R114" s="29"/>
      <c r="S114" s="501"/>
      <c r="T114" s="29"/>
      <c r="U114" s="29"/>
      <c r="V114" s="29"/>
      <c r="W114" s="502"/>
      <c r="X114" s="970" t="str">
        <f t="shared" si="7"/>
        <v>PAS AE 2018</v>
      </c>
      <c r="Y114" s="970" t="str">
        <f t="shared" si="8"/>
        <v/>
      </c>
      <c r="Z114" s="957">
        <f t="shared" si="5"/>
        <v>0</v>
      </c>
      <c r="AA114" s="957" t="str">
        <f t="shared" si="6"/>
        <v/>
      </c>
      <c r="AB114" s="959">
        <f t="array" ref="AB114">MAX(($I$2:$I$10000=I114)*($W$2:$W$10000=W114)*($E$2:$E$10000="51")*($P$2:$P$10000))</f>
        <v>0</v>
      </c>
      <c r="AC114" s="957">
        <f t="shared" si="9"/>
        <v>0</v>
      </c>
    </row>
    <row r="115" spans="1:29" x14ac:dyDescent="0.3">
      <c r="A115" s="501"/>
      <c r="B115" s="29"/>
      <c r="C115" s="29"/>
      <c r="D115" s="29"/>
      <c r="E115" s="502"/>
      <c r="F115" s="30"/>
      <c r="G115" s="29"/>
      <c r="H115" s="29"/>
      <c r="I115" s="29"/>
      <c r="J115" s="29"/>
      <c r="K115" s="29"/>
      <c r="L115" s="29"/>
      <c r="M115" s="29"/>
      <c r="N115" s="29"/>
      <c r="O115" s="29"/>
      <c r="P115" s="501"/>
      <c r="Q115" s="29"/>
      <c r="R115" s="29"/>
      <c r="S115" s="501"/>
      <c r="T115" s="29"/>
      <c r="U115" s="29"/>
      <c r="V115" s="29"/>
      <c r="W115" s="502"/>
      <c r="X115" s="970" t="str">
        <f t="shared" si="7"/>
        <v>PAS AE 2018</v>
      </c>
      <c r="Y115" s="970" t="str">
        <f t="shared" si="8"/>
        <v/>
      </c>
      <c r="Z115" s="957">
        <f t="shared" si="5"/>
        <v>0</v>
      </c>
      <c r="AA115" s="957" t="str">
        <f t="shared" si="6"/>
        <v/>
      </c>
      <c r="AB115" s="959">
        <f t="array" ref="AB115">MAX(($I$2:$I$10000=I115)*($W$2:$W$10000=W115)*($E$2:$E$10000="51")*($P$2:$P$10000))</f>
        <v>0</v>
      </c>
      <c r="AC115" s="957">
        <f t="shared" si="9"/>
        <v>0</v>
      </c>
    </row>
    <row r="116" spans="1:29" x14ac:dyDescent="0.3">
      <c r="A116" s="501"/>
      <c r="B116" s="29"/>
      <c r="C116" s="29"/>
      <c r="D116" s="29"/>
      <c r="E116" s="502"/>
      <c r="F116" s="30"/>
      <c r="G116" s="29"/>
      <c r="H116" s="29"/>
      <c r="I116" s="29"/>
      <c r="J116" s="29"/>
      <c r="K116" s="29"/>
      <c r="L116" s="29"/>
      <c r="M116" s="29"/>
      <c r="N116" s="29"/>
      <c r="O116" s="29"/>
      <c r="P116" s="501"/>
      <c r="Q116" s="29"/>
      <c r="R116" s="29"/>
      <c r="S116" s="501"/>
      <c r="T116" s="29"/>
      <c r="U116" s="29"/>
      <c r="V116" s="29"/>
      <c r="W116" s="502"/>
      <c r="X116" s="970" t="str">
        <f t="shared" si="7"/>
        <v>PAS AE 2018</v>
      </c>
      <c r="Y116" s="970" t="str">
        <f t="shared" si="8"/>
        <v/>
      </c>
      <c r="Z116" s="957">
        <f t="shared" si="5"/>
        <v>0</v>
      </c>
      <c r="AA116" s="957" t="str">
        <f t="shared" si="6"/>
        <v/>
      </c>
      <c r="AB116" s="959">
        <f t="array" ref="AB116">MAX(($I$2:$I$10000=I116)*($W$2:$W$10000=W116)*($E$2:$E$10000="51")*($P$2:$P$10000))</f>
        <v>0</v>
      </c>
      <c r="AC116" s="957">
        <f t="shared" si="9"/>
        <v>0</v>
      </c>
    </row>
    <row r="117" spans="1:29" x14ac:dyDescent="0.3">
      <c r="A117" s="501"/>
      <c r="B117" s="29"/>
      <c r="C117" s="29"/>
      <c r="D117" s="29"/>
      <c r="E117" s="502"/>
      <c r="F117" s="30"/>
      <c r="G117" s="29"/>
      <c r="H117" s="29"/>
      <c r="I117" s="29"/>
      <c r="J117" s="29"/>
      <c r="K117" s="29"/>
      <c r="L117" s="29"/>
      <c r="M117" s="29"/>
      <c r="N117" s="29"/>
      <c r="O117" s="29"/>
      <c r="P117" s="501"/>
      <c r="Q117" s="29"/>
      <c r="R117" s="29"/>
      <c r="S117" s="501"/>
      <c r="T117" s="29"/>
      <c r="U117" s="29"/>
      <c r="V117" s="29"/>
      <c r="W117" s="502"/>
      <c r="X117" s="970" t="str">
        <f t="shared" si="7"/>
        <v>PAS AE 2018</v>
      </c>
      <c r="Y117" s="970" t="str">
        <f t="shared" si="8"/>
        <v/>
      </c>
      <c r="Z117" s="957">
        <f t="shared" si="5"/>
        <v>0</v>
      </c>
      <c r="AA117" s="957" t="str">
        <f t="shared" si="6"/>
        <v/>
      </c>
      <c r="AB117" s="959">
        <f t="array" ref="AB117">MAX(($I$2:$I$10000=I117)*($W$2:$W$10000=W117)*($E$2:$E$10000="51")*($P$2:$P$10000))</f>
        <v>0</v>
      </c>
      <c r="AC117" s="957">
        <f t="shared" si="9"/>
        <v>0</v>
      </c>
    </row>
    <row r="118" spans="1:29" x14ac:dyDescent="0.3">
      <c r="A118" s="501"/>
      <c r="B118" s="29"/>
      <c r="C118" s="29"/>
      <c r="D118" s="29"/>
      <c r="E118" s="502"/>
      <c r="F118" s="30"/>
      <c r="G118" s="29"/>
      <c r="H118" s="29"/>
      <c r="I118" s="29"/>
      <c r="J118" s="29"/>
      <c r="K118" s="29"/>
      <c r="L118" s="29"/>
      <c r="M118" s="29"/>
      <c r="N118" s="29"/>
      <c r="O118" s="29"/>
      <c r="P118" s="501"/>
      <c r="Q118" s="29"/>
      <c r="R118" s="29"/>
      <c r="S118" s="501"/>
      <c r="T118" s="29"/>
      <c r="U118" s="29"/>
      <c r="V118" s="29"/>
      <c r="W118" s="502"/>
      <c r="X118" s="970" t="str">
        <f t="shared" si="7"/>
        <v>PAS AE 2018</v>
      </c>
      <c r="Y118" s="970" t="str">
        <f t="shared" si="8"/>
        <v/>
      </c>
      <c r="Z118" s="957">
        <f t="shared" si="5"/>
        <v>0</v>
      </c>
      <c r="AA118" s="957" t="str">
        <f t="shared" si="6"/>
        <v/>
      </c>
      <c r="AB118" s="959">
        <f t="array" ref="AB118">MAX(($I$2:$I$10000=I118)*($W$2:$W$10000=W118)*($E$2:$E$10000="51")*($P$2:$P$10000))</f>
        <v>0</v>
      </c>
      <c r="AC118" s="957">
        <f t="shared" si="9"/>
        <v>0</v>
      </c>
    </row>
    <row r="119" spans="1:29" x14ac:dyDescent="0.3">
      <c r="A119" s="501"/>
      <c r="B119" s="29"/>
      <c r="C119" s="29"/>
      <c r="D119" s="29"/>
      <c r="E119" s="502"/>
      <c r="F119" s="30"/>
      <c r="G119" s="29"/>
      <c r="H119" s="29"/>
      <c r="I119" s="29"/>
      <c r="J119" s="29"/>
      <c r="K119" s="29"/>
      <c r="L119" s="29"/>
      <c r="M119" s="29"/>
      <c r="N119" s="29"/>
      <c r="O119" s="29"/>
      <c r="P119" s="501"/>
      <c r="Q119" s="29"/>
      <c r="R119" s="29"/>
      <c r="S119" s="501"/>
      <c r="T119" s="29"/>
      <c r="U119" s="29"/>
      <c r="V119" s="29"/>
      <c r="W119" s="502"/>
      <c r="X119" s="970" t="str">
        <f t="shared" si="7"/>
        <v>PAS AE 2018</v>
      </c>
      <c r="Y119" s="970" t="str">
        <f t="shared" si="8"/>
        <v/>
      </c>
      <c r="Z119" s="957">
        <f t="shared" si="5"/>
        <v>0</v>
      </c>
      <c r="AA119" s="957" t="str">
        <f t="shared" si="6"/>
        <v/>
      </c>
      <c r="AB119" s="959">
        <f t="array" ref="AB119">MAX(($I$2:$I$10000=I119)*($W$2:$W$10000=W119)*($E$2:$E$10000="51")*($P$2:$P$10000))</f>
        <v>0</v>
      </c>
      <c r="AC119" s="957">
        <f t="shared" si="9"/>
        <v>0</v>
      </c>
    </row>
    <row r="120" spans="1:29" x14ac:dyDescent="0.3">
      <c r="A120" s="501"/>
      <c r="B120" s="29"/>
      <c r="C120" s="29"/>
      <c r="D120" s="29"/>
      <c r="E120" s="502"/>
      <c r="F120" s="30"/>
      <c r="G120" s="29"/>
      <c r="H120" s="29"/>
      <c r="I120" s="29"/>
      <c r="J120" s="29"/>
      <c r="K120" s="29"/>
      <c r="L120" s="29"/>
      <c r="M120" s="29"/>
      <c r="N120" s="29"/>
      <c r="O120" s="29"/>
      <c r="P120" s="501"/>
      <c r="Q120" s="29"/>
      <c r="R120" s="29"/>
      <c r="S120" s="501"/>
      <c r="T120" s="29"/>
      <c r="U120" s="29"/>
      <c r="V120" s="29"/>
      <c r="W120" s="502"/>
      <c r="X120" s="970" t="str">
        <f t="shared" si="7"/>
        <v>PAS AE 2018</v>
      </c>
      <c r="Y120" s="970" t="str">
        <f t="shared" si="8"/>
        <v/>
      </c>
      <c r="Z120" s="957">
        <f t="shared" si="5"/>
        <v>0</v>
      </c>
      <c r="AA120" s="957" t="str">
        <f t="shared" si="6"/>
        <v/>
      </c>
      <c r="AB120" s="959">
        <f t="array" ref="AB120">MAX(($I$2:$I$10000=I120)*($W$2:$W$10000=W120)*($E$2:$E$10000="51")*($P$2:$P$10000))</f>
        <v>0</v>
      </c>
      <c r="AC120" s="957">
        <f t="shared" si="9"/>
        <v>0</v>
      </c>
    </row>
    <row r="121" spans="1:29" x14ac:dyDescent="0.3">
      <c r="A121" s="501"/>
      <c r="B121" s="29"/>
      <c r="C121" s="29"/>
      <c r="D121" s="29"/>
      <c r="E121" s="502"/>
      <c r="F121" s="30"/>
      <c r="G121" s="29"/>
      <c r="H121" s="29"/>
      <c r="I121" s="29"/>
      <c r="J121" s="29"/>
      <c r="K121" s="29"/>
      <c r="L121" s="29"/>
      <c r="M121" s="29"/>
      <c r="N121" s="29"/>
      <c r="O121" s="29"/>
      <c r="P121" s="501"/>
      <c r="Q121" s="29"/>
      <c r="R121" s="29"/>
      <c r="S121" s="501"/>
      <c r="T121" s="29"/>
      <c r="U121" s="29"/>
      <c r="V121" s="29"/>
      <c r="W121" s="502"/>
      <c r="X121" s="970" t="str">
        <f t="shared" si="7"/>
        <v>PAS AE 2018</v>
      </c>
      <c r="Y121" s="970" t="str">
        <f t="shared" si="8"/>
        <v/>
      </c>
      <c r="Z121" s="957">
        <f t="shared" si="5"/>
        <v>0</v>
      </c>
      <c r="AA121" s="957" t="str">
        <f t="shared" si="6"/>
        <v/>
      </c>
      <c r="AB121" s="959">
        <f t="array" ref="AB121">MAX(($I$2:$I$10000=I121)*($W$2:$W$10000=W121)*($E$2:$E$10000="51")*($P$2:$P$10000))</f>
        <v>0</v>
      </c>
      <c r="AC121" s="957">
        <f t="shared" si="9"/>
        <v>0</v>
      </c>
    </row>
    <row r="122" spans="1:29" x14ac:dyDescent="0.3">
      <c r="X122" s="970" t="str">
        <f t="shared" si="7"/>
        <v>PAS AE 2018</v>
      </c>
      <c r="Y122" s="970" t="str">
        <f t="shared" si="8"/>
        <v/>
      </c>
      <c r="Z122" s="957">
        <f t="shared" si="5"/>
        <v>0</v>
      </c>
      <c r="AA122" s="957" t="str">
        <f t="shared" si="6"/>
        <v/>
      </c>
      <c r="AB122" s="959">
        <f t="array" ref="AB122">MAX(($I$2:$I$10000=I122)*($W$2:$W$10000=W122)*($E$2:$E$10000="51")*($P$2:$P$10000))</f>
        <v>0</v>
      </c>
      <c r="AC122" s="957">
        <f t="shared" si="9"/>
        <v>0</v>
      </c>
    </row>
    <row r="123" spans="1:29" x14ac:dyDescent="0.3">
      <c r="X123" s="970" t="str">
        <f t="shared" si="7"/>
        <v>PAS AE 2018</v>
      </c>
      <c r="Y123" s="970" t="str">
        <f t="shared" si="8"/>
        <v/>
      </c>
      <c r="Z123" s="957">
        <f t="shared" si="5"/>
        <v>0</v>
      </c>
      <c r="AA123" s="957" t="str">
        <f t="shared" si="6"/>
        <v/>
      </c>
      <c r="AB123" s="959">
        <f t="array" ref="AB123">MAX(($I$2:$I$10000=I123)*($W$2:$W$10000=W123)*($E$2:$E$10000="51")*($P$2:$P$10000))</f>
        <v>0</v>
      </c>
      <c r="AC123" s="957">
        <f t="shared" si="9"/>
        <v>0</v>
      </c>
    </row>
    <row r="124" spans="1:29" x14ac:dyDescent="0.3">
      <c r="X124" s="970" t="str">
        <f t="shared" si="7"/>
        <v>PAS AE 2018</v>
      </c>
      <c r="Y124" s="970" t="str">
        <f t="shared" si="8"/>
        <v/>
      </c>
      <c r="Z124" s="957">
        <f t="shared" si="5"/>
        <v>0</v>
      </c>
      <c r="AA124" s="957" t="str">
        <f t="shared" si="6"/>
        <v/>
      </c>
      <c r="AB124" s="959">
        <f t="array" ref="AB124">MAX(($I$2:$I$10000=I124)*($W$2:$W$10000=W124)*($E$2:$E$10000="51")*($P$2:$P$10000))</f>
        <v>0</v>
      </c>
      <c r="AC124" s="957">
        <f t="shared" si="9"/>
        <v>0</v>
      </c>
    </row>
    <row r="125" spans="1:29" x14ac:dyDescent="0.3">
      <c r="X125" s="970" t="str">
        <f t="shared" si="7"/>
        <v>PAS AE 2018</v>
      </c>
      <c r="Y125" s="970" t="str">
        <f t="shared" si="8"/>
        <v/>
      </c>
      <c r="Z125" s="957">
        <f t="shared" si="5"/>
        <v>0</v>
      </c>
      <c r="AA125" s="957" t="str">
        <f t="shared" si="6"/>
        <v/>
      </c>
      <c r="AB125" s="959">
        <f t="array" ref="AB125">MAX(($I$2:$I$10000=I125)*($W$2:$W$10000=W125)*($E$2:$E$10000="51")*($P$2:$P$10000))</f>
        <v>0</v>
      </c>
      <c r="AC125" s="957">
        <f t="shared" si="9"/>
        <v>0</v>
      </c>
    </row>
    <row r="126" spans="1:29" x14ac:dyDescent="0.3">
      <c r="X126" s="970" t="str">
        <f t="shared" si="7"/>
        <v>PAS AE 2018</v>
      </c>
      <c r="Y126" s="970" t="str">
        <f t="shared" si="8"/>
        <v/>
      </c>
      <c r="Z126" s="957">
        <f t="shared" si="5"/>
        <v>0</v>
      </c>
      <c r="AA126" s="957" t="str">
        <f t="shared" si="6"/>
        <v/>
      </c>
      <c r="AB126" s="959">
        <f t="array" ref="AB126">MAX(($I$2:$I$10000=I126)*($W$2:$W$10000=W126)*($E$2:$E$10000="51")*($P$2:$P$10000))</f>
        <v>0</v>
      </c>
      <c r="AC126" s="957">
        <f t="shared" si="9"/>
        <v>0</v>
      </c>
    </row>
    <row r="127" spans="1:29" x14ac:dyDescent="0.3">
      <c r="X127" s="970" t="str">
        <f t="shared" si="7"/>
        <v>PAS AE 2018</v>
      </c>
      <c r="Y127" s="970" t="str">
        <f t="shared" si="8"/>
        <v/>
      </c>
      <c r="Z127" s="957">
        <f t="shared" si="5"/>
        <v>0</v>
      </c>
      <c r="AA127" s="957" t="str">
        <f t="shared" si="6"/>
        <v/>
      </c>
      <c r="AB127" s="959">
        <f t="array" ref="AB127">MAX(($I$2:$I$10000=I127)*($W$2:$W$10000=W127)*($E$2:$E$10000="51")*($P$2:$P$10000))</f>
        <v>0</v>
      </c>
      <c r="AC127" s="957">
        <f t="shared" si="9"/>
        <v>0</v>
      </c>
    </row>
    <row r="128" spans="1:29" x14ac:dyDescent="0.3">
      <c r="X128" s="970" t="str">
        <f t="shared" si="7"/>
        <v>PAS AE 2018</v>
      </c>
      <c r="Y128" s="970" t="str">
        <f t="shared" si="8"/>
        <v/>
      </c>
      <c r="Z128" s="957">
        <f t="shared" si="5"/>
        <v>0</v>
      </c>
      <c r="AA128" s="957" t="str">
        <f t="shared" si="6"/>
        <v/>
      </c>
      <c r="AB128" s="959">
        <f t="array" ref="AB128">MAX(($I$2:$I$10000=I128)*($W$2:$W$10000=W128)*($E$2:$E$10000="51")*($P$2:$P$10000))</f>
        <v>0</v>
      </c>
      <c r="AC128" s="957">
        <f t="shared" si="9"/>
        <v>0</v>
      </c>
    </row>
    <row r="129" spans="24:29" x14ac:dyDescent="0.3">
      <c r="X129" s="970" t="str">
        <f t="shared" si="7"/>
        <v>PAS AE 2018</v>
      </c>
      <c r="Y129" s="970" t="str">
        <f t="shared" si="8"/>
        <v/>
      </c>
      <c r="Z129" s="957">
        <f t="shared" si="5"/>
        <v>0</v>
      </c>
      <c r="AA129" s="957" t="str">
        <f t="shared" si="6"/>
        <v/>
      </c>
      <c r="AB129" s="959">
        <f t="array" ref="AB129">MAX(($I$2:$I$10000=I129)*($W$2:$W$10000=W129)*($E$2:$E$10000="51")*($P$2:$P$10000))</f>
        <v>0</v>
      </c>
      <c r="AC129" s="957">
        <f t="shared" si="9"/>
        <v>0</v>
      </c>
    </row>
    <row r="130" spans="24:29" x14ac:dyDescent="0.3">
      <c r="X130" s="970" t="str">
        <f t="shared" si="7"/>
        <v>PAS AE 2018</v>
      </c>
      <c r="Y130" s="970" t="str">
        <f t="shared" si="8"/>
        <v/>
      </c>
      <c r="Z130" s="957">
        <f t="shared" ref="Z130:Z193" si="10">IF(AND(X130="AE 2018",Y130&lt;&gt;"0"),F130,0)</f>
        <v>0</v>
      </c>
      <c r="AA130" s="957" t="str">
        <f t="shared" ref="AA130:AA193" si="11">LEFT(C130,12)</f>
        <v/>
      </c>
      <c r="AB130" s="959">
        <f t="array" ref="AB130">MAX(($I$2:$I$10000=I130)*($W$2:$W$10000=W130)*($E$2:$E$10000="51")*($P$2:$P$10000))</f>
        <v>0</v>
      </c>
      <c r="AC130" s="957">
        <f t="shared" si="9"/>
        <v>0</v>
      </c>
    </row>
    <row r="131" spans="24:29" x14ac:dyDescent="0.3">
      <c r="X131" s="970" t="str">
        <f t="shared" ref="X131:X194" si="12">IF(AND(OR(E131="51",E131="57",E131="54",E131="61"),YEAR(AB131)=2018),"AE 2018","PAS AE 2018")</f>
        <v>PAS AE 2018</v>
      </c>
      <c r="Y131" s="970" t="str">
        <f t="shared" ref="Y131:Y194" si="13">CONCATENATE(W131,I131,E131)</f>
        <v/>
      </c>
      <c r="Z131" s="957">
        <f t="shared" si="10"/>
        <v>0</v>
      </c>
      <c r="AA131" s="957" t="str">
        <f t="shared" si="11"/>
        <v/>
      </c>
      <c r="AB131" s="959">
        <f t="array" ref="AB131">MAX(($I$2:$I$10000=I131)*($W$2:$W$10000=W131)*($E$2:$E$10000="51")*($P$2:$P$10000))</f>
        <v>0</v>
      </c>
      <c r="AC131" s="957">
        <f t="shared" ref="AC131:AC194" si="14">IF(YEAR(A131)&gt;2018,0,F131)</f>
        <v>0</v>
      </c>
    </row>
    <row r="132" spans="24:29" x14ac:dyDescent="0.3">
      <c r="X132" s="970" t="str">
        <f t="shared" si="12"/>
        <v>PAS AE 2018</v>
      </c>
      <c r="Y132" s="970" t="str">
        <f t="shared" si="13"/>
        <v/>
      </c>
      <c r="Z132" s="957">
        <f t="shared" si="10"/>
        <v>0</v>
      </c>
      <c r="AA132" s="957" t="str">
        <f t="shared" si="11"/>
        <v/>
      </c>
      <c r="AB132" s="959">
        <f t="array" ref="AB132">MAX(($I$2:$I$10000=I132)*($W$2:$W$10000=W132)*($E$2:$E$10000="51")*($P$2:$P$10000))</f>
        <v>0</v>
      </c>
      <c r="AC132" s="957">
        <f t="shared" si="14"/>
        <v>0</v>
      </c>
    </row>
    <row r="133" spans="24:29" x14ac:dyDescent="0.3">
      <c r="X133" s="970" t="str">
        <f t="shared" si="12"/>
        <v>PAS AE 2018</v>
      </c>
      <c r="Y133" s="970" t="str">
        <f t="shared" si="13"/>
        <v/>
      </c>
      <c r="Z133" s="957">
        <f t="shared" si="10"/>
        <v>0</v>
      </c>
      <c r="AA133" s="957" t="str">
        <f t="shared" si="11"/>
        <v/>
      </c>
      <c r="AB133" s="959">
        <f t="array" ref="AB133">MAX(($I$2:$I$10000=I133)*($W$2:$W$10000=W133)*($E$2:$E$10000="51")*($P$2:$P$10000))</f>
        <v>0</v>
      </c>
      <c r="AC133" s="957">
        <f t="shared" si="14"/>
        <v>0</v>
      </c>
    </row>
    <row r="134" spans="24:29" x14ac:dyDescent="0.3">
      <c r="X134" s="970" t="str">
        <f t="shared" si="12"/>
        <v>PAS AE 2018</v>
      </c>
      <c r="Y134" s="970" t="str">
        <f t="shared" si="13"/>
        <v/>
      </c>
      <c r="Z134" s="957">
        <f t="shared" si="10"/>
        <v>0</v>
      </c>
      <c r="AA134" s="957" t="str">
        <f t="shared" si="11"/>
        <v/>
      </c>
      <c r="AB134" s="959">
        <f t="array" ref="AB134">MAX(($I$2:$I$10000=I134)*($W$2:$W$10000=W134)*($E$2:$E$10000="51")*($P$2:$P$10000))</f>
        <v>0</v>
      </c>
      <c r="AC134" s="957">
        <f t="shared" si="14"/>
        <v>0</v>
      </c>
    </row>
    <row r="135" spans="24:29" x14ac:dyDescent="0.3">
      <c r="X135" s="970" t="str">
        <f t="shared" si="12"/>
        <v>PAS AE 2018</v>
      </c>
      <c r="Y135" s="970" t="str">
        <f t="shared" si="13"/>
        <v/>
      </c>
      <c r="Z135" s="957">
        <f t="shared" si="10"/>
        <v>0</v>
      </c>
      <c r="AA135" s="957" t="str">
        <f t="shared" si="11"/>
        <v/>
      </c>
      <c r="AB135" s="959">
        <f t="array" ref="AB135">MAX(($I$2:$I$10000=I135)*($W$2:$W$10000=W135)*($E$2:$E$10000="51")*($P$2:$P$10000))</f>
        <v>0</v>
      </c>
      <c r="AC135" s="957">
        <f t="shared" si="14"/>
        <v>0</v>
      </c>
    </row>
    <row r="136" spans="24:29" x14ac:dyDescent="0.3">
      <c r="X136" s="970" t="str">
        <f t="shared" si="12"/>
        <v>PAS AE 2018</v>
      </c>
      <c r="Y136" s="970" t="str">
        <f t="shared" si="13"/>
        <v/>
      </c>
      <c r="Z136" s="957">
        <f t="shared" si="10"/>
        <v>0</v>
      </c>
      <c r="AA136" s="957" t="str">
        <f t="shared" si="11"/>
        <v/>
      </c>
      <c r="AB136" s="959">
        <f t="array" ref="AB136">MAX(($I$2:$I$10000=I136)*($W$2:$W$10000=W136)*($E$2:$E$10000="51")*($P$2:$P$10000))</f>
        <v>0</v>
      </c>
      <c r="AC136" s="957">
        <f t="shared" si="14"/>
        <v>0</v>
      </c>
    </row>
    <row r="137" spans="24:29" x14ac:dyDescent="0.3">
      <c r="X137" s="970" t="str">
        <f t="shared" si="12"/>
        <v>PAS AE 2018</v>
      </c>
      <c r="Y137" s="970" t="str">
        <f t="shared" si="13"/>
        <v/>
      </c>
      <c r="Z137" s="957">
        <f t="shared" si="10"/>
        <v>0</v>
      </c>
      <c r="AA137" s="957" t="str">
        <f t="shared" si="11"/>
        <v/>
      </c>
      <c r="AB137" s="959">
        <f t="array" ref="AB137">MAX(($I$2:$I$10000=I137)*($W$2:$W$10000=W137)*($E$2:$E$10000="51")*($P$2:$P$10000))</f>
        <v>0</v>
      </c>
      <c r="AC137" s="957">
        <f t="shared" si="14"/>
        <v>0</v>
      </c>
    </row>
    <row r="138" spans="24:29" x14ac:dyDescent="0.3">
      <c r="X138" s="970" t="str">
        <f t="shared" si="12"/>
        <v>PAS AE 2018</v>
      </c>
      <c r="Y138" s="970" t="str">
        <f t="shared" si="13"/>
        <v/>
      </c>
      <c r="Z138" s="957">
        <f t="shared" si="10"/>
        <v>0</v>
      </c>
      <c r="AA138" s="957" t="str">
        <f t="shared" si="11"/>
        <v/>
      </c>
      <c r="AB138" s="959">
        <f t="array" ref="AB138">MAX(($I$2:$I$10000=I138)*($W$2:$W$10000=W138)*($E$2:$E$10000="51")*($P$2:$P$10000))</f>
        <v>0</v>
      </c>
      <c r="AC138" s="957">
        <f t="shared" si="14"/>
        <v>0</v>
      </c>
    </row>
    <row r="139" spans="24:29" x14ac:dyDescent="0.3">
      <c r="X139" s="970" t="str">
        <f t="shared" si="12"/>
        <v>PAS AE 2018</v>
      </c>
      <c r="Y139" s="970" t="str">
        <f t="shared" si="13"/>
        <v/>
      </c>
      <c r="Z139" s="957">
        <f t="shared" si="10"/>
        <v>0</v>
      </c>
      <c r="AA139" s="957" t="str">
        <f t="shared" si="11"/>
        <v/>
      </c>
      <c r="AB139" s="959">
        <f t="array" ref="AB139">MAX(($I$2:$I$10000=I139)*($W$2:$W$10000=W139)*($E$2:$E$10000="51")*($P$2:$P$10000))</f>
        <v>0</v>
      </c>
      <c r="AC139" s="957">
        <f t="shared" si="14"/>
        <v>0</v>
      </c>
    </row>
    <row r="140" spans="24:29" x14ac:dyDescent="0.3">
      <c r="X140" s="970" t="str">
        <f t="shared" si="12"/>
        <v>PAS AE 2018</v>
      </c>
      <c r="Y140" s="970" t="str">
        <f t="shared" si="13"/>
        <v/>
      </c>
      <c r="Z140" s="957">
        <f t="shared" si="10"/>
        <v>0</v>
      </c>
      <c r="AA140" s="957" t="str">
        <f t="shared" si="11"/>
        <v/>
      </c>
      <c r="AB140" s="959">
        <f t="array" ref="AB140">MAX(($I$2:$I$10000=I140)*($W$2:$W$10000=W140)*($E$2:$E$10000="51")*($P$2:$P$10000))</f>
        <v>0</v>
      </c>
      <c r="AC140" s="957">
        <f t="shared" si="14"/>
        <v>0</v>
      </c>
    </row>
    <row r="141" spans="24:29" x14ac:dyDescent="0.3">
      <c r="X141" s="970" t="str">
        <f t="shared" si="12"/>
        <v>PAS AE 2018</v>
      </c>
      <c r="Y141" s="970" t="str">
        <f t="shared" si="13"/>
        <v/>
      </c>
      <c r="Z141" s="957">
        <f t="shared" si="10"/>
        <v>0</v>
      </c>
      <c r="AA141" s="957" t="str">
        <f t="shared" si="11"/>
        <v/>
      </c>
      <c r="AB141" s="959">
        <f t="array" ref="AB141">MAX(($I$2:$I$10000=I141)*($W$2:$W$10000=W141)*($E$2:$E$10000="51")*($P$2:$P$10000))</f>
        <v>0</v>
      </c>
      <c r="AC141" s="957">
        <f t="shared" si="14"/>
        <v>0</v>
      </c>
    </row>
    <row r="142" spans="24:29" x14ac:dyDescent="0.3">
      <c r="X142" s="970" t="str">
        <f t="shared" si="12"/>
        <v>PAS AE 2018</v>
      </c>
      <c r="Y142" s="970" t="str">
        <f t="shared" si="13"/>
        <v/>
      </c>
      <c r="Z142" s="957">
        <f t="shared" si="10"/>
        <v>0</v>
      </c>
      <c r="AA142" s="957" t="str">
        <f t="shared" si="11"/>
        <v/>
      </c>
      <c r="AB142" s="959">
        <f t="array" ref="AB142">MAX(($I$2:$I$10000=I142)*($W$2:$W$10000=W142)*($E$2:$E$10000="51")*($P$2:$P$10000))</f>
        <v>0</v>
      </c>
      <c r="AC142" s="957">
        <f t="shared" si="14"/>
        <v>0</v>
      </c>
    </row>
    <row r="143" spans="24:29" x14ac:dyDescent="0.3">
      <c r="X143" s="970" t="str">
        <f t="shared" si="12"/>
        <v>PAS AE 2018</v>
      </c>
      <c r="Y143" s="970" t="str">
        <f t="shared" si="13"/>
        <v/>
      </c>
      <c r="Z143" s="957">
        <f t="shared" si="10"/>
        <v>0</v>
      </c>
      <c r="AA143" s="957" t="str">
        <f t="shared" si="11"/>
        <v/>
      </c>
      <c r="AB143" s="959">
        <f t="array" ref="AB143">MAX(($I$2:$I$10000=I143)*($W$2:$W$10000=W143)*($E$2:$E$10000="51")*($P$2:$P$10000))</f>
        <v>0</v>
      </c>
      <c r="AC143" s="957">
        <f t="shared" si="14"/>
        <v>0</v>
      </c>
    </row>
    <row r="144" spans="24:29" x14ac:dyDescent="0.3">
      <c r="X144" s="970" t="str">
        <f t="shared" si="12"/>
        <v>PAS AE 2018</v>
      </c>
      <c r="Y144" s="970" t="str">
        <f t="shared" si="13"/>
        <v/>
      </c>
      <c r="Z144" s="957">
        <f t="shared" si="10"/>
        <v>0</v>
      </c>
      <c r="AA144" s="957" t="str">
        <f t="shared" si="11"/>
        <v/>
      </c>
      <c r="AB144" s="959">
        <f t="array" ref="AB144">MAX(($I$2:$I$10000=I144)*($W$2:$W$10000=W144)*($E$2:$E$10000="51")*($P$2:$P$10000))</f>
        <v>0</v>
      </c>
      <c r="AC144" s="957">
        <f t="shared" si="14"/>
        <v>0</v>
      </c>
    </row>
    <row r="145" spans="24:29" x14ac:dyDescent="0.3">
      <c r="X145" s="970" t="str">
        <f t="shared" si="12"/>
        <v>PAS AE 2018</v>
      </c>
      <c r="Y145" s="970" t="str">
        <f t="shared" si="13"/>
        <v/>
      </c>
      <c r="Z145" s="957">
        <f t="shared" si="10"/>
        <v>0</v>
      </c>
      <c r="AA145" s="957" t="str">
        <f t="shared" si="11"/>
        <v/>
      </c>
      <c r="AB145" s="959">
        <f t="array" ref="AB145">MAX(($I$2:$I$10000=I145)*($W$2:$W$10000=W145)*($E$2:$E$10000="51")*($P$2:$P$10000))</f>
        <v>0</v>
      </c>
      <c r="AC145" s="957">
        <f t="shared" si="14"/>
        <v>0</v>
      </c>
    </row>
    <row r="146" spans="24:29" x14ac:dyDescent="0.3">
      <c r="X146" s="970" t="str">
        <f t="shared" si="12"/>
        <v>PAS AE 2018</v>
      </c>
      <c r="Y146" s="970" t="str">
        <f t="shared" si="13"/>
        <v/>
      </c>
      <c r="Z146" s="957">
        <f t="shared" si="10"/>
        <v>0</v>
      </c>
      <c r="AA146" s="957" t="str">
        <f t="shared" si="11"/>
        <v/>
      </c>
      <c r="AB146" s="959">
        <f t="array" ref="AB146">MAX(($I$2:$I$10000=I146)*($W$2:$W$10000=W146)*($E$2:$E$10000="51")*($P$2:$P$10000))</f>
        <v>0</v>
      </c>
      <c r="AC146" s="957">
        <f t="shared" si="14"/>
        <v>0</v>
      </c>
    </row>
    <row r="147" spans="24:29" x14ac:dyDescent="0.3">
      <c r="X147" s="970" t="str">
        <f t="shared" si="12"/>
        <v>PAS AE 2018</v>
      </c>
      <c r="Y147" s="970" t="str">
        <f t="shared" si="13"/>
        <v/>
      </c>
      <c r="Z147" s="957">
        <f t="shared" si="10"/>
        <v>0</v>
      </c>
      <c r="AA147" s="957" t="str">
        <f t="shared" si="11"/>
        <v/>
      </c>
      <c r="AB147" s="959">
        <f t="array" ref="AB147">MAX(($I$2:$I$10000=I147)*($W$2:$W$10000=W147)*($E$2:$E$10000="51")*($P$2:$P$10000))</f>
        <v>0</v>
      </c>
      <c r="AC147" s="957">
        <f t="shared" si="14"/>
        <v>0</v>
      </c>
    </row>
    <row r="148" spans="24:29" x14ac:dyDescent="0.3">
      <c r="X148" s="970" t="str">
        <f t="shared" si="12"/>
        <v>PAS AE 2018</v>
      </c>
      <c r="Y148" s="970" t="str">
        <f t="shared" si="13"/>
        <v/>
      </c>
      <c r="Z148" s="957">
        <f t="shared" si="10"/>
        <v>0</v>
      </c>
      <c r="AA148" s="957" t="str">
        <f t="shared" si="11"/>
        <v/>
      </c>
      <c r="AB148" s="959">
        <f t="array" ref="AB148">MAX(($I$2:$I$10000=I148)*($W$2:$W$10000=W148)*($E$2:$E$10000="51")*($P$2:$P$10000))</f>
        <v>0</v>
      </c>
      <c r="AC148" s="957">
        <f t="shared" si="14"/>
        <v>0</v>
      </c>
    </row>
    <row r="149" spans="24:29" x14ac:dyDescent="0.3">
      <c r="X149" s="970" t="str">
        <f t="shared" si="12"/>
        <v>PAS AE 2018</v>
      </c>
      <c r="Y149" s="970" t="str">
        <f t="shared" si="13"/>
        <v/>
      </c>
      <c r="Z149" s="957">
        <f t="shared" si="10"/>
        <v>0</v>
      </c>
      <c r="AA149" s="957" t="str">
        <f t="shared" si="11"/>
        <v/>
      </c>
      <c r="AB149" s="959">
        <f t="array" ref="AB149">MAX(($I$2:$I$10000=I149)*($W$2:$W$10000=W149)*($E$2:$E$10000="51")*($P$2:$P$10000))</f>
        <v>0</v>
      </c>
      <c r="AC149" s="957">
        <f t="shared" si="14"/>
        <v>0</v>
      </c>
    </row>
    <row r="150" spans="24:29" x14ac:dyDescent="0.3">
      <c r="X150" s="970" t="str">
        <f t="shared" si="12"/>
        <v>PAS AE 2018</v>
      </c>
      <c r="Y150" s="970" t="str">
        <f t="shared" si="13"/>
        <v/>
      </c>
      <c r="Z150" s="957">
        <f t="shared" si="10"/>
        <v>0</v>
      </c>
      <c r="AA150" s="957" t="str">
        <f t="shared" si="11"/>
        <v/>
      </c>
      <c r="AB150" s="959">
        <f t="array" ref="AB150">MAX(($I$2:$I$10000=I150)*($W$2:$W$10000=W150)*($E$2:$E$10000="51")*($P$2:$P$10000))</f>
        <v>0</v>
      </c>
      <c r="AC150" s="957">
        <f t="shared" si="14"/>
        <v>0</v>
      </c>
    </row>
    <row r="151" spans="24:29" x14ac:dyDescent="0.3">
      <c r="X151" s="970" t="str">
        <f t="shared" si="12"/>
        <v>PAS AE 2018</v>
      </c>
      <c r="Y151" s="970" t="str">
        <f t="shared" si="13"/>
        <v/>
      </c>
      <c r="Z151" s="957">
        <f t="shared" si="10"/>
        <v>0</v>
      </c>
      <c r="AA151" s="957" t="str">
        <f t="shared" si="11"/>
        <v/>
      </c>
      <c r="AB151" s="959">
        <f t="array" ref="AB151">MAX(($I$2:$I$10000=I151)*($W$2:$W$10000=W151)*($E$2:$E$10000="51")*($P$2:$P$10000))</f>
        <v>0</v>
      </c>
      <c r="AC151" s="957">
        <f t="shared" si="14"/>
        <v>0</v>
      </c>
    </row>
    <row r="152" spans="24:29" x14ac:dyDescent="0.3">
      <c r="X152" s="970" t="str">
        <f t="shared" si="12"/>
        <v>PAS AE 2018</v>
      </c>
      <c r="Y152" s="970" t="str">
        <f t="shared" si="13"/>
        <v/>
      </c>
      <c r="Z152" s="957">
        <f t="shared" si="10"/>
        <v>0</v>
      </c>
      <c r="AA152" s="957" t="str">
        <f t="shared" si="11"/>
        <v/>
      </c>
      <c r="AB152" s="959">
        <f t="array" ref="AB152">MAX(($I$2:$I$10000=I152)*($W$2:$W$10000=W152)*($E$2:$E$10000="51")*($P$2:$P$10000))</f>
        <v>0</v>
      </c>
      <c r="AC152" s="957">
        <f t="shared" si="14"/>
        <v>0</v>
      </c>
    </row>
    <row r="153" spans="24:29" x14ac:dyDescent="0.3">
      <c r="X153" s="970" t="str">
        <f t="shared" si="12"/>
        <v>PAS AE 2018</v>
      </c>
      <c r="Y153" s="970" t="str">
        <f t="shared" si="13"/>
        <v/>
      </c>
      <c r="Z153" s="957">
        <f t="shared" si="10"/>
        <v>0</v>
      </c>
      <c r="AA153" s="957" t="str">
        <f t="shared" si="11"/>
        <v/>
      </c>
      <c r="AB153" s="959">
        <f t="array" ref="AB153">MAX(($I$2:$I$10000=I153)*($W$2:$W$10000=W153)*($E$2:$E$10000="51")*($P$2:$P$10000))</f>
        <v>0</v>
      </c>
      <c r="AC153" s="957">
        <f t="shared" si="14"/>
        <v>0</v>
      </c>
    </row>
    <row r="154" spans="24:29" x14ac:dyDescent="0.3">
      <c r="X154" s="970" t="str">
        <f t="shared" si="12"/>
        <v>PAS AE 2018</v>
      </c>
      <c r="Y154" s="970" t="str">
        <f t="shared" si="13"/>
        <v/>
      </c>
      <c r="Z154" s="957">
        <f t="shared" si="10"/>
        <v>0</v>
      </c>
      <c r="AA154" s="957" t="str">
        <f t="shared" si="11"/>
        <v/>
      </c>
      <c r="AB154" s="959">
        <f t="array" ref="AB154">MAX(($I$2:$I$10000=I154)*($W$2:$W$10000=W154)*($E$2:$E$10000="51")*($P$2:$P$10000))</f>
        <v>0</v>
      </c>
      <c r="AC154" s="957">
        <f t="shared" si="14"/>
        <v>0</v>
      </c>
    </row>
    <row r="155" spans="24:29" x14ac:dyDescent="0.3">
      <c r="X155" s="970" t="str">
        <f t="shared" si="12"/>
        <v>PAS AE 2018</v>
      </c>
      <c r="Y155" s="970" t="str">
        <f t="shared" si="13"/>
        <v/>
      </c>
      <c r="Z155" s="957">
        <f t="shared" si="10"/>
        <v>0</v>
      </c>
      <c r="AA155" s="957" t="str">
        <f t="shared" si="11"/>
        <v/>
      </c>
      <c r="AB155" s="959">
        <f t="array" ref="AB155">MAX(($I$2:$I$10000=I155)*($W$2:$W$10000=W155)*($E$2:$E$10000="51")*($P$2:$P$10000))</f>
        <v>0</v>
      </c>
      <c r="AC155" s="957">
        <f t="shared" si="14"/>
        <v>0</v>
      </c>
    </row>
    <row r="156" spans="24:29" x14ac:dyDescent="0.3">
      <c r="X156" s="970" t="str">
        <f t="shared" si="12"/>
        <v>PAS AE 2018</v>
      </c>
      <c r="Y156" s="970" t="str">
        <f t="shared" si="13"/>
        <v/>
      </c>
      <c r="Z156" s="957">
        <f t="shared" si="10"/>
        <v>0</v>
      </c>
      <c r="AA156" s="957" t="str">
        <f t="shared" si="11"/>
        <v/>
      </c>
      <c r="AB156" s="959">
        <f t="array" ref="AB156">MAX(($I$2:$I$10000=I156)*($W$2:$W$10000=W156)*($E$2:$E$10000="51")*($P$2:$P$10000))</f>
        <v>0</v>
      </c>
      <c r="AC156" s="957">
        <f t="shared" si="14"/>
        <v>0</v>
      </c>
    </row>
    <row r="157" spans="24:29" x14ac:dyDescent="0.3">
      <c r="X157" s="970" t="str">
        <f t="shared" si="12"/>
        <v>PAS AE 2018</v>
      </c>
      <c r="Y157" s="970" t="str">
        <f t="shared" si="13"/>
        <v/>
      </c>
      <c r="Z157" s="957">
        <f t="shared" si="10"/>
        <v>0</v>
      </c>
      <c r="AA157" s="957" t="str">
        <f t="shared" si="11"/>
        <v/>
      </c>
      <c r="AB157" s="959">
        <f t="array" ref="AB157">MAX(($I$2:$I$10000=I157)*($W$2:$W$10000=W157)*($E$2:$E$10000="51")*($P$2:$P$10000))</f>
        <v>0</v>
      </c>
      <c r="AC157" s="957">
        <f t="shared" si="14"/>
        <v>0</v>
      </c>
    </row>
    <row r="158" spans="24:29" x14ac:dyDescent="0.3">
      <c r="X158" s="970" t="str">
        <f t="shared" si="12"/>
        <v>PAS AE 2018</v>
      </c>
      <c r="Y158" s="970" t="str">
        <f t="shared" si="13"/>
        <v/>
      </c>
      <c r="Z158" s="957">
        <f t="shared" si="10"/>
        <v>0</v>
      </c>
      <c r="AA158" s="957" t="str">
        <f t="shared" si="11"/>
        <v/>
      </c>
      <c r="AB158" s="959">
        <f t="array" ref="AB158">MAX(($I$2:$I$10000=I158)*($W$2:$W$10000=W158)*($E$2:$E$10000="51")*($P$2:$P$10000))</f>
        <v>0</v>
      </c>
      <c r="AC158" s="957">
        <f t="shared" si="14"/>
        <v>0</v>
      </c>
    </row>
    <row r="159" spans="24:29" x14ac:dyDescent="0.3">
      <c r="X159" s="970" t="str">
        <f t="shared" si="12"/>
        <v>PAS AE 2018</v>
      </c>
      <c r="Y159" s="970" t="str">
        <f t="shared" si="13"/>
        <v/>
      </c>
      <c r="Z159" s="957">
        <f t="shared" si="10"/>
        <v>0</v>
      </c>
      <c r="AA159" s="957" t="str">
        <f t="shared" si="11"/>
        <v/>
      </c>
      <c r="AB159" s="959">
        <f t="array" ref="AB159">MAX(($I$2:$I$10000=I159)*($W$2:$W$10000=W159)*($E$2:$E$10000="51")*($P$2:$P$10000))</f>
        <v>0</v>
      </c>
      <c r="AC159" s="957">
        <f t="shared" si="14"/>
        <v>0</v>
      </c>
    </row>
    <row r="160" spans="24:29" x14ac:dyDescent="0.3">
      <c r="X160" s="970" t="str">
        <f t="shared" si="12"/>
        <v>PAS AE 2018</v>
      </c>
      <c r="Y160" s="970" t="str">
        <f t="shared" si="13"/>
        <v/>
      </c>
      <c r="Z160" s="957">
        <f t="shared" si="10"/>
        <v>0</v>
      </c>
      <c r="AA160" s="957" t="str">
        <f t="shared" si="11"/>
        <v/>
      </c>
      <c r="AB160" s="959">
        <f t="array" ref="AB160">MAX(($I$2:$I$10000=I160)*($W$2:$W$10000=W160)*($E$2:$E$10000="51")*($P$2:$P$10000))</f>
        <v>0</v>
      </c>
      <c r="AC160" s="957">
        <f t="shared" si="14"/>
        <v>0</v>
      </c>
    </row>
    <row r="161" spans="24:29" x14ac:dyDescent="0.3">
      <c r="X161" s="970" t="str">
        <f t="shared" si="12"/>
        <v>PAS AE 2018</v>
      </c>
      <c r="Y161" s="970" t="str">
        <f t="shared" si="13"/>
        <v/>
      </c>
      <c r="Z161" s="957">
        <f t="shared" si="10"/>
        <v>0</v>
      </c>
      <c r="AA161" s="957" t="str">
        <f t="shared" si="11"/>
        <v/>
      </c>
      <c r="AB161" s="959">
        <f t="array" ref="AB161">MAX(($I$2:$I$10000=I161)*($W$2:$W$10000=W161)*($E$2:$E$10000="51")*($P$2:$P$10000))</f>
        <v>0</v>
      </c>
      <c r="AC161" s="957">
        <f t="shared" si="14"/>
        <v>0</v>
      </c>
    </row>
    <row r="162" spans="24:29" x14ac:dyDescent="0.3">
      <c r="X162" s="970" t="str">
        <f t="shared" si="12"/>
        <v>PAS AE 2018</v>
      </c>
      <c r="Y162" s="970" t="str">
        <f t="shared" si="13"/>
        <v/>
      </c>
      <c r="Z162" s="957">
        <f t="shared" si="10"/>
        <v>0</v>
      </c>
      <c r="AA162" s="957" t="str">
        <f t="shared" si="11"/>
        <v/>
      </c>
      <c r="AB162" s="959">
        <f t="array" ref="AB162">MAX(($I$2:$I$10000=I162)*($W$2:$W$10000=W162)*($E$2:$E$10000="51")*($P$2:$P$10000))</f>
        <v>0</v>
      </c>
      <c r="AC162" s="957">
        <f t="shared" si="14"/>
        <v>0</v>
      </c>
    </row>
    <row r="163" spans="24:29" x14ac:dyDescent="0.3">
      <c r="X163" s="970" t="str">
        <f t="shared" si="12"/>
        <v>PAS AE 2018</v>
      </c>
      <c r="Y163" s="970" t="str">
        <f t="shared" si="13"/>
        <v/>
      </c>
      <c r="Z163" s="957">
        <f t="shared" si="10"/>
        <v>0</v>
      </c>
      <c r="AA163" s="957" t="str">
        <f t="shared" si="11"/>
        <v/>
      </c>
      <c r="AB163" s="959">
        <f t="array" ref="AB163">MAX(($I$2:$I$10000=I163)*($W$2:$W$10000=W163)*($E$2:$E$10000="51")*($P$2:$P$10000))</f>
        <v>0</v>
      </c>
      <c r="AC163" s="957">
        <f t="shared" si="14"/>
        <v>0</v>
      </c>
    </row>
    <row r="164" spans="24:29" x14ac:dyDescent="0.3">
      <c r="X164" s="970" t="str">
        <f t="shared" si="12"/>
        <v>PAS AE 2018</v>
      </c>
      <c r="Y164" s="970" t="str">
        <f t="shared" si="13"/>
        <v/>
      </c>
      <c r="Z164" s="957">
        <f t="shared" si="10"/>
        <v>0</v>
      </c>
      <c r="AA164" s="957" t="str">
        <f t="shared" si="11"/>
        <v/>
      </c>
      <c r="AB164" s="959">
        <f t="array" ref="AB164">MAX(($I$2:$I$10000=I164)*($W$2:$W$10000=W164)*($E$2:$E$10000="51")*($P$2:$P$10000))</f>
        <v>0</v>
      </c>
      <c r="AC164" s="957">
        <f t="shared" si="14"/>
        <v>0</v>
      </c>
    </row>
    <row r="165" spans="24:29" x14ac:dyDescent="0.3">
      <c r="X165" s="970" t="str">
        <f t="shared" si="12"/>
        <v>PAS AE 2018</v>
      </c>
      <c r="Y165" s="970" t="str">
        <f t="shared" si="13"/>
        <v/>
      </c>
      <c r="Z165" s="957">
        <f t="shared" si="10"/>
        <v>0</v>
      </c>
      <c r="AA165" s="957" t="str">
        <f t="shared" si="11"/>
        <v/>
      </c>
      <c r="AB165" s="959">
        <f t="array" ref="AB165">MAX(($I$2:$I$10000=I165)*($W$2:$W$10000=W165)*($E$2:$E$10000="51")*($P$2:$P$10000))</f>
        <v>0</v>
      </c>
      <c r="AC165" s="957">
        <f t="shared" si="14"/>
        <v>0</v>
      </c>
    </row>
    <row r="166" spans="24:29" x14ac:dyDescent="0.3">
      <c r="X166" s="970" t="str">
        <f t="shared" si="12"/>
        <v>PAS AE 2018</v>
      </c>
      <c r="Y166" s="970" t="str">
        <f t="shared" si="13"/>
        <v/>
      </c>
      <c r="Z166" s="957">
        <f t="shared" si="10"/>
        <v>0</v>
      </c>
      <c r="AA166" s="957" t="str">
        <f t="shared" si="11"/>
        <v/>
      </c>
      <c r="AB166" s="959">
        <f t="array" ref="AB166">MAX(($I$2:$I$10000=I166)*($W$2:$W$10000=W166)*($E$2:$E$10000="51")*($P$2:$P$10000))</f>
        <v>0</v>
      </c>
      <c r="AC166" s="957">
        <f t="shared" si="14"/>
        <v>0</v>
      </c>
    </row>
    <row r="167" spans="24:29" x14ac:dyDescent="0.3">
      <c r="X167" s="970" t="str">
        <f t="shared" si="12"/>
        <v>PAS AE 2018</v>
      </c>
      <c r="Y167" s="970" t="str">
        <f t="shared" si="13"/>
        <v/>
      </c>
      <c r="Z167" s="957">
        <f t="shared" si="10"/>
        <v>0</v>
      </c>
      <c r="AA167" s="957" t="str">
        <f t="shared" si="11"/>
        <v/>
      </c>
      <c r="AB167" s="959">
        <f t="array" ref="AB167">MAX(($I$2:$I$10000=I167)*($W$2:$W$10000=W167)*($E$2:$E$10000="51")*($P$2:$P$10000))</f>
        <v>0</v>
      </c>
      <c r="AC167" s="957">
        <f t="shared" si="14"/>
        <v>0</v>
      </c>
    </row>
    <row r="168" spans="24:29" x14ac:dyDescent="0.3">
      <c r="X168" s="970" t="str">
        <f t="shared" si="12"/>
        <v>PAS AE 2018</v>
      </c>
      <c r="Y168" s="970" t="str">
        <f t="shared" si="13"/>
        <v/>
      </c>
      <c r="Z168" s="957">
        <f t="shared" si="10"/>
        <v>0</v>
      </c>
      <c r="AA168" s="957" t="str">
        <f t="shared" si="11"/>
        <v/>
      </c>
      <c r="AB168" s="959">
        <f t="array" ref="AB168">MAX(($I$2:$I$10000=I168)*($W$2:$W$10000=W168)*($E$2:$E$10000="51")*($P$2:$P$10000))</f>
        <v>0</v>
      </c>
      <c r="AC168" s="957">
        <f t="shared" si="14"/>
        <v>0</v>
      </c>
    </row>
    <row r="169" spans="24:29" x14ac:dyDescent="0.3">
      <c r="X169" s="970" t="str">
        <f t="shared" si="12"/>
        <v>PAS AE 2018</v>
      </c>
      <c r="Y169" s="970" t="str">
        <f t="shared" si="13"/>
        <v/>
      </c>
      <c r="Z169" s="957">
        <f t="shared" si="10"/>
        <v>0</v>
      </c>
      <c r="AA169" s="957" t="str">
        <f t="shared" si="11"/>
        <v/>
      </c>
      <c r="AB169" s="959">
        <f t="array" ref="AB169">MAX(($I$2:$I$10000=I169)*($W$2:$W$10000=W169)*($E$2:$E$10000="51")*($P$2:$P$10000))</f>
        <v>0</v>
      </c>
      <c r="AC169" s="957">
        <f t="shared" si="14"/>
        <v>0</v>
      </c>
    </row>
    <row r="170" spans="24:29" x14ac:dyDescent="0.3">
      <c r="X170" s="970" t="str">
        <f t="shared" si="12"/>
        <v>PAS AE 2018</v>
      </c>
      <c r="Y170" s="970" t="str">
        <f t="shared" si="13"/>
        <v/>
      </c>
      <c r="Z170" s="957">
        <f t="shared" si="10"/>
        <v>0</v>
      </c>
      <c r="AA170" s="957" t="str">
        <f t="shared" si="11"/>
        <v/>
      </c>
      <c r="AB170" s="959">
        <f t="array" ref="AB170">MAX(($I$2:$I$10000=I170)*($W$2:$W$10000=W170)*($E$2:$E$10000="51")*($P$2:$P$10000))</f>
        <v>0</v>
      </c>
      <c r="AC170" s="957">
        <f t="shared" si="14"/>
        <v>0</v>
      </c>
    </row>
    <row r="171" spans="24:29" x14ac:dyDescent="0.3">
      <c r="X171" s="970" t="str">
        <f t="shared" si="12"/>
        <v>PAS AE 2018</v>
      </c>
      <c r="Y171" s="970" t="str">
        <f t="shared" si="13"/>
        <v/>
      </c>
      <c r="Z171" s="957">
        <f t="shared" si="10"/>
        <v>0</v>
      </c>
      <c r="AA171" s="957" t="str">
        <f t="shared" si="11"/>
        <v/>
      </c>
      <c r="AB171" s="959">
        <f t="array" ref="AB171">MAX(($I$2:$I$10000=I171)*($W$2:$W$10000=W171)*($E$2:$E$10000="51")*($P$2:$P$10000))</f>
        <v>0</v>
      </c>
      <c r="AC171" s="957">
        <f t="shared" si="14"/>
        <v>0</v>
      </c>
    </row>
    <row r="172" spans="24:29" x14ac:dyDescent="0.3">
      <c r="X172" s="970" t="str">
        <f t="shared" si="12"/>
        <v>PAS AE 2018</v>
      </c>
      <c r="Y172" s="970" t="str">
        <f t="shared" si="13"/>
        <v/>
      </c>
      <c r="Z172" s="957">
        <f t="shared" si="10"/>
        <v>0</v>
      </c>
      <c r="AA172" s="957" t="str">
        <f t="shared" si="11"/>
        <v/>
      </c>
      <c r="AB172" s="959">
        <f t="array" ref="AB172">MAX(($I$2:$I$10000=I172)*($W$2:$W$10000=W172)*($E$2:$E$10000="51")*($P$2:$P$10000))</f>
        <v>0</v>
      </c>
      <c r="AC172" s="957">
        <f t="shared" si="14"/>
        <v>0</v>
      </c>
    </row>
    <row r="173" spans="24:29" x14ac:dyDescent="0.3">
      <c r="X173" s="970" t="str">
        <f t="shared" si="12"/>
        <v>PAS AE 2018</v>
      </c>
      <c r="Y173" s="970" t="str">
        <f t="shared" si="13"/>
        <v/>
      </c>
      <c r="Z173" s="957">
        <f t="shared" si="10"/>
        <v>0</v>
      </c>
      <c r="AA173" s="957" t="str">
        <f t="shared" si="11"/>
        <v/>
      </c>
      <c r="AB173" s="959">
        <f t="array" ref="AB173">MAX(($I$2:$I$10000=I173)*($W$2:$W$10000=W173)*($E$2:$E$10000="51")*($P$2:$P$10000))</f>
        <v>0</v>
      </c>
      <c r="AC173" s="957">
        <f t="shared" si="14"/>
        <v>0</v>
      </c>
    </row>
    <row r="174" spans="24:29" x14ac:dyDescent="0.3">
      <c r="X174" s="970" t="str">
        <f t="shared" si="12"/>
        <v>PAS AE 2018</v>
      </c>
      <c r="Y174" s="970" t="str">
        <f t="shared" si="13"/>
        <v/>
      </c>
      <c r="Z174" s="957">
        <f t="shared" si="10"/>
        <v>0</v>
      </c>
      <c r="AA174" s="957" t="str">
        <f t="shared" si="11"/>
        <v/>
      </c>
      <c r="AB174" s="959">
        <f t="array" ref="AB174">MAX(($I$2:$I$10000=I174)*($W$2:$W$10000=W174)*($E$2:$E$10000="51")*($P$2:$P$10000))</f>
        <v>0</v>
      </c>
      <c r="AC174" s="957">
        <f t="shared" si="14"/>
        <v>0</v>
      </c>
    </row>
    <row r="175" spans="24:29" x14ac:dyDescent="0.3">
      <c r="X175" s="970" t="str">
        <f t="shared" si="12"/>
        <v>PAS AE 2018</v>
      </c>
      <c r="Y175" s="970" t="str">
        <f t="shared" si="13"/>
        <v/>
      </c>
      <c r="Z175" s="957">
        <f t="shared" si="10"/>
        <v>0</v>
      </c>
      <c r="AA175" s="957" t="str">
        <f t="shared" si="11"/>
        <v/>
      </c>
      <c r="AB175" s="959">
        <f t="array" ref="AB175">MAX(($I$2:$I$10000=I175)*($W$2:$W$10000=W175)*($E$2:$E$10000="51")*($P$2:$P$10000))</f>
        <v>0</v>
      </c>
      <c r="AC175" s="957">
        <f t="shared" si="14"/>
        <v>0</v>
      </c>
    </row>
    <row r="176" spans="24:29" x14ac:dyDescent="0.3">
      <c r="X176" s="970" t="str">
        <f t="shared" si="12"/>
        <v>PAS AE 2018</v>
      </c>
      <c r="Y176" s="970" t="str">
        <f t="shared" si="13"/>
        <v/>
      </c>
      <c r="Z176" s="957">
        <f t="shared" si="10"/>
        <v>0</v>
      </c>
      <c r="AA176" s="957" t="str">
        <f t="shared" si="11"/>
        <v/>
      </c>
      <c r="AB176" s="959">
        <f t="array" ref="AB176">MAX(($I$2:$I$10000=I176)*($W$2:$W$10000=W176)*($E$2:$E$10000="51")*($P$2:$P$10000))</f>
        <v>0</v>
      </c>
      <c r="AC176" s="957">
        <f t="shared" si="14"/>
        <v>0</v>
      </c>
    </row>
    <row r="177" spans="24:29" x14ac:dyDescent="0.3">
      <c r="X177" s="970" t="str">
        <f t="shared" si="12"/>
        <v>PAS AE 2018</v>
      </c>
      <c r="Y177" s="970" t="str">
        <f t="shared" si="13"/>
        <v/>
      </c>
      <c r="Z177" s="957">
        <f t="shared" si="10"/>
        <v>0</v>
      </c>
      <c r="AA177" s="957" t="str">
        <f t="shared" si="11"/>
        <v/>
      </c>
      <c r="AB177" s="959">
        <f t="array" ref="AB177">MAX(($I$2:$I$10000=I177)*($W$2:$W$10000=W177)*($E$2:$E$10000="51")*($P$2:$P$10000))</f>
        <v>0</v>
      </c>
      <c r="AC177" s="957">
        <f t="shared" si="14"/>
        <v>0</v>
      </c>
    </row>
    <row r="178" spans="24:29" x14ac:dyDescent="0.3">
      <c r="X178" s="970" t="str">
        <f t="shared" si="12"/>
        <v>PAS AE 2018</v>
      </c>
      <c r="Y178" s="970" t="str">
        <f t="shared" si="13"/>
        <v/>
      </c>
      <c r="Z178" s="957">
        <f t="shared" si="10"/>
        <v>0</v>
      </c>
      <c r="AA178" s="957" t="str">
        <f t="shared" si="11"/>
        <v/>
      </c>
      <c r="AB178" s="959">
        <f t="array" ref="AB178">MAX(($I$2:$I$10000=I178)*($W$2:$W$10000=W178)*($E$2:$E$10000="51")*($P$2:$P$10000))</f>
        <v>0</v>
      </c>
      <c r="AC178" s="957">
        <f t="shared" si="14"/>
        <v>0</v>
      </c>
    </row>
    <row r="179" spans="24:29" x14ac:dyDescent="0.3">
      <c r="X179" s="970" t="str">
        <f t="shared" si="12"/>
        <v>PAS AE 2018</v>
      </c>
      <c r="Y179" s="970" t="str">
        <f t="shared" si="13"/>
        <v/>
      </c>
      <c r="Z179" s="957">
        <f t="shared" si="10"/>
        <v>0</v>
      </c>
      <c r="AA179" s="957" t="str">
        <f t="shared" si="11"/>
        <v/>
      </c>
      <c r="AB179" s="959">
        <f t="array" ref="AB179">MAX(($I$2:$I$10000=I179)*($W$2:$W$10000=W179)*($E$2:$E$10000="51")*($P$2:$P$10000))</f>
        <v>0</v>
      </c>
      <c r="AC179" s="957">
        <f t="shared" si="14"/>
        <v>0</v>
      </c>
    </row>
    <row r="180" spans="24:29" x14ac:dyDescent="0.3">
      <c r="X180" s="970" t="str">
        <f t="shared" si="12"/>
        <v>PAS AE 2018</v>
      </c>
      <c r="Y180" s="970" t="str">
        <f t="shared" si="13"/>
        <v/>
      </c>
      <c r="Z180" s="957">
        <f t="shared" si="10"/>
        <v>0</v>
      </c>
      <c r="AA180" s="957" t="str">
        <f t="shared" si="11"/>
        <v/>
      </c>
      <c r="AB180" s="959">
        <f t="array" ref="AB180">MAX(($I$2:$I$10000=I180)*($W$2:$W$10000=W180)*($E$2:$E$10000="51")*($P$2:$P$10000))</f>
        <v>0</v>
      </c>
      <c r="AC180" s="957">
        <f t="shared" si="14"/>
        <v>0</v>
      </c>
    </row>
    <row r="181" spans="24:29" x14ac:dyDescent="0.3">
      <c r="X181" s="970" t="str">
        <f t="shared" si="12"/>
        <v>PAS AE 2018</v>
      </c>
      <c r="Y181" s="970" t="str">
        <f t="shared" si="13"/>
        <v/>
      </c>
      <c r="Z181" s="957">
        <f t="shared" si="10"/>
        <v>0</v>
      </c>
      <c r="AA181" s="957" t="str">
        <f t="shared" si="11"/>
        <v/>
      </c>
      <c r="AB181" s="959">
        <f t="array" ref="AB181">MAX(($I$2:$I$10000=I181)*($W$2:$W$10000=W181)*($E$2:$E$10000="51")*($P$2:$P$10000))</f>
        <v>0</v>
      </c>
      <c r="AC181" s="957">
        <f t="shared" si="14"/>
        <v>0</v>
      </c>
    </row>
    <row r="182" spans="24:29" x14ac:dyDescent="0.3">
      <c r="X182" s="970" t="str">
        <f t="shared" si="12"/>
        <v>PAS AE 2018</v>
      </c>
      <c r="Y182" s="970" t="str">
        <f t="shared" si="13"/>
        <v/>
      </c>
      <c r="Z182" s="957">
        <f t="shared" si="10"/>
        <v>0</v>
      </c>
      <c r="AA182" s="957" t="str">
        <f t="shared" si="11"/>
        <v/>
      </c>
      <c r="AB182" s="959">
        <f t="array" ref="AB182">MAX(($I$2:$I$10000=I182)*($W$2:$W$10000=W182)*($E$2:$E$10000="51")*($P$2:$P$10000))</f>
        <v>0</v>
      </c>
      <c r="AC182" s="957">
        <f t="shared" si="14"/>
        <v>0</v>
      </c>
    </row>
    <row r="183" spans="24:29" x14ac:dyDescent="0.3">
      <c r="X183" s="970" t="str">
        <f t="shared" si="12"/>
        <v>PAS AE 2018</v>
      </c>
      <c r="Y183" s="970" t="str">
        <f t="shared" si="13"/>
        <v/>
      </c>
      <c r="Z183" s="957">
        <f t="shared" si="10"/>
        <v>0</v>
      </c>
      <c r="AA183" s="957" t="str">
        <f t="shared" si="11"/>
        <v/>
      </c>
      <c r="AB183" s="959">
        <f t="array" ref="AB183">MAX(($I$2:$I$10000=I183)*($W$2:$W$10000=W183)*($E$2:$E$10000="51")*($P$2:$P$10000))</f>
        <v>0</v>
      </c>
      <c r="AC183" s="957">
        <f t="shared" si="14"/>
        <v>0</v>
      </c>
    </row>
    <row r="184" spans="24:29" x14ac:dyDescent="0.3">
      <c r="X184" s="970" t="str">
        <f t="shared" si="12"/>
        <v>PAS AE 2018</v>
      </c>
      <c r="Y184" s="970" t="str">
        <f t="shared" si="13"/>
        <v/>
      </c>
      <c r="Z184" s="957">
        <f t="shared" si="10"/>
        <v>0</v>
      </c>
      <c r="AA184" s="957" t="str">
        <f t="shared" si="11"/>
        <v/>
      </c>
      <c r="AB184" s="959">
        <f t="array" ref="AB184">MAX(($I$2:$I$10000=I184)*($W$2:$W$10000=W184)*($E$2:$E$10000="51")*($P$2:$P$10000))</f>
        <v>0</v>
      </c>
      <c r="AC184" s="957">
        <f t="shared" si="14"/>
        <v>0</v>
      </c>
    </row>
    <row r="185" spans="24:29" x14ac:dyDescent="0.3">
      <c r="X185" s="970" t="str">
        <f t="shared" si="12"/>
        <v>PAS AE 2018</v>
      </c>
      <c r="Y185" s="970" t="str">
        <f t="shared" si="13"/>
        <v/>
      </c>
      <c r="Z185" s="957">
        <f t="shared" si="10"/>
        <v>0</v>
      </c>
      <c r="AA185" s="957" t="str">
        <f t="shared" si="11"/>
        <v/>
      </c>
      <c r="AB185" s="959">
        <f t="array" ref="AB185">MAX(($I$2:$I$10000=I185)*($W$2:$W$10000=W185)*($E$2:$E$10000="51")*($P$2:$P$10000))</f>
        <v>0</v>
      </c>
      <c r="AC185" s="957">
        <f t="shared" si="14"/>
        <v>0</v>
      </c>
    </row>
    <row r="186" spans="24:29" x14ac:dyDescent="0.3">
      <c r="X186" s="970" t="str">
        <f t="shared" si="12"/>
        <v>PAS AE 2018</v>
      </c>
      <c r="Y186" s="970" t="str">
        <f t="shared" si="13"/>
        <v/>
      </c>
      <c r="Z186" s="957">
        <f t="shared" si="10"/>
        <v>0</v>
      </c>
      <c r="AA186" s="957" t="str">
        <f t="shared" si="11"/>
        <v/>
      </c>
      <c r="AB186" s="959">
        <f t="array" ref="AB186">MAX(($I$2:$I$10000=I186)*($W$2:$W$10000=W186)*($E$2:$E$10000="51")*($P$2:$P$10000))</f>
        <v>0</v>
      </c>
      <c r="AC186" s="957">
        <f t="shared" si="14"/>
        <v>0</v>
      </c>
    </row>
    <row r="187" spans="24:29" x14ac:dyDescent="0.3">
      <c r="X187" s="970" t="str">
        <f t="shared" si="12"/>
        <v>PAS AE 2018</v>
      </c>
      <c r="Y187" s="970" t="str">
        <f t="shared" si="13"/>
        <v/>
      </c>
      <c r="Z187" s="957">
        <f t="shared" si="10"/>
        <v>0</v>
      </c>
      <c r="AA187" s="957" t="str">
        <f t="shared" si="11"/>
        <v/>
      </c>
      <c r="AB187" s="959">
        <f t="array" ref="AB187">MAX(($I$2:$I$10000=I187)*($W$2:$W$10000=W187)*($E$2:$E$10000="51")*($P$2:$P$10000))</f>
        <v>0</v>
      </c>
      <c r="AC187" s="957">
        <f t="shared" si="14"/>
        <v>0</v>
      </c>
    </row>
    <row r="188" spans="24:29" x14ac:dyDescent="0.3">
      <c r="X188" s="970" t="str">
        <f t="shared" si="12"/>
        <v>PAS AE 2018</v>
      </c>
      <c r="Y188" s="970" t="str">
        <f t="shared" si="13"/>
        <v/>
      </c>
      <c r="Z188" s="957">
        <f t="shared" si="10"/>
        <v>0</v>
      </c>
      <c r="AA188" s="957" t="str">
        <f t="shared" si="11"/>
        <v/>
      </c>
      <c r="AB188" s="959">
        <f t="array" ref="AB188">MAX(($I$2:$I$10000=I188)*($W$2:$W$10000=W188)*($E$2:$E$10000="51")*($P$2:$P$10000))</f>
        <v>0</v>
      </c>
      <c r="AC188" s="957">
        <f t="shared" si="14"/>
        <v>0</v>
      </c>
    </row>
    <row r="189" spans="24:29" x14ac:dyDescent="0.3">
      <c r="X189" s="970" t="str">
        <f t="shared" si="12"/>
        <v>PAS AE 2018</v>
      </c>
      <c r="Y189" s="970" t="str">
        <f t="shared" si="13"/>
        <v/>
      </c>
      <c r="Z189" s="957">
        <f t="shared" si="10"/>
        <v>0</v>
      </c>
      <c r="AA189" s="957" t="str">
        <f t="shared" si="11"/>
        <v/>
      </c>
      <c r="AB189" s="959">
        <f t="array" ref="AB189">MAX(($I$2:$I$10000=I189)*($W$2:$W$10000=W189)*($E$2:$E$10000="51")*($P$2:$P$10000))</f>
        <v>0</v>
      </c>
      <c r="AC189" s="957">
        <f t="shared" si="14"/>
        <v>0</v>
      </c>
    </row>
    <row r="190" spans="24:29" x14ac:dyDescent="0.3">
      <c r="X190" s="970" t="str">
        <f t="shared" si="12"/>
        <v>PAS AE 2018</v>
      </c>
      <c r="Y190" s="970" t="str">
        <f t="shared" si="13"/>
        <v/>
      </c>
      <c r="Z190" s="957">
        <f t="shared" si="10"/>
        <v>0</v>
      </c>
      <c r="AA190" s="957" t="str">
        <f t="shared" si="11"/>
        <v/>
      </c>
      <c r="AB190" s="959">
        <f t="array" ref="AB190">MAX(($I$2:$I$10000=I190)*($W$2:$W$10000=W190)*($E$2:$E$10000="51")*($P$2:$P$10000))</f>
        <v>0</v>
      </c>
      <c r="AC190" s="957">
        <f t="shared" si="14"/>
        <v>0</v>
      </c>
    </row>
    <row r="191" spans="24:29" x14ac:dyDescent="0.3">
      <c r="X191" s="970" t="str">
        <f t="shared" si="12"/>
        <v>PAS AE 2018</v>
      </c>
      <c r="Y191" s="970" t="str">
        <f t="shared" si="13"/>
        <v/>
      </c>
      <c r="Z191" s="957">
        <f t="shared" si="10"/>
        <v>0</v>
      </c>
      <c r="AA191" s="957" t="str">
        <f t="shared" si="11"/>
        <v/>
      </c>
      <c r="AB191" s="959">
        <f t="array" ref="AB191">MAX(($I$2:$I$10000=I191)*($W$2:$W$10000=W191)*($E$2:$E$10000="51")*($P$2:$P$10000))</f>
        <v>0</v>
      </c>
      <c r="AC191" s="957">
        <f t="shared" si="14"/>
        <v>0</v>
      </c>
    </row>
    <row r="192" spans="24:29" x14ac:dyDescent="0.3">
      <c r="X192" s="970" t="str">
        <f t="shared" si="12"/>
        <v>PAS AE 2018</v>
      </c>
      <c r="Y192" s="970" t="str">
        <f t="shared" si="13"/>
        <v/>
      </c>
      <c r="Z192" s="957">
        <f t="shared" si="10"/>
        <v>0</v>
      </c>
      <c r="AA192" s="957" t="str">
        <f t="shared" si="11"/>
        <v/>
      </c>
      <c r="AB192" s="959">
        <f t="array" ref="AB192">MAX(($I$2:$I$10000=I192)*($W$2:$W$10000=W192)*($E$2:$E$10000="51")*($P$2:$P$10000))</f>
        <v>0</v>
      </c>
      <c r="AC192" s="957">
        <f t="shared" si="14"/>
        <v>0</v>
      </c>
    </row>
    <row r="193" spans="24:29" x14ac:dyDescent="0.3">
      <c r="X193" s="970" t="str">
        <f t="shared" si="12"/>
        <v>PAS AE 2018</v>
      </c>
      <c r="Y193" s="970" t="str">
        <f t="shared" si="13"/>
        <v/>
      </c>
      <c r="Z193" s="957">
        <f t="shared" si="10"/>
        <v>0</v>
      </c>
      <c r="AA193" s="957" t="str">
        <f t="shared" si="11"/>
        <v/>
      </c>
      <c r="AB193" s="959">
        <f t="array" ref="AB193">MAX(($I$2:$I$10000=I193)*($W$2:$W$10000=W193)*($E$2:$E$10000="51")*($P$2:$P$10000))</f>
        <v>0</v>
      </c>
      <c r="AC193" s="957">
        <f t="shared" si="14"/>
        <v>0</v>
      </c>
    </row>
    <row r="194" spans="24:29" x14ac:dyDescent="0.3">
      <c r="X194" s="970" t="str">
        <f t="shared" si="12"/>
        <v>PAS AE 2018</v>
      </c>
      <c r="Y194" s="970" t="str">
        <f t="shared" si="13"/>
        <v/>
      </c>
      <c r="Z194" s="957">
        <f t="shared" ref="Z194:Z257" si="15">IF(AND(X194="AE 2018",Y194&lt;&gt;"0"),F194,0)</f>
        <v>0</v>
      </c>
      <c r="AA194" s="957" t="str">
        <f t="shared" ref="AA194:AA257" si="16">LEFT(C194,12)</f>
        <v/>
      </c>
      <c r="AB194" s="959">
        <f t="array" ref="AB194">MAX(($I$2:$I$10000=I194)*($W$2:$W$10000=W194)*($E$2:$E$10000="51")*($P$2:$P$10000))</f>
        <v>0</v>
      </c>
      <c r="AC194" s="957">
        <f t="shared" si="14"/>
        <v>0</v>
      </c>
    </row>
    <row r="195" spans="24:29" x14ac:dyDescent="0.3">
      <c r="X195" s="970" t="str">
        <f t="shared" ref="X195:X258" si="17">IF(AND(OR(E195="51",E195="57",E195="54",E195="61"),YEAR(AB195)=2018),"AE 2018","PAS AE 2018")</f>
        <v>PAS AE 2018</v>
      </c>
      <c r="Y195" s="970" t="str">
        <f t="shared" ref="Y195:Y258" si="18">CONCATENATE(W195,I195,E195)</f>
        <v/>
      </c>
      <c r="Z195" s="957">
        <f t="shared" si="15"/>
        <v>0</v>
      </c>
      <c r="AA195" s="957" t="str">
        <f t="shared" si="16"/>
        <v/>
      </c>
      <c r="AB195" s="959">
        <f t="array" ref="AB195">MAX(($I$2:$I$10000=I195)*($W$2:$W$10000=W195)*($E$2:$E$10000="51")*($P$2:$P$10000))</f>
        <v>0</v>
      </c>
      <c r="AC195" s="957">
        <f t="shared" ref="AC195:AC258" si="19">IF(YEAR(A195)&gt;2018,0,F195)</f>
        <v>0</v>
      </c>
    </row>
    <row r="196" spans="24:29" x14ac:dyDescent="0.3">
      <c r="X196" s="970" t="str">
        <f t="shared" si="17"/>
        <v>PAS AE 2018</v>
      </c>
      <c r="Y196" s="970" t="str">
        <f t="shared" si="18"/>
        <v/>
      </c>
      <c r="Z196" s="957">
        <f t="shared" si="15"/>
        <v>0</v>
      </c>
      <c r="AA196" s="957" t="str">
        <f t="shared" si="16"/>
        <v/>
      </c>
      <c r="AB196" s="959">
        <f t="array" ref="AB196">MAX(($I$2:$I$10000=I196)*($W$2:$W$10000=W196)*($E$2:$E$10000="51")*($P$2:$P$10000))</f>
        <v>0</v>
      </c>
      <c r="AC196" s="957">
        <f t="shared" si="19"/>
        <v>0</v>
      </c>
    </row>
    <row r="197" spans="24:29" x14ac:dyDescent="0.3">
      <c r="X197" s="970" t="str">
        <f t="shared" si="17"/>
        <v>PAS AE 2018</v>
      </c>
      <c r="Y197" s="970" t="str">
        <f t="shared" si="18"/>
        <v/>
      </c>
      <c r="Z197" s="957">
        <f t="shared" si="15"/>
        <v>0</v>
      </c>
      <c r="AA197" s="957" t="str">
        <f t="shared" si="16"/>
        <v/>
      </c>
      <c r="AB197" s="959">
        <f t="array" ref="AB197">MAX(($I$2:$I$10000=I197)*($W$2:$W$10000=W197)*($E$2:$E$10000="51")*($P$2:$P$10000))</f>
        <v>0</v>
      </c>
      <c r="AC197" s="957">
        <f t="shared" si="19"/>
        <v>0</v>
      </c>
    </row>
    <row r="198" spans="24:29" x14ac:dyDescent="0.3">
      <c r="X198" s="970" t="str">
        <f t="shared" si="17"/>
        <v>PAS AE 2018</v>
      </c>
      <c r="Y198" s="970" t="str">
        <f t="shared" si="18"/>
        <v/>
      </c>
      <c r="Z198" s="957">
        <f t="shared" si="15"/>
        <v>0</v>
      </c>
      <c r="AA198" s="957" t="str">
        <f t="shared" si="16"/>
        <v/>
      </c>
      <c r="AB198" s="959">
        <f t="array" ref="AB198">MAX(($I$2:$I$10000=I198)*($W$2:$W$10000=W198)*($E$2:$E$10000="51")*($P$2:$P$10000))</f>
        <v>0</v>
      </c>
      <c r="AC198" s="957">
        <f t="shared" si="19"/>
        <v>0</v>
      </c>
    </row>
    <row r="199" spans="24:29" x14ac:dyDescent="0.3">
      <c r="X199" s="970" t="str">
        <f t="shared" si="17"/>
        <v>PAS AE 2018</v>
      </c>
      <c r="Y199" s="970" t="str">
        <f t="shared" si="18"/>
        <v/>
      </c>
      <c r="Z199" s="957">
        <f t="shared" si="15"/>
        <v>0</v>
      </c>
      <c r="AA199" s="957" t="str">
        <f t="shared" si="16"/>
        <v/>
      </c>
      <c r="AB199" s="959">
        <f t="array" ref="AB199">MAX(($I$2:$I$10000=I199)*($W$2:$W$10000=W199)*($E$2:$E$10000="51")*($P$2:$P$10000))</f>
        <v>0</v>
      </c>
      <c r="AC199" s="957">
        <f t="shared" si="19"/>
        <v>0</v>
      </c>
    </row>
    <row r="200" spans="24:29" x14ac:dyDescent="0.3">
      <c r="X200" s="970" t="str">
        <f t="shared" si="17"/>
        <v>PAS AE 2018</v>
      </c>
      <c r="Y200" s="970" t="str">
        <f t="shared" si="18"/>
        <v/>
      </c>
      <c r="Z200" s="957">
        <f t="shared" si="15"/>
        <v>0</v>
      </c>
      <c r="AA200" s="957" t="str">
        <f t="shared" si="16"/>
        <v/>
      </c>
      <c r="AB200" s="959">
        <f t="array" ref="AB200">MAX(($I$2:$I$10000=I200)*($W$2:$W$10000=W200)*($E$2:$E$10000="51")*($P$2:$P$10000))</f>
        <v>0</v>
      </c>
      <c r="AC200" s="957">
        <f t="shared" si="19"/>
        <v>0</v>
      </c>
    </row>
    <row r="201" spans="24:29" x14ac:dyDescent="0.3">
      <c r="X201" s="970" t="str">
        <f t="shared" si="17"/>
        <v>PAS AE 2018</v>
      </c>
      <c r="Y201" s="970" t="str">
        <f t="shared" si="18"/>
        <v/>
      </c>
      <c r="Z201" s="957">
        <f t="shared" si="15"/>
        <v>0</v>
      </c>
      <c r="AA201" s="957" t="str">
        <f t="shared" si="16"/>
        <v/>
      </c>
      <c r="AB201" s="959">
        <f t="array" ref="AB201">MAX(($I$2:$I$10000=I201)*($W$2:$W$10000=W201)*($E$2:$E$10000="51")*($P$2:$P$10000))</f>
        <v>0</v>
      </c>
      <c r="AC201" s="957">
        <f t="shared" si="19"/>
        <v>0</v>
      </c>
    </row>
    <row r="202" spans="24:29" x14ac:dyDescent="0.3">
      <c r="X202" s="970" t="str">
        <f t="shared" si="17"/>
        <v>PAS AE 2018</v>
      </c>
      <c r="Y202" s="970" t="str">
        <f t="shared" si="18"/>
        <v/>
      </c>
      <c r="Z202" s="957">
        <f t="shared" si="15"/>
        <v>0</v>
      </c>
      <c r="AA202" s="957" t="str">
        <f t="shared" si="16"/>
        <v/>
      </c>
      <c r="AB202" s="959">
        <f t="array" ref="AB202">MAX(($I$2:$I$10000=I202)*($W$2:$W$10000=W202)*($E$2:$E$10000="51")*($P$2:$P$10000))</f>
        <v>0</v>
      </c>
      <c r="AC202" s="957">
        <f t="shared" si="19"/>
        <v>0</v>
      </c>
    </row>
    <row r="203" spans="24:29" x14ac:dyDescent="0.3">
      <c r="X203" s="970" t="str">
        <f t="shared" si="17"/>
        <v>PAS AE 2018</v>
      </c>
      <c r="Y203" s="970" t="str">
        <f t="shared" si="18"/>
        <v/>
      </c>
      <c r="Z203" s="957">
        <f t="shared" si="15"/>
        <v>0</v>
      </c>
      <c r="AA203" s="957" t="str">
        <f t="shared" si="16"/>
        <v/>
      </c>
      <c r="AB203" s="959">
        <f t="array" ref="AB203">MAX(($I$2:$I$10000=I203)*($W$2:$W$10000=W203)*($E$2:$E$10000="51")*($P$2:$P$10000))</f>
        <v>0</v>
      </c>
      <c r="AC203" s="957">
        <f t="shared" si="19"/>
        <v>0</v>
      </c>
    </row>
    <row r="204" spans="24:29" x14ac:dyDescent="0.3">
      <c r="X204" s="970" t="str">
        <f t="shared" si="17"/>
        <v>PAS AE 2018</v>
      </c>
      <c r="Y204" s="970" t="str">
        <f t="shared" si="18"/>
        <v/>
      </c>
      <c r="Z204" s="957">
        <f t="shared" si="15"/>
        <v>0</v>
      </c>
      <c r="AA204" s="957" t="str">
        <f t="shared" si="16"/>
        <v/>
      </c>
      <c r="AB204" s="959">
        <f t="array" ref="AB204">MAX(($I$2:$I$10000=I204)*($W$2:$W$10000=W204)*($E$2:$E$10000="51")*($P$2:$P$10000))</f>
        <v>0</v>
      </c>
      <c r="AC204" s="957">
        <f t="shared" si="19"/>
        <v>0</v>
      </c>
    </row>
    <row r="205" spans="24:29" x14ac:dyDescent="0.3">
      <c r="X205" s="970" t="str">
        <f t="shared" si="17"/>
        <v>PAS AE 2018</v>
      </c>
      <c r="Y205" s="970" t="str">
        <f t="shared" si="18"/>
        <v/>
      </c>
      <c r="Z205" s="957">
        <f t="shared" si="15"/>
        <v>0</v>
      </c>
      <c r="AA205" s="957" t="str">
        <f t="shared" si="16"/>
        <v/>
      </c>
      <c r="AB205" s="959">
        <f t="array" ref="AB205">MAX(($I$2:$I$10000=I205)*($W$2:$W$10000=W205)*($E$2:$E$10000="51")*($P$2:$P$10000))</f>
        <v>0</v>
      </c>
      <c r="AC205" s="957">
        <f t="shared" si="19"/>
        <v>0</v>
      </c>
    </row>
    <row r="206" spans="24:29" x14ac:dyDescent="0.3">
      <c r="X206" s="970" t="str">
        <f t="shared" si="17"/>
        <v>PAS AE 2018</v>
      </c>
      <c r="Y206" s="970" t="str">
        <f t="shared" si="18"/>
        <v/>
      </c>
      <c r="Z206" s="957">
        <f t="shared" si="15"/>
        <v>0</v>
      </c>
      <c r="AA206" s="957" t="str">
        <f t="shared" si="16"/>
        <v/>
      </c>
      <c r="AB206" s="959">
        <f t="array" ref="AB206">MAX(($I$2:$I$10000=I206)*($W$2:$W$10000=W206)*($E$2:$E$10000="51")*($P$2:$P$10000))</f>
        <v>0</v>
      </c>
      <c r="AC206" s="957">
        <f t="shared" si="19"/>
        <v>0</v>
      </c>
    </row>
    <row r="207" spans="24:29" x14ac:dyDescent="0.3">
      <c r="X207" s="970" t="str">
        <f t="shared" si="17"/>
        <v>PAS AE 2018</v>
      </c>
      <c r="Y207" s="970" t="str">
        <f t="shared" si="18"/>
        <v/>
      </c>
      <c r="Z207" s="957">
        <f t="shared" si="15"/>
        <v>0</v>
      </c>
      <c r="AA207" s="957" t="str">
        <f t="shared" si="16"/>
        <v/>
      </c>
      <c r="AB207" s="959">
        <f t="array" ref="AB207">MAX(($I$2:$I$10000=I207)*($W$2:$W$10000=W207)*($E$2:$E$10000="51")*($P$2:$P$10000))</f>
        <v>0</v>
      </c>
      <c r="AC207" s="957">
        <f t="shared" si="19"/>
        <v>0</v>
      </c>
    </row>
    <row r="208" spans="24:29" x14ac:dyDescent="0.3">
      <c r="X208" s="970" t="str">
        <f t="shared" si="17"/>
        <v>PAS AE 2018</v>
      </c>
      <c r="Y208" s="970" t="str">
        <f t="shared" si="18"/>
        <v/>
      </c>
      <c r="Z208" s="957">
        <f t="shared" si="15"/>
        <v>0</v>
      </c>
      <c r="AA208" s="957" t="str">
        <f t="shared" si="16"/>
        <v/>
      </c>
      <c r="AB208" s="959">
        <f t="array" ref="AB208">MAX(($I$2:$I$10000=I208)*($W$2:$W$10000=W208)*($E$2:$E$10000="51")*($P$2:$P$10000))</f>
        <v>0</v>
      </c>
      <c r="AC208" s="957">
        <f t="shared" si="19"/>
        <v>0</v>
      </c>
    </row>
    <row r="209" spans="24:29" x14ac:dyDescent="0.3">
      <c r="X209" s="970" t="str">
        <f t="shared" si="17"/>
        <v>PAS AE 2018</v>
      </c>
      <c r="Y209" s="970" t="str">
        <f t="shared" si="18"/>
        <v/>
      </c>
      <c r="Z209" s="957">
        <f t="shared" si="15"/>
        <v>0</v>
      </c>
      <c r="AA209" s="957" t="str">
        <f t="shared" si="16"/>
        <v/>
      </c>
      <c r="AB209" s="959">
        <f t="array" ref="AB209">MAX(($I$2:$I$10000=I209)*($W$2:$W$10000=W209)*($E$2:$E$10000="51")*($P$2:$P$10000))</f>
        <v>0</v>
      </c>
      <c r="AC209" s="957">
        <f t="shared" si="19"/>
        <v>0</v>
      </c>
    </row>
    <row r="210" spans="24:29" x14ac:dyDescent="0.3">
      <c r="X210" s="970" t="str">
        <f t="shared" si="17"/>
        <v>PAS AE 2018</v>
      </c>
      <c r="Y210" s="970" t="str">
        <f t="shared" si="18"/>
        <v/>
      </c>
      <c r="Z210" s="957">
        <f t="shared" si="15"/>
        <v>0</v>
      </c>
      <c r="AA210" s="957" t="str">
        <f t="shared" si="16"/>
        <v/>
      </c>
      <c r="AB210" s="959">
        <f t="array" ref="AB210">MAX(($I$2:$I$10000=I210)*($W$2:$W$10000=W210)*($E$2:$E$10000="51")*($P$2:$P$10000))</f>
        <v>0</v>
      </c>
      <c r="AC210" s="957">
        <f t="shared" si="19"/>
        <v>0</v>
      </c>
    </row>
    <row r="211" spans="24:29" x14ac:dyDescent="0.3">
      <c r="X211" s="970" t="str">
        <f t="shared" si="17"/>
        <v>PAS AE 2018</v>
      </c>
      <c r="Y211" s="970" t="str">
        <f t="shared" si="18"/>
        <v/>
      </c>
      <c r="Z211" s="957">
        <f t="shared" si="15"/>
        <v>0</v>
      </c>
      <c r="AA211" s="957" t="str">
        <f t="shared" si="16"/>
        <v/>
      </c>
      <c r="AB211" s="959">
        <f t="array" ref="AB211">MAX(($I$2:$I$10000=I211)*($W$2:$W$10000=W211)*($E$2:$E$10000="51")*($P$2:$P$10000))</f>
        <v>0</v>
      </c>
      <c r="AC211" s="957">
        <f t="shared" si="19"/>
        <v>0</v>
      </c>
    </row>
    <row r="212" spans="24:29" x14ac:dyDescent="0.3">
      <c r="X212" s="970" t="str">
        <f t="shared" si="17"/>
        <v>PAS AE 2018</v>
      </c>
      <c r="Y212" s="970" t="str">
        <f t="shared" si="18"/>
        <v/>
      </c>
      <c r="Z212" s="957">
        <f t="shared" si="15"/>
        <v>0</v>
      </c>
      <c r="AA212" s="957" t="str">
        <f t="shared" si="16"/>
        <v/>
      </c>
      <c r="AB212" s="959">
        <f t="array" ref="AB212">MAX(($I$2:$I$10000=I212)*($W$2:$W$10000=W212)*($E$2:$E$10000="51")*($P$2:$P$10000))</f>
        <v>0</v>
      </c>
      <c r="AC212" s="957">
        <f t="shared" si="19"/>
        <v>0</v>
      </c>
    </row>
    <row r="213" spans="24:29" x14ac:dyDescent="0.3">
      <c r="X213" s="970" t="str">
        <f t="shared" si="17"/>
        <v>PAS AE 2018</v>
      </c>
      <c r="Y213" s="970" t="str">
        <f t="shared" si="18"/>
        <v/>
      </c>
      <c r="Z213" s="957">
        <f t="shared" si="15"/>
        <v>0</v>
      </c>
      <c r="AA213" s="957" t="str">
        <f t="shared" si="16"/>
        <v/>
      </c>
      <c r="AB213" s="959">
        <f t="array" ref="AB213">MAX(($I$2:$I$10000=I213)*($W$2:$W$10000=W213)*($E$2:$E$10000="51")*($P$2:$P$10000))</f>
        <v>0</v>
      </c>
      <c r="AC213" s="957">
        <f t="shared" si="19"/>
        <v>0</v>
      </c>
    </row>
    <row r="214" spans="24:29" x14ac:dyDescent="0.3">
      <c r="X214" s="970" t="str">
        <f t="shared" si="17"/>
        <v>PAS AE 2018</v>
      </c>
      <c r="Y214" s="970" t="str">
        <f t="shared" si="18"/>
        <v/>
      </c>
      <c r="Z214" s="957">
        <f t="shared" si="15"/>
        <v>0</v>
      </c>
      <c r="AA214" s="957" t="str">
        <f t="shared" si="16"/>
        <v/>
      </c>
      <c r="AB214" s="959">
        <f t="array" ref="AB214">MAX(($I$2:$I$10000=I214)*($W$2:$W$10000=W214)*($E$2:$E$10000="51")*($P$2:$P$10000))</f>
        <v>0</v>
      </c>
      <c r="AC214" s="957">
        <f t="shared" si="19"/>
        <v>0</v>
      </c>
    </row>
    <row r="215" spans="24:29" x14ac:dyDescent="0.3">
      <c r="X215" s="970" t="str">
        <f t="shared" si="17"/>
        <v>PAS AE 2018</v>
      </c>
      <c r="Y215" s="970" t="str">
        <f t="shared" si="18"/>
        <v/>
      </c>
      <c r="Z215" s="957">
        <f t="shared" si="15"/>
        <v>0</v>
      </c>
      <c r="AA215" s="957" t="str">
        <f t="shared" si="16"/>
        <v/>
      </c>
      <c r="AB215" s="959">
        <f t="array" ref="AB215">MAX(($I$2:$I$10000=I215)*($W$2:$W$10000=W215)*($E$2:$E$10000="51")*($P$2:$P$10000))</f>
        <v>0</v>
      </c>
      <c r="AC215" s="957">
        <f t="shared" si="19"/>
        <v>0</v>
      </c>
    </row>
    <row r="216" spans="24:29" x14ac:dyDescent="0.3">
      <c r="X216" s="970" t="str">
        <f t="shared" si="17"/>
        <v>PAS AE 2018</v>
      </c>
      <c r="Y216" s="970" t="str">
        <f t="shared" si="18"/>
        <v/>
      </c>
      <c r="Z216" s="957">
        <f t="shared" si="15"/>
        <v>0</v>
      </c>
      <c r="AA216" s="957" t="str">
        <f t="shared" si="16"/>
        <v/>
      </c>
      <c r="AB216" s="959">
        <f t="array" ref="AB216">MAX(($I$2:$I$10000=I216)*($W$2:$W$10000=W216)*($E$2:$E$10000="51")*($P$2:$P$10000))</f>
        <v>0</v>
      </c>
      <c r="AC216" s="957">
        <f t="shared" si="19"/>
        <v>0</v>
      </c>
    </row>
    <row r="217" spans="24:29" x14ac:dyDescent="0.3">
      <c r="X217" s="970" t="str">
        <f t="shared" si="17"/>
        <v>PAS AE 2018</v>
      </c>
      <c r="Y217" s="970" t="str">
        <f t="shared" si="18"/>
        <v/>
      </c>
      <c r="Z217" s="957">
        <f t="shared" si="15"/>
        <v>0</v>
      </c>
      <c r="AA217" s="957" t="str">
        <f t="shared" si="16"/>
        <v/>
      </c>
      <c r="AB217" s="959">
        <f t="array" ref="AB217">MAX(($I$2:$I$10000=I217)*($W$2:$W$10000=W217)*($E$2:$E$10000="51")*($P$2:$P$10000))</f>
        <v>0</v>
      </c>
      <c r="AC217" s="957">
        <f t="shared" si="19"/>
        <v>0</v>
      </c>
    </row>
    <row r="218" spans="24:29" x14ac:dyDescent="0.3">
      <c r="X218" s="970" t="str">
        <f t="shared" si="17"/>
        <v>PAS AE 2018</v>
      </c>
      <c r="Y218" s="970" t="str">
        <f t="shared" si="18"/>
        <v/>
      </c>
      <c r="Z218" s="957">
        <f t="shared" si="15"/>
        <v>0</v>
      </c>
      <c r="AA218" s="957" t="str">
        <f t="shared" si="16"/>
        <v/>
      </c>
      <c r="AB218" s="959">
        <f t="array" ref="AB218">MAX(($I$2:$I$10000=I218)*($W$2:$W$10000=W218)*($E$2:$E$10000="51")*($P$2:$P$10000))</f>
        <v>0</v>
      </c>
      <c r="AC218" s="957">
        <f t="shared" si="19"/>
        <v>0</v>
      </c>
    </row>
    <row r="219" spans="24:29" x14ac:dyDescent="0.3">
      <c r="X219" s="970" t="str">
        <f t="shared" si="17"/>
        <v>PAS AE 2018</v>
      </c>
      <c r="Y219" s="970" t="str">
        <f t="shared" si="18"/>
        <v/>
      </c>
      <c r="Z219" s="957">
        <f t="shared" si="15"/>
        <v>0</v>
      </c>
      <c r="AA219" s="957" t="str">
        <f t="shared" si="16"/>
        <v/>
      </c>
      <c r="AB219" s="959">
        <f t="array" ref="AB219">MAX(($I$2:$I$10000=I219)*($W$2:$W$10000=W219)*($E$2:$E$10000="51")*($P$2:$P$10000))</f>
        <v>0</v>
      </c>
      <c r="AC219" s="957">
        <f t="shared" si="19"/>
        <v>0</v>
      </c>
    </row>
    <row r="220" spans="24:29" x14ac:dyDescent="0.3">
      <c r="X220" s="970" t="str">
        <f t="shared" si="17"/>
        <v>PAS AE 2018</v>
      </c>
      <c r="Y220" s="970" t="str">
        <f t="shared" si="18"/>
        <v/>
      </c>
      <c r="Z220" s="957">
        <f t="shared" si="15"/>
        <v>0</v>
      </c>
      <c r="AA220" s="957" t="str">
        <f t="shared" si="16"/>
        <v/>
      </c>
      <c r="AB220" s="959">
        <f t="array" ref="AB220">MAX(($I$2:$I$10000=I220)*($W$2:$W$10000=W220)*($E$2:$E$10000="51")*($P$2:$P$10000))</f>
        <v>0</v>
      </c>
      <c r="AC220" s="957">
        <f t="shared" si="19"/>
        <v>0</v>
      </c>
    </row>
    <row r="221" spans="24:29" x14ac:dyDescent="0.3">
      <c r="X221" s="970" t="str">
        <f t="shared" si="17"/>
        <v>PAS AE 2018</v>
      </c>
      <c r="Y221" s="970" t="str">
        <f t="shared" si="18"/>
        <v/>
      </c>
      <c r="Z221" s="957">
        <f t="shared" si="15"/>
        <v>0</v>
      </c>
      <c r="AA221" s="957" t="str">
        <f t="shared" si="16"/>
        <v/>
      </c>
      <c r="AB221" s="959">
        <f t="array" ref="AB221">MAX(($I$2:$I$10000=I221)*($W$2:$W$10000=W221)*($E$2:$E$10000="51")*($P$2:$P$10000))</f>
        <v>0</v>
      </c>
      <c r="AC221" s="957">
        <f t="shared" si="19"/>
        <v>0</v>
      </c>
    </row>
    <row r="222" spans="24:29" x14ac:dyDescent="0.3">
      <c r="X222" s="970" t="str">
        <f t="shared" si="17"/>
        <v>PAS AE 2018</v>
      </c>
      <c r="Y222" s="970" t="str">
        <f t="shared" si="18"/>
        <v/>
      </c>
      <c r="Z222" s="957">
        <f t="shared" si="15"/>
        <v>0</v>
      </c>
      <c r="AA222" s="957" t="str">
        <f t="shared" si="16"/>
        <v/>
      </c>
      <c r="AB222" s="959">
        <f t="array" ref="AB222">MAX(($I$2:$I$10000=I222)*($W$2:$W$10000=W222)*($E$2:$E$10000="51")*($P$2:$P$10000))</f>
        <v>0</v>
      </c>
      <c r="AC222" s="957">
        <f t="shared" si="19"/>
        <v>0</v>
      </c>
    </row>
    <row r="223" spans="24:29" x14ac:dyDescent="0.3">
      <c r="X223" s="970" t="str">
        <f t="shared" si="17"/>
        <v>PAS AE 2018</v>
      </c>
      <c r="Y223" s="970" t="str">
        <f t="shared" si="18"/>
        <v/>
      </c>
      <c r="Z223" s="957">
        <f t="shared" si="15"/>
        <v>0</v>
      </c>
      <c r="AA223" s="957" t="str">
        <f t="shared" si="16"/>
        <v/>
      </c>
      <c r="AB223" s="959">
        <f t="array" ref="AB223">MAX(($I$2:$I$10000=I223)*($W$2:$W$10000=W223)*($E$2:$E$10000="51")*($P$2:$P$10000))</f>
        <v>0</v>
      </c>
      <c r="AC223" s="957">
        <f t="shared" si="19"/>
        <v>0</v>
      </c>
    </row>
    <row r="224" spans="24:29" x14ac:dyDescent="0.3">
      <c r="X224" s="970" t="str">
        <f t="shared" si="17"/>
        <v>PAS AE 2018</v>
      </c>
      <c r="Y224" s="970" t="str">
        <f t="shared" si="18"/>
        <v/>
      </c>
      <c r="Z224" s="957">
        <f t="shared" si="15"/>
        <v>0</v>
      </c>
      <c r="AA224" s="957" t="str">
        <f t="shared" si="16"/>
        <v/>
      </c>
      <c r="AB224" s="959">
        <f t="array" ref="AB224">MAX(($I$2:$I$10000=I224)*($W$2:$W$10000=W224)*($E$2:$E$10000="51")*($P$2:$P$10000))</f>
        <v>0</v>
      </c>
      <c r="AC224" s="957">
        <f t="shared" si="19"/>
        <v>0</v>
      </c>
    </row>
    <row r="225" spans="24:29" x14ac:dyDescent="0.3">
      <c r="X225" s="970" t="str">
        <f t="shared" si="17"/>
        <v>PAS AE 2018</v>
      </c>
      <c r="Y225" s="970" t="str">
        <f t="shared" si="18"/>
        <v/>
      </c>
      <c r="Z225" s="957">
        <f t="shared" si="15"/>
        <v>0</v>
      </c>
      <c r="AA225" s="957" t="str">
        <f t="shared" si="16"/>
        <v/>
      </c>
      <c r="AB225" s="959">
        <f t="array" ref="AB225">MAX(($I$2:$I$10000=I225)*($W$2:$W$10000=W225)*($E$2:$E$10000="51")*($P$2:$P$10000))</f>
        <v>0</v>
      </c>
      <c r="AC225" s="957">
        <f t="shared" si="19"/>
        <v>0</v>
      </c>
    </row>
    <row r="226" spans="24:29" x14ac:dyDescent="0.3">
      <c r="X226" s="970" t="str">
        <f t="shared" si="17"/>
        <v>PAS AE 2018</v>
      </c>
      <c r="Y226" s="970" t="str">
        <f t="shared" si="18"/>
        <v/>
      </c>
      <c r="Z226" s="957">
        <f t="shared" si="15"/>
        <v>0</v>
      </c>
      <c r="AA226" s="957" t="str">
        <f t="shared" si="16"/>
        <v/>
      </c>
      <c r="AB226" s="959">
        <f t="array" ref="AB226">MAX(($I$2:$I$10000=I226)*($W$2:$W$10000=W226)*($E$2:$E$10000="51")*($P$2:$P$10000))</f>
        <v>0</v>
      </c>
      <c r="AC226" s="957">
        <f t="shared" si="19"/>
        <v>0</v>
      </c>
    </row>
    <row r="227" spans="24:29" x14ac:dyDescent="0.3">
      <c r="X227" s="970" t="str">
        <f t="shared" si="17"/>
        <v>PAS AE 2018</v>
      </c>
      <c r="Y227" s="970" t="str">
        <f t="shared" si="18"/>
        <v/>
      </c>
      <c r="Z227" s="957">
        <f t="shared" si="15"/>
        <v>0</v>
      </c>
      <c r="AA227" s="957" t="str">
        <f t="shared" si="16"/>
        <v/>
      </c>
      <c r="AB227" s="959">
        <f t="array" ref="AB227">MAX(($I$2:$I$10000=I227)*($W$2:$W$10000=W227)*($E$2:$E$10000="51")*($P$2:$P$10000))</f>
        <v>0</v>
      </c>
      <c r="AC227" s="957">
        <f t="shared" si="19"/>
        <v>0</v>
      </c>
    </row>
    <row r="228" spans="24:29" x14ac:dyDescent="0.3">
      <c r="X228" s="970" t="str">
        <f t="shared" si="17"/>
        <v>PAS AE 2018</v>
      </c>
      <c r="Y228" s="970" t="str">
        <f t="shared" si="18"/>
        <v/>
      </c>
      <c r="Z228" s="957">
        <f t="shared" si="15"/>
        <v>0</v>
      </c>
      <c r="AA228" s="957" t="str">
        <f t="shared" si="16"/>
        <v/>
      </c>
      <c r="AB228" s="959">
        <f t="array" ref="AB228">MAX(($I$2:$I$10000=I228)*($W$2:$W$10000=W228)*($E$2:$E$10000="51")*($P$2:$P$10000))</f>
        <v>0</v>
      </c>
      <c r="AC228" s="957">
        <f t="shared" si="19"/>
        <v>0</v>
      </c>
    </row>
    <row r="229" spans="24:29" x14ac:dyDescent="0.3">
      <c r="X229" s="970" t="str">
        <f t="shared" si="17"/>
        <v>PAS AE 2018</v>
      </c>
      <c r="Y229" s="970" t="str">
        <f t="shared" si="18"/>
        <v/>
      </c>
      <c r="Z229" s="957">
        <f t="shared" si="15"/>
        <v>0</v>
      </c>
      <c r="AA229" s="957" t="str">
        <f t="shared" si="16"/>
        <v/>
      </c>
      <c r="AB229" s="959">
        <f t="array" ref="AB229">MAX(($I$2:$I$10000=I229)*($W$2:$W$10000=W229)*($E$2:$E$10000="51")*($P$2:$P$10000))</f>
        <v>0</v>
      </c>
      <c r="AC229" s="957">
        <f t="shared" si="19"/>
        <v>0</v>
      </c>
    </row>
    <row r="230" spans="24:29" x14ac:dyDescent="0.3">
      <c r="X230" s="970" t="str">
        <f t="shared" si="17"/>
        <v>PAS AE 2018</v>
      </c>
      <c r="Y230" s="970" t="str">
        <f t="shared" si="18"/>
        <v/>
      </c>
      <c r="Z230" s="957">
        <f t="shared" si="15"/>
        <v>0</v>
      </c>
      <c r="AA230" s="957" t="str">
        <f t="shared" si="16"/>
        <v/>
      </c>
      <c r="AB230" s="959">
        <f t="array" ref="AB230">MAX(($I$2:$I$10000=I230)*($W$2:$W$10000=W230)*($E$2:$E$10000="51")*($P$2:$P$10000))</f>
        <v>0</v>
      </c>
      <c r="AC230" s="957">
        <f t="shared" si="19"/>
        <v>0</v>
      </c>
    </row>
    <row r="231" spans="24:29" x14ac:dyDescent="0.3">
      <c r="X231" s="970" t="str">
        <f t="shared" si="17"/>
        <v>PAS AE 2018</v>
      </c>
      <c r="Y231" s="970" t="str">
        <f t="shared" si="18"/>
        <v/>
      </c>
      <c r="Z231" s="957">
        <f t="shared" si="15"/>
        <v>0</v>
      </c>
      <c r="AA231" s="957" t="str">
        <f t="shared" si="16"/>
        <v/>
      </c>
      <c r="AB231" s="959">
        <f t="array" ref="AB231">MAX(($I$2:$I$10000=I231)*($W$2:$W$10000=W231)*($E$2:$E$10000="51")*($P$2:$P$10000))</f>
        <v>0</v>
      </c>
      <c r="AC231" s="957">
        <f t="shared" si="19"/>
        <v>0</v>
      </c>
    </row>
    <row r="232" spans="24:29" x14ac:dyDescent="0.3">
      <c r="X232" s="970" t="str">
        <f t="shared" si="17"/>
        <v>PAS AE 2018</v>
      </c>
      <c r="Y232" s="970" t="str">
        <f t="shared" si="18"/>
        <v/>
      </c>
      <c r="Z232" s="957">
        <f t="shared" si="15"/>
        <v>0</v>
      </c>
      <c r="AA232" s="957" t="str">
        <f t="shared" si="16"/>
        <v/>
      </c>
      <c r="AB232" s="959">
        <f t="array" ref="AB232">MAX(($I$2:$I$10000=I232)*($W$2:$W$10000=W232)*($E$2:$E$10000="51")*($P$2:$P$10000))</f>
        <v>0</v>
      </c>
      <c r="AC232" s="957">
        <f t="shared" si="19"/>
        <v>0</v>
      </c>
    </row>
    <row r="233" spans="24:29" x14ac:dyDescent="0.3">
      <c r="X233" s="970" t="str">
        <f t="shared" si="17"/>
        <v>PAS AE 2018</v>
      </c>
      <c r="Y233" s="970" t="str">
        <f t="shared" si="18"/>
        <v/>
      </c>
      <c r="Z233" s="957">
        <f t="shared" si="15"/>
        <v>0</v>
      </c>
      <c r="AA233" s="957" t="str">
        <f t="shared" si="16"/>
        <v/>
      </c>
      <c r="AB233" s="959">
        <f t="array" ref="AB233">MAX(($I$2:$I$10000=I233)*($W$2:$W$10000=W233)*($E$2:$E$10000="51")*($P$2:$P$10000))</f>
        <v>0</v>
      </c>
      <c r="AC233" s="957">
        <f t="shared" si="19"/>
        <v>0</v>
      </c>
    </row>
    <row r="234" spans="24:29" x14ac:dyDescent="0.3">
      <c r="X234" s="970" t="str">
        <f t="shared" si="17"/>
        <v>PAS AE 2018</v>
      </c>
      <c r="Y234" s="970" t="str">
        <f t="shared" si="18"/>
        <v/>
      </c>
      <c r="Z234" s="957">
        <f t="shared" si="15"/>
        <v>0</v>
      </c>
      <c r="AA234" s="957" t="str">
        <f t="shared" si="16"/>
        <v/>
      </c>
      <c r="AB234" s="959">
        <f t="array" ref="AB234">MAX(($I$2:$I$10000=I234)*($W$2:$W$10000=W234)*($E$2:$E$10000="51")*($P$2:$P$10000))</f>
        <v>0</v>
      </c>
      <c r="AC234" s="957">
        <f t="shared" si="19"/>
        <v>0</v>
      </c>
    </row>
    <row r="235" spans="24:29" x14ac:dyDescent="0.3">
      <c r="X235" s="970" t="str">
        <f t="shared" si="17"/>
        <v>PAS AE 2018</v>
      </c>
      <c r="Y235" s="970" t="str">
        <f t="shared" si="18"/>
        <v/>
      </c>
      <c r="Z235" s="957">
        <f t="shared" si="15"/>
        <v>0</v>
      </c>
      <c r="AA235" s="957" t="str">
        <f t="shared" si="16"/>
        <v/>
      </c>
      <c r="AB235" s="959">
        <f t="array" ref="AB235">MAX(($I$2:$I$10000=I235)*($W$2:$W$10000=W235)*($E$2:$E$10000="51")*($P$2:$P$10000))</f>
        <v>0</v>
      </c>
      <c r="AC235" s="957">
        <f t="shared" si="19"/>
        <v>0</v>
      </c>
    </row>
    <row r="236" spans="24:29" x14ac:dyDescent="0.3">
      <c r="X236" s="970" t="str">
        <f t="shared" si="17"/>
        <v>PAS AE 2018</v>
      </c>
      <c r="Y236" s="970" t="str">
        <f t="shared" si="18"/>
        <v/>
      </c>
      <c r="Z236" s="957">
        <f t="shared" si="15"/>
        <v>0</v>
      </c>
      <c r="AA236" s="957" t="str">
        <f t="shared" si="16"/>
        <v/>
      </c>
      <c r="AB236" s="959">
        <f t="array" ref="AB236">MAX(($I$2:$I$10000=I236)*($W$2:$W$10000=W236)*($E$2:$E$10000="51")*($P$2:$P$10000))</f>
        <v>0</v>
      </c>
      <c r="AC236" s="957">
        <f t="shared" si="19"/>
        <v>0</v>
      </c>
    </row>
    <row r="237" spans="24:29" x14ac:dyDescent="0.3">
      <c r="X237" s="970" t="str">
        <f t="shared" si="17"/>
        <v>PAS AE 2018</v>
      </c>
      <c r="Y237" s="970" t="str">
        <f t="shared" si="18"/>
        <v/>
      </c>
      <c r="Z237" s="957">
        <f t="shared" si="15"/>
        <v>0</v>
      </c>
      <c r="AA237" s="957" t="str">
        <f t="shared" si="16"/>
        <v/>
      </c>
      <c r="AB237" s="959">
        <f t="array" ref="AB237">MAX(($I$2:$I$10000=I237)*($W$2:$W$10000=W237)*($E$2:$E$10000="51")*($P$2:$P$10000))</f>
        <v>0</v>
      </c>
      <c r="AC237" s="957">
        <f t="shared" si="19"/>
        <v>0</v>
      </c>
    </row>
    <row r="238" spans="24:29" x14ac:dyDescent="0.3">
      <c r="X238" s="970" t="str">
        <f t="shared" si="17"/>
        <v>PAS AE 2018</v>
      </c>
      <c r="Y238" s="970" t="str">
        <f t="shared" si="18"/>
        <v/>
      </c>
      <c r="Z238" s="957">
        <f t="shared" si="15"/>
        <v>0</v>
      </c>
      <c r="AA238" s="957" t="str">
        <f t="shared" si="16"/>
        <v/>
      </c>
      <c r="AB238" s="959">
        <f t="array" ref="AB238">MAX(($I$2:$I$10000=I238)*($W$2:$W$10000=W238)*($E$2:$E$10000="51")*($P$2:$P$10000))</f>
        <v>0</v>
      </c>
      <c r="AC238" s="957">
        <f t="shared" si="19"/>
        <v>0</v>
      </c>
    </row>
    <row r="239" spans="24:29" x14ac:dyDescent="0.3">
      <c r="X239" s="970" t="str">
        <f t="shared" si="17"/>
        <v>PAS AE 2018</v>
      </c>
      <c r="Y239" s="970" t="str">
        <f t="shared" si="18"/>
        <v/>
      </c>
      <c r="Z239" s="957">
        <f t="shared" si="15"/>
        <v>0</v>
      </c>
      <c r="AA239" s="957" t="str">
        <f t="shared" si="16"/>
        <v/>
      </c>
      <c r="AB239" s="959">
        <f t="array" ref="AB239">MAX(($I$2:$I$10000=I239)*($W$2:$W$10000=W239)*($E$2:$E$10000="51")*($P$2:$P$10000))</f>
        <v>0</v>
      </c>
      <c r="AC239" s="957">
        <f t="shared" si="19"/>
        <v>0</v>
      </c>
    </row>
    <row r="240" spans="24:29" x14ac:dyDescent="0.3">
      <c r="X240" s="970" t="str">
        <f t="shared" si="17"/>
        <v>PAS AE 2018</v>
      </c>
      <c r="Y240" s="970" t="str">
        <f t="shared" si="18"/>
        <v/>
      </c>
      <c r="Z240" s="957">
        <f t="shared" si="15"/>
        <v>0</v>
      </c>
      <c r="AA240" s="957" t="str">
        <f t="shared" si="16"/>
        <v/>
      </c>
      <c r="AB240" s="959">
        <f t="array" ref="AB240">MAX(($I$2:$I$10000=I240)*($W$2:$W$10000=W240)*($E$2:$E$10000="51")*($P$2:$P$10000))</f>
        <v>0</v>
      </c>
      <c r="AC240" s="957">
        <f t="shared" si="19"/>
        <v>0</v>
      </c>
    </row>
    <row r="241" spans="24:29" x14ac:dyDescent="0.3">
      <c r="X241" s="970" t="str">
        <f t="shared" si="17"/>
        <v>PAS AE 2018</v>
      </c>
      <c r="Y241" s="970" t="str">
        <f t="shared" si="18"/>
        <v/>
      </c>
      <c r="Z241" s="957">
        <f t="shared" si="15"/>
        <v>0</v>
      </c>
      <c r="AA241" s="957" t="str">
        <f t="shared" si="16"/>
        <v/>
      </c>
      <c r="AB241" s="959">
        <f t="array" ref="AB241">MAX(($I$2:$I$10000=I241)*($W$2:$W$10000=W241)*($E$2:$E$10000="51")*($P$2:$P$10000))</f>
        <v>0</v>
      </c>
      <c r="AC241" s="957">
        <f t="shared" si="19"/>
        <v>0</v>
      </c>
    </row>
    <row r="242" spans="24:29" x14ac:dyDescent="0.3">
      <c r="X242" s="970" t="str">
        <f t="shared" si="17"/>
        <v>PAS AE 2018</v>
      </c>
      <c r="Y242" s="970" t="str">
        <f t="shared" si="18"/>
        <v/>
      </c>
      <c r="Z242" s="957">
        <f t="shared" si="15"/>
        <v>0</v>
      </c>
      <c r="AA242" s="957" t="str">
        <f t="shared" si="16"/>
        <v/>
      </c>
      <c r="AB242" s="959">
        <f t="array" ref="AB242">MAX(($I$2:$I$10000=I242)*($W$2:$W$10000=W242)*($E$2:$E$10000="51")*($P$2:$P$10000))</f>
        <v>0</v>
      </c>
      <c r="AC242" s="957">
        <f t="shared" si="19"/>
        <v>0</v>
      </c>
    </row>
    <row r="243" spans="24:29" x14ac:dyDescent="0.3">
      <c r="X243" s="970" t="str">
        <f t="shared" si="17"/>
        <v>PAS AE 2018</v>
      </c>
      <c r="Y243" s="970" t="str">
        <f t="shared" si="18"/>
        <v/>
      </c>
      <c r="Z243" s="957">
        <f t="shared" si="15"/>
        <v>0</v>
      </c>
      <c r="AA243" s="957" t="str">
        <f t="shared" si="16"/>
        <v/>
      </c>
      <c r="AB243" s="959">
        <f t="array" ref="AB243">MAX(($I$2:$I$10000=I243)*($W$2:$W$10000=W243)*($E$2:$E$10000="51")*($P$2:$P$10000))</f>
        <v>0</v>
      </c>
      <c r="AC243" s="957">
        <f t="shared" si="19"/>
        <v>0</v>
      </c>
    </row>
    <row r="244" spans="24:29" x14ac:dyDescent="0.3">
      <c r="X244" s="970" t="str">
        <f t="shared" si="17"/>
        <v>PAS AE 2018</v>
      </c>
      <c r="Y244" s="970" t="str">
        <f t="shared" si="18"/>
        <v/>
      </c>
      <c r="Z244" s="957">
        <f t="shared" si="15"/>
        <v>0</v>
      </c>
      <c r="AA244" s="957" t="str">
        <f t="shared" si="16"/>
        <v/>
      </c>
      <c r="AB244" s="959">
        <f t="array" ref="AB244">MAX(($I$2:$I$10000=I244)*($W$2:$W$10000=W244)*($E$2:$E$10000="51")*($P$2:$P$10000))</f>
        <v>0</v>
      </c>
      <c r="AC244" s="957">
        <f t="shared" si="19"/>
        <v>0</v>
      </c>
    </row>
    <row r="245" spans="24:29" x14ac:dyDescent="0.3">
      <c r="X245" s="970" t="str">
        <f t="shared" si="17"/>
        <v>PAS AE 2018</v>
      </c>
      <c r="Y245" s="970" t="str">
        <f t="shared" si="18"/>
        <v/>
      </c>
      <c r="Z245" s="957">
        <f t="shared" si="15"/>
        <v>0</v>
      </c>
      <c r="AA245" s="957" t="str">
        <f t="shared" si="16"/>
        <v/>
      </c>
      <c r="AB245" s="959">
        <f t="array" ref="AB245">MAX(($I$2:$I$10000=I245)*($W$2:$W$10000=W245)*($E$2:$E$10000="51")*($P$2:$P$10000))</f>
        <v>0</v>
      </c>
      <c r="AC245" s="957">
        <f t="shared" si="19"/>
        <v>0</v>
      </c>
    </row>
    <row r="246" spans="24:29" x14ac:dyDescent="0.3">
      <c r="X246" s="970" t="str">
        <f t="shared" si="17"/>
        <v>PAS AE 2018</v>
      </c>
      <c r="Y246" s="970" t="str">
        <f t="shared" si="18"/>
        <v/>
      </c>
      <c r="Z246" s="957">
        <f t="shared" si="15"/>
        <v>0</v>
      </c>
      <c r="AA246" s="957" t="str">
        <f t="shared" si="16"/>
        <v/>
      </c>
      <c r="AB246" s="959">
        <f t="array" ref="AB246">MAX(($I$2:$I$10000=I246)*($W$2:$W$10000=W246)*($E$2:$E$10000="51")*($P$2:$P$10000))</f>
        <v>0</v>
      </c>
      <c r="AC246" s="957">
        <f t="shared" si="19"/>
        <v>0</v>
      </c>
    </row>
    <row r="247" spans="24:29" x14ac:dyDescent="0.3">
      <c r="X247" s="970" t="str">
        <f t="shared" si="17"/>
        <v>PAS AE 2018</v>
      </c>
      <c r="Y247" s="970" t="str">
        <f t="shared" si="18"/>
        <v/>
      </c>
      <c r="Z247" s="957">
        <f t="shared" si="15"/>
        <v>0</v>
      </c>
      <c r="AA247" s="957" t="str">
        <f t="shared" si="16"/>
        <v/>
      </c>
      <c r="AB247" s="959">
        <f t="array" ref="AB247">MAX(($I$2:$I$10000=I247)*($W$2:$W$10000=W247)*($E$2:$E$10000="51")*($P$2:$P$10000))</f>
        <v>0</v>
      </c>
      <c r="AC247" s="957">
        <f t="shared" si="19"/>
        <v>0</v>
      </c>
    </row>
    <row r="248" spans="24:29" x14ac:dyDescent="0.3">
      <c r="X248" s="970" t="str">
        <f t="shared" si="17"/>
        <v>PAS AE 2018</v>
      </c>
      <c r="Y248" s="970" t="str">
        <f t="shared" si="18"/>
        <v/>
      </c>
      <c r="Z248" s="957">
        <f t="shared" si="15"/>
        <v>0</v>
      </c>
      <c r="AA248" s="957" t="str">
        <f t="shared" si="16"/>
        <v/>
      </c>
      <c r="AB248" s="959">
        <f t="array" ref="AB248">MAX(($I$2:$I$10000=I248)*($W$2:$W$10000=W248)*($E$2:$E$10000="51")*($P$2:$P$10000))</f>
        <v>0</v>
      </c>
      <c r="AC248" s="957">
        <f t="shared" si="19"/>
        <v>0</v>
      </c>
    </row>
    <row r="249" spans="24:29" x14ac:dyDescent="0.3">
      <c r="X249" s="970" t="str">
        <f t="shared" si="17"/>
        <v>PAS AE 2018</v>
      </c>
      <c r="Y249" s="970" t="str">
        <f t="shared" si="18"/>
        <v/>
      </c>
      <c r="Z249" s="957">
        <f t="shared" si="15"/>
        <v>0</v>
      </c>
      <c r="AA249" s="957" t="str">
        <f t="shared" si="16"/>
        <v/>
      </c>
      <c r="AB249" s="959">
        <f t="array" ref="AB249">MAX(($I$2:$I$10000=I249)*($W$2:$W$10000=W249)*($E$2:$E$10000="51")*($P$2:$P$10000))</f>
        <v>0</v>
      </c>
      <c r="AC249" s="957">
        <f t="shared" si="19"/>
        <v>0</v>
      </c>
    </row>
    <row r="250" spans="24:29" x14ac:dyDescent="0.3">
      <c r="X250" s="970" t="str">
        <f t="shared" si="17"/>
        <v>PAS AE 2018</v>
      </c>
      <c r="Y250" s="970" t="str">
        <f t="shared" si="18"/>
        <v/>
      </c>
      <c r="Z250" s="957">
        <f t="shared" si="15"/>
        <v>0</v>
      </c>
      <c r="AA250" s="957" t="str">
        <f t="shared" si="16"/>
        <v/>
      </c>
      <c r="AB250" s="959">
        <f t="array" ref="AB250">MAX(($I$2:$I$10000=I250)*($W$2:$W$10000=W250)*($E$2:$E$10000="51")*($P$2:$P$10000))</f>
        <v>0</v>
      </c>
      <c r="AC250" s="957">
        <f t="shared" si="19"/>
        <v>0</v>
      </c>
    </row>
    <row r="251" spans="24:29" x14ac:dyDescent="0.3">
      <c r="X251" s="970" t="str">
        <f t="shared" si="17"/>
        <v>PAS AE 2018</v>
      </c>
      <c r="Y251" s="970" t="str">
        <f t="shared" si="18"/>
        <v/>
      </c>
      <c r="Z251" s="957">
        <f t="shared" si="15"/>
        <v>0</v>
      </c>
      <c r="AA251" s="957" t="str">
        <f t="shared" si="16"/>
        <v/>
      </c>
      <c r="AB251" s="959">
        <f t="array" ref="AB251">MAX(($I$2:$I$10000=I251)*($W$2:$W$10000=W251)*($E$2:$E$10000="51")*($P$2:$P$10000))</f>
        <v>0</v>
      </c>
      <c r="AC251" s="957">
        <f t="shared" si="19"/>
        <v>0</v>
      </c>
    </row>
    <row r="252" spans="24:29" x14ac:dyDescent="0.3">
      <c r="X252" s="970" t="str">
        <f t="shared" si="17"/>
        <v>PAS AE 2018</v>
      </c>
      <c r="Y252" s="970" t="str">
        <f t="shared" si="18"/>
        <v/>
      </c>
      <c r="Z252" s="957">
        <f t="shared" si="15"/>
        <v>0</v>
      </c>
      <c r="AA252" s="957" t="str">
        <f t="shared" si="16"/>
        <v/>
      </c>
      <c r="AB252" s="959">
        <f t="array" ref="AB252">MAX(($I$2:$I$10000=I252)*($W$2:$W$10000=W252)*($E$2:$E$10000="51")*($P$2:$P$10000))</f>
        <v>0</v>
      </c>
      <c r="AC252" s="957">
        <f t="shared" si="19"/>
        <v>0</v>
      </c>
    </row>
    <row r="253" spans="24:29" x14ac:dyDescent="0.3">
      <c r="X253" s="970" t="str">
        <f t="shared" si="17"/>
        <v>PAS AE 2018</v>
      </c>
      <c r="Y253" s="970" t="str">
        <f t="shared" si="18"/>
        <v/>
      </c>
      <c r="Z253" s="957">
        <f t="shared" si="15"/>
        <v>0</v>
      </c>
      <c r="AA253" s="957" t="str">
        <f t="shared" si="16"/>
        <v/>
      </c>
      <c r="AB253" s="959">
        <f t="array" ref="AB253">MAX(($I$2:$I$10000=I253)*($W$2:$W$10000=W253)*($E$2:$E$10000="51")*($P$2:$P$10000))</f>
        <v>0</v>
      </c>
      <c r="AC253" s="957">
        <f t="shared" si="19"/>
        <v>0</v>
      </c>
    </row>
    <row r="254" spans="24:29" x14ac:dyDescent="0.3">
      <c r="X254" s="970" t="str">
        <f t="shared" si="17"/>
        <v>PAS AE 2018</v>
      </c>
      <c r="Y254" s="970" t="str">
        <f t="shared" si="18"/>
        <v/>
      </c>
      <c r="Z254" s="957">
        <f t="shared" si="15"/>
        <v>0</v>
      </c>
      <c r="AA254" s="957" t="str">
        <f t="shared" si="16"/>
        <v/>
      </c>
      <c r="AB254" s="959">
        <f t="array" ref="AB254">MAX(($I$2:$I$10000=I254)*($W$2:$W$10000=W254)*($E$2:$E$10000="51")*($P$2:$P$10000))</f>
        <v>0</v>
      </c>
      <c r="AC254" s="957">
        <f t="shared" si="19"/>
        <v>0</v>
      </c>
    </row>
    <row r="255" spans="24:29" x14ac:dyDescent="0.3">
      <c r="X255" s="970" t="str">
        <f t="shared" si="17"/>
        <v>PAS AE 2018</v>
      </c>
      <c r="Y255" s="970" t="str">
        <f t="shared" si="18"/>
        <v/>
      </c>
      <c r="Z255" s="957">
        <f t="shared" si="15"/>
        <v>0</v>
      </c>
      <c r="AA255" s="957" t="str">
        <f t="shared" si="16"/>
        <v/>
      </c>
      <c r="AB255" s="959">
        <f t="array" ref="AB255">MAX(($I$2:$I$10000=I255)*($W$2:$W$10000=W255)*($E$2:$E$10000="51")*($P$2:$P$10000))</f>
        <v>0</v>
      </c>
      <c r="AC255" s="957">
        <f t="shared" si="19"/>
        <v>0</v>
      </c>
    </row>
    <row r="256" spans="24:29" x14ac:dyDescent="0.3">
      <c r="X256" s="970" t="str">
        <f t="shared" si="17"/>
        <v>PAS AE 2018</v>
      </c>
      <c r="Y256" s="970" t="str">
        <f t="shared" si="18"/>
        <v/>
      </c>
      <c r="Z256" s="957">
        <f t="shared" si="15"/>
        <v>0</v>
      </c>
      <c r="AA256" s="957" t="str">
        <f t="shared" si="16"/>
        <v/>
      </c>
      <c r="AB256" s="959">
        <f t="array" ref="AB256">MAX(($I$2:$I$10000=I256)*($W$2:$W$10000=W256)*($E$2:$E$10000="51")*($P$2:$P$10000))</f>
        <v>0</v>
      </c>
      <c r="AC256" s="957">
        <f t="shared" si="19"/>
        <v>0</v>
      </c>
    </row>
    <row r="257" spans="24:29" x14ac:dyDescent="0.3">
      <c r="X257" s="970" t="str">
        <f t="shared" si="17"/>
        <v>PAS AE 2018</v>
      </c>
      <c r="Y257" s="970" t="str">
        <f t="shared" si="18"/>
        <v/>
      </c>
      <c r="Z257" s="957">
        <f t="shared" si="15"/>
        <v>0</v>
      </c>
      <c r="AA257" s="957" t="str">
        <f t="shared" si="16"/>
        <v/>
      </c>
      <c r="AB257" s="959">
        <f t="array" ref="AB257">MAX(($I$2:$I$10000=I257)*($W$2:$W$10000=W257)*($E$2:$E$10000="51")*($P$2:$P$10000))</f>
        <v>0</v>
      </c>
      <c r="AC257" s="957">
        <f t="shared" si="19"/>
        <v>0</v>
      </c>
    </row>
    <row r="258" spans="24:29" x14ac:dyDescent="0.3">
      <c r="X258" s="970" t="str">
        <f t="shared" si="17"/>
        <v>PAS AE 2018</v>
      </c>
      <c r="Y258" s="970" t="str">
        <f t="shared" si="18"/>
        <v/>
      </c>
      <c r="Z258" s="957">
        <f t="shared" ref="Z258:Z321" si="20">IF(AND(X258="AE 2018",Y258&lt;&gt;"0"),F258,0)</f>
        <v>0</v>
      </c>
      <c r="AA258" s="957" t="str">
        <f t="shared" ref="AA258:AA321" si="21">LEFT(C258,12)</f>
        <v/>
      </c>
      <c r="AB258" s="959">
        <f t="array" ref="AB258">MAX(($I$2:$I$10000=I258)*($W$2:$W$10000=W258)*($E$2:$E$10000="51")*($P$2:$P$10000))</f>
        <v>0</v>
      </c>
      <c r="AC258" s="957">
        <f t="shared" si="19"/>
        <v>0</v>
      </c>
    </row>
    <row r="259" spans="24:29" x14ac:dyDescent="0.3">
      <c r="X259" s="970" t="str">
        <f t="shared" ref="X259:X322" si="22">IF(AND(OR(E259="51",E259="57",E259="54",E259="61"),YEAR(AB259)=2018),"AE 2018","PAS AE 2018")</f>
        <v>PAS AE 2018</v>
      </c>
      <c r="Y259" s="970" t="str">
        <f t="shared" ref="Y259:Y322" si="23">CONCATENATE(W259,I259,E259)</f>
        <v/>
      </c>
      <c r="Z259" s="957">
        <f t="shared" si="20"/>
        <v>0</v>
      </c>
      <c r="AA259" s="957" t="str">
        <f t="shared" si="21"/>
        <v/>
      </c>
      <c r="AB259" s="959">
        <f t="array" ref="AB259">MAX(($I$2:$I$10000=I259)*($W$2:$W$10000=W259)*($E$2:$E$10000="51")*($P$2:$P$10000))</f>
        <v>0</v>
      </c>
      <c r="AC259" s="957">
        <f t="shared" ref="AC259:AC322" si="24">IF(YEAR(A259)&gt;2018,0,F259)</f>
        <v>0</v>
      </c>
    </row>
    <row r="260" spans="24:29" x14ac:dyDescent="0.3">
      <c r="X260" s="970" t="str">
        <f t="shared" si="22"/>
        <v>PAS AE 2018</v>
      </c>
      <c r="Y260" s="970" t="str">
        <f t="shared" si="23"/>
        <v/>
      </c>
      <c r="Z260" s="957">
        <f t="shared" si="20"/>
        <v>0</v>
      </c>
      <c r="AA260" s="957" t="str">
        <f t="shared" si="21"/>
        <v/>
      </c>
      <c r="AB260" s="959">
        <f t="array" ref="AB260">MAX(($I$2:$I$10000=I260)*($W$2:$W$10000=W260)*($E$2:$E$10000="51")*($P$2:$P$10000))</f>
        <v>0</v>
      </c>
      <c r="AC260" s="957">
        <f t="shared" si="24"/>
        <v>0</v>
      </c>
    </row>
    <row r="261" spans="24:29" x14ac:dyDescent="0.3">
      <c r="X261" s="970" t="str">
        <f t="shared" si="22"/>
        <v>PAS AE 2018</v>
      </c>
      <c r="Y261" s="970" t="str">
        <f t="shared" si="23"/>
        <v/>
      </c>
      <c r="Z261" s="957">
        <f t="shared" si="20"/>
        <v>0</v>
      </c>
      <c r="AA261" s="957" t="str">
        <f t="shared" si="21"/>
        <v/>
      </c>
      <c r="AB261" s="959">
        <f t="array" ref="AB261">MAX(($I$2:$I$10000=I261)*($W$2:$W$10000=W261)*($E$2:$E$10000="51")*($P$2:$P$10000))</f>
        <v>0</v>
      </c>
      <c r="AC261" s="957">
        <f t="shared" si="24"/>
        <v>0</v>
      </c>
    </row>
    <row r="262" spans="24:29" x14ac:dyDescent="0.3">
      <c r="X262" s="970" t="str">
        <f t="shared" si="22"/>
        <v>PAS AE 2018</v>
      </c>
      <c r="Y262" s="970" t="str">
        <f t="shared" si="23"/>
        <v/>
      </c>
      <c r="Z262" s="957">
        <f t="shared" si="20"/>
        <v>0</v>
      </c>
      <c r="AA262" s="957" t="str">
        <f t="shared" si="21"/>
        <v/>
      </c>
      <c r="AB262" s="959">
        <f t="array" ref="AB262">MAX(($I$2:$I$10000=I262)*($W$2:$W$10000=W262)*($E$2:$E$10000="51")*($P$2:$P$10000))</f>
        <v>0</v>
      </c>
      <c r="AC262" s="957">
        <f t="shared" si="24"/>
        <v>0</v>
      </c>
    </row>
    <row r="263" spans="24:29" x14ac:dyDescent="0.3">
      <c r="X263" s="970" t="str">
        <f t="shared" si="22"/>
        <v>PAS AE 2018</v>
      </c>
      <c r="Y263" s="970" t="str">
        <f t="shared" si="23"/>
        <v/>
      </c>
      <c r="Z263" s="957">
        <f t="shared" si="20"/>
        <v>0</v>
      </c>
      <c r="AA263" s="957" t="str">
        <f t="shared" si="21"/>
        <v/>
      </c>
      <c r="AB263" s="959">
        <f t="array" ref="AB263">MAX(($I$2:$I$10000=I263)*($W$2:$W$10000=W263)*($E$2:$E$10000="51")*($P$2:$P$10000))</f>
        <v>0</v>
      </c>
      <c r="AC263" s="957">
        <f t="shared" si="24"/>
        <v>0</v>
      </c>
    </row>
    <row r="264" spans="24:29" x14ac:dyDescent="0.3">
      <c r="X264" s="970" t="str">
        <f t="shared" si="22"/>
        <v>PAS AE 2018</v>
      </c>
      <c r="Y264" s="970" t="str">
        <f t="shared" si="23"/>
        <v/>
      </c>
      <c r="Z264" s="957">
        <f t="shared" si="20"/>
        <v>0</v>
      </c>
      <c r="AA264" s="957" t="str">
        <f t="shared" si="21"/>
        <v/>
      </c>
      <c r="AB264" s="959">
        <f t="array" ref="AB264">MAX(($I$2:$I$10000=I264)*($W$2:$W$10000=W264)*($E$2:$E$10000="51")*($P$2:$P$10000))</f>
        <v>0</v>
      </c>
      <c r="AC264" s="957">
        <f t="shared" si="24"/>
        <v>0</v>
      </c>
    </row>
    <row r="265" spans="24:29" x14ac:dyDescent="0.3">
      <c r="X265" s="970" t="str">
        <f t="shared" si="22"/>
        <v>PAS AE 2018</v>
      </c>
      <c r="Y265" s="970" t="str">
        <f t="shared" si="23"/>
        <v/>
      </c>
      <c r="Z265" s="957">
        <f t="shared" si="20"/>
        <v>0</v>
      </c>
      <c r="AA265" s="957" t="str">
        <f t="shared" si="21"/>
        <v/>
      </c>
      <c r="AB265" s="959">
        <f t="array" ref="AB265">MAX(($I$2:$I$10000=I265)*($W$2:$W$10000=W265)*($E$2:$E$10000="51")*($P$2:$P$10000))</f>
        <v>0</v>
      </c>
      <c r="AC265" s="957">
        <f t="shared" si="24"/>
        <v>0</v>
      </c>
    </row>
    <row r="266" spans="24:29" x14ac:dyDescent="0.3">
      <c r="X266" s="970" t="str">
        <f t="shared" si="22"/>
        <v>PAS AE 2018</v>
      </c>
      <c r="Y266" s="970" t="str">
        <f t="shared" si="23"/>
        <v/>
      </c>
      <c r="Z266" s="957">
        <f t="shared" si="20"/>
        <v>0</v>
      </c>
      <c r="AA266" s="957" t="str">
        <f t="shared" si="21"/>
        <v/>
      </c>
      <c r="AB266" s="959">
        <f t="array" ref="AB266">MAX(($I$2:$I$10000=I266)*($W$2:$W$10000=W266)*($E$2:$E$10000="51")*($P$2:$P$10000))</f>
        <v>0</v>
      </c>
      <c r="AC266" s="957">
        <f t="shared" si="24"/>
        <v>0</v>
      </c>
    </row>
    <row r="267" spans="24:29" x14ac:dyDescent="0.3">
      <c r="X267" s="970" t="str">
        <f t="shared" si="22"/>
        <v>PAS AE 2018</v>
      </c>
      <c r="Y267" s="970" t="str">
        <f t="shared" si="23"/>
        <v/>
      </c>
      <c r="Z267" s="957">
        <f t="shared" si="20"/>
        <v>0</v>
      </c>
      <c r="AA267" s="957" t="str">
        <f t="shared" si="21"/>
        <v/>
      </c>
      <c r="AB267" s="959">
        <f t="array" ref="AB267">MAX(($I$2:$I$10000=I267)*($W$2:$W$10000=W267)*($E$2:$E$10000="51")*($P$2:$P$10000))</f>
        <v>0</v>
      </c>
      <c r="AC267" s="957">
        <f t="shared" si="24"/>
        <v>0</v>
      </c>
    </row>
    <row r="268" spans="24:29" x14ac:dyDescent="0.3">
      <c r="X268" s="970" t="str">
        <f t="shared" si="22"/>
        <v>PAS AE 2018</v>
      </c>
      <c r="Y268" s="970" t="str">
        <f t="shared" si="23"/>
        <v/>
      </c>
      <c r="Z268" s="957">
        <f t="shared" si="20"/>
        <v>0</v>
      </c>
      <c r="AA268" s="957" t="str">
        <f t="shared" si="21"/>
        <v/>
      </c>
      <c r="AB268" s="959">
        <f t="array" ref="AB268">MAX(($I$2:$I$10000=I268)*($W$2:$W$10000=W268)*($E$2:$E$10000="51")*($P$2:$P$10000))</f>
        <v>0</v>
      </c>
      <c r="AC268" s="957">
        <f t="shared" si="24"/>
        <v>0</v>
      </c>
    </row>
    <row r="269" spans="24:29" x14ac:dyDescent="0.3">
      <c r="X269" s="970" t="str">
        <f t="shared" si="22"/>
        <v>PAS AE 2018</v>
      </c>
      <c r="Y269" s="970" t="str">
        <f t="shared" si="23"/>
        <v/>
      </c>
      <c r="Z269" s="957">
        <f t="shared" si="20"/>
        <v>0</v>
      </c>
      <c r="AA269" s="957" t="str">
        <f t="shared" si="21"/>
        <v/>
      </c>
      <c r="AB269" s="959">
        <f t="array" ref="AB269">MAX(($I$2:$I$10000=I269)*($W$2:$W$10000=W269)*($E$2:$E$10000="51")*($P$2:$P$10000))</f>
        <v>0</v>
      </c>
      <c r="AC269" s="957">
        <f t="shared" si="24"/>
        <v>0</v>
      </c>
    </row>
    <row r="270" spans="24:29" x14ac:dyDescent="0.3">
      <c r="X270" s="970" t="str">
        <f t="shared" si="22"/>
        <v>PAS AE 2018</v>
      </c>
      <c r="Y270" s="970" t="str">
        <f t="shared" si="23"/>
        <v/>
      </c>
      <c r="Z270" s="957">
        <f t="shared" si="20"/>
        <v>0</v>
      </c>
      <c r="AA270" s="957" t="str">
        <f t="shared" si="21"/>
        <v/>
      </c>
      <c r="AB270" s="959">
        <f t="array" ref="AB270">MAX(($I$2:$I$10000=I270)*($W$2:$W$10000=W270)*($E$2:$E$10000="51")*($P$2:$P$10000))</f>
        <v>0</v>
      </c>
      <c r="AC270" s="957">
        <f t="shared" si="24"/>
        <v>0</v>
      </c>
    </row>
    <row r="271" spans="24:29" x14ac:dyDescent="0.3">
      <c r="X271" s="970" t="str">
        <f t="shared" si="22"/>
        <v>PAS AE 2018</v>
      </c>
      <c r="Y271" s="970" t="str">
        <f t="shared" si="23"/>
        <v/>
      </c>
      <c r="Z271" s="957">
        <f t="shared" si="20"/>
        <v>0</v>
      </c>
      <c r="AA271" s="957" t="str">
        <f t="shared" si="21"/>
        <v/>
      </c>
      <c r="AB271" s="959">
        <f t="array" ref="AB271">MAX(($I$2:$I$10000=I271)*($W$2:$W$10000=W271)*($E$2:$E$10000="51")*($P$2:$P$10000))</f>
        <v>0</v>
      </c>
      <c r="AC271" s="957">
        <f t="shared" si="24"/>
        <v>0</v>
      </c>
    </row>
    <row r="272" spans="24:29" x14ac:dyDescent="0.3">
      <c r="X272" s="970" t="str">
        <f t="shared" si="22"/>
        <v>PAS AE 2018</v>
      </c>
      <c r="Y272" s="970" t="str">
        <f t="shared" si="23"/>
        <v/>
      </c>
      <c r="Z272" s="957">
        <f t="shared" si="20"/>
        <v>0</v>
      </c>
      <c r="AA272" s="957" t="str">
        <f t="shared" si="21"/>
        <v/>
      </c>
      <c r="AB272" s="959">
        <f t="array" ref="AB272">MAX(($I$2:$I$10000=I272)*($W$2:$W$10000=W272)*($E$2:$E$10000="51")*($P$2:$P$10000))</f>
        <v>0</v>
      </c>
      <c r="AC272" s="957">
        <f t="shared" si="24"/>
        <v>0</v>
      </c>
    </row>
    <row r="273" spans="24:29" x14ac:dyDescent="0.3">
      <c r="X273" s="970" t="str">
        <f t="shared" si="22"/>
        <v>PAS AE 2018</v>
      </c>
      <c r="Y273" s="970" t="str">
        <f t="shared" si="23"/>
        <v/>
      </c>
      <c r="Z273" s="957">
        <f t="shared" si="20"/>
        <v>0</v>
      </c>
      <c r="AA273" s="957" t="str">
        <f t="shared" si="21"/>
        <v/>
      </c>
      <c r="AB273" s="959">
        <f t="array" ref="AB273">MAX(($I$2:$I$10000=I273)*($W$2:$W$10000=W273)*($E$2:$E$10000="51")*($P$2:$P$10000))</f>
        <v>0</v>
      </c>
      <c r="AC273" s="957">
        <f t="shared" si="24"/>
        <v>0</v>
      </c>
    </row>
    <row r="274" spans="24:29" x14ac:dyDescent="0.3">
      <c r="X274" s="970" t="str">
        <f t="shared" si="22"/>
        <v>PAS AE 2018</v>
      </c>
      <c r="Y274" s="970" t="str">
        <f t="shared" si="23"/>
        <v/>
      </c>
      <c r="Z274" s="957">
        <f t="shared" si="20"/>
        <v>0</v>
      </c>
      <c r="AA274" s="957" t="str">
        <f t="shared" si="21"/>
        <v/>
      </c>
      <c r="AB274" s="959">
        <f t="array" ref="AB274">MAX(($I$2:$I$10000=I274)*($W$2:$W$10000=W274)*($E$2:$E$10000="51")*($P$2:$P$10000))</f>
        <v>0</v>
      </c>
      <c r="AC274" s="957">
        <f t="shared" si="24"/>
        <v>0</v>
      </c>
    </row>
    <row r="275" spans="24:29" x14ac:dyDescent="0.3">
      <c r="X275" s="970" t="str">
        <f t="shared" si="22"/>
        <v>PAS AE 2018</v>
      </c>
      <c r="Y275" s="970" t="str">
        <f t="shared" si="23"/>
        <v/>
      </c>
      <c r="Z275" s="957">
        <f t="shared" si="20"/>
        <v>0</v>
      </c>
      <c r="AA275" s="957" t="str">
        <f t="shared" si="21"/>
        <v/>
      </c>
      <c r="AB275" s="959">
        <f t="array" ref="AB275">MAX(($I$2:$I$10000=I275)*($W$2:$W$10000=W275)*($E$2:$E$10000="51")*($P$2:$P$10000))</f>
        <v>0</v>
      </c>
      <c r="AC275" s="957">
        <f t="shared" si="24"/>
        <v>0</v>
      </c>
    </row>
    <row r="276" spans="24:29" x14ac:dyDescent="0.3">
      <c r="X276" s="970" t="str">
        <f t="shared" si="22"/>
        <v>PAS AE 2018</v>
      </c>
      <c r="Y276" s="970" t="str">
        <f t="shared" si="23"/>
        <v/>
      </c>
      <c r="Z276" s="957">
        <f t="shared" si="20"/>
        <v>0</v>
      </c>
      <c r="AA276" s="957" t="str">
        <f t="shared" si="21"/>
        <v/>
      </c>
      <c r="AB276" s="959">
        <f t="array" ref="AB276">MAX(($I$2:$I$10000=I276)*($W$2:$W$10000=W276)*($E$2:$E$10000="51")*($P$2:$P$10000))</f>
        <v>0</v>
      </c>
      <c r="AC276" s="957">
        <f t="shared" si="24"/>
        <v>0</v>
      </c>
    </row>
    <row r="277" spans="24:29" x14ac:dyDescent="0.3">
      <c r="X277" s="970" t="str">
        <f t="shared" si="22"/>
        <v>PAS AE 2018</v>
      </c>
      <c r="Y277" s="970" t="str">
        <f t="shared" si="23"/>
        <v/>
      </c>
      <c r="Z277" s="957">
        <f t="shared" si="20"/>
        <v>0</v>
      </c>
      <c r="AA277" s="957" t="str">
        <f t="shared" si="21"/>
        <v/>
      </c>
      <c r="AB277" s="959">
        <f t="array" ref="AB277">MAX(($I$2:$I$10000=I277)*($W$2:$W$10000=W277)*($E$2:$E$10000="51")*($P$2:$P$10000))</f>
        <v>0</v>
      </c>
      <c r="AC277" s="957">
        <f t="shared" si="24"/>
        <v>0</v>
      </c>
    </row>
    <row r="278" spans="24:29" x14ac:dyDescent="0.3">
      <c r="X278" s="970" t="str">
        <f t="shared" si="22"/>
        <v>PAS AE 2018</v>
      </c>
      <c r="Y278" s="970" t="str">
        <f t="shared" si="23"/>
        <v/>
      </c>
      <c r="Z278" s="957">
        <f t="shared" si="20"/>
        <v>0</v>
      </c>
      <c r="AA278" s="957" t="str">
        <f t="shared" si="21"/>
        <v/>
      </c>
      <c r="AB278" s="959">
        <f t="array" ref="AB278">MAX(($I$2:$I$10000=I278)*($W$2:$W$10000=W278)*($E$2:$E$10000="51")*($P$2:$P$10000))</f>
        <v>0</v>
      </c>
      <c r="AC278" s="957">
        <f t="shared" si="24"/>
        <v>0</v>
      </c>
    </row>
    <row r="279" spans="24:29" x14ac:dyDescent="0.3">
      <c r="X279" s="970" t="str">
        <f t="shared" si="22"/>
        <v>PAS AE 2018</v>
      </c>
      <c r="Y279" s="970" t="str">
        <f t="shared" si="23"/>
        <v/>
      </c>
      <c r="Z279" s="957">
        <f t="shared" si="20"/>
        <v>0</v>
      </c>
      <c r="AA279" s="957" t="str">
        <f t="shared" si="21"/>
        <v/>
      </c>
      <c r="AB279" s="959">
        <f t="array" ref="AB279">MAX(($I$2:$I$10000=I279)*($W$2:$W$10000=W279)*($E$2:$E$10000="51")*($P$2:$P$10000))</f>
        <v>0</v>
      </c>
      <c r="AC279" s="957">
        <f t="shared" si="24"/>
        <v>0</v>
      </c>
    </row>
    <row r="280" spans="24:29" x14ac:dyDescent="0.3">
      <c r="X280" s="970" t="str">
        <f t="shared" si="22"/>
        <v>PAS AE 2018</v>
      </c>
      <c r="Y280" s="970" t="str">
        <f t="shared" si="23"/>
        <v/>
      </c>
      <c r="Z280" s="957">
        <f t="shared" si="20"/>
        <v>0</v>
      </c>
      <c r="AA280" s="957" t="str">
        <f t="shared" si="21"/>
        <v/>
      </c>
      <c r="AB280" s="959">
        <f t="array" ref="AB280">MAX(($I$2:$I$10000=I280)*($W$2:$W$10000=W280)*($E$2:$E$10000="51")*($P$2:$P$10000))</f>
        <v>0</v>
      </c>
      <c r="AC280" s="957">
        <f t="shared" si="24"/>
        <v>0</v>
      </c>
    </row>
    <row r="281" spans="24:29" x14ac:dyDescent="0.3">
      <c r="X281" s="970" t="str">
        <f t="shared" si="22"/>
        <v>PAS AE 2018</v>
      </c>
      <c r="Y281" s="970" t="str">
        <f t="shared" si="23"/>
        <v/>
      </c>
      <c r="Z281" s="957">
        <f t="shared" si="20"/>
        <v>0</v>
      </c>
      <c r="AA281" s="957" t="str">
        <f t="shared" si="21"/>
        <v/>
      </c>
      <c r="AB281" s="959">
        <f t="array" ref="AB281">MAX(($I$2:$I$10000=I281)*($W$2:$W$10000=W281)*($E$2:$E$10000="51")*($P$2:$P$10000))</f>
        <v>0</v>
      </c>
      <c r="AC281" s="957">
        <f t="shared" si="24"/>
        <v>0</v>
      </c>
    </row>
    <row r="282" spans="24:29" x14ac:dyDescent="0.3">
      <c r="X282" s="970" t="str">
        <f t="shared" si="22"/>
        <v>PAS AE 2018</v>
      </c>
      <c r="Y282" s="970" t="str">
        <f t="shared" si="23"/>
        <v/>
      </c>
      <c r="Z282" s="957">
        <f t="shared" si="20"/>
        <v>0</v>
      </c>
      <c r="AA282" s="957" t="str">
        <f t="shared" si="21"/>
        <v/>
      </c>
      <c r="AB282" s="959">
        <f t="array" ref="AB282">MAX(($I$2:$I$10000=I282)*($W$2:$W$10000=W282)*($E$2:$E$10000="51")*($P$2:$P$10000))</f>
        <v>0</v>
      </c>
      <c r="AC282" s="957">
        <f t="shared" si="24"/>
        <v>0</v>
      </c>
    </row>
    <row r="283" spans="24:29" x14ac:dyDescent="0.3">
      <c r="X283" s="970" t="str">
        <f t="shared" si="22"/>
        <v>PAS AE 2018</v>
      </c>
      <c r="Y283" s="970" t="str">
        <f t="shared" si="23"/>
        <v/>
      </c>
      <c r="Z283" s="957">
        <f t="shared" si="20"/>
        <v>0</v>
      </c>
      <c r="AA283" s="957" t="str">
        <f t="shared" si="21"/>
        <v/>
      </c>
      <c r="AB283" s="959">
        <f t="array" ref="AB283">MAX(($I$2:$I$10000=I283)*($W$2:$W$10000=W283)*($E$2:$E$10000="51")*($P$2:$P$10000))</f>
        <v>0</v>
      </c>
      <c r="AC283" s="957">
        <f t="shared" si="24"/>
        <v>0</v>
      </c>
    </row>
    <row r="284" spans="24:29" x14ac:dyDescent="0.3">
      <c r="X284" s="970" t="str">
        <f t="shared" si="22"/>
        <v>PAS AE 2018</v>
      </c>
      <c r="Y284" s="970" t="str">
        <f t="shared" si="23"/>
        <v/>
      </c>
      <c r="Z284" s="957">
        <f t="shared" si="20"/>
        <v>0</v>
      </c>
      <c r="AA284" s="957" t="str">
        <f t="shared" si="21"/>
        <v/>
      </c>
      <c r="AB284" s="959">
        <f t="array" ref="AB284">MAX(($I$2:$I$10000=I284)*($W$2:$W$10000=W284)*($E$2:$E$10000="51")*($P$2:$P$10000))</f>
        <v>0</v>
      </c>
      <c r="AC284" s="957">
        <f t="shared" si="24"/>
        <v>0</v>
      </c>
    </row>
    <row r="285" spans="24:29" x14ac:dyDescent="0.3">
      <c r="X285" s="970" t="str">
        <f t="shared" si="22"/>
        <v>PAS AE 2018</v>
      </c>
      <c r="Y285" s="970" t="str">
        <f t="shared" si="23"/>
        <v/>
      </c>
      <c r="Z285" s="957">
        <f t="shared" si="20"/>
        <v>0</v>
      </c>
      <c r="AA285" s="957" t="str">
        <f t="shared" si="21"/>
        <v/>
      </c>
      <c r="AB285" s="959">
        <f t="array" ref="AB285">MAX(($I$2:$I$10000=I285)*($W$2:$W$10000=W285)*($E$2:$E$10000="51")*($P$2:$P$10000))</f>
        <v>0</v>
      </c>
      <c r="AC285" s="957">
        <f t="shared" si="24"/>
        <v>0</v>
      </c>
    </row>
    <row r="286" spans="24:29" x14ac:dyDescent="0.3">
      <c r="X286" s="970" t="str">
        <f t="shared" si="22"/>
        <v>PAS AE 2018</v>
      </c>
      <c r="Y286" s="970" t="str">
        <f t="shared" si="23"/>
        <v/>
      </c>
      <c r="Z286" s="957">
        <f t="shared" si="20"/>
        <v>0</v>
      </c>
      <c r="AA286" s="957" t="str">
        <f t="shared" si="21"/>
        <v/>
      </c>
      <c r="AB286" s="959">
        <f t="array" ref="AB286">MAX(($I$2:$I$10000=I286)*($W$2:$W$10000=W286)*($E$2:$E$10000="51")*($P$2:$P$10000))</f>
        <v>0</v>
      </c>
      <c r="AC286" s="957">
        <f t="shared" si="24"/>
        <v>0</v>
      </c>
    </row>
    <row r="287" spans="24:29" x14ac:dyDescent="0.3">
      <c r="X287" s="970" t="str">
        <f t="shared" si="22"/>
        <v>PAS AE 2018</v>
      </c>
      <c r="Y287" s="970" t="str">
        <f t="shared" si="23"/>
        <v/>
      </c>
      <c r="Z287" s="957">
        <f t="shared" si="20"/>
        <v>0</v>
      </c>
      <c r="AA287" s="957" t="str">
        <f t="shared" si="21"/>
        <v/>
      </c>
      <c r="AB287" s="959">
        <f t="array" ref="AB287">MAX(($I$2:$I$10000=I287)*($W$2:$W$10000=W287)*($E$2:$E$10000="51")*($P$2:$P$10000))</f>
        <v>0</v>
      </c>
      <c r="AC287" s="957">
        <f t="shared" si="24"/>
        <v>0</v>
      </c>
    </row>
    <row r="288" spans="24:29" x14ac:dyDescent="0.3">
      <c r="X288" s="970" t="str">
        <f t="shared" si="22"/>
        <v>PAS AE 2018</v>
      </c>
      <c r="Y288" s="970" t="str">
        <f t="shared" si="23"/>
        <v/>
      </c>
      <c r="Z288" s="957">
        <f t="shared" si="20"/>
        <v>0</v>
      </c>
      <c r="AA288" s="957" t="str">
        <f t="shared" si="21"/>
        <v/>
      </c>
      <c r="AB288" s="959">
        <f t="array" ref="AB288">MAX(($I$2:$I$10000=I288)*($W$2:$W$10000=W288)*($E$2:$E$10000="51")*($P$2:$P$10000))</f>
        <v>0</v>
      </c>
      <c r="AC288" s="957">
        <f t="shared" si="24"/>
        <v>0</v>
      </c>
    </row>
    <row r="289" spans="24:29" x14ac:dyDescent="0.3">
      <c r="X289" s="970" t="str">
        <f t="shared" si="22"/>
        <v>PAS AE 2018</v>
      </c>
      <c r="Y289" s="970" t="str">
        <f t="shared" si="23"/>
        <v/>
      </c>
      <c r="Z289" s="957">
        <f t="shared" si="20"/>
        <v>0</v>
      </c>
      <c r="AA289" s="957" t="str">
        <f t="shared" si="21"/>
        <v/>
      </c>
      <c r="AB289" s="959">
        <f t="array" ref="AB289">MAX(($I$2:$I$10000=I289)*($W$2:$W$10000=W289)*($E$2:$E$10000="51")*($P$2:$P$10000))</f>
        <v>0</v>
      </c>
      <c r="AC289" s="957">
        <f t="shared" si="24"/>
        <v>0</v>
      </c>
    </row>
    <row r="290" spans="24:29" x14ac:dyDescent="0.3">
      <c r="X290" s="970" t="str">
        <f t="shared" si="22"/>
        <v>PAS AE 2018</v>
      </c>
      <c r="Y290" s="970" t="str">
        <f t="shared" si="23"/>
        <v/>
      </c>
      <c r="Z290" s="957">
        <f t="shared" si="20"/>
        <v>0</v>
      </c>
      <c r="AA290" s="957" t="str">
        <f t="shared" si="21"/>
        <v/>
      </c>
      <c r="AB290" s="959">
        <f t="array" ref="AB290">MAX(($I$2:$I$10000=I290)*($W$2:$W$10000=W290)*($E$2:$E$10000="51")*($P$2:$P$10000))</f>
        <v>0</v>
      </c>
      <c r="AC290" s="957">
        <f t="shared" si="24"/>
        <v>0</v>
      </c>
    </row>
    <row r="291" spans="24:29" x14ac:dyDescent="0.3">
      <c r="X291" s="970" t="str">
        <f t="shared" si="22"/>
        <v>PAS AE 2018</v>
      </c>
      <c r="Y291" s="970" t="str">
        <f t="shared" si="23"/>
        <v/>
      </c>
      <c r="Z291" s="957">
        <f t="shared" si="20"/>
        <v>0</v>
      </c>
      <c r="AA291" s="957" t="str">
        <f t="shared" si="21"/>
        <v/>
      </c>
      <c r="AB291" s="959">
        <f t="array" ref="AB291">MAX(($I$2:$I$10000=I291)*($W$2:$W$10000=W291)*($E$2:$E$10000="51")*($P$2:$P$10000))</f>
        <v>0</v>
      </c>
      <c r="AC291" s="957">
        <f t="shared" si="24"/>
        <v>0</v>
      </c>
    </row>
    <row r="292" spans="24:29" x14ac:dyDescent="0.3">
      <c r="X292" s="970" t="str">
        <f t="shared" si="22"/>
        <v>PAS AE 2018</v>
      </c>
      <c r="Y292" s="970" t="str">
        <f t="shared" si="23"/>
        <v/>
      </c>
      <c r="Z292" s="957">
        <f t="shared" si="20"/>
        <v>0</v>
      </c>
      <c r="AA292" s="957" t="str">
        <f t="shared" si="21"/>
        <v/>
      </c>
      <c r="AB292" s="959">
        <f t="array" ref="AB292">MAX(($I$2:$I$10000=I292)*($W$2:$W$10000=W292)*($E$2:$E$10000="51")*($P$2:$P$10000))</f>
        <v>0</v>
      </c>
      <c r="AC292" s="957">
        <f t="shared" si="24"/>
        <v>0</v>
      </c>
    </row>
    <row r="293" spans="24:29" x14ac:dyDescent="0.3">
      <c r="X293" s="970" t="str">
        <f t="shared" si="22"/>
        <v>PAS AE 2018</v>
      </c>
      <c r="Y293" s="970" t="str">
        <f t="shared" si="23"/>
        <v/>
      </c>
      <c r="Z293" s="957">
        <f t="shared" si="20"/>
        <v>0</v>
      </c>
      <c r="AA293" s="957" t="str">
        <f t="shared" si="21"/>
        <v/>
      </c>
      <c r="AB293" s="959">
        <f t="array" ref="AB293">MAX(($I$2:$I$10000=I293)*($W$2:$W$10000=W293)*($E$2:$E$10000="51")*($P$2:$P$10000))</f>
        <v>0</v>
      </c>
      <c r="AC293" s="957">
        <f t="shared" si="24"/>
        <v>0</v>
      </c>
    </row>
    <row r="294" spans="24:29" x14ac:dyDescent="0.3">
      <c r="X294" s="970" t="str">
        <f t="shared" si="22"/>
        <v>PAS AE 2018</v>
      </c>
      <c r="Y294" s="970" t="str">
        <f t="shared" si="23"/>
        <v/>
      </c>
      <c r="Z294" s="957">
        <f t="shared" si="20"/>
        <v>0</v>
      </c>
      <c r="AA294" s="957" t="str">
        <f t="shared" si="21"/>
        <v/>
      </c>
      <c r="AB294" s="959">
        <f t="array" ref="AB294">MAX(($I$2:$I$10000=I294)*($W$2:$W$10000=W294)*($E$2:$E$10000="51")*($P$2:$P$10000))</f>
        <v>0</v>
      </c>
      <c r="AC294" s="957">
        <f t="shared" si="24"/>
        <v>0</v>
      </c>
    </row>
    <row r="295" spans="24:29" x14ac:dyDescent="0.3">
      <c r="X295" s="970" t="str">
        <f t="shared" si="22"/>
        <v>PAS AE 2018</v>
      </c>
      <c r="Y295" s="970" t="str">
        <f t="shared" si="23"/>
        <v/>
      </c>
      <c r="Z295" s="957">
        <f t="shared" si="20"/>
        <v>0</v>
      </c>
      <c r="AA295" s="957" t="str">
        <f t="shared" si="21"/>
        <v/>
      </c>
      <c r="AB295" s="959">
        <f t="array" ref="AB295">MAX(($I$2:$I$10000=I295)*($W$2:$W$10000=W295)*($E$2:$E$10000="51")*($P$2:$P$10000))</f>
        <v>0</v>
      </c>
      <c r="AC295" s="957">
        <f t="shared" si="24"/>
        <v>0</v>
      </c>
    </row>
    <row r="296" spans="24:29" x14ac:dyDescent="0.3">
      <c r="X296" s="970" t="str">
        <f t="shared" si="22"/>
        <v>PAS AE 2018</v>
      </c>
      <c r="Y296" s="970" t="str">
        <f t="shared" si="23"/>
        <v/>
      </c>
      <c r="Z296" s="957">
        <f t="shared" si="20"/>
        <v>0</v>
      </c>
      <c r="AA296" s="957" t="str">
        <f t="shared" si="21"/>
        <v/>
      </c>
      <c r="AB296" s="959">
        <f t="array" ref="AB296">MAX(($I$2:$I$10000=I296)*($W$2:$W$10000=W296)*($E$2:$E$10000="51")*($P$2:$P$10000))</f>
        <v>0</v>
      </c>
      <c r="AC296" s="957">
        <f t="shared" si="24"/>
        <v>0</v>
      </c>
    </row>
    <row r="297" spans="24:29" x14ac:dyDescent="0.3">
      <c r="X297" s="970" t="str">
        <f t="shared" si="22"/>
        <v>PAS AE 2018</v>
      </c>
      <c r="Y297" s="970" t="str">
        <f t="shared" si="23"/>
        <v/>
      </c>
      <c r="Z297" s="957">
        <f t="shared" si="20"/>
        <v>0</v>
      </c>
      <c r="AA297" s="957" t="str">
        <f t="shared" si="21"/>
        <v/>
      </c>
      <c r="AB297" s="959">
        <f t="array" ref="AB297">MAX(($I$2:$I$10000=I297)*($W$2:$W$10000=W297)*($E$2:$E$10000="51")*($P$2:$P$10000))</f>
        <v>0</v>
      </c>
      <c r="AC297" s="957">
        <f t="shared" si="24"/>
        <v>0</v>
      </c>
    </row>
    <row r="298" spans="24:29" x14ac:dyDescent="0.3">
      <c r="X298" s="970" t="str">
        <f t="shared" si="22"/>
        <v>PAS AE 2018</v>
      </c>
      <c r="Y298" s="970" t="str">
        <f t="shared" si="23"/>
        <v/>
      </c>
      <c r="Z298" s="957">
        <f t="shared" si="20"/>
        <v>0</v>
      </c>
      <c r="AA298" s="957" t="str">
        <f t="shared" si="21"/>
        <v/>
      </c>
      <c r="AB298" s="959">
        <f t="array" ref="AB298">MAX(($I$2:$I$10000=I298)*($W$2:$W$10000=W298)*($E$2:$E$10000="51")*($P$2:$P$10000))</f>
        <v>0</v>
      </c>
      <c r="AC298" s="957">
        <f t="shared" si="24"/>
        <v>0</v>
      </c>
    </row>
    <row r="299" spans="24:29" x14ac:dyDescent="0.3">
      <c r="X299" s="970" t="str">
        <f t="shared" si="22"/>
        <v>PAS AE 2018</v>
      </c>
      <c r="Y299" s="970" t="str">
        <f t="shared" si="23"/>
        <v/>
      </c>
      <c r="Z299" s="957">
        <f t="shared" si="20"/>
        <v>0</v>
      </c>
      <c r="AA299" s="957" t="str">
        <f t="shared" si="21"/>
        <v/>
      </c>
      <c r="AB299" s="959">
        <f t="array" ref="AB299">MAX(($I$2:$I$10000=I299)*($W$2:$W$10000=W299)*($E$2:$E$10000="51")*($P$2:$P$10000))</f>
        <v>0</v>
      </c>
      <c r="AC299" s="957">
        <f t="shared" si="24"/>
        <v>0</v>
      </c>
    </row>
    <row r="300" spans="24:29" x14ac:dyDescent="0.3">
      <c r="X300" s="970" t="str">
        <f t="shared" si="22"/>
        <v>PAS AE 2018</v>
      </c>
      <c r="Y300" s="970" t="str">
        <f t="shared" si="23"/>
        <v/>
      </c>
      <c r="Z300" s="957">
        <f t="shared" si="20"/>
        <v>0</v>
      </c>
      <c r="AA300" s="957" t="str">
        <f t="shared" si="21"/>
        <v/>
      </c>
      <c r="AB300" s="959">
        <f t="array" ref="AB300">MAX(($I$2:$I$10000=I300)*($W$2:$W$10000=W300)*($E$2:$E$10000="51")*($P$2:$P$10000))</f>
        <v>0</v>
      </c>
      <c r="AC300" s="957">
        <f t="shared" si="24"/>
        <v>0</v>
      </c>
    </row>
    <row r="301" spans="24:29" x14ac:dyDescent="0.3">
      <c r="X301" s="970" t="str">
        <f t="shared" si="22"/>
        <v>PAS AE 2018</v>
      </c>
      <c r="Y301" s="970" t="str">
        <f t="shared" si="23"/>
        <v/>
      </c>
      <c r="Z301" s="957">
        <f t="shared" si="20"/>
        <v>0</v>
      </c>
      <c r="AA301" s="957" t="str">
        <f t="shared" si="21"/>
        <v/>
      </c>
      <c r="AB301" s="959">
        <f t="array" ref="AB301">MAX(($I$2:$I$10000=I301)*($W$2:$W$10000=W301)*($E$2:$E$10000="51")*($P$2:$P$10000))</f>
        <v>0</v>
      </c>
      <c r="AC301" s="957">
        <f t="shared" si="24"/>
        <v>0</v>
      </c>
    </row>
    <row r="302" spans="24:29" x14ac:dyDescent="0.3">
      <c r="X302" s="970" t="str">
        <f t="shared" si="22"/>
        <v>PAS AE 2018</v>
      </c>
      <c r="Y302" s="970" t="str">
        <f t="shared" si="23"/>
        <v/>
      </c>
      <c r="Z302" s="957">
        <f t="shared" si="20"/>
        <v>0</v>
      </c>
      <c r="AA302" s="957" t="str">
        <f t="shared" si="21"/>
        <v/>
      </c>
      <c r="AB302" s="959">
        <f t="array" ref="AB302">MAX(($I$2:$I$10000=I302)*($W$2:$W$10000=W302)*($E$2:$E$10000="51")*($P$2:$P$10000))</f>
        <v>0</v>
      </c>
      <c r="AC302" s="957">
        <f t="shared" si="24"/>
        <v>0</v>
      </c>
    </row>
    <row r="303" spans="24:29" x14ac:dyDescent="0.3">
      <c r="X303" s="970" t="str">
        <f t="shared" si="22"/>
        <v>PAS AE 2018</v>
      </c>
      <c r="Y303" s="970" t="str">
        <f t="shared" si="23"/>
        <v/>
      </c>
      <c r="Z303" s="957">
        <f t="shared" si="20"/>
        <v>0</v>
      </c>
      <c r="AA303" s="957" t="str">
        <f t="shared" si="21"/>
        <v/>
      </c>
      <c r="AB303" s="959">
        <f t="array" ref="AB303">MAX(($I$2:$I$10000=I303)*($W$2:$W$10000=W303)*($E$2:$E$10000="51")*($P$2:$P$10000))</f>
        <v>0</v>
      </c>
      <c r="AC303" s="957">
        <f t="shared" si="24"/>
        <v>0</v>
      </c>
    </row>
    <row r="304" spans="24:29" x14ac:dyDescent="0.3">
      <c r="X304" s="970" t="str">
        <f t="shared" si="22"/>
        <v>PAS AE 2018</v>
      </c>
      <c r="Y304" s="970" t="str">
        <f t="shared" si="23"/>
        <v/>
      </c>
      <c r="Z304" s="957">
        <f t="shared" si="20"/>
        <v>0</v>
      </c>
      <c r="AA304" s="957" t="str">
        <f t="shared" si="21"/>
        <v/>
      </c>
      <c r="AB304" s="959">
        <f t="array" ref="AB304">MAX(($I$2:$I$10000=I304)*($W$2:$W$10000=W304)*($E$2:$E$10000="51")*($P$2:$P$10000))</f>
        <v>0</v>
      </c>
      <c r="AC304" s="957">
        <f t="shared" si="24"/>
        <v>0</v>
      </c>
    </row>
    <row r="305" spans="24:29" x14ac:dyDescent="0.3">
      <c r="X305" s="970" t="str">
        <f t="shared" si="22"/>
        <v>PAS AE 2018</v>
      </c>
      <c r="Y305" s="970" t="str">
        <f t="shared" si="23"/>
        <v/>
      </c>
      <c r="Z305" s="957">
        <f t="shared" si="20"/>
        <v>0</v>
      </c>
      <c r="AA305" s="957" t="str">
        <f t="shared" si="21"/>
        <v/>
      </c>
      <c r="AB305" s="959">
        <f t="array" ref="AB305">MAX(($I$2:$I$10000=I305)*($W$2:$W$10000=W305)*($E$2:$E$10000="51")*($P$2:$P$10000))</f>
        <v>0</v>
      </c>
      <c r="AC305" s="957">
        <f t="shared" si="24"/>
        <v>0</v>
      </c>
    </row>
    <row r="306" spans="24:29" x14ac:dyDescent="0.3">
      <c r="X306" s="970" t="str">
        <f t="shared" si="22"/>
        <v>PAS AE 2018</v>
      </c>
      <c r="Y306" s="970" t="str">
        <f t="shared" si="23"/>
        <v/>
      </c>
      <c r="Z306" s="957">
        <f t="shared" si="20"/>
        <v>0</v>
      </c>
      <c r="AA306" s="957" t="str">
        <f t="shared" si="21"/>
        <v/>
      </c>
      <c r="AB306" s="959">
        <f t="array" ref="AB306">MAX(($I$2:$I$10000=I306)*($W$2:$W$10000=W306)*($E$2:$E$10000="51")*($P$2:$P$10000))</f>
        <v>0</v>
      </c>
      <c r="AC306" s="957">
        <f t="shared" si="24"/>
        <v>0</v>
      </c>
    </row>
    <row r="307" spans="24:29" x14ac:dyDescent="0.3">
      <c r="X307" s="970" t="str">
        <f t="shared" si="22"/>
        <v>PAS AE 2018</v>
      </c>
      <c r="Y307" s="970" t="str">
        <f t="shared" si="23"/>
        <v/>
      </c>
      <c r="Z307" s="957">
        <f t="shared" si="20"/>
        <v>0</v>
      </c>
      <c r="AA307" s="957" t="str">
        <f t="shared" si="21"/>
        <v/>
      </c>
      <c r="AB307" s="959">
        <f t="array" ref="AB307">MAX(($I$2:$I$10000=I307)*($W$2:$W$10000=W307)*($E$2:$E$10000="51")*($P$2:$P$10000))</f>
        <v>0</v>
      </c>
      <c r="AC307" s="957">
        <f t="shared" si="24"/>
        <v>0</v>
      </c>
    </row>
    <row r="308" spans="24:29" x14ac:dyDescent="0.3">
      <c r="X308" s="970" t="str">
        <f t="shared" si="22"/>
        <v>PAS AE 2018</v>
      </c>
      <c r="Y308" s="970" t="str">
        <f t="shared" si="23"/>
        <v/>
      </c>
      <c r="Z308" s="957">
        <f t="shared" si="20"/>
        <v>0</v>
      </c>
      <c r="AA308" s="957" t="str">
        <f t="shared" si="21"/>
        <v/>
      </c>
      <c r="AB308" s="959">
        <f t="array" ref="AB308">MAX(($I$2:$I$10000=I308)*($W$2:$W$10000=W308)*($E$2:$E$10000="51")*($P$2:$P$10000))</f>
        <v>0</v>
      </c>
      <c r="AC308" s="957">
        <f t="shared" si="24"/>
        <v>0</v>
      </c>
    </row>
    <row r="309" spans="24:29" x14ac:dyDescent="0.3">
      <c r="X309" s="970" t="str">
        <f t="shared" si="22"/>
        <v>PAS AE 2018</v>
      </c>
      <c r="Y309" s="970" t="str">
        <f t="shared" si="23"/>
        <v/>
      </c>
      <c r="Z309" s="957">
        <f t="shared" si="20"/>
        <v>0</v>
      </c>
      <c r="AA309" s="957" t="str">
        <f t="shared" si="21"/>
        <v/>
      </c>
      <c r="AB309" s="959">
        <f t="array" ref="AB309">MAX(($I$2:$I$10000=I309)*($W$2:$W$10000=W309)*($E$2:$E$10000="51")*($P$2:$P$10000))</f>
        <v>0</v>
      </c>
      <c r="AC309" s="957">
        <f t="shared" si="24"/>
        <v>0</v>
      </c>
    </row>
    <row r="310" spans="24:29" x14ac:dyDescent="0.3">
      <c r="X310" s="970" t="str">
        <f t="shared" si="22"/>
        <v>PAS AE 2018</v>
      </c>
      <c r="Y310" s="970" t="str">
        <f t="shared" si="23"/>
        <v/>
      </c>
      <c r="Z310" s="957">
        <f t="shared" si="20"/>
        <v>0</v>
      </c>
      <c r="AA310" s="957" t="str">
        <f t="shared" si="21"/>
        <v/>
      </c>
      <c r="AB310" s="959">
        <f t="array" ref="AB310">MAX(($I$2:$I$10000=I310)*($W$2:$W$10000=W310)*($E$2:$E$10000="51")*($P$2:$P$10000))</f>
        <v>0</v>
      </c>
      <c r="AC310" s="957">
        <f t="shared" si="24"/>
        <v>0</v>
      </c>
    </row>
    <row r="311" spans="24:29" x14ac:dyDescent="0.3">
      <c r="X311" s="970" t="str">
        <f t="shared" si="22"/>
        <v>PAS AE 2018</v>
      </c>
      <c r="Y311" s="970" t="str">
        <f t="shared" si="23"/>
        <v/>
      </c>
      <c r="Z311" s="957">
        <f t="shared" si="20"/>
        <v>0</v>
      </c>
      <c r="AA311" s="957" t="str">
        <f t="shared" si="21"/>
        <v/>
      </c>
      <c r="AB311" s="959">
        <f t="array" ref="AB311">MAX(($I$2:$I$10000=I311)*($W$2:$W$10000=W311)*($E$2:$E$10000="51")*($P$2:$P$10000))</f>
        <v>0</v>
      </c>
      <c r="AC311" s="957">
        <f t="shared" si="24"/>
        <v>0</v>
      </c>
    </row>
    <row r="312" spans="24:29" x14ac:dyDescent="0.3">
      <c r="X312" s="970" t="str">
        <f t="shared" si="22"/>
        <v>PAS AE 2018</v>
      </c>
      <c r="Y312" s="970" t="str">
        <f t="shared" si="23"/>
        <v/>
      </c>
      <c r="Z312" s="957">
        <f t="shared" si="20"/>
        <v>0</v>
      </c>
      <c r="AA312" s="957" t="str">
        <f t="shared" si="21"/>
        <v/>
      </c>
      <c r="AB312" s="959">
        <f t="array" ref="AB312">MAX(($I$2:$I$10000=I312)*($W$2:$W$10000=W312)*($E$2:$E$10000="51")*($P$2:$P$10000))</f>
        <v>0</v>
      </c>
      <c r="AC312" s="957">
        <f t="shared" si="24"/>
        <v>0</v>
      </c>
    </row>
    <row r="313" spans="24:29" x14ac:dyDescent="0.3">
      <c r="X313" s="970" t="str">
        <f t="shared" si="22"/>
        <v>PAS AE 2018</v>
      </c>
      <c r="Y313" s="970" t="str">
        <f t="shared" si="23"/>
        <v/>
      </c>
      <c r="Z313" s="957">
        <f t="shared" si="20"/>
        <v>0</v>
      </c>
      <c r="AA313" s="957" t="str">
        <f t="shared" si="21"/>
        <v/>
      </c>
      <c r="AB313" s="959">
        <f t="array" ref="AB313">MAX(($I$2:$I$10000=I313)*($W$2:$W$10000=W313)*($E$2:$E$10000="51")*($P$2:$P$10000))</f>
        <v>0</v>
      </c>
      <c r="AC313" s="957">
        <f t="shared" si="24"/>
        <v>0</v>
      </c>
    </row>
    <row r="314" spans="24:29" x14ac:dyDescent="0.3">
      <c r="X314" s="970" t="str">
        <f t="shared" si="22"/>
        <v>PAS AE 2018</v>
      </c>
      <c r="Y314" s="970" t="str">
        <f t="shared" si="23"/>
        <v/>
      </c>
      <c r="Z314" s="957">
        <f t="shared" si="20"/>
        <v>0</v>
      </c>
      <c r="AA314" s="957" t="str">
        <f t="shared" si="21"/>
        <v/>
      </c>
      <c r="AB314" s="959">
        <f t="array" ref="AB314">MAX(($I$2:$I$10000=I314)*($W$2:$W$10000=W314)*($E$2:$E$10000="51")*($P$2:$P$10000))</f>
        <v>0</v>
      </c>
      <c r="AC314" s="957">
        <f t="shared" si="24"/>
        <v>0</v>
      </c>
    </row>
    <row r="315" spans="24:29" x14ac:dyDescent="0.3">
      <c r="X315" s="970" t="str">
        <f t="shared" si="22"/>
        <v>PAS AE 2018</v>
      </c>
      <c r="Y315" s="970" t="str">
        <f t="shared" si="23"/>
        <v/>
      </c>
      <c r="Z315" s="957">
        <f t="shared" si="20"/>
        <v>0</v>
      </c>
      <c r="AA315" s="957" t="str">
        <f t="shared" si="21"/>
        <v/>
      </c>
      <c r="AB315" s="959">
        <f t="array" ref="AB315">MAX(($I$2:$I$10000=I315)*($W$2:$W$10000=W315)*($E$2:$E$10000="51")*($P$2:$P$10000))</f>
        <v>0</v>
      </c>
      <c r="AC315" s="957">
        <f t="shared" si="24"/>
        <v>0</v>
      </c>
    </row>
    <row r="316" spans="24:29" x14ac:dyDescent="0.3">
      <c r="X316" s="970" t="str">
        <f t="shared" si="22"/>
        <v>PAS AE 2018</v>
      </c>
      <c r="Y316" s="970" t="str">
        <f t="shared" si="23"/>
        <v/>
      </c>
      <c r="Z316" s="957">
        <f t="shared" si="20"/>
        <v>0</v>
      </c>
      <c r="AA316" s="957" t="str">
        <f t="shared" si="21"/>
        <v/>
      </c>
      <c r="AB316" s="959">
        <f t="array" ref="AB316">MAX(($I$2:$I$10000=I316)*($W$2:$W$10000=W316)*($E$2:$E$10000="51")*($P$2:$P$10000))</f>
        <v>0</v>
      </c>
      <c r="AC316" s="957">
        <f t="shared" si="24"/>
        <v>0</v>
      </c>
    </row>
    <row r="317" spans="24:29" x14ac:dyDescent="0.3">
      <c r="X317" s="970" t="str">
        <f t="shared" si="22"/>
        <v>PAS AE 2018</v>
      </c>
      <c r="Y317" s="970" t="str">
        <f t="shared" si="23"/>
        <v/>
      </c>
      <c r="Z317" s="957">
        <f t="shared" si="20"/>
        <v>0</v>
      </c>
      <c r="AA317" s="957" t="str">
        <f t="shared" si="21"/>
        <v/>
      </c>
      <c r="AB317" s="959">
        <f t="array" ref="AB317">MAX(($I$2:$I$10000=I317)*($W$2:$W$10000=W317)*($E$2:$E$10000="51")*($P$2:$P$10000))</f>
        <v>0</v>
      </c>
      <c r="AC317" s="957">
        <f t="shared" si="24"/>
        <v>0</v>
      </c>
    </row>
    <row r="318" spans="24:29" x14ac:dyDescent="0.3">
      <c r="X318" s="970" t="str">
        <f t="shared" si="22"/>
        <v>PAS AE 2018</v>
      </c>
      <c r="Y318" s="970" t="str">
        <f t="shared" si="23"/>
        <v/>
      </c>
      <c r="Z318" s="957">
        <f t="shared" si="20"/>
        <v>0</v>
      </c>
      <c r="AA318" s="957" t="str">
        <f t="shared" si="21"/>
        <v/>
      </c>
      <c r="AB318" s="959">
        <f t="array" ref="AB318">MAX(($I$2:$I$10000=I318)*($W$2:$W$10000=W318)*($E$2:$E$10000="51")*($P$2:$P$10000))</f>
        <v>0</v>
      </c>
      <c r="AC318" s="957">
        <f t="shared" si="24"/>
        <v>0</v>
      </c>
    </row>
    <row r="319" spans="24:29" x14ac:dyDescent="0.3">
      <c r="X319" s="970" t="str">
        <f t="shared" si="22"/>
        <v>PAS AE 2018</v>
      </c>
      <c r="Y319" s="970" t="str">
        <f t="shared" si="23"/>
        <v/>
      </c>
      <c r="Z319" s="957">
        <f t="shared" si="20"/>
        <v>0</v>
      </c>
      <c r="AA319" s="957" t="str">
        <f t="shared" si="21"/>
        <v/>
      </c>
      <c r="AB319" s="959">
        <f t="array" ref="AB319">MAX(($I$2:$I$10000=I319)*($W$2:$W$10000=W319)*($E$2:$E$10000="51")*($P$2:$P$10000))</f>
        <v>0</v>
      </c>
      <c r="AC319" s="957">
        <f t="shared" si="24"/>
        <v>0</v>
      </c>
    </row>
    <row r="320" spans="24:29" x14ac:dyDescent="0.3">
      <c r="X320" s="970" t="str">
        <f t="shared" si="22"/>
        <v>PAS AE 2018</v>
      </c>
      <c r="Y320" s="970" t="str">
        <f t="shared" si="23"/>
        <v/>
      </c>
      <c r="Z320" s="957">
        <f t="shared" si="20"/>
        <v>0</v>
      </c>
      <c r="AA320" s="957" t="str">
        <f t="shared" si="21"/>
        <v/>
      </c>
      <c r="AB320" s="959">
        <f t="array" ref="AB320">MAX(($I$2:$I$10000=I320)*($W$2:$W$10000=W320)*($E$2:$E$10000="51")*($P$2:$P$10000))</f>
        <v>0</v>
      </c>
      <c r="AC320" s="957">
        <f t="shared" si="24"/>
        <v>0</v>
      </c>
    </row>
    <row r="321" spans="24:29" x14ac:dyDescent="0.3">
      <c r="X321" s="970" t="str">
        <f t="shared" si="22"/>
        <v>PAS AE 2018</v>
      </c>
      <c r="Y321" s="970" t="str">
        <f t="shared" si="23"/>
        <v/>
      </c>
      <c r="Z321" s="957">
        <f t="shared" si="20"/>
        <v>0</v>
      </c>
      <c r="AA321" s="957" t="str">
        <f t="shared" si="21"/>
        <v/>
      </c>
      <c r="AB321" s="959">
        <f t="array" ref="AB321">MAX(($I$2:$I$10000=I321)*($W$2:$W$10000=W321)*($E$2:$E$10000="51")*($P$2:$P$10000))</f>
        <v>0</v>
      </c>
      <c r="AC321" s="957">
        <f t="shared" si="24"/>
        <v>0</v>
      </c>
    </row>
    <row r="322" spans="24:29" x14ac:dyDescent="0.3">
      <c r="X322" s="970" t="str">
        <f t="shared" si="22"/>
        <v>PAS AE 2018</v>
      </c>
      <c r="Y322" s="970" t="str">
        <f t="shared" si="23"/>
        <v/>
      </c>
      <c r="Z322" s="957">
        <f t="shared" ref="Z322:Z385" si="25">IF(AND(X322="AE 2018",Y322&lt;&gt;"0"),F322,0)</f>
        <v>0</v>
      </c>
      <c r="AA322" s="957" t="str">
        <f t="shared" ref="AA322:AA385" si="26">LEFT(C322,12)</f>
        <v/>
      </c>
      <c r="AB322" s="959">
        <f t="array" ref="AB322">MAX(($I$2:$I$10000=I322)*($W$2:$W$10000=W322)*($E$2:$E$10000="51")*($P$2:$P$10000))</f>
        <v>0</v>
      </c>
      <c r="AC322" s="957">
        <f t="shared" si="24"/>
        <v>0</v>
      </c>
    </row>
    <row r="323" spans="24:29" x14ac:dyDescent="0.3">
      <c r="X323" s="970" t="str">
        <f t="shared" ref="X323:X386" si="27">IF(AND(OR(E323="51",E323="57",E323="54",E323="61"),YEAR(AB323)=2018),"AE 2018","PAS AE 2018")</f>
        <v>PAS AE 2018</v>
      </c>
      <c r="Y323" s="970" t="str">
        <f t="shared" ref="Y323:Y386" si="28">CONCATENATE(W323,I323,E323)</f>
        <v/>
      </c>
      <c r="Z323" s="957">
        <f t="shared" si="25"/>
        <v>0</v>
      </c>
      <c r="AA323" s="957" t="str">
        <f t="shared" si="26"/>
        <v/>
      </c>
      <c r="AB323" s="959">
        <f t="array" ref="AB323">MAX(($I$2:$I$10000=I323)*($W$2:$W$10000=W323)*($E$2:$E$10000="51")*($P$2:$P$10000))</f>
        <v>0</v>
      </c>
      <c r="AC323" s="957">
        <f t="shared" ref="AC323:AC386" si="29">IF(YEAR(A323)&gt;2018,0,F323)</f>
        <v>0</v>
      </c>
    </row>
    <row r="324" spans="24:29" x14ac:dyDescent="0.3">
      <c r="X324" s="970" t="str">
        <f t="shared" si="27"/>
        <v>PAS AE 2018</v>
      </c>
      <c r="Y324" s="970" t="str">
        <f t="shared" si="28"/>
        <v/>
      </c>
      <c r="Z324" s="957">
        <f t="shared" si="25"/>
        <v>0</v>
      </c>
      <c r="AA324" s="957" t="str">
        <f t="shared" si="26"/>
        <v/>
      </c>
      <c r="AB324" s="959">
        <f t="array" ref="AB324">MAX(($I$2:$I$10000=I324)*($W$2:$W$10000=W324)*($E$2:$E$10000="51")*($P$2:$P$10000))</f>
        <v>0</v>
      </c>
      <c r="AC324" s="957">
        <f t="shared" si="29"/>
        <v>0</v>
      </c>
    </row>
    <row r="325" spans="24:29" x14ac:dyDescent="0.3">
      <c r="X325" s="970" t="str">
        <f t="shared" si="27"/>
        <v>PAS AE 2018</v>
      </c>
      <c r="Y325" s="970" t="str">
        <f t="shared" si="28"/>
        <v/>
      </c>
      <c r="Z325" s="957">
        <f t="shared" si="25"/>
        <v>0</v>
      </c>
      <c r="AA325" s="957" t="str">
        <f t="shared" si="26"/>
        <v/>
      </c>
      <c r="AB325" s="959">
        <f t="array" ref="AB325">MAX(($I$2:$I$10000=I325)*($W$2:$W$10000=W325)*($E$2:$E$10000="51")*($P$2:$P$10000))</f>
        <v>0</v>
      </c>
      <c r="AC325" s="957">
        <f t="shared" si="29"/>
        <v>0</v>
      </c>
    </row>
    <row r="326" spans="24:29" x14ac:dyDescent="0.3">
      <c r="X326" s="970" t="str">
        <f t="shared" si="27"/>
        <v>PAS AE 2018</v>
      </c>
      <c r="Y326" s="970" t="str">
        <f t="shared" si="28"/>
        <v/>
      </c>
      <c r="Z326" s="957">
        <f t="shared" si="25"/>
        <v>0</v>
      </c>
      <c r="AA326" s="957" t="str">
        <f t="shared" si="26"/>
        <v/>
      </c>
      <c r="AB326" s="959">
        <f t="array" ref="AB326">MAX(($I$2:$I$10000=I326)*($W$2:$W$10000=W326)*($E$2:$E$10000="51")*($P$2:$P$10000))</f>
        <v>0</v>
      </c>
      <c r="AC326" s="957">
        <f t="shared" si="29"/>
        <v>0</v>
      </c>
    </row>
    <row r="327" spans="24:29" x14ac:dyDescent="0.3">
      <c r="X327" s="970" t="str">
        <f t="shared" si="27"/>
        <v>PAS AE 2018</v>
      </c>
      <c r="Y327" s="970" t="str">
        <f t="shared" si="28"/>
        <v/>
      </c>
      <c r="Z327" s="957">
        <f t="shared" si="25"/>
        <v>0</v>
      </c>
      <c r="AA327" s="957" t="str">
        <f t="shared" si="26"/>
        <v/>
      </c>
      <c r="AB327" s="959">
        <f t="array" ref="AB327">MAX(($I$2:$I$10000=I327)*($W$2:$W$10000=W327)*($E$2:$E$10000="51")*($P$2:$P$10000))</f>
        <v>0</v>
      </c>
      <c r="AC327" s="957">
        <f t="shared" si="29"/>
        <v>0</v>
      </c>
    </row>
    <row r="328" spans="24:29" x14ac:dyDescent="0.3">
      <c r="X328" s="970" t="str">
        <f t="shared" si="27"/>
        <v>PAS AE 2018</v>
      </c>
      <c r="Y328" s="970" t="str">
        <f t="shared" si="28"/>
        <v/>
      </c>
      <c r="Z328" s="957">
        <f t="shared" si="25"/>
        <v>0</v>
      </c>
      <c r="AA328" s="957" t="str">
        <f t="shared" si="26"/>
        <v/>
      </c>
      <c r="AB328" s="959">
        <f t="array" ref="AB328">MAX(($I$2:$I$10000=I328)*($W$2:$W$10000=W328)*($E$2:$E$10000="51")*($P$2:$P$10000))</f>
        <v>0</v>
      </c>
      <c r="AC328" s="957">
        <f t="shared" si="29"/>
        <v>0</v>
      </c>
    </row>
    <row r="329" spans="24:29" x14ac:dyDescent="0.3">
      <c r="X329" s="970" t="str">
        <f t="shared" si="27"/>
        <v>PAS AE 2018</v>
      </c>
      <c r="Y329" s="970" t="str">
        <f t="shared" si="28"/>
        <v/>
      </c>
      <c r="Z329" s="957">
        <f t="shared" si="25"/>
        <v>0</v>
      </c>
      <c r="AA329" s="957" t="str">
        <f t="shared" si="26"/>
        <v/>
      </c>
      <c r="AB329" s="959">
        <f t="array" ref="AB329">MAX(($I$2:$I$10000=I329)*($W$2:$W$10000=W329)*($E$2:$E$10000="51")*($P$2:$P$10000))</f>
        <v>0</v>
      </c>
      <c r="AC329" s="957">
        <f t="shared" si="29"/>
        <v>0</v>
      </c>
    </row>
    <row r="330" spans="24:29" x14ac:dyDescent="0.3">
      <c r="X330" s="970" t="str">
        <f t="shared" si="27"/>
        <v>PAS AE 2018</v>
      </c>
      <c r="Y330" s="970" t="str">
        <f t="shared" si="28"/>
        <v/>
      </c>
      <c r="Z330" s="957">
        <f t="shared" si="25"/>
        <v>0</v>
      </c>
      <c r="AA330" s="957" t="str">
        <f t="shared" si="26"/>
        <v/>
      </c>
      <c r="AB330" s="959">
        <f t="array" ref="AB330">MAX(($I$2:$I$10000=I330)*($W$2:$W$10000=W330)*($E$2:$E$10000="51")*($P$2:$P$10000))</f>
        <v>0</v>
      </c>
      <c r="AC330" s="957">
        <f t="shared" si="29"/>
        <v>0</v>
      </c>
    </row>
    <row r="331" spans="24:29" x14ac:dyDescent="0.3">
      <c r="X331" s="970" t="str">
        <f t="shared" si="27"/>
        <v>PAS AE 2018</v>
      </c>
      <c r="Y331" s="970" t="str">
        <f t="shared" si="28"/>
        <v/>
      </c>
      <c r="Z331" s="957">
        <f t="shared" si="25"/>
        <v>0</v>
      </c>
      <c r="AA331" s="957" t="str">
        <f t="shared" si="26"/>
        <v/>
      </c>
      <c r="AB331" s="959">
        <f t="array" ref="AB331">MAX(($I$2:$I$10000=I331)*($W$2:$W$10000=W331)*($E$2:$E$10000="51")*($P$2:$P$10000))</f>
        <v>0</v>
      </c>
      <c r="AC331" s="957">
        <f t="shared" si="29"/>
        <v>0</v>
      </c>
    </row>
    <row r="332" spans="24:29" x14ac:dyDescent="0.3">
      <c r="X332" s="970" t="str">
        <f t="shared" si="27"/>
        <v>PAS AE 2018</v>
      </c>
      <c r="Y332" s="970" t="str">
        <f t="shared" si="28"/>
        <v/>
      </c>
      <c r="Z332" s="957">
        <f t="shared" si="25"/>
        <v>0</v>
      </c>
      <c r="AA332" s="957" t="str">
        <f t="shared" si="26"/>
        <v/>
      </c>
      <c r="AB332" s="959">
        <f t="array" ref="AB332">MAX(($I$2:$I$10000=I332)*($W$2:$W$10000=W332)*($E$2:$E$10000="51")*($P$2:$P$10000))</f>
        <v>0</v>
      </c>
      <c r="AC332" s="957">
        <f t="shared" si="29"/>
        <v>0</v>
      </c>
    </row>
    <row r="333" spans="24:29" x14ac:dyDescent="0.3">
      <c r="X333" s="970" t="str">
        <f t="shared" si="27"/>
        <v>PAS AE 2018</v>
      </c>
      <c r="Y333" s="970" t="str">
        <f t="shared" si="28"/>
        <v/>
      </c>
      <c r="Z333" s="957">
        <f t="shared" si="25"/>
        <v>0</v>
      </c>
      <c r="AA333" s="957" t="str">
        <f t="shared" si="26"/>
        <v/>
      </c>
      <c r="AB333" s="959">
        <f t="array" ref="AB333">MAX(($I$2:$I$10000=I333)*($W$2:$W$10000=W333)*($E$2:$E$10000="51")*($P$2:$P$10000))</f>
        <v>0</v>
      </c>
      <c r="AC333" s="957">
        <f t="shared" si="29"/>
        <v>0</v>
      </c>
    </row>
    <row r="334" spans="24:29" x14ac:dyDescent="0.3">
      <c r="X334" s="970" t="str">
        <f t="shared" si="27"/>
        <v>PAS AE 2018</v>
      </c>
      <c r="Y334" s="970" t="str">
        <f t="shared" si="28"/>
        <v/>
      </c>
      <c r="Z334" s="957">
        <f t="shared" si="25"/>
        <v>0</v>
      </c>
      <c r="AA334" s="957" t="str">
        <f t="shared" si="26"/>
        <v/>
      </c>
      <c r="AB334" s="959">
        <f t="array" ref="AB334">MAX(($I$2:$I$10000=I334)*($W$2:$W$10000=W334)*($E$2:$E$10000="51")*($P$2:$P$10000))</f>
        <v>0</v>
      </c>
      <c r="AC334" s="957">
        <f t="shared" si="29"/>
        <v>0</v>
      </c>
    </row>
    <row r="335" spans="24:29" x14ac:dyDescent="0.3">
      <c r="X335" s="970" t="str">
        <f t="shared" si="27"/>
        <v>PAS AE 2018</v>
      </c>
      <c r="Y335" s="970" t="str">
        <f t="shared" si="28"/>
        <v/>
      </c>
      <c r="Z335" s="957">
        <f t="shared" si="25"/>
        <v>0</v>
      </c>
      <c r="AA335" s="957" t="str">
        <f t="shared" si="26"/>
        <v/>
      </c>
      <c r="AB335" s="959">
        <f t="array" ref="AB335">MAX(($I$2:$I$10000=I335)*($W$2:$W$10000=W335)*($E$2:$E$10000="51")*($P$2:$P$10000))</f>
        <v>0</v>
      </c>
      <c r="AC335" s="957">
        <f t="shared" si="29"/>
        <v>0</v>
      </c>
    </row>
    <row r="336" spans="24:29" x14ac:dyDescent="0.3">
      <c r="X336" s="970" t="str">
        <f t="shared" si="27"/>
        <v>PAS AE 2018</v>
      </c>
      <c r="Y336" s="970" t="str">
        <f t="shared" si="28"/>
        <v/>
      </c>
      <c r="Z336" s="957">
        <f t="shared" si="25"/>
        <v>0</v>
      </c>
      <c r="AA336" s="957" t="str">
        <f t="shared" si="26"/>
        <v/>
      </c>
      <c r="AB336" s="959">
        <f t="array" ref="AB336">MAX(($I$2:$I$10000=I336)*($W$2:$W$10000=W336)*($E$2:$E$10000="51")*($P$2:$P$10000))</f>
        <v>0</v>
      </c>
      <c r="AC336" s="957">
        <f t="shared" si="29"/>
        <v>0</v>
      </c>
    </row>
    <row r="337" spans="24:29" x14ac:dyDescent="0.3">
      <c r="X337" s="970" t="str">
        <f t="shared" si="27"/>
        <v>PAS AE 2018</v>
      </c>
      <c r="Y337" s="970" t="str">
        <f t="shared" si="28"/>
        <v/>
      </c>
      <c r="Z337" s="957">
        <f t="shared" si="25"/>
        <v>0</v>
      </c>
      <c r="AA337" s="957" t="str">
        <f t="shared" si="26"/>
        <v/>
      </c>
      <c r="AB337" s="959">
        <f t="array" ref="AB337">MAX(($I$2:$I$10000=I337)*($W$2:$W$10000=W337)*($E$2:$E$10000="51")*($P$2:$P$10000))</f>
        <v>0</v>
      </c>
      <c r="AC337" s="957">
        <f t="shared" si="29"/>
        <v>0</v>
      </c>
    </row>
    <row r="338" spans="24:29" x14ac:dyDescent="0.3">
      <c r="X338" s="970" t="str">
        <f t="shared" si="27"/>
        <v>PAS AE 2018</v>
      </c>
      <c r="Y338" s="970" t="str">
        <f t="shared" si="28"/>
        <v/>
      </c>
      <c r="Z338" s="957">
        <f t="shared" si="25"/>
        <v>0</v>
      </c>
      <c r="AA338" s="957" t="str">
        <f t="shared" si="26"/>
        <v/>
      </c>
      <c r="AB338" s="959">
        <f t="array" ref="AB338">MAX(($I$2:$I$10000=I338)*($W$2:$W$10000=W338)*($E$2:$E$10000="51")*($P$2:$P$10000))</f>
        <v>0</v>
      </c>
      <c r="AC338" s="957">
        <f t="shared" si="29"/>
        <v>0</v>
      </c>
    </row>
    <row r="339" spans="24:29" x14ac:dyDescent="0.3">
      <c r="X339" s="970" t="str">
        <f t="shared" si="27"/>
        <v>PAS AE 2018</v>
      </c>
      <c r="Y339" s="970" t="str">
        <f t="shared" si="28"/>
        <v/>
      </c>
      <c r="Z339" s="957">
        <f t="shared" si="25"/>
        <v>0</v>
      </c>
      <c r="AA339" s="957" t="str">
        <f t="shared" si="26"/>
        <v/>
      </c>
      <c r="AB339" s="959">
        <f t="array" ref="AB339">MAX(($I$2:$I$10000=I339)*($W$2:$W$10000=W339)*($E$2:$E$10000="51")*($P$2:$P$10000))</f>
        <v>0</v>
      </c>
      <c r="AC339" s="957">
        <f t="shared" si="29"/>
        <v>0</v>
      </c>
    </row>
    <row r="340" spans="24:29" x14ac:dyDescent="0.3">
      <c r="X340" s="970" t="str">
        <f t="shared" si="27"/>
        <v>PAS AE 2018</v>
      </c>
      <c r="Y340" s="970" t="str">
        <f t="shared" si="28"/>
        <v/>
      </c>
      <c r="Z340" s="957">
        <f t="shared" si="25"/>
        <v>0</v>
      </c>
      <c r="AA340" s="957" t="str">
        <f t="shared" si="26"/>
        <v/>
      </c>
      <c r="AB340" s="959">
        <f t="array" ref="AB340">MAX(($I$2:$I$10000=I340)*($W$2:$W$10000=W340)*($E$2:$E$10000="51")*($P$2:$P$10000))</f>
        <v>0</v>
      </c>
      <c r="AC340" s="957">
        <f t="shared" si="29"/>
        <v>0</v>
      </c>
    </row>
    <row r="341" spans="24:29" x14ac:dyDescent="0.3">
      <c r="X341" s="970" t="str">
        <f t="shared" si="27"/>
        <v>PAS AE 2018</v>
      </c>
      <c r="Y341" s="970" t="str">
        <f t="shared" si="28"/>
        <v/>
      </c>
      <c r="Z341" s="957">
        <f t="shared" si="25"/>
        <v>0</v>
      </c>
      <c r="AA341" s="957" t="str">
        <f t="shared" si="26"/>
        <v/>
      </c>
      <c r="AB341" s="959">
        <f t="array" ref="AB341">MAX(($I$2:$I$10000=I341)*($W$2:$W$10000=W341)*($E$2:$E$10000="51")*($P$2:$P$10000))</f>
        <v>0</v>
      </c>
      <c r="AC341" s="957">
        <f t="shared" si="29"/>
        <v>0</v>
      </c>
    </row>
    <row r="342" spans="24:29" x14ac:dyDescent="0.3">
      <c r="X342" s="970" t="str">
        <f t="shared" si="27"/>
        <v>PAS AE 2018</v>
      </c>
      <c r="Y342" s="970" t="str">
        <f t="shared" si="28"/>
        <v/>
      </c>
      <c r="Z342" s="957">
        <f t="shared" si="25"/>
        <v>0</v>
      </c>
      <c r="AA342" s="957" t="str">
        <f t="shared" si="26"/>
        <v/>
      </c>
      <c r="AB342" s="959">
        <f t="array" ref="AB342">MAX(($I$2:$I$10000=I342)*($W$2:$W$10000=W342)*($E$2:$E$10000="51")*($P$2:$P$10000))</f>
        <v>0</v>
      </c>
      <c r="AC342" s="957">
        <f t="shared" si="29"/>
        <v>0</v>
      </c>
    </row>
    <row r="343" spans="24:29" x14ac:dyDescent="0.3">
      <c r="X343" s="970" t="str">
        <f t="shared" si="27"/>
        <v>PAS AE 2018</v>
      </c>
      <c r="Y343" s="970" t="str">
        <f t="shared" si="28"/>
        <v/>
      </c>
      <c r="Z343" s="957">
        <f t="shared" si="25"/>
        <v>0</v>
      </c>
      <c r="AA343" s="957" t="str">
        <f t="shared" si="26"/>
        <v/>
      </c>
      <c r="AB343" s="959">
        <f t="array" ref="AB343">MAX(($I$2:$I$10000=I343)*($W$2:$W$10000=W343)*($E$2:$E$10000="51")*($P$2:$P$10000))</f>
        <v>0</v>
      </c>
      <c r="AC343" s="957">
        <f t="shared" si="29"/>
        <v>0</v>
      </c>
    </row>
    <row r="344" spans="24:29" x14ac:dyDescent="0.3">
      <c r="X344" s="970" t="str">
        <f t="shared" si="27"/>
        <v>PAS AE 2018</v>
      </c>
      <c r="Y344" s="970" t="str">
        <f t="shared" si="28"/>
        <v/>
      </c>
      <c r="Z344" s="957">
        <f t="shared" si="25"/>
        <v>0</v>
      </c>
      <c r="AA344" s="957" t="str">
        <f t="shared" si="26"/>
        <v/>
      </c>
      <c r="AB344" s="959">
        <f t="array" ref="AB344">MAX(($I$2:$I$10000=I344)*($W$2:$W$10000=W344)*($E$2:$E$10000="51")*($P$2:$P$10000))</f>
        <v>0</v>
      </c>
      <c r="AC344" s="957">
        <f t="shared" si="29"/>
        <v>0</v>
      </c>
    </row>
    <row r="345" spans="24:29" x14ac:dyDescent="0.3">
      <c r="X345" s="970" t="str">
        <f t="shared" si="27"/>
        <v>PAS AE 2018</v>
      </c>
      <c r="Y345" s="970" t="str">
        <f t="shared" si="28"/>
        <v/>
      </c>
      <c r="Z345" s="957">
        <f t="shared" si="25"/>
        <v>0</v>
      </c>
      <c r="AA345" s="957" t="str">
        <f t="shared" si="26"/>
        <v/>
      </c>
      <c r="AB345" s="959">
        <f t="array" ref="AB345">MAX(($I$2:$I$10000=I345)*($W$2:$W$10000=W345)*($E$2:$E$10000="51")*($P$2:$P$10000))</f>
        <v>0</v>
      </c>
      <c r="AC345" s="957">
        <f t="shared" si="29"/>
        <v>0</v>
      </c>
    </row>
    <row r="346" spans="24:29" x14ac:dyDescent="0.3">
      <c r="X346" s="970" t="str">
        <f t="shared" si="27"/>
        <v>PAS AE 2018</v>
      </c>
      <c r="Y346" s="970" t="str">
        <f t="shared" si="28"/>
        <v/>
      </c>
      <c r="Z346" s="957">
        <f t="shared" si="25"/>
        <v>0</v>
      </c>
      <c r="AA346" s="957" t="str">
        <f t="shared" si="26"/>
        <v/>
      </c>
      <c r="AB346" s="959">
        <f t="array" ref="AB346">MAX(($I$2:$I$10000=I346)*($W$2:$W$10000=W346)*($E$2:$E$10000="51")*($P$2:$P$10000))</f>
        <v>0</v>
      </c>
      <c r="AC346" s="957">
        <f t="shared" si="29"/>
        <v>0</v>
      </c>
    </row>
    <row r="347" spans="24:29" x14ac:dyDescent="0.3">
      <c r="X347" s="970" t="str">
        <f t="shared" si="27"/>
        <v>PAS AE 2018</v>
      </c>
      <c r="Y347" s="970" t="str">
        <f t="shared" si="28"/>
        <v/>
      </c>
      <c r="Z347" s="957">
        <f t="shared" si="25"/>
        <v>0</v>
      </c>
      <c r="AA347" s="957" t="str">
        <f t="shared" si="26"/>
        <v/>
      </c>
      <c r="AB347" s="959">
        <f t="array" ref="AB347">MAX(($I$2:$I$10000=I347)*($W$2:$W$10000=W347)*($E$2:$E$10000="51")*($P$2:$P$10000))</f>
        <v>0</v>
      </c>
      <c r="AC347" s="957">
        <f t="shared" si="29"/>
        <v>0</v>
      </c>
    </row>
    <row r="348" spans="24:29" x14ac:dyDescent="0.3">
      <c r="X348" s="970" t="str">
        <f t="shared" si="27"/>
        <v>PAS AE 2018</v>
      </c>
      <c r="Y348" s="970" t="str">
        <f t="shared" si="28"/>
        <v/>
      </c>
      <c r="Z348" s="957">
        <f t="shared" si="25"/>
        <v>0</v>
      </c>
      <c r="AA348" s="957" t="str">
        <f t="shared" si="26"/>
        <v/>
      </c>
      <c r="AB348" s="959">
        <f t="array" ref="AB348">MAX(($I$2:$I$10000=I348)*($W$2:$W$10000=W348)*($E$2:$E$10000="51")*($P$2:$P$10000))</f>
        <v>0</v>
      </c>
      <c r="AC348" s="957">
        <f t="shared" si="29"/>
        <v>0</v>
      </c>
    </row>
    <row r="349" spans="24:29" x14ac:dyDescent="0.3">
      <c r="X349" s="970" t="str">
        <f t="shared" si="27"/>
        <v>PAS AE 2018</v>
      </c>
      <c r="Y349" s="970" t="str">
        <f t="shared" si="28"/>
        <v/>
      </c>
      <c r="Z349" s="957">
        <f t="shared" si="25"/>
        <v>0</v>
      </c>
      <c r="AA349" s="957" t="str">
        <f t="shared" si="26"/>
        <v/>
      </c>
      <c r="AB349" s="959">
        <f t="array" ref="AB349">MAX(($I$2:$I$10000=I349)*($W$2:$W$10000=W349)*($E$2:$E$10000="51")*($P$2:$P$10000))</f>
        <v>0</v>
      </c>
      <c r="AC349" s="957">
        <f t="shared" si="29"/>
        <v>0</v>
      </c>
    </row>
    <row r="350" spans="24:29" x14ac:dyDescent="0.3">
      <c r="X350" s="970" t="str">
        <f t="shared" si="27"/>
        <v>PAS AE 2018</v>
      </c>
      <c r="Y350" s="970" t="str">
        <f t="shared" si="28"/>
        <v/>
      </c>
      <c r="Z350" s="957">
        <f t="shared" si="25"/>
        <v>0</v>
      </c>
      <c r="AA350" s="957" t="str">
        <f t="shared" si="26"/>
        <v/>
      </c>
      <c r="AB350" s="959">
        <f t="array" ref="AB350">MAX(($I$2:$I$10000=I350)*($W$2:$W$10000=W350)*($E$2:$E$10000="51")*($P$2:$P$10000))</f>
        <v>0</v>
      </c>
      <c r="AC350" s="957">
        <f t="shared" si="29"/>
        <v>0</v>
      </c>
    </row>
    <row r="351" spans="24:29" x14ac:dyDescent="0.3">
      <c r="X351" s="970" t="str">
        <f t="shared" si="27"/>
        <v>PAS AE 2018</v>
      </c>
      <c r="Y351" s="970" t="str">
        <f t="shared" si="28"/>
        <v/>
      </c>
      <c r="Z351" s="957">
        <f t="shared" si="25"/>
        <v>0</v>
      </c>
      <c r="AA351" s="957" t="str">
        <f t="shared" si="26"/>
        <v/>
      </c>
      <c r="AB351" s="959">
        <f t="array" ref="AB351">MAX(($I$2:$I$10000=I351)*($W$2:$W$10000=W351)*($E$2:$E$10000="51")*($P$2:$P$10000))</f>
        <v>0</v>
      </c>
      <c r="AC351" s="957">
        <f t="shared" si="29"/>
        <v>0</v>
      </c>
    </row>
    <row r="352" spans="24:29" x14ac:dyDescent="0.3">
      <c r="X352" s="970" t="str">
        <f t="shared" si="27"/>
        <v>PAS AE 2018</v>
      </c>
      <c r="Y352" s="970" t="str">
        <f t="shared" si="28"/>
        <v/>
      </c>
      <c r="Z352" s="957">
        <f t="shared" si="25"/>
        <v>0</v>
      </c>
      <c r="AA352" s="957" t="str">
        <f t="shared" si="26"/>
        <v/>
      </c>
      <c r="AB352" s="959">
        <f t="array" ref="AB352">MAX(($I$2:$I$10000=I352)*($W$2:$W$10000=W352)*($E$2:$E$10000="51")*($P$2:$P$10000))</f>
        <v>0</v>
      </c>
      <c r="AC352" s="957">
        <f t="shared" si="29"/>
        <v>0</v>
      </c>
    </row>
    <row r="353" spans="24:29" x14ac:dyDescent="0.3">
      <c r="X353" s="970" t="str">
        <f t="shared" si="27"/>
        <v>PAS AE 2018</v>
      </c>
      <c r="Y353" s="970" t="str">
        <f t="shared" si="28"/>
        <v/>
      </c>
      <c r="Z353" s="957">
        <f t="shared" si="25"/>
        <v>0</v>
      </c>
      <c r="AA353" s="957" t="str">
        <f t="shared" si="26"/>
        <v/>
      </c>
      <c r="AB353" s="959">
        <f t="array" ref="AB353">MAX(($I$2:$I$10000=I353)*($W$2:$W$10000=W353)*($E$2:$E$10000="51")*($P$2:$P$10000))</f>
        <v>0</v>
      </c>
      <c r="AC353" s="957">
        <f t="shared" si="29"/>
        <v>0</v>
      </c>
    </row>
    <row r="354" spans="24:29" x14ac:dyDescent="0.3">
      <c r="X354" s="970" t="str">
        <f t="shared" si="27"/>
        <v>PAS AE 2018</v>
      </c>
      <c r="Y354" s="970" t="str">
        <f t="shared" si="28"/>
        <v/>
      </c>
      <c r="Z354" s="957">
        <f t="shared" si="25"/>
        <v>0</v>
      </c>
      <c r="AA354" s="957" t="str">
        <f t="shared" si="26"/>
        <v/>
      </c>
      <c r="AB354" s="959">
        <f t="array" ref="AB354">MAX(($I$2:$I$10000=I354)*($W$2:$W$10000=W354)*($E$2:$E$10000="51")*($P$2:$P$10000))</f>
        <v>0</v>
      </c>
      <c r="AC354" s="957">
        <f t="shared" si="29"/>
        <v>0</v>
      </c>
    </row>
    <row r="355" spans="24:29" x14ac:dyDescent="0.3">
      <c r="X355" s="970" t="str">
        <f t="shared" si="27"/>
        <v>PAS AE 2018</v>
      </c>
      <c r="Y355" s="970" t="str">
        <f t="shared" si="28"/>
        <v/>
      </c>
      <c r="Z355" s="957">
        <f t="shared" si="25"/>
        <v>0</v>
      </c>
      <c r="AA355" s="957" t="str">
        <f t="shared" si="26"/>
        <v/>
      </c>
      <c r="AB355" s="959">
        <f t="array" ref="AB355">MAX(($I$2:$I$10000=I355)*($W$2:$W$10000=W355)*($E$2:$E$10000="51")*($P$2:$P$10000))</f>
        <v>0</v>
      </c>
      <c r="AC355" s="957">
        <f t="shared" si="29"/>
        <v>0</v>
      </c>
    </row>
    <row r="356" spans="24:29" x14ac:dyDescent="0.3">
      <c r="X356" s="970" t="str">
        <f t="shared" si="27"/>
        <v>PAS AE 2018</v>
      </c>
      <c r="Y356" s="970" t="str">
        <f t="shared" si="28"/>
        <v/>
      </c>
      <c r="Z356" s="957">
        <f t="shared" si="25"/>
        <v>0</v>
      </c>
      <c r="AA356" s="957" t="str">
        <f t="shared" si="26"/>
        <v/>
      </c>
      <c r="AB356" s="959">
        <f t="array" ref="AB356">MAX(($I$2:$I$10000=I356)*($W$2:$W$10000=W356)*($E$2:$E$10000="51")*($P$2:$P$10000))</f>
        <v>0</v>
      </c>
      <c r="AC356" s="957">
        <f t="shared" si="29"/>
        <v>0</v>
      </c>
    </row>
    <row r="357" spans="24:29" x14ac:dyDescent="0.3">
      <c r="X357" s="970" t="str">
        <f t="shared" si="27"/>
        <v>PAS AE 2018</v>
      </c>
      <c r="Y357" s="970" t="str">
        <f t="shared" si="28"/>
        <v/>
      </c>
      <c r="Z357" s="957">
        <f t="shared" si="25"/>
        <v>0</v>
      </c>
      <c r="AA357" s="957" t="str">
        <f t="shared" si="26"/>
        <v/>
      </c>
      <c r="AB357" s="959">
        <f t="array" ref="AB357">MAX(($I$2:$I$10000=I357)*($W$2:$W$10000=W357)*($E$2:$E$10000="51")*($P$2:$P$10000))</f>
        <v>0</v>
      </c>
      <c r="AC357" s="957">
        <f t="shared" si="29"/>
        <v>0</v>
      </c>
    </row>
    <row r="358" spans="24:29" x14ac:dyDescent="0.3">
      <c r="X358" s="970" t="str">
        <f t="shared" si="27"/>
        <v>PAS AE 2018</v>
      </c>
      <c r="Y358" s="970" t="str">
        <f t="shared" si="28"/>
        <v/>
      </c>
      <c r="Z358" s="957">
        <f t="shared" si="25"/>
        <v>0</v>
      </c>
      <c r="AA358" s="957" t="str">
        <f t="shared" si="26"/>
        <v/>
      </c>
      <c r="AB358" s="959">
        <f t="array" ref="AB358">MAX(($I$2:$I$10000=I358)*($W$2:$W$10000=W358)*($E$2:$E$10000="51")*($P$2:$P$10000))</f>
        <v>0</v>
      </c>
      <c r="AC358" s="957">
        <f t="shared" si="29"/>
        <v>0</v>
      </c>
    </row>
    <row r="359" spans="24:29" x14ac:dyDescent="0.3">
      <c r="X359" s="970" t="str">
        <f t="shared" si="27"/>
        <v>PAS AE 2018</v>
      </c>
      <c r="Y359" s="970" t="str">
        <f t="shared" si="28"/>
        <v/>
      </c>
      <c r="Z359" s="957">
        <f t="shared" si="25"/>
        <v>0</v>
      </c>
      <c r="AA359" s="957" t="str">
        <f t="shared" si="26"/>
        <v/>
      </c>
      <c r="AB359" s="959">
        <f t="array" ref="AB359">MAX(($I$2:$I$10000=I359)*($W$2:$W$10000=W359)*($E$2:$E$10000="51")*($P$2:$P$10000))</f>
        <v>0</v>
      </c>
      <c r="AC359" s="957">
        <f t="shared" si="29"/>
        <v>0</v>
      </c>
    </row>
    <row r="360" spans="24:29" x14ac:dyDescent="0.3">
      <c r="X360" s="970" t="str">
        <f t="shared" si="27"/>
        <v>PAS AE 2018</v>
      </c>
      <c r="Y360" s="970" t="str">
        <f t="shared" si="28"/>
        <v/>
      </c>
      <c r="Z360" s="957">
        <f t="shared" si="25"/>
        <v>0</v>
      </c>
      <c r="AA360" s="957" t="str">
        <f t="shared" si="26"/>
        <v/>
      </c>
      <c r="AB360" s="959">
        <f t="array" ref="AB360">MAX(($I$2:$I$10000=I360)*($W$2:$W$10000=W360)*($E$2:$E$10000="51")*($P$2:$P$10000))</f>
        <v>0</v>
      </c>
      <c r="AC360" s="957">
        <f t="shared" si="29"/>
        <v>0</v>
      </c>
    </row>
    <row r="361" spans="24:29" x14ac:dyDescent="0.3">
      <c r="X361" s="970" t="str">
        <f t="shared" si="27"/>
        <v>PAS AE 2018</v>
      </c>
      <c r="Y361" s="970" t="str">
        <f t="shared" si="28"/>
        <v/>
      </c>
      <c r="Z361" s="957">
        <f t="shared" si="25"/>
        <v>0</v>
      </c>
      <c r="AA361" s="957" t="str">
        <f t="shared" si="26"/>
        <v/>
      </c>
      <c r="AB361" s="959">
        <f t="array" ref="AB361">MAX(($I$2:$I$10000=I361)*($W$2:$W$10000=W361)*($E$2:$E$10000="51")*($P$2:$P$10000))</f>
        <v>0</v>
      </c>
      <c r="AC361" s="957">
        <f t="shared" si="29"/>
        <v>0</v>
      </c>
    </row>
    <row r="362" spans="24:29" x14ac:dyDescent="0.3">
      <c r="X362" s="970" t="str">
        <f t="shared" si="27"/>
        <v>PAS AE 2018</v>
      </c>
      <c r="Y362" s="970" t="str">
        <f t="shared" si="28"/>
        <v/>
      </c>
      <c r="Z362" s="957">
        <f t="shared" si="25"/>
        <v>0</v>
      </c>
      <c r="AA362" s="957" t="str">
        <f t="shared" si="26"/>
        <v/>
      </c>
      <c r="AB362" s="959">
        <f t="array" ref="AB362">MAX(($I$2:$I$10000=I362)*($W$2:$W$10000=W362)*($E$2:$E$10000="51")*($P$2:$P$10000))</f>
        <v>0</v>
      </c>
      <c r="AC362" s="957">
        <f t="shared" si="29"/>
        <v>0</v>
      </c>
    </row>
    <row r="363" spans="24:29" x14ac:dyDescent="0.3">
      <c r="X363" s="970" t="str">
        <f t="shared" si="27"/>
        <v>PAS AE 2018</v>
      </c>
      <c r="Y363" s="970" t="str">
        <f t="shared" si="28"/>
        <v/>
      </c>
      <c r="Z363" s="957">
        <f t="shared" si="25"/>
        <v>0</v>
      </c>
      <c r="AA363" s="957" t="str">
        <f t="shared" si="26"/>
        <v/>
      </c>
      <c r="AB363" s="959">
        <f t="array" ref="AB363">MAX(($I$2:$I$10000=I363)*($W$2:$W$10000=W363)*($E$2:$E$10000="51")*($P$2:$P$10000))</f>
        <v>0</v>
      </c>
      <c r="AC363" s="957">
        <f t="shared" si="29"/>
        <v>0</v>
      </c>
    </row>
    <row r="364" spans="24:29" x14ac:dyDescent="0.3">
      <c r="X364" s="970" t="str">
        <f t="shared" si="27"/>
        <v>PAS AE 2018</v>
      </c>
      <c r="Y364" s="970" t="str">
        <f t="shared" si="28"/>
        <v/>
      </c>
      <c r="Z364" s="957">
        <f t="shared" si="25"/>
        <v>0</v>
      </c>
      <c r="AA364" s="957" t="str">
        <f t="shared" si="26"/>
        <v/>
      </c>
      <c r="AB364" s="959">
        <f t="array" ref="AB364">MAX(($I$2:$I$10000=I364)*($W$2:$W$10000=W364)*($E$2:$E$10000="51")*($P$2:$P$10000))</f>
        <v>0</v>
      </c>
      <c r="AC364" s="957">
        <f t="shared" si="29"/>
        <v>0</v>
      </c>
    </row>
    <row r="365" spans="24:29" x14ac:dyDescent="0.3">
      <c r="X365" s="970" t="str">
        <f t="shared" si="27"/>
        <v>PAS AE 2018</v>
      </c>
      <c r="Y365" s="970" t="str">
        <f t="shared" si="28"/>
        <v/>
      </c>
      <c r="Z365" s="957">
        <f t="shared" si="25"/>
        <v>0</v>
      </c>
      <c r="AA365" s="957" t="str">
        <f t="shared" si="26"/>
        <v/>
      </c>
      <c r="AB365" s="959">
        <f t="array" ref="AB365">MAX(($I$2:$I$10000=I365)*($W$2:$W$10000=W365)*($E$2:$E$10000="51")*($P$2:$P$10000))</f>
        <v>0</v>
      </c>
      <c r="AC365" s="957">
        <f t="shared" si="29"/>
        <v>0</v>
      </c>
    </row>
    <row r="366" spans="24:29" x14ac:dyDescent="0.3">
      <c r="X366" s="970" t="str">
        <f t="shared" si="27"/>
        <v>PAS AE 2018</v>
      </c>
      <c r="Y366" s="970" t="str">
        <f t="shared" si="28"/>
        <v/>
      </c>
      <c r="Z366" s="957">
        <f t="shared" si="25"/>
        <v>0</v>
      </c>
      <c r="AA366" s="957" t="str">
        <f t="shared" si="26"/>
        <v/>
      </c>
      <c r="AB366" s="959">
        <f t="array" ref="AB366">MAX(($I$2:$I$10000=I366)*($W$2:$W$10000=W366)*($E$2:$E$10000="51")*($P$2:$P$10000))</f>
        <v>0</v>
      </c>
      <c r="AC366" s="957">
        <f t="shared" si="29"/>
        <v>0</v>
      </c>
    </row>
    <row r="367" spans="24:29" x14ac:dyDescent="0.3">
      <c r="X367" s="970" t="str">
        <f t="shared" si="27"/>
        <v>PAS AE 2018</v>
      </c>
      <c r="Y367" s="970" t="str">
        <f t="shared" si="28"/>
        <v/>
      </c>
      <c r="Z367" s="957">
        <f t="shared" si="25"/>
        <v>0</v>
      </c>
      <c r="AA367" s="957" t="str">
        <f t="shared" si="26"/>
        <v/>
      </c>
      <c r="AB367" s="959">
        <f t="array" ref="AB367">MAX(($I$2:$I$10000=I367)*($W$2:$W$10000=W367)*($E$2:$E$10000="51")*($P$2:$P$10000))</f>
        <v>0</v>
      </c>
      <c r="AC367" s="957">
        <f t="shared" si="29"/>
        <v>0</v>
      </c>
    </row>
    <row r="368" spans="24:29" x14ac:dyDescent="0.3">
      <c r="X368" s="970" t="str">
        <f t="shared" si="27"/>
        <v>PAS AE 2018</v>
      </c>
      <c r="Y368" s="970" t="str">
        <f t="shared" si="28"/>
        <v/>
      </c>
      <c r="Z368" s="957">
        <f t="shared" si="25"/>
        <v>0</v>
      </c>
      <c r="AA368" s="957" t="str">
        <f t="shared" si="26"/>
        <v/>
      </c>
      <c r="AB368" s="959">
        <f t="array" ref="AB368">MAX(($I$2:$I$10000=I368)*($W$2:$W$10000=W368)*($E$2:$E$10000="51")*($P$2:$P$10000))</f>
        <v>0</v>
      </c>
      <c r="AC368" s="957">
        <f t="shared" si="29"/>
        <v>0</v>
      </c>
    </row>
    <row r="369" spans="24:29" x14ac:dyDescent="0.3">
      <c r="X369" s="970" t="str">
        <f t="shared" si="27"/>
        <v>PAS AE 2018</v>
      </c>
      <c r="Y369" s="970" t="str">
        <f t="shared" si="28"/>
        <v/>
      </c>
      <c r="Z369" s="957">
        <f t="shared" si="25"/>
        <v>0</v>
      </c>
      <c r="AA369" s="957" t="str">
        <f t="shared" si="26"/>
        <v/>
      </c>
      <c r="AB369" s="959">
        <f t="array" ref="AB369">MAX(($I$2:$I$10000=I369)*($W$2:$W$10000=W369)*($E$2:$E$10000="51")*($P$2:$P$10000))</f>
        <v>0</v>
      </c>
      <c r="AC369" s="957">
        <f t="shared" si="29"/>
        <v>0</v>
      </c>
    </row>
    <row r="370" spans="24:29" x14ac:dyDescent="0.3">
      <c r="X370" s="970" t="str">
        <f t="shared" si="27"/>
        <v>PAS AE 2018</v>
      </c>
      <c r="Y370" s="970" t="str">
        <f t="shared" si="28"/>
        <v/>
      </c>
      <c r="Z370" s="957">
        <f t="shared" si="25"/>
        <v>0</v>
      </c>
      <c r="AA370" s="957" t="str">
        <f t="shared" si="26"/>
        <v/>
      </c>
      <c r="AB370" s="959">
        <f t="array" ref="AB370">MAX(($I$2:$I$10000=I370)*($W$2:$W$10000=W370)*($E$2:$E$10000="51")*($P$2:$P$10000))</f>
        <v>0</v>
      </c>
      <c r="AC370" s="957">
        <f t="shared" si="29"/>
        <v>0</v>
      </c>
    </row>
    <row r="371" spans="24:29" x14ac:dyDescent="0.3">
      <c r="X371" s="970" t="str">
        <f t="shared" si="27"/>
        <v>PAS AE 2018</v>
      </c>
      <c r="Y371" s="970" t="str">
        <f t="shared" si="28"/>
        <v/>
      </c>
      <c r="Z371" s="957">
        <f t="shared" si="25"/>
        <v>0</v>
      </c>
      <c r="AA371" s="957" t="str">
        <f t="shared" si="26"/>
        <v/>
      </c>
      <c r="AB371" s="959">
        <f t="array" ref="AB371">MAX(($I$2:$I$10000=I371)*($W$2:$W$10000=W371)*($E$2:$E$10000="51")*($P$2:$P$10000))</f>
        <v>0</v>
      </c>
      <c r="AC371" s="957">
        <f t="shared" si="29"/>
        <v>0</v>
      </c>
    </row>
    <row r="372" spans="24:29" x14ac:dyDescent="0.3">
      <c r="X372" s="970" t="str">
        <f t="shared" si="27"/>
        <v>PAS AE 2018</v>
      </c>
      <c r="Y372" s="970" t="str">
        <f t="shared" si="28"/>
        <v/>
      </c>
      <c r="Z372" s="957">
        <f t="shared" si="25"/>
        <v>0</v>
      </c>
      <c r="AA372" s="957" t="str">
        <f t="shared" si="26"/>
        <v/>
      </c>
      <c r="AB372" s="959">
        <f t="array" ref="AB372">MAX(($I$2:$I$10000=I372)*($W$2:$W$10000=W372)*($E$2:$E$10000="51")*($P$2:$P$10000))</f>
        <v>0</v>
      </c>
      <c r="AC372" s="957">
        <f t="shared" si="29"/>
        <v>0</v>
      </c>
    </row>
    <row r="373" spans="24:29" x14ac:dyDescent="0.3">
      <c r="X373" s="970" t="str">
        <f t="shared" si="27"/>
        <v>PAS AE 2018</v>
      </c>
      <c r="Y373" s="970" t="str">
        <f t="shared" si="28"/>
        <v/>
      </c>
      <c r="Z373" s="957">
        <f t="shared" si="25"/>
        <v>0</v>
      </c>
      <c r="AA373" s="957" t="str">
        <f t="shared" si="26"/>
        <v/>
      </c>
      <c r="AB373" s="959">
        <f t="array" ref="AB373">MAX(($I$2:$I$10000=I373)*($W$2:$W$10000=W373)*($E$2:$E$10000="51")*($P$2:$P$10000))</f>
        <v>0</v>
      </c>
      <c r="AC373" s="957">
        <f t="shared" si="29"/>
        <v>0</v>
      </c>
    </row>
    <row r="374" spans="24:29" x14ac:dyDescent="0.3">
      <c r="X374" s="970" t="str">
        <f t="shared" si="27"/>
        <v>PAS AE 2018</v>
      </c>
      <c r="Y374" s="970" t="str">
        <f t="shared" si="28"/>
        <v/>
      </c>
      <c r="Z374" s="957">
        <f t="shared" si="25"/>
        <v>0</v>
      </c>
      <c r="AA374" s="957" t="str">
        <f t="shared" si="26"/>
        <v/>
      </c>
      <c r="AB374" s="959">
        <f t="array" ref="AB374">MAX(($I$2:$I$10000=I374)*($W$2:$W$10000=W374)*($E$2:$E$10000="51")*($P$2:$P$10000))</f>
        <v>0</v>
      </c>
      <c r="AC374" s="957">
        <f t="shared" si="29"/>
        <v>0</v>
      </c>
    </row>
    <row r="375" spans="24:29" x14ac:dyDescent="0.3">
      <c r="X375" s="970" t="str">
        <f t="shared" si="27"/>
        <v>PAS AE 2018</v>
      </c>
      <c r="Y375" s="970" t="str">
        <f t="shared" si="28"/>
        <v/>
      </c>
      <c r="Z375" s="957">
        <f t="shared" si="25"/>
        <v>0</v>
      </c>
      <c r="AA375" s="957" t="str">
        <f t="shared" si="26"/>
        <v/>
      </c>
      <c r="AB375" s="959">
        <f t="array" ref="AB375">MAX(($I$2:$I$10000=I375)*($W$2:$W$10000=W375)*($E$2:$E$10000="51")*($P$2:$P$10000))</f>
        <v>0</v>
      </c>
      <c r="AC375" s="957">
        <f t="shared" si="29"/>
        <v>0</v>
      </c>
    </row>
    <row r="376" spans="24:29" x14ac:dyDescent="0.3">
      <c r="X376" s="970" t="str">
        <f t="shared" si="27"/>
        <v>PAS AE 2018</v>
      </c>
      <c r="Y376" s="970" t="str">
        <f t="shared" si="28"/>
        <v/>
      </c>
      <c r="Z376" s="957">
        <f t="shared" si="25"/>
        <v>0</v>
      </c>
      <c r="AA376" s="957" t="str">
        <f t="shared" si="26"/>
        <v/>
      </c>
      <c r="AB376" s="959">
        <f t="array" ref="AB376">MAX(($I$2:$I$10000=I376)*($W$2:$W$10000=W376)*($E$2:$E$10000="51")*($P$2:$P$10000))</f>
        <v>0</v>
      </c>
      <c r="AC376" s="957">
        <f t="shared" si="29"/>
        <v>0</v>
      </c>
    </row>
    <row r="377" spans="24:29" x14ac:dyDescent="0.3">
      <c r="X377" s="970" t="str">
        <f t="shared" si="27"/>
        <v>PAS AE 2018</v>
      </c>
      <c r="Y377" s="970" t="str">
        <f t="shared" si="28"/>
        <v/>
      </c>
      <c r="Z377" s="957">
        <f t="shared" si="25"/>
        <v>0</v>
      </c>
      <c r="AA377" s="957" t="str">
        <f t="shared" si="26"/>
        <v/>
      </c>
      <c r="AB377" s="959">
        <f t="array" ref="AB377">MAX(($I$2:$I$10000=I377)*($W$2:$W$10000=W377)*($E$2:$E$10000="51")*($P$2:$P$10000))</f>
        <v>0</v>
      </c>
      <c r="AC377" s="957">
        <f t="shared" si="29"/>
        <v>0</v>
      </c>
    </row>
    <row r="378" spans="24:29" x14ac:dyDescent="0.3">
      <c r="X378" s="970" t="str">
        <f t="shared" si="27"/>
        <v>PAS AE 2018</v>
      </c>
      <c r="Y378" s="970" t="str">
        <f t="shared" si="28"/>
        <v/>
      </c>
      <c r="Z378" s="957">
        <f t="shared" si="25"/>
        <v>0</v>
      </c>
      <c r="AA378" s="957" t="str">
        <f t="shared" si="26"/>
        <v/>
      </c>
      <c r="AB378" s="959">
        <f t="array" ref="AB378">MAX(($I$2:$I$10000=I378)*($W$2:$W$10000=W378)*($E$2:$E$10000="51")*($P$2:$P$10000))</f>
        <v>0</v>
      </c>
      <c r="AC378" s="957">
        <f t="shared" si="29"/>
        <v>0</v>
      </c>
    </row>
    <row r="379" spans="24:29" x14ac:dyDescent="0.3">
      <c r="X379" s="970" t="str">
        <f t="shared" si="27"/>
        <v>PAS AE 2018</v>
      </c>
      <c r="Y379" s="970" t="str">
        <f t="shared" si="28"/>
        <v/>
      </c>
      <c r="Z379" s="957">
        <f t="shared" si="25"/>
        <v>0</v>
      </c>
      <c r="AA379" s="957" t="str">
        <f t="shared" si="26"/>
        <v/>
      </c>
      <c r="AB379" s="959">
        <f t="array" ref="AB379">MAX(($I$2:$I$10000=I379)*($W$2:$W$10000=W379)*($E$2:$E$10000="51")*($P$2:$P$10000))</f>
        <v>0</v>
      </c>
      <c r="AC379" s="957">
        <f t="shared" si="29"/>
        <v>0</v>
      </c>
    </row>
    <row r="380" spans="24:29" x14ac:dyDescent="0.3">
      <c r="X380" s="970" t="str">
        <f t="shared" si="27"/>
        <v>PAS AE 2018</v>
      </c>
      <c r="Y380" s="970" t="str">
        <f t="shared" si="28"/>
        <v/>
      </c>
      <c r="Z380" s="957">
        <f t="shared" si="25"/>
        <v>0</v>
      </c>
      <c r="AA380" s="957" t="str">
        <f t="shared" si="26"/>
        <v/>
      </c>
      <c r="AB380" s="959">
        <f t="array" ref="AB380">MAX(($I$2:$I$10000=I380)*($W$2:$W$10000=W380)*($E$2:$E$10000="51")*($P$2:$P$10000))</f>
        <v>0</v>
      </c>
      <c r="AC380" s="957">
        <f t="shared" si="29"/>
        <v>0</v>
      </c>
    </row>
    <row r="381" spans="24:29" x14ac:dyDescent="0.3">
      <c r="X381" s="970" t="str">
        <f t="shared" si="27"/>
        <v>PAS AE 2018</v>
      </c>
      <c r="Y381" s="970" t="str">
        <f t="shared" si="28"/>
        <v/>
      </c>
      <c r="Z381" s="957">
        <f t="shared" si="25"/>
        <v>0</v>
      </c>
      <c r="AA381" s="957" t="str">
        <f t="shared" si="26"/>
        <v/>
      </c>
      <c r="AB381" s="959">
        <f t="array" ref="AB381">MAX(($I$2:$I$10000=I381)*($W$2:$W$10000=W381)*($E$2:$E$10000="51")*($P$2:$P$10000))</f>
        <v>0</v>
      </c>
      <c r="AC381" s="957">
        <f t="shared" si="29"/>
        <v>0</v>
      </c>
    </row>
    <row r="382" spans="24:29" x14ac:dyDescent="0.3">
      <c r="X382" s="970" t="str">
        <f t="shared" si="27"/>
        <v>PAS AE 2018</v>
      </c>
      <c r="Y382" s="970" t="str">
        <f t="shared" si="28"/>
        <v/>
      </c>
      <c r="Z382" s="957">
        <f t="shared" si="25"/>
        <v>0</v>
      </c>
      <c r="AA382" s="957" t="str">
        <f t="shared" si="26"/>
        <v/>
      </c>
      <c r="AB382" s="959">
        <f t="array" ref="AB382">MAX(($I$2:$I$10000=I382)*($W$2:$W$10000=W382)*($E$2:$E$10000="51")*($P$2:$P$10000))</f>
        <v>0</v>
      </c>
      <c r="AC382" s="957">
        <f t="shared" si="29"/>
        <v>0</v>
      </c>
    </row>
    <row r="383" spans="24:29" x14ac:dyDescent="0.3">
      <c r="X383" s="970" t="str">
        <f t="shared" si="27"/>
        <v>PAS AE 2018</v>
      </c>
      <c r="Y383" s="970" t="str">
        <f t="shared" si="28"/>
        <v/>
      </c>
      <c r="Z383" s="957">
        <f t="shared" si="25"/>
        <v>0</v>
      </c>
      <c r="AA383" s="957" t="str">
        <f t="shared" si="26"/>
        <v/>
      </c>
      <c r="AB383" s="959">
        <f t="array" ref="AB383">MAX(($I$2:$I$10000=I383)*($W$2:$W$10000=W383)*($E$2:$E$10000="51")*($P$2:$P$10000))</f>
        <v>0</v>
      </c>
      <c r="AC383" s="957">
        <f t="shared" si="29"/>
        <v>0</v>
      </c>
    </row>
    <row r="384" spans="24:29" x14ac:dyDescent="0.3">
      <c r="X384" s="970" t="str">
        <f t="shared" si="27"/>
        <v>PAS AE 2018</v>
      </c>
      <c r="Y384" s="970" t="str">
        <f t="shared" si="28"/>
        <v/>
      </c>
      <c r="Z384" s="957">
        <f t="shared" si="25"/>
        <v>0</v>
      </c>
      <c r="AA384" s="957" t="str">
        <f t="shared" si="26"/>
        <v/>
      </c>
      <c r="AB384" s="959">
        <f t="array" ref="AB384">MAX(($I$2:$I$10000=I384)*($W$2:$W$10000=W384)*($E$2:$E$10000="51")*($P$2:$P$10000))</f>
        <v>0</v>
      </c>
      <c r="AC384" s="957">
        <f t="shared" si="29"/>
        <v>0</v>
      </c>
    </row>
    <row r="385" spans="24:29" x14ac:dyDescent="0.3">
      <c r="X385" s="970" t="str">
        <f t="shared" si="27"/>
        <v>PAS AE 2018</v>
      </c>
      <c r="Y385" s="970" t="str">
        <f t="shared" si="28"/>
        <v/>
      </c>
      <c r="Z385" s="957">
        <f t="shared" si="25"/>
        <v>0</v>
      </c>
      <c r="AA385" s="957" t="str">
        <f t="shared" si="26"/>
        <v/>
      </c>
      <c r="AB385" s="959">
        <f t="array" ref="AB385">MAX(($I$2:$I$10000=I385)*($W$2:$W$10000=W385)*($E$2:$E$10000="51")*($P$2:$P$10000))</f>
        <v>0</v>
      </c>
      <c r="AC385" s="957">
        <f t="shared" si="29"/>
        <v>0</v>
      </c>
    </row>
    <row r="386" spans="24:29" x14ac:dyDescent="0.3">
      <c r="X386" s="970" t="str">
        <f t="shared" si="27"/>
        <v>PAS AE 2018</v>
      </c>
      <c r="Y386" s="970" t="str">
        <f t="shared" si="28"/>
        <v/>
      </c>
      <c r="Z386" s="957">
        <f t="shared" ref="Z386:Z449" si="30">IF(AND(X386="AE 2018",Y386&lt;&gt;"0"),F386,0)</f>
        <v>0</v>
      </c>
      <c r="AA386" s="957" t="str">
        <f t="shared" ref="AA386:AA449" si="31">LEFT(C386,12)</f>
        <v/>
      </c>
      <c r="AB386" s="959">
        <f t="array" ref="AB386">MAX(($I$2:$I$10000=I386)*($W$2:$W$10000=W386)*($E$2:$E$10000="51")*($P$2:$P$10000))</f>
        <v>0</v>
      </c>
      <c r="AC386" s="957">
        <f t="shared" si="29"/>
        <v>0</v>
      </c>
    </row>
    <row r="387" spans="24:29" x14ac:dyDescent="0.3">
      <c r="X387" s="970" t="str">
        <f t="shared" ref="X387:X450" si="32">IF(AND(OR(E387="51",E387="57",E387="54",E387="61"),YEAR(AB387)=2018),"AE 2018","PAS AE 2018")</f>
        <v>PAS AE 2018</v>
      </c>
      <c r="Y387" s="970" t="str">
        <f t="shared" ref="Y387:Y450" si="33">CONCATENATE(W387,I387,E387)</f>
        <v/>
      </c>
      <c r="Z387" s="957">
        <f t="shared" si="30"/>
        <v>0</v>
      </c>
      <c r="AA387" s="957" t="str">
        <f t="shared" si="31"/>
        <v/>
      </c>
      <c r="AB387" s="959">
        <f t="array" ref="AB387">MAX(($I$2:$I$10000=I387)*($W$2:$W$10000=W387)*($E$2:$E$10000="51")*($P$2:$P$10000))</f>
        <v>0</v>
      </c>
      <c r="AC387" s="957">
        <f t="shared" ref="AC387:AC450" si="34">IF(YEAR(A387)&gt;2018,0,F387)</f>
        <v>0</v>
      </c>
    </row>
    <row r="388" spans="24:29" x14ac:dyDescent="0.3">
      <c r="X388" s="970" t="str">
        <f t="shared" si="32"/>
        <v>PAS AE 2018</v>
      </c>
      <c r="Y388" s="970" t="str">
        <f t="shared" si="33"/>
        <v/>
      </c>
      <c r="Z388" s="957">
        <f t="shared" si="30"/>
        <v>0</v>
      </c>
      <c r="AA388" s="957" t="str">
        <f t="shared" si="31"/>
        <v/>
      </c>
      <c r="AB388" s="959">
        <f t="array" ref="AB388">MAX(($I$2:$I$10000=I388)*($W$2:$W$10000=W388)*($E$2:$E$10000="51")*($P$2:$P$10000))</f>
        <v>0</v>
      </c>
      <c r="AC388" s="957">
        <f t="shared" si="34"/>
        <v>0</v>
      </c>
    </row>
    <row r="389" spans="24:29" x14ac:dyDescent="0.3">
      <c r="X389" s="970" t="str">
        <f t="shared" si="32"/>
        <v>PAS AE 2018</v>
      </c>
      <c r="Y389" s="970" t="str">
        <f t="shared" si="33"/>
        <v/>
      </c>
      <c r="Z389" s="957">
        <f t="shared" si="30"/>
        <v>0</v>
      </c>
      <c r="AA389" s="957" t="str">
        <f t="shared" si="31"/>
        <v/>
      </c>
      <c r="AB389" s="959">
        <f t="array" ref="AB389">MAX(($I$2:$I$10000=I389)*($W$2:$W$10000=W389)*($E$2:$E$10000="51")*($P$2:$P$10000))</f>
        <v>0</v>
      </c>
      <c r="AC389" s="957">
        <f t="shared" si="34"/>
        <v>0</v>
      </c>
    </row>
    <row r="390" spans="24:29" x14ac:dyDescent="0.3">
      <c r="X390" s="970" t="str">
        <f t="shared" si="32"/>
        <v>PAS AE 2018</v>
      </c>
      <c r="Y390" s="970" t="str">
        <f t="shared" si="33"/>
        <v/>
      </c>
      <c r="Z390" s="957">
        <f t="shared" si="30"/>
        <v>0</v>
      </c>
      <c r="AA390" s="957" t="str">
        <f t="shared" si="31"/>
        <v/>
      </c>
      <c r="AB390" s="959">
        <f t="array" ref="AB390">MAX(($I$2:$I$10000=I390)*($W$2:$W$10000=W390)*($E$2:$E$10000="51")*($P$2:$P$10000))</f>
        <v>0</v>
      </c>
      <c r="AC390" s="957">
        <f t="shared" si="34"/>
        <v>0</v>
      </c>
    </row>
    <row r="391" spans="24:29" x14ac:dyDescent="0.3">
      <c r="X391" s="970" t="str">
        <f t="shared" si="32"/>
        <v>PAS AE 2018</v>
      </c>
      <c r="Y391" s="970" t="str">
        <f t="shared" si="33"/>
        <v/>
      </c>
      <c r="Z391" s="957">
        <f t="shared" si="30"/>
        <v>0</v>
      </c>
      <c r="AA391" s="957" t="str">
        <f t="shared" si="31"/>
        <v/>
      </c>
      <c r="AB391" s="959">
        <f t="array" ref="AB391">MAX(($I$2:$I$10000=I391)*($W$2:$W$10000=W391)*($E$2:$E$10000="51")*($P$2:$P$10000))</f>
        <v>0</v>
      </c>
      <c r="AC391" s="957">
        <f t="shared" si="34"/>
        <v>0</v>
      </c>
    </row>
    <row r="392" spans="24:29" x14ac:dyDescent="0.3">
      <c r="X392" s="970" t="str">
        <f t="shared" si="32"/>
        <v>PAS AE 2018</v>
      </c>
      <c r="Y392" s="970" t="str">
        <f t="shared" si="33"/>
        <v/>
      </c>
      <c r="Z392" s="957">
        <f t="shared" si="30"/>
        <v>0</v>
      </c>
      <c r="AA392" s="957" t="str">
        <f t="shared" si="31"/>
        <v/>
      </c>
      <c r="AB392" s="959">
        <f t="array" ref="AB392">MAX(($I$2:$I$10000=I392)*($W$2:$W$10000=W392)*($E$2:$E$10000="51")*($P$2:$P$10000))</f>
        <v>0</v>
      </c>
      <c r="AC392" s="957">
        <f t="shared" si="34"/>
        <v>0</v>
      </c>
    </row>
    <row r="393" spans="24:29" x14ac:dyDescent="0.3">
      <c r="X393" s="970" t="str">
        <f t="shared" si="32"/>
        <v>PAS AE 2018</v>
      </c>
      <c r="Y393" s="970" t="str">
        <f t="shared" si="33"/>
        <v/>
      </c>
      <c r="Z393" s="957">
        <f t="shared" si="30"/>
        <v>0</v>
      </c>
      <c r="AA393" s="957" t="str">
        <f t="shared" si="31"/>
        <v/>
      </c>
      <c r="AB393" s="959">
        <f t="array" ref="AB393">MAX(($I$2:$I$10000=I393)*($W$2:$W$10000=W393)*($E$2:$E$10000="51")*($P$2:$P$10000))</f>
        <v>0</v>
      </c>
      <c r="AC393" s="957">
        <f t="shared" si="34"/>
        <v>0</v>
      </c>
    </row>
    <row r="394" spans="24:29" x14ac:dyDescent="0.3">
      <c r="X394" s="970" t="str">
        <f t="shared" si="32"/>
        <v>PAS AE 2018</v>
      </c>
      <c r="Y394" s="970" t="str">
        <f t="shared" si="33"/>
        <v/>
      </c>
      <c r="Z394" s="957">
        <f t="shared" si="30"/>
        <v>0</v>
      </c>
      <c r="AA394" s="957" t="str">
        <f t="shared" si="31"/>
        <v/>
      </c>
      <c r="AB394" s="959">
        <f t="array" ref="AB394">MAX(($I$2:$I$10000=I394)*($W$2:$W$10000=W394)*($E$2:$E$10000="51")*($P$2:$P$10000))</f>
        <v>0</v>
      </c>
      <c r="AC394" s="957">
        <f t="shared" si="34"/>
        <v>0</v>
      </c>
    </row>
    <row r="395" spans="24:29" x14ac:dyDescent="0.3">
      <c r="X395" s="970" t="str">
        <f t="shared" si="32"/>
        <v>PAS AE 2018</v>
      </c>
      <c r="Y395" s="970" t="str">
        <f t="shared" si="33"/>
        <v/>
      </c>
      <c r="Z395" s="957">
        <f t="shared" si="30"/>
        <v>0</v>
      </c>
      <c r="AA395" s="957" t="str">
        <f t="shared" si="31"/>
        <v/>
      </c>
      <c r="AB395" s="959">
        <f t="array" ref="AB395">MAX(($I$2:$I$10000=I395)*($W$2:$W$10000=W395)*($E$2:$E$10000="51")*($P$2:$P$10000))</f>
        <v>0</v>
      </c>
      <c r="AC395" s="957">
        <f t="shared" si="34"/>
        <v>0</v>
      </c>
    </row>
    <row r="396" spans="24:29" x14ac:dyDescent="0.3">
      <c r="X396" s="970" t="str">
        <f t="shared" si="32"/>
        <v>PAS AE 2018</v>
      </c>
      <c r="Y396" s="970" t="str">
        <f t="shared" si="33"/>
        <v/>
      </c>
      <c r="Z396" s="957">
        <f t="shared" si="30"/>
        <v>0</v>
      </c>
      <c r="AA396" s="957" t="str">
        <f t="shared" si="31"/>
        <v/>
      </c>
      <c r="AB396" s="959">
        <f t="array" ref="AB396">MAX(($I$2:$I$10000=I396)*($W$2:$W$10000=W396)*($E$2:$E$10000="51")*($P$2:$P$10000))</f>
        <v>0</v>
      </c>
      <c r="AC396" s="957">
        <f t="shared" si="34"/>
        <v>0</v>
      </c>
    </row>
    <row r="397" spans="24:29" x14ac:dyDescent="0.3">
      <c r="X397" s="970" t="str">
        <f t="shared" si="32"/>
        <v>PAS AE 2018</v>
      </c>
      <c r="Y397" s="970" t="str">
        <f t="shared" si="33"/>
        <v/>
      </c>
      <c r="Z397" s="957">
        <f t="shared" si="30"/>
        <v>0</v>
      </c>
      <c r="AA397" s="957" t="str">
        <f t="shared" si="31"/>
        <v/>
      </c>
      <c r="AB397" s="959">
        <f t="array" ref="AB397">MAX(($I$2:$I$10000=I397)*($W$2:$W$10000=W397)*($E$2:$E$10000="51")*($P$2:$P$10000))</f>
        <v>0</v>
      </c>
      <c r="AC397" s="957">
        <f t="shared" si="34"/>
        <v>0</v>
      </c>
    </row>
    <row r="398" spans="24:29" x14ac:dyDescent="0.3">
      <c r="X398" s="970" t="str">
        <f t="shared" si="32"/>
        <v>PAS AE 2018</v>
      </c>
      <c r="Y398" s="970" t="str">
        <f t="shared" si="33"/>
        <v/>
      </c>
      <c r="Z398" s="957">
        <f t="shared" si="30"/>
        <v>0</v>
      </c>
      <c r="AA398" s="957" t="str">
        <f t="shared" si="31"/>
        <v/>
      </c>
      <c r="AB398" s="959">
        <f t="array" ref="AB398">MAX(($I$2:$I$10000=I398)*($W$2:$W$10000=W398)*($E$2:$E$10000="51")*($P$2:$P$10000))</f>
        <v>0</v>
      </c>
      <c r="AC398" s="957">
        <f t="shared" si="34"/>
        <v>0</v>
      </c>
    </row>
    <row r="399" spans="24:29" x14ac:dyDescent="0.3">
      <c r="X399" s="970" t="str">
        <f t="shared" si="32"/>
        <v>PAS AE 2018</v>
      </c>
      <c r="Y399" s="970" t="str">
        <f t="shared" si="33"/>
        <v/>
      </c>
      <c r="Z399" s="957">
        <f t="shared" si="30"/>
        <v>0</v>
      </c>
      <c r="AA399" s="957" t="str">
        <f t="shared" si="31"/>
        <v/>
      </c>
      <c r="AB399" s="959">
        <f t="array" ref="AB399">MAX(($I$2:$I$10000=I399)*($W$2:$W$10000=W399)*($E$2:$E$10000="51")*($P$2:$P$10000))</f>
        <v>0</v>
      </c>
      <c r="AC399" s="957">
        <f t="shared" si="34"/>
        <v>0</v>
      </c>
    </row>
    <row r="400" spans="24:29" x14ac:dyDescent="0.3">
      <c r="X400" s="970" t="str">
        <f t="shared" si="32"/>
        <v>PAS AE 2018</v>
      </c>
      <c r="Y400" s="970" t="str">
        <f t="shared" si="33"/>
        <v/>
      </c>
      <c r="Z400" s="957">
        <f t="shared" si="30"/>
        <v>0</v>
      </c>
      <c r="AA400" s="957" t="str">
        <f t="shared" si="31"/>
        <v/>
      </c>
      <c r="AB400" s="959">
        <f t="array" ref="AB400">MAX(($I$2:$I$10000=I400)*($W$2:$W$10000=W400)*($E$2:$E$10000="51")*($P$2:$P$10000))</f>
        <v>0</v>
      </c>
      <c r="AC400" s="957">
        <f t="shared" si="34"/>
        <v>0</v>
      </c>
    </row>
    <row r="401" spans="24:29" x14ac:dyDescent="0.3">
      <c r="X401" s="970" t="str">
        <f t="shared" si="32"/>
        <v>PAS AE 2018</v>
      </c>
      <c r="Y401" s="970" t="str">
        <f t="shared" si="33"/>
        <v/>
      </c>
      <c r="Z401" s="957">
        <f t="shared" si="30"/>
        <v>0</v>
      </c>
      <c r="AA401" s="957" t="str">
        <f t="shared" si="31"/>
        <v/>
      </c>
      <c r="AB401" s="959">
        <f t="array" ref="AB401">MAX(($I$2:$I$10000=I401)*($W$2:$W$10000=W401)*($E$2:$E$10000="51")*($P$2:$P$10000))</f>
        <v>0</v>
      </c>
      <c r="AC401" s="957">
        <f t="shared" si="34"/>
        <v>0</v>
      </c>
    </row>
    <row r="402" spans="24:29" x14ac:dyDescent="0.3">
      <c r="X402" s="970" t="str">
        <f t="shared" si="32"/>
        <v>PAS AE 2018</v>
      </c>
      <c r="Y402" s="970" t="str">
        <f t="shared" si="33"/>
        <v/>
      </c>
      <c r="Z402" s="957">
        <f t="shared" si="30"/>
        <v>0</v>
      </c>
      <c r="AA402" s="957" t="str">
        <f t="shared" si="31"/>
        <v/>
      </c>
      <c r="AB402" s="959">
        <f t="array" ref="AB402">MAX(($I$2:$I$10000=I402)*($W$2:$W$10000=W402)*($E$2:$E$10000="51")*($P$2:$P$10000))</f>
        <v>0</v>
      </c>
      <c r="AC402" s="957">
        <f t="shared" si="34"/>
        <v>0</v>
      </c>
    </row>
    <row r="403" spans="24:29" x14ac:dyDescent="0.3">
      <c r="X403" s="970" t="str">
        <f t="shared" si="32"/>
        <v>PAS AE 2018</v>
      </c>
      <c r="Y403" s="970" t="str">
        <f t="shared" si="33"/>
        <v/>
      </c>
      <c r="Z403" s="957">
        <f t="shared" si="30"/>
        <v>0</v>
      </c>
      <c r="AA403" s="957" t="str">
        <f t="shared" si="31"/>
        <v/>
      </c>
      <c r="AB403" s="959">
        <f t="array" ref="AB403">MAX(($I$2:$I$10000=I403)*($W$2:$W$10000=W403)*($E$2:$E$10000="51")*($P$2:$P$10000))</f>
        <v>0</v>
      </c>
      <c r="AC403" s="957">
        <f t="shared" si="34"/>
        <v>0</v>
      </c>
    </row>
    <row r="404" spans="24:29" x14ac:dyDescent="0.3">
      <c r="X404" s="970" t="str">
        <f t="shared" si="32"/>
        <v>PAS AE 2018</v>
      </c>
      <c r="Y404" s="970" t="str">
        <f t="shared" si="33"/>
        <v/>
      </c>
      <c r="Z404" s="957">
        <f t="shared" si="30"/>
        <v>0</v>
      </c>
      <c r="AA404" s="957" t="str">
        <f t="shared" si="31"/>
        <v/>
      </c>
      <c r="AB404" s="959">
        <f t="array" ref="AB404">MAX(($I$2:$I$10000=I404)*($W$2:$W$10000=W404)*($E$2:$E$10000="51")*($P$2:$P$10000))</f>
        <v>0</v>
      </c>
      <c r="AC404" s="957">
        <f t="shared" si="34"/>
        <v>0</v>
      </c>
    </row>
    <row r="405" spans="24:29" x14ac:dyDescent="0.3">
      <c r="X405" s="970" t="str">
        <f t="shared" si="32"/>
        <v>PAS AE 2018</v>
      </c>
      <c r="Y405" s="970" t="str">
        <f t="shared" si="33"/>
        <v/>
      </c>
      <c r="Z405" s="957">
        <f t="shared" si="30"/>
        <v>0</v>
      </c>
      <c r="AA405" s="957" t="str">
        <f t="shared" si="31"/>
        <v/>
      </c>
      <c r="AB405" s="959">
        <f t="array" ref="AB405">MAX(($I$2:$I$10000=I405)*($W$2:$W$10000=W405)*($E$2:$E$10000="51")*($P$2:$P$10000))</f>
        <v>0</v>
      </c>
      <c r="AC405" s="957">
        <f t="shared" si="34"/>
        <v>0</v>
      </c>
    </row>
    <row r="406" spans="24:29" x14ac:dyDescent="0.3">
      <c r="X406" s="970" t="str">
        <f t="shared" si="32"/>
        <v>PAS AE 2018</v>
      </c>
      <c r="Y406" s="970" t="str">
        <f t="shared" si="33"/>
        <v/>
      </c>
      <c r="Z406" s="957">
        <f t="shared" si="30"/>
        <v>0</v>
      </c>
      <c r="AA406" s="957" t="str">
        <f t="shared" si="31"/>
        <v/>
      </c>
      <c r="AB406" s="959">
        <f t="array" ref="AB406">MAX(($I$2:$I$10000=I406)*($W$2:$W$10000=W406)*($E$2:$E$10000="51")*($P$2:$P$10000))</f>
        <v>0</v>
      </c>
      <c r="AC406" s="957">
        <f t="shared" si="34"/>
        <v>0</v>
      </c>
    </row>
    <row r="407" spans="24:29" x14ac:dyDescent="0.3">
      <c r="X407" s="970" t="str">
        <f t="shared" si="32"/>
        <v>PAS AE 2018</v>
      </c>
      <c r="Y407" s="970" t="str">
        <f t="shared" si="33"/>
        <v/>
      </c>
      <c r="Z407" s="957">
        <f t="shared" si="30"/>
        <v>0</v>
      </c>
      <c r="AA407" s="957" t="str">
        <f t="shared" si="31"/>
        <v/>
      </c>
      <c r="AB407" s="959">
        <f t="array" ref="AB407">MAX(($I$2:$I$10000=I407)*($W$2:$W$10000=W407)*($E$2:$E$10000="51")*($P$2:$P$10000))</f>
        <v>0</v>
      </c>
      <c r="AC407" s="957">
        <f t="shared" si="34"/>
        <v>0</v>
      </c>
    </row>
    <row r="408" spans="24:29" x14ac:dyDescent="0.3">
      <c r="X408" s="970" t="str">
        <f t="shared" si="32"/>
        <v>PAS AE 2018</v>
      </c>
      <c r="Y408" s="970" t="str">
        <f t="shared" si="33"/>
        <v/>
      </c>
      <c r="Z408" s="957">
        <f t="shared" si="30"/>
        <v>0</v>
      </c>
      <c r="AA408" s="957" t="str">
        <f t="shared" si="31"/>
        <v/>
      </c>
      <c r="AB408" s="959">
        <f t="array" ref="AB408">MAX(($I$2:$I$10000=I408)*($W$2:$W$10000=W408)*($E$2:$E$10000="51")*($P$2:$P$10000))</f>
        <v>0</v>
      </c>
      <c r="AC408" s="957">
        <f t="shared" si="34"/>
        <v>0</v>
      </c>
    </row>
    <row r="409" spans="24:29" x14ac:dyDescent="0.3">
      <c r="X409" s="970" t="str">
        <f t="shared" si="32"/>
        <v>PAS AE 2018</v>
      </c>
      <c r="Y409" s="970" t="str">
        <f t="shared" si="33"/>
        <v/>
      </c>
      <c r="Z409" s="957">
        <f t="shared" si="30"/>
        <v>0</v>
      </c>
      <c r="AA409" s="957" t="str">
        <f t="shared" si="31"/>
        <v/>
      </c>
      <c r="AB409" s="959">
        <f t="array" ref="AB409">MAX(($I$2:$I$10000=I409)*($W$2:$W$10000=W409)*($E$2:$E$10000="51")*($P$2:$P$10000))</f>
        <v>0</v>
      </c>
      <c r="AC409" s="957">
        <f t="shared" si="34"/>
        <v>0</v>
      </c>
    </row>
    <row r="410" spans="24:29" x14ac:dyDescent="0.3">
      <c r="X410" s="970" t="str">
        <f t="shared" si="32"/>
        <v>PAS AE 2018</v>
      </c>
      <c r="Y410" s="970" t="str">
        <f t="shared" si="33"/>
        <v/>
      </c>
      <c r="Z410" s="957">
        <f t="shared" si="30"/>
        <v>0</v>
      </c>
      <c r="AA410" s="957" t="str">
        <f t="shared" si="31"/>
        <v/>
      </c>
      <c r="AB410" s="959">
        <f t="array" ref="AB410">MAX(($I$2:$I$10000=I410)*($W$2:$W$10000=W410)*($E$2:$E$10000="51")*($P$2:$P$10000))</f>
        <v>0</v>
      </c>
      <c r="AC410" s="957">
        <f t="shared" si="34"/>
        <v>0</v>
      </c>
    </row>
    <row r="411" spans="24:29" x14ac:dyDescent="0.3">
      <c r="X411" s="970" t="str">
        <f t="shared" si="32"/>
        <v>PAS AE 2018</v>
      </c>
      <c r="Y411" s="970" t="str">
        <f t="shared" si="33"/>
        <v/>
      </c>
      <c r="Z411" s="957">
        <f t="shared" si="30"/>
        <v>0</v>
      </c>
      <c r="AA411" s="957" t="str">
        <f t="shared" si="31"/>
        <v/>
      </c>
      <c r="AB411" s="959">
        <f t="array" ref="AB411">MAX(($I$2:$I$10000=I411)*($W$2:$W$10000=W411)*($E$2:$E$10000="51")*($P$2:$P$10000))</f>
        <v>0</v>
      </c>
      <c r="AC411" s="957">
        <f t="shared" si="34"/>
        <v>0</v>
      </c>
    </row>
    <row r="412" spans="24:29" x14ac:dyDescent="0.3">
      <c r="X412" s="970" t="str">
        <f t="shared" si="32"/>
        <v>PAS AE 2018</v>
      </c>
      <c r="Y412" s="970" t="str">
        <f t="shared" si="33"/>
        <v/>
      </c>
      <c r="Z412" s="957">
        <f t="shared" si="30"/>
        <v>0</v>
      </c>
      <c r="AA412" s="957" t="str">
        <f t="shared" si="31"/>
        <v/>
      </c>
      <c r="AB412" s="959">
        <f t="array" ref="AB412">MAX(($I$2:$I$10000=I412)*($W$2:$W$10000=W412)*($E$2:$E$10000="51")*($P$2:$P$10000))</f>
        <v>0</v>
      </c>
      <c r="AC412" s="957">
        <f t="shared" si="34"/>
        <v>0</v>
      </c>
    </row>
    <row r="413" spans="24:29" x14ac:dyDescent="0.3">
      <c r="X413" s="970" t="str">
        <f t="shared" si="32"/>
        <v>PAS AE 2018</v>
      </c>
      <c r="Y413" s="970" t="str">
        <f t="shared" si="33"/>
        <v/>
      </c>
      <c r="Z413" s="957">
        <f t="shared" si="30"/>
        <v>0</v>
      </c>
      <c r="AA413" s="957" t="str">
        <f t="shared" si="31"/>
        <v/>
      </c>
      <c r="AB413" s="959">
        <f t="array" ref="AB413">MAX(($I$2:$I$10000=I413)*($W$2:$W$10000=W413)*($E$2:$E$10000="51")*($P$2:$P$10000))</f>
        <v>0</v>
      </c>
      <c r="AC413" s="957">
        <f t="shared" si="34"/>
        <v>0</v>
      </c>
    </row>
    <row r="414" spans="24:29" x14ac:dyDescent="0.3">
      <c r="X414" s="970" t="str">
        <f t="shared" si="32"/>
        <v>PAS AE 2018</v>
      </c>
      <c r="Y414" s="970" t="str">
        <f t="shared" si="33"/>
        <v/>
      </c>
      <c r="Z414" s="957">
        <f t="shared" si="30"/>
        <v>0</v>
      </c>
      <c r="AA414" s="957" t="str">
        <f t="shared" si="31"/>
        <v/>
      </c>
      <c r="AB414" s="959">
        <f t="array" ref="AB414">MAX(($I$2:$I$10000=I414)*($W$2:$W$10000=W414)*($E$2:$E$10000="51")*($P$2:$P$10000))</f>
        <v>0</v>
      </c>
      <c r="AC414" s="957">
        <f t="shared" si="34"/>
        <v>0</v>
      </c>
    </row>
    <row r="415" spans="24:29" x14ac:dyDescent="0.3">
      <c r="X415" s="970" t="str">
        <f t="shared" si="32"/>
        <v>PAS AE 2018</v>
      </c>
      <c r="Y415" s="970" t="str">
        <f t="shared" si="33"/>
        <v/>
      </c>
      <c r="Z415" s="957">
        <f t="shared" si="30"/>
        <v>0</v>
      </c>
      <c r="AA415" s="957" t="str">
        <f t="shared" si="31"/>
        <v/>
      </c>
      <c r="AB415" s="959">
        <f t="array" ref="AB415">MAX(($I$2:$I$10000=I415)*($W$2:$W$10000=W415)*($E$2:$E$10000="51")*($P$2:$P$10000))</f>
        <v>0</v>
      </c>
      <c r="AC415" s="957">
        <f t="shared" si="34"/>
        <v>0</v>
      </c>
    </row>
    <row r="416" spans="24:29" x14ac:dyDescent="0.3">
      <c r="X416" s="970" t="str">
        <f t="shared" si="32"/>
        <v>PAS AE 2018</v>
      </c>
      <c r="Y416" s="970" t="str">
        <f t="shared" si="33"/>
        <v/>
      </c>
      <c r="Z416" s="957">
        <f t="shared" si="30"/>
        <v>0</v>
      </c>
      <c r="AA416" s="957" t="str">
        <f t="shared" si="31"/>
        <v/>
      </c>
      <c r="AB416" s="959">
        <f t="array" ref="AB416">MAX(($I$2:$I$10000=I416)*($W$2:$W$10000=W416)*($E$2:$E$10000="51")*($P$2:$P$10000))</f>
        <v>0</v>
      </c>
      <c r="AC416" s="957">
        <f t="shared" si="34"/>
        <v>0</v>
      </c>
    </row>
    <row r="417" spans="24:29" x14ac:dyDescent="0.3">
      <c r="X417" s="970" t="str">
        <f t="shared" si="32"/>
        <v>PAS AE 2018</v>
      </c>
      <c r="Y417" s="970" t="str">
        <f t="shared" si="33"/>
        <v/>
      </c>
      <c r="Z417" s="957">
        <f t="shared" si="30"/>
        <v>0</v>
      </c>
      <c r="AA417" s="957" t="str">
        <f t="shared" si="31"/>
        <v/>
      </c>
      <c r="AB417" s="959">
        <f t="array" ref="AB417">MAX(($I$2:$I$10000=I417)*($W$2:$W$10000=W417)*($E$2:$E$10000="51")*($P$2:$P$10000))</f>
        <v>0</v>
      </c>
      <c r="AC417" s="957">
        <f t="shared" si="34"/>
        <v>0</v>
      </c>
    </row>
    <row r="418" spans="24:29" x14ac:dyDescent="0.3">
      <c r="X418" s="970" t="str">
        <f t="shared" si="32"/>
        <v>PAS AE 2018</v>
      </c>
      <c r="Y418" s="970" t="str">
        <f t="shared" si="33"/>
        <v/>
      </c>
      <c r="Z418" s="957">
        <f t="shared" si="30"/>
        <v>0</v>
      </c>
      <c r="AA418" s="957" t="str">
        <f t="shared" si="31"/>
        <v/>
      </c>
      <c r="AB418" s="959">
        <f t="array" ref="AB418">MAX(($I$2:$I$10000=I418)*($W$2:$W$10000=W418)*($E$2:$E$10000="51")*($P$2:$P$10000))</f>
        <v>0</v>
      </c>
      <c r="AC418" s="957">
        <f t="shared" si="34"/>
        <v>0</v>
      </c>
    </row>
    <row r="419" spans="24:29" x14ac:dyDescent="0.3">
      <c r="X419" s="970" t="str">
        <f t="shared" si="32"/>
        <v>PAS AE 2018</v>
      </c>
      <c r="Y419" s="970" t="str">
        <f t="shared" si="33"/>
        <v/>
      </c>
      <c r="Z419" s="957">
        <f t="shared" si="30"/>
        <v>0</v>
      </c>
      <c r="AA419" s="957" t="str">
        <f t="shared" si="31"/>
        <v/>
      </c>
      <c r="AB419" s="959">
        <f t="array" ref="AB419">MAX(($I$2:$I$10000=I419)*($W$2:$W$10000=W419)*($E$2:$E$10000="51")*($P$2:$P$10000))</f>
        <v>0</v>
      </c>
      <c r="AC419" s="957">
        <f t="shared" si="34"/>
        <v>0</v>
      </c>
    </row>
    <row r="420" spans="24:29" x14ac:dyDescent="0.3">
      <c r="X420" s="970" t="str">
        <f t="shared" si="32"/>
        <v>PAS AE 2018</v>
      </c>
      <c r="Y420" s="970" t="str">
        <f t="shared" si="33"/>
        <v/>
      </c>
      <c r="Z420" s="957">
        <f t="shared" si="30"/>
        <v>0</v>
      </c>
      <c r="AA420" s="957" t="str">
        <f t="shared" si="31"/>
        <v/>
      </c>
      <c r="AB420" s="959">
        <f t="array" ref="AB420">MAX(($I$2:$I$10000=I420)*($W$2:$W$10000=W420)*($E$2:$E$10000="51")*($P$2:$P$10000))</f>
        <v>0</v>
      </c>
      <c r="AC420" s="957">
        <f t="shared" si="34"/>
        <v>0</v>
      </c>
    </row>
    <row r="421" spans="24:29" x14ac:dyDescent="0.3">
      <c r="X421" s="970" t="str">
        <f t="shared" si="32"/>
        <v>PAS AE 2018</v>
      </c>
      <c r="Y421" s="970" t="str">
        <f t="shared" si="33"/>
        <v/>
      </c>
      <c r="Z421" s="957">
        <f t="shared" si="30"/>
        <v>0</v>
      </c>
      <c r="AA421" s="957" t="str">
        <f t="shared" si="31"/>
        <v/>
      </c>
      <c r="AB421" s="959">
        <f t="array" ref="AB421">MAX(($I$2:$I$10000=I421)*($W$2:$W$10000=W421)*($E$2:$E$10000="51")*($P$2:$P$10000))</f>
        <v>0</v>
      </c>
      <c r="AC421" s="957">
        <f t="shared" si="34"/>
        <v>0</v>
      </c>
    </row>
    <row r="422" spans="24:29" x14ac:dyDescent="0.3">
      <c r="X422" s="970" t="str">
        <f t="shared" si="32"/>
        <v>PAS AE 2018</v>
      </c>
      <c r="Y422" s="970" t="str">
        <f t="shared" si="33"/>
        <v/>
      </c>
      <c r="Z422" s="957">
        <f t="shared" si="30"/>
        <v>0</v>
      </c>
      <c r="AA422" s="957" t="str">
        <f t="shared" si="31"/>
        <v/>
      </c>
      <c r="AB422" s="959">
        <f t="array" ref="AB422">MAX(($I$2:$I$10000=I422)*($W$2:$W$10000=W422)*($E$2:$E$10000="51")*($P$2:$P$10000))</f>
        <v>0</v>
      </c>
      <c r="AC422" s="957">
        <f t="shared" si="34"/>
        <v>0</v>
      </c>
    </row>
    <row r="423" spans="24:29" x14ac:dyDescent="0.3">
      <c r="X423" s="970" t="str">
        <f t="shared" si="32"/>
        <v>PAS AE 2018</v>
      </c>
      <c r="Y423" s="970" t="str">
        <f t="shared" si="33"/>
        <v/>
      </c>
      <c r="Z423" s="957">
        <f t="shared" si="30"/>
        <v>0</v>
      </c>
      <c r="AA423" s="957" t="str">
        <f t="shared" si="31"/>
        <v/>
      </c>
      <c r="AB423" s="959">
        <f t="array" ref="AB423">MAX(($I$2:$I$10000=I423)*($W$2:$W$10000=W423)*($E$2:$E$10000="51")*($P$2:$P$10000))</f>
        <v>0</v>
      </c>
      <c r="AC423" s="957">
        <f t="shared" si="34"/>
        <v>0</v>
      </c>
    </row>
    <row r="424" spans="24:29" x14ac:dyDescent="0.3">
      <c r="X424" s="970" t="str">
        <f t="shared" si="32"/>
        <v>PAS AE 2018</v>
      </c>
      <c r="Y424" s="970" t="str">
        <f t="shared" si="33"/>
        <v/>
      </c>
      <c r="Z424" s="957">
        <f t="shared" si="30"/>
        <v>0</v>
      </c>
      <c r="AA424" s="957" t="str">
        <f t="shared" si="31"/>
        <v/>
      </c>
      <c r="AB424" s="959">
        <f t="array" ref="AB424">MAX(($I$2:$I$10000=I424)*($W$2:$W$10000=W424)*($E$2:$E$10000="51")*($P$2:$P$10000))</f>
        <v>0</v>
      </c>
      <c r="AC424" s="957">
        <f t="shared" si="34"/>
        <v>0</v>
      </c>
    </row>
    <row r="425" spans="24:29" x14ac:dyDescent="0.3">
      <c r="X425" s="970" t="str">
        <f t="shared" si="32"/>
        <v>PAS AE 2018</v>
      </c>
      <c r="Y425" s="970" t="str">
        <f t="shared" si="33"/>
        <v/>
      </c>
      <c r="Z425" s="957">
        <f t="shared" si="30"/>
        <v>0</v>
      </c>
      <c r="AA425" s="957" t="str">
        <f t="shared" si="31"/>
        <v/>
      </c>
      <c r="AB425" s="959">
        <f t="array" ref="AB425">MAX(($I$2:$I$10000=I425)*($W$2:$W$10000=W425)*($E$2:$E$10000="51")*($P$2:$P$10000))</f>
        <v>0</v>
      </c>
      <c r="AC425" s="957">
        <f t="shared" si="34"/>
        <v>0</v>
      </c>
    </row>
    <row r="426" spans="24:29" x14ac:dyDescent="0.3">
      <c r="X426" s="970" t="str">
        <f t="shared" si="32"/>
        <v>PAS AE 2018</v>
      </c>
      <c r="Y426" s="970" t="str">
        <f t="shared" si="33"/>
        <v/>
      </c>
      <c r="Z426" s="957">
        <f t="shared" si="30"/>
        <v>0</v>
      </c>
      <c r="AA426" s="957" t="str">
        <f t="shared" si="31"/>
        <v/>
      </c>
      <c r="AB426" s="959">
        <f t="array" ref="AB426">MAX(($I$2:$I$10000=I426)*($W$2:$W$10000=W426)*($E$2:$E$10000="51")*($P$2:$P$10000))</f>
        <v>0</v>
      </c>
      <c r="AC426" s="957">
        <f t="shared" si="34"/>
        <v>0</v>
      </c>
    </row>
    <row r="427" spans="24:29" x14ac:dyDescent="0.3">
      <c r="X427" s="970" t="str">
        <f t="shared" si="32"/>
        <v>PAS AE 2018</v>
      </c>
      <c r="Y427" s="970" t="str">
        <f t="shared" si="33"/>
        <v/>
      </c>
      <c r="Z427" s="957">
        <f t="shared" si="30"/>
        <v>0</v>
      </c>
      <c r="AA427" s="957" t="str">
        <f t="shared" si="31"/>
        <v/>
      </c>
      <c r="AB427" s="959">
        <f t="array" ref="AB427">MAX(($I$2:$I$10000=I427)*($W$2:$W$10000=W427)*($E$2:$E$10000="51")*($P$2:$P$10000))</f>
        <v>0</v>
      </c>
      <c r="AC427" s="957">
        <f t="shared" si="34"/>
        <v>0</v>
      </c>
    </row>
    <row r="428" spans="24:29" x14ac:dyDescent="0.3">
      <c r="X428" s="970" t="str">
        <f t="shared" si="32"/>
        <v>PAS AE 2018</v>
      </c>
      <c r="Y428" s="970" t="str">
        <f t="shared" si="33"/>
        <v/>
      </c>
      <c r="Z428" s="957">
        <f t="shared" si="30"/>
        <v>0</v>
      </c>
      <c r="AA428" s="957" t="str">
        <f t="shared" si="31"/>
        <v/>
      </c>
      <c r="AB428" s="959">
        <f t="array" ref="AB428">MAX(($I$2:$I$10000=I428)*($W$2:$W$10000=W428)*($E$2:$E$10000="51")*($P$2:$P$10000))</f>
        <v>0</v>
      </c>
      <c r="AC428" s="957">
        <f t="shared" si="34"/>
        <v>0</v>
      </c>
    </row>
    <row r="429" spans="24:29" x14ac:dyDescent="0.3">
      <c r="X429" s="970" t="str">
        <f t="shared" si="32"/>
        <v>PAS AE 2018</v>
      </c>
      <c r="Y429" s="970" t="str">
        <f t="shared" si="33"/>
        <v/>
      </c>
      <c r="Z429" s="957">
        <f t="shared" si="30"/>
        <v>0</v>
      </c>
      <c r="AA429" s="957" t="str">
        <f t="shared" si="31"/>
        <v/>
      </c>
      <c r="AB429" s="959">
        <f t="array" ref="AB429">MAX(($I$2:$I$10000=I429)*($W$2:$W$10000=W429)*($E$2:$E$10000="51")*($P$2:$P$10000))</f>
        <v>0</v>
      </c>
      <c r="AC429" s="957">
        <f t="shared" si="34"/>
        <v>0</v>
      </c>
    </row>
    <row r="430" spans="24:29" x14ac:dyDescent="0.3">
      <c r="X430" s="970" t="str">
        <f t="shared" si="32"/>
        <v>PAS AE 2018</v>
      </c>
      <c r="Y430" s="970" t="str">
        <f t="shared" si="33"/>
        <v/>
      </c>
      <c r="Z430" s="957">
        <f t="shared" si="30"/>
        <v>0</v>
      </c>
      <c r="AA430" s="957" t="str">
        <f t="shared" si="31"/>
        <v/>
      </c>
      <c r="AB430" s="959">
        <f t="array" ref="AB430">MAX(($I$2:$I$10000=I430)*($W$2:$W$10000=W430)*($E$2:$E$10000="51")*($P$2:$P$10000))</f>
        <v>0</v>
      </c>
      <c r="AC430" s="957">
        <f t="shared" si="34"/>
        <v>0</v>
      </c>
    </row>
    <row r="431" spans="24:29" x14ac:dyDescent="0.3">
      <c r="X431" s="970" t="str">
        <f t="shared" si="32"/>
        <v>PAS AE 2018</v>
      </c>
      <c r="Y431" s="970" t="str">
        <f t="shared" si="33"/>
        <v/>
      </c>
      <c r="Z431" s="957">
        <f t="shared" si="30"/>
        <v>0</v>
      </c>
      <c r="AA431" s="957" t="str">
        <f t="shared" si="31"/>
        <v/>
      </c>
      <c r="AB431" s="959">
        <f t="array" ref="AB431">MAX(($I$2:$I$10000=I431)*($W$2:$W$10000=W431)*($E$2:$E$10000="51")*($P$2:$P$10000))</f>
        <v>0</v>
      </c>
      <c r="AC431" s="957">
        <f t="shared" si="34"/>
        <v>0</v>
      </c>
    </row>
    <row r="432" spans="24:29" x14ac:dyDescent="0.3">
      <c r="X432" s="970" t="str">
        <f t="shared" si="32"/>
        <v>PAS AE 2018</v>
      </c>
      <c r="Y432" s="970" t="str">
        <f t="shared" si="33"/>
        <v/>
      </c>
      <c r="Z432" s="957">
        <f t="shared" si="30"/>
        <v>0</v>
      </c>
      <c r="AA432" s="957" t="str">
        <f t="shared" si="31"/>
        <v/>
      </c>
      <c r="AB432" s="959">
        <f t="array" ref="AB432">MAX(($I$2:$I$10000=I432)*($W$2:$W$10000=W432)*($E$2:$E$10000="51")*($P$2:$P$10000))</f>
        <v>0</v>
      </c>
      <c r="AC432" s="957">
        <f t="shared" si="34"/>
        <v>0</v>
      </c>
    </row>
    <row r="433" spans="24:29" x14ac:dyDescent="0.3">
      <c r="X433" s="970" t="str">
        <f t="shared" si="32"/>
        <v>PAS AE 2018</v>
      </c>
      <c r="Y433" s="970" t="str">
        <f t="shared" si="33"/>
        <v/>
      </c>
      <c r="Z433" s="957">
        <f t="shared" si="30"/>
        <v>0</v>
      </c>
      <c r="AA433" s="957" t="str">
        <f t="shared" si="31"/>
        <v/>
      </c>
      <c r="AB433" s="959">
        <f t="array" ref="AB433">MAX(($I$2:$I$10000=I433)*($W$2:$W$10000=W433)*($E$2:$E$10000="51")*($P$2:$P$10000))</f>
        <v>0</v>
      </c>
      <c r="AC433" s="957">
        <f t="shared" si="34"/>
        <v>0</v>
      </c>
    </row>
    <row r="434" spans="24:29" x14ac:dyDescent="0.3">
      <c r="X434" s="970" t="str">
        <f t="shared" si="32"/>
        <v>PAS AE 2018</v>
      </c>
      <c r="Y434" s="970" t="str">
        <f t="shared" si="33"/>
        <v/>
      </c>
      <c r="Z434" s="957">
        <f t="shared" si="30"/>
        <v>0</v>
      </c>
      <c r="AA434" s="957" t="str">
        <f t="shared" si="31"/>
        <v/>
      </c>
      <c r="AB434" s="959">
        <f t="array" ref="AB434">MAX(($I$2:$I$10000=I434)*($W$2:$W$10000=W434)*($E$2:$E$10000="51")*($P$2:$P$10000))</f>
        <v>0</v>
      </c>
      <c r="AC434" s="957">
        <f t="shared" si="34"/>
        <v>0</v>
      </c>
    </row>
    <row r="435" spans="24:29" x14ac:dyDescent="0.3">
      <c r="X435" s="970" t="str">
        <f t="shared" si="32"/>
        <v>PAS AE 2018</v>
      </c>
      <c r="Y435" s="970" t="str">
        <f t="shared" si="33"/>
        <v/>
      </c>
      <c r="Z435" s="957">
        <f t="shared" si="30"/>
        <v>0</v>
      </c>
      <c r="AA435" s="957" t="str">
        <f t="shared" si="31"/>
        <v/>
      </c>
      <c r="AB435" s="959">
        <f t="array" ref="AB435">MAX(($I$2:$I$10000=I435)*($W$2:$W$10000=W435)*($E$2:$E$10000="51")*($P$2:$P$10000))</f>
        <v>0</v>
      </c>
      <c r="AC435" s="957">
        <f t="shared" si="34"/>
        <v>0</v>
      </c>
    </row>
    <row r="436" spans="24:29" x14ac:dyDescent="0.3">
      <c r="X436" s="970" t="str">
        <f t="shared" si="32"/>
        <v>PAS AE 2018</v>
      </c>
      <c r="Y436" s="970" t="str">
        <f t="shared" si="33"/>
        <v/>
      </c>
      <c r="Z436" s="957">
        <f t="shared" si="30"/>
        <v>0</v>
      </c>
      <c r="AA436" s="957" t="str">
        <f t="shared" si="31"/>
        <v/>
      </c>
      <c r="AB436" s="959">
        <f t="array" ref="AB436">MAX(($I$2:$I$10000=I436)*($W$2:$W$10000=W436)*($E$2:$E$10000="51")*($P$2:$P$10000))</f>
        <v>0</v>
      </c>
      <c r="AC436" s="957">
        <f t="shared" si="34"/>
        <v>0</v>
      </c>
    </row>
    <row r="437" spans="24:29" x14ac:dyDescent="0.3">
      <c r="X437" s="970" t="str">
        <f t="shared" si="32"/>
        <v>PAS AE 2018</v>
      </c>
      <c r="Y437" s="970" t="str">
        <f t="shared" si="33"/>
        <v/>
      </c>
      <c r="Z437" s="957">
        <f t="shared" si="30"/>
        <v>0</v>
      </c>
      <c r="AA437" s="957" t="str">
        <f t="shared" si="31"/>
        <v/>
      </c>
      <c r="AB437" s="959">
        <f t="array" ref="AB437">MAX(($I$2:$I$10000=I437)*($W$2:$W$10000=W437)*($E$2:$E$10000="51")*($P$2:$P$10000))</f>
        <v>0</v>
      </c>
      <c r="AC437" s="957">
        <f t="shared" si="34"/>
        <v>0</v>
      </c>
    </row>
    <row r="438" spans="24:29" x14ac:dyDescent="0.3">
      <c r="X438" s="970" t="str">
        <f t="shared" si="32"/>
        <v>PAS AE 2018</v>
      </c>
      <c r="Y438" s="970" t="str">
        <f t="shared" si="33"/>
        <v/>
      </c>
      <c r="Z438" s="957">
        <f t="shared" si="30"/>
        <v>0</v>
      </c>
      <c r="AA438" s="957" t="str">
        <f t="shared" si="31"/>
        <v/>
      </c>
      <c r="AB438" s="959">
        <f t="array" ref="AB438">MAX(($I$2:$I$10000=I438)*($W$2:$W$10000=W438)*($E$2:$E$10000="51")*($P$2:$P$10000))</f>
        <v>0</v>
      </c>
      <c r="AC438" s="957">
        <f t="shared" si="34"/>
        <v>0</v>
      </c>
    </row>
    <row r="439" spans="24:29" x14ac:dyDescent="0.3">
      <c r="X439" s="970" t="str">
        <f t="shared" si="32"/>
        <v>PAS AE 2018</v>
      </c>
      <c r="Y439" s="970" t="str">
        <f t="shared" si="33"/>
        <v/>
      </c>
      <c r="Z439" s="957">
        <f t="shared" si="30"/>
        <v>0</v>
      </c>
      <c r="AA439" s="957" t="str">
        <f t="shared" si="31"/>
        <v/>
      </c>
      <c r="AB439" s="959">
        <f t="array" ref="AB439">MAX(($I$2:$I$10000=I439)*($W$2:$W$10000=W439)*($E$2:$E$10000="51")*($P$2:$P$10000))</f>
        <v>0</v>
      </c>
      <c r="AC439" s="957">
        <f t="shared" si="34"/>
        <v>0</v>
      </c>
    </row>
    <row r="440" spans="24:29" x14ac:dyDescent="0.3">
      <c r="X440" s="970" t="str">
        <f t="shared" si="32"/>
        <v>PAS AE 2018</v>
      </c>
      <c r="Y440" s="970" t="str">
        <f t="shared" si="33"/>
        <v/>
      </c>
      <c r="Z440" s="957">
        <f t="shared" si="30"/>
        <v>0</v>
      </c>
      <c r="AA440" s="957" t="str">
        <f t="shared" si="31"/>
        <v/>
      </c>
      <c r="AB440" s="959">
        <f t="array" ref="AB440">MAX(($I$2:$I$10000=I440)*($W$2:$W$10000=W440)*($E$2:$E$10000="51")*($P$2:$P$10000))</f>
        <v>0</v>
      </c>
      <c r="AC440" s="957">
        <f t="shared" si="34"/>
        <v>0</v>
      </c>
    </row>
    <row r="441" spans="24:29" x14ac:dyDescent="0.3">
      <c r="X441" s="970" t="str">
        <f t="shared" si="32"/>
        <v>PAS AE 2018</v>
      </c>
      <c r="Y441" s="970" t="str">
        <f t="shared" si="33"/>
        <v/>
      </c>
      <c r="Z441" s="957">
        <f t="shared" si="30"/>
        <v>0</v>
      </c>
      <c r="AA441" s="957" t="str">
        <f t="shared" si="31"/>
        <v/>
      </c>
      <c r="AB441" s="959">
        <f t="array" ref="AB441">MAX(($I$2:$I$10000=I441)*($W$2:$W$10000=W441)*($E$2:$E$10000="51")*($P$2:$P$10000))</f>
        <v>0</v>
      </c>
      <c r="AC441" s="957">
        <f t="shared" si="34"/>
        <v>0</v>
      </c>
    </row>
    <row r="442" spans="24:29" x14ac:dyDescent="0.3">
      <c r="X442" s="970" t="str">
        <f t="shared" si="32"/>
        <v>PAS AE 2018</v>
      </c>
      <c r="Y442" s="970" t="str">
        <f t="shared" si="33"/>
        <v/>
      </c>
      <c r="Z442" s="957">
        <f t="shared" si="30"/>
        <v>0</v>
      </c>
      <c r="AA442" s="957" t="str">
        <f t="shared" si="31"/>
        <v/>
      </c>
      <c r="AB442" s="959">
        <f t="array" ref="AB442">MAX(($I$2:$I$10000=I442)*($W$2:$W$10000=W442)*($E$2:$E$10000="51")*($P$2:$P$10000))</f>
        <v>0</v>
      </c>
      <c r="AC442" s="957">
        <f t="shared" si="34"/>
        <v>0</v>
      </c>
    </row>
    <row r="443" spans="24:29" x14ac:dyDescent="0.3">
      <c r="X443" s="970" t="str">
        <f t="shared" si="32"/>
        <v>PAS AE 2018</v>
      </c>
      <c r="Y443" s="970" t="str">
        <f t="shared" si="33"/>
        <v/>
      </c>
      <c r="Z443" s="957">
        <f t="shared" si="30"/>
        <v>0</v>
      </c>
      <c r="AA443" s="957" t="str">
        <f t="shared" si="31"/>
        <v/>
      </c>
      <c r="AB443" s="959">
        <f t="array" ref="AB443">MAX(($I$2:$I$10000=I443)*($W$2:$W$10000=W443)*($E$2:$E$10000="51")*($P$2:$P$10000))</f>
        <v>0</v>
      </c>
      <c r="AC443" s="957">
        <f t="shared" si="34"/>
        <v>0</v>
      </c>
    </row>
    <row r="444" spans="24:29" x14ac:dyDescent="0.3">
      <c r="X444" s="970" t="str">
        <f t="shared" si="32"/>
        <v>PAS AE 2018</v>
      </c>
      <c r="Y444" s="970" t="str">
        <f t="shared" si="33"/>
        <v/>
      </c>
      <c r="Z444" s="957">
        <f t="shared" si="30"/>
        <v>0</v>
      </c>
      <c r="AA444" s="957" t="str">
        <f t="shared" si="31"/>
        <v/>
      </c>
      <c r="AB444" s="959">
        <f t="array" ref="AB444">MAX(($I$2:$I$10000=I444)*($W$2:$W$10000=W444)*($E$2:$E$10000="51")*($P$2:$P$10000))</f>
        <v>0</v>
      </c>
      <c r="AC444" s="957">
        <f t="shared" si="34"/>
        <v>0</v>
      </c>
    </row>
    <row r="445" spans="24:29" x14ac:dyDescent="0.3">
      <c r="X445" s="970" t="str">
        <f t="shared" si="32"/>
        <v>PAS AE 2018</v>
      </c>
      <c r="Y445" s="970" t="str">
        <f t="shared" si="33"/>
        <v/>
      </c>
      <c r="Z445" s="957">
        <f t="shared" si="30"/>
        <v>0</v>
      </c>
      <c r="AA445" s="957" t="str">
        <f t="shared" si="31"/>
        <v/>
      </c>
      <c r="AB445" s="959">
        <f t="array" ref="AB445">MAX(($I$2:$I$10000=I445)*($W$2:$W$10000=W445)*($E$2:$E$10000="51")*($P$2:$P$10000))</f>
        <v>0</v>
      </c>
      <c r="AC445" s="957">
        <f t="shared" si="34"/>
        <v>0</v>
      </c>
    </row>
    <row r="446" spans="24:29" x14ac:dyDescent="0.3">
      <c r="X446" s="970" t="str">
        <f t="shared" si="32"/>
        <v>PAS AE 2018</v>
      </c>
      <c r="Y446" s="970" t="str">
        <f t="shared" si="33"/>
        <v/>
      </c>
      <c r="Z446" s="957">
        <f t="shared" si="30"/>
        <v>0</v>
      </c>
      <c r="AA446" s="957" t="str">
        <f t="shared" si="31"/>
        <v/>
      </c>
      <c r="AB446" s="959">
        <f t="array" ref="AB446">MAX(($I$2:$I$10000=I446)*($W$2:$W$10000=W446)*($E$2:$E$10000="51")*($P$2:$P$10000))</f>
        <v>0</v>
      </c>
      <c r="AC446" s="957">
        <f t="shared" si="34"/>
        <v>0</v>
      </c>
    </row>
    <row r="447" spans="24:29" x14ac:dyDescent="0.3">
      <c r="X447" s="970" t="str">
        <f t="shared" si="32"/>
        <v>PAS AE 2018</v>
      </c>
      <c r="Y447" s="970" t="str">
        <f t="shared" si="33"/>
        <v/>
      </c>
      <c r="Z447" s="957">
        <f t="shared" si="30"/>
        <v>0</v>
      </c>
      <c r="AA447" s="957" t="str">
        <f t="shared" si="31"/>
        <v/>
      </c>
      <c r="AB447" s="959">
        <f t="array" ref="AB447">MAX(($I$2:$I$10000=I447)*($W$2:$W$10000=W447)*($E$2:$E$10000="51")*($P$2:$P$10000))</f>
        <v>0</v>
      </c>
      <c r="AC447" s="957">
        <f t="shared" si="34"/>
        <v>0</v>
      </c>
    </row>
    <row r="448" spans="24:29" x14ac:dyDescent="0.3">
      <c r="X448" s="970" t="str">
        <f t="shared" si="32"/>
        <v>PAS AE 2018</v>
      </c>
      <c r="Y448" s="970" t="str">
        <f t="shared" si="33"/>
        <v/>
      </c>
      <c r="Z448" s="957">
        <f t="shared" si="30"/>
        <v>0</v>
      </c>
      <c r="AA448" s="957" t="str">
        <f t="shared" si="31"/>
        <v/>
      </c>
      <c r="AB448" s="959">
        <f t="array" ref="AB448">MAX(($I$2:$I$10000=I448)*($W$2:$W$10000=W448)*($E$2:$E$10000="51")*($P$2:$P$10000))</f>
        <v>0</v>
      </c>
      <c r="AC448" s="957">
        <f t="shared" si="34"/>
        <v>0</v>
      </c>
    </row>
    <row r="449" spans="24:29" x14ac:dyDescent="0.3">
      <c r="X449" s="970" t="str">
        <f t="shared" si="32"/>
        <v>PAS AE 2018</v>
      </c>
      <c r="Y449" s="970" t="str">
        <f t="shared" si="33"/>
        <v/>
      </c>
      <c r="Z449" s="957">
        <f t="shared" si="30"/>
        <v>0</v>
      </c>
      <c r="AA449" s="957" t="str">
        <f t="shared" si="31"/>
        <v/>
      </c>
      <c r="AB449" s="959">
        <f t="array" ref="AB449">MAX(($I$2:$I$10000=I449)*($W$2:$W$10000=W449)*($E$2:$E$10000="51")*($P$2:$P$10000))</f>
        <v>0</v>
      </c>
      <c r="AC449" s="957">
        <f t="shared" si="34"/>
        <v>0</v>
      </c>
    </row>
    <row r="450" spans="24:29" x14ac:dyDescent="0.3">
      <c r="X450" s="970" t="str">
        <f t="shared" si="32"/>
        <v>PAS AE 2018</v>
      </c>
      <c r="Y450" s="970" t="str">
        <f t="shared" si="33"/>
        <v/>
      </c>
      <c r="Z450" s="957">
        <f t="shared" ref="Z450:Z513" si="35">IF(AND(X450="AE 2018",Y450&lt;&gt;"0"),F450,0)</f>
        <v>0</v>
      </c>
      <c r="AA450" s="957" t="str">
        <f t="shared" ref="AA450:AA513" si="36">LEFT(C450,12)</f>
        <v/>
      </c>
      <c r="AB450" s="959">
        <f t="array" ref="AB450">MAX(($I$2:$I$10000=I450)*($W$2:$W$10000=W450)*($E$2:$E$10000="51")*($P$2:$P$10000))</f>
        <v>0</v>
      </c>
      <c r="AC450" s="957">
        <f t="shared" si="34"/>
        <v>0</v>
      </c>
    </row>
    <row r="451" spans="24:29" x14ac:dyDescent="0.3">
      <c r="X451" s="970" t="str">
        <f t="shared" ref="X451:X514" si="37">IF(AND(OR(E451="51",E451="57",E451="54",E451="61"),YEAR(AB451)=2018),"AE 2018","PAS AE 2018")</f>
        <v>PAS AE 2018</v>
      </c>
      <c r="Y451" s="970" t="str">
        <f t="shared" ref="Y451:Y514" si="38">CONCATENATE(W451,I451,E451)</f>
        <v/>
      </c>
      <c r="Z451" s="957">
        <f t="shared" si="35"/>
        <v>0</v>
      </c>
      <c r="AA451" s="957" t="str">
        <f t="shared" si="36"/>
        <v/>
      </c>
      <c r="AB451" s="959">
        <f t="array" ref="AB451">MAX(($I$2:$I$10000=I451)*($W$2:$W$10000=W451)*($E$2:$E$10000="51")*($P$2:$P$10000))</f>
        <v>0</v>
      </c>
      <c r="AC451" s="957">
        <f t="shared" ref="AC451:AC514" si="39">IF(YEAR(A451)&gt;2018,0,F451)</f>
        <v>0</v>
      </c>
    </row>
    <row r="452" spans="24:29" x14ac:dyDescent="0.3">
      <c r="X452" s="970" t="str">
        <f t="shared" si="37"/>
        <v>PAS AE 2018</v>
      </c>
      <c r="Y452" s="970" t="str">
        <f t="shared" si="38"/>
        <v/>
      </c>
      <c r="Z452" s="957">
        <f t="shared" si="35"/>
        <v>0</v>
      </c>
      <c r="AA452" s="957" t="str">
        <f t="shared" si="36"/>
        <v/>
      </c>
      <c r="AB452" s="959">
        <f t="array" ref="AB452">MAX(($I$2:$I$10000=I452)*($W$2:$W$10000=W452)*($E$2:$E$10000="51")*($P$2:$P$10000))</f>
        <v>0</v>
      </c>
      <c r="AC452" s="957">
        <f t="shared" si="39"/>
        <v>0</v>
      </c>
    </row>
    <row r="453" spans="24:29" x14ac:dyDescent="0.3">
      <c r="X453" s="970" t="str">
        <f t="shared" si="37"/>
        <v>PAS AE 2018</v>
      </c>
      <c r="Y453" s="970" t="str">
        <f t="shared" si="38"/>
        <v/>
      </c>
      <c r="Z453" s="957">
        <f t="shared" si="35"/>
        <v>0</v>
      </c>
      <c r="AA453" s="957" t="str">
        <f t="shared" si="36"/>
        <v/>
      </c>
      <c r="AB453" s="959">
        <f t="array" ref="AB453">MAX(($I$2:$I$10000=I453)*($W$2:$W$10000=W453)*($E$2:$E$10000="51")*($P$2:$P$10000))</f>
        <v>0</v>
      </c>
      <c r="AC453" s="957">
        <f t="shared" si="39"/>
        <v>0</v>
      </c>
    </row>
    <row r="454" spans="24:29" x14ac:dyDescent="0.3">
      <c r="X454" s="970" t="str">
        <f t="shared" si="37"/>
        <v>PAS AE 2018</v>
      </c>
      <c r="Y454" s="970" t="str">
        <f t="shared" si="38"/>
        <v/>
      </c>
      <c r="Z454" s="957">
        <f t="shared" si="35"/>
        <v>0</v>
      </c>
      <c r="AA454" s="957" t="str">
        <f t="shared" si="36"/>
        <v/>
      </c>
      <c r="AB454" s="959">
        <f t="array" ref="AB454">MAX(($I$2:$I$10000=I454)*($W$2:$W$10000=W454)*($E$2:$E$10000="51")*($P$2:$P$10000))</f>
        <v>0</v>
      </c>
      <c r="AC454" s="957">
        <f t="shared" si="39"/>
        <v>0</v>
      </c>
    </row>
    <row r="455" spans="24:29" x14ac:dyDescent="0.3">
      <c r="X455" s="970" t="str">
        <f t="shared" si="37"/>
        <v>PAS AE 2018</v>
      </c>
      <c r="Y455" s="970" t="str">
        <f t="shared" si="38"/>
        <v/>
      </c>
      <c r="Z455" s="957">
        <f t="shared" si="35"/>
        <v>0</v>
      </c>
      <c r="AA455" s="957" t="str">
        <f t="shared" si="36"/>
        <v/>
      </c>
      <c r="AB455" s="959">
        <f t="array" ref="AB455">MAX(($I$2:$I$10000=I455)*($W$2:$W$10000=W455)*($E$2:$E$10000="51")*($P$2:$P$10000))</f>
        <v>0</v>
      </c>
      <c r="AC455" s="957">
        <f t="shared" si="39"/>
        <v>0</v>
      </c>
    </row>
    <row r="456" spans="24:29" x14ac:dyDescent="0.3">
      <c r="X456" s="970" t="str">
        <f t="shared" si="37"/>
        <v>PAS AE 2018</v>
      </c>
      <c r="Y456" s="970" t="str">
        <f t="shared" si="38"/>
        <v/>
      </c>
      <c r="Z456" s="957">
        <f t="shared" si="35"/>
        <v>0</v>
      </c>
      <c r="AA456" s="957" t="str">
        <f t="shared" si="36"/>
        <v/>
      </c>
      <c r="AB456" s="959">
        <f t="array" ref="AB456">MAX(($I$2:$I$10000=I456)*($W$2:$W$10000=W456)*($E$2:$E$10000="51")*($P$2:$P$10000))</f>
        <v>0</v>
      </c>
      <c r="AC456" s="957">
        <f t="shared" si="39"/>
        <v>0</v>
      </c>
    </row>
    <row r="457" spans="24:29" x14ac:dyDescent="0.3">
      <c r="X457" s="970" t="str">
        <f t="shared" si="37"/>
        <v>PAS AE 2018</v>
      </c>
      <c r="Y457" s="970" t="str">
        <f t="shared" si="38"/>
        <v/>
      </c>
      <c r="Z457" s="957">
        <f t="shared" si="35"/>
        <v>0</v>
      </c>
      <c r="AA457" s="957" t="str">
        <f t="shared" si="36"/>
        <v/>
      </c>
      <c r="AB457" s="959">
        <f t="array" ref="AB457">MAX(($I$2:$I$10000=I457)*($W$2:$W$10000=W457)*($E$2:$E$10000="51")*($P$2:$P$10000))</f>
        <v>0</v>
      </c>
      <c r="AC457" s="957">
        <f t="shared" si="39"/>
        <v>0</v>
      </c>
    </row>
    <row r="458" spans="24:29" x14ac:dyDescent="0.3">
      <c r="X458" s="970" t="str">
        <f t="shared" si="37"/>
        <v>PAS AE 2018</v>
      </c>
      <c r="Y458" s="970" t="str">
        <f t="shared" si="38"/>
        <v/>
      </c>
      <c r="Z458" s="957">
        <f t="shared" si="35"/>
        <v>0</v>
      </c>
      <c r="AA458" s="957" t="str">
        <f t="shared" si="36"/>
        <v/>
      </c>
      <c r="AB458" s="959">
        <f t="array" ref="AB458">MAX(($I$2:$I$10000=I458)*($W$2:$W$10000=W458)*($E$2:$E$10000="51")*($P$2:$P$10000))</f>
        <v>0</v>
      </c>
      <c r="AC458" s="957">
        <f t="shared" si="39"/>
        <v>0</v>
      </c>
    </row>
    <row r="459" spans="24:29" x14ac:dyDescent="0.3">
      <c r="X459" s="970" t="str">
        <f t="shared" si="37"/>
        <v>PAS AE 2018</v>
      </c>
      <c r="Y459" s="970" t="str">
        <f t="shared" si="38"/>
        <v/>
      </c>
      <c r="Z459" s="957">
        <f t="shared" si="35"/>
        <v>0</v>
      </c>
      <c r="AA459" s="957" t="str">
        <f t="shared" si="36"/>
        <v/>
      </c>
      <c r="AB459" s="959">
        <f t="array" ref="AB459">MAX(($I$2:$I$10000=I459)*($W$2:$W$10000=W459)*($E$2:$E$10000="51")*($P$2:$P$10000))</f>
        <v>0</v>
      </c>
      <c r="AC459" s="957">
        <f t="shared" si="39"/>
        <v>0</v>
      </c>
    </row>
    <row r="460" spans="24:29" x14ac:dyDescent="0.3">
      <c r="X460" s="970" t="str">
        <f t="shared" si="37"/>
        <v>PAS AE 2018</v>
      </c>
      <c r="Y460" s="970" t="str">
        <f t="shared" si="38"/>
        <v/>
      </c>
      <c r="Z460" s="957">
        <f t="shared" si="35"/>
        <v>0</v>
      </c>
      <c r="AA460" s="957" t="str">
        <f t="shared" si="36"/>
        <v/>
      </c>
      <c r="AB460" s="959">
        <f t="array" ref="AB460">MAX(($I$2:$I$10000=I460)*($W$2:$W$10000=W460)*($E$2:$E$10000="51")*($P$2:$P$10000))</f>
        <v>0</v>
      </c>
      <c r="AC460" s="957">
        <f t="shared" si="39"/>
        <v>0</v>
      </c>
    </row>
    <row r="461" spans="24:29" x14ac:dyDescent="0.3">
      <c r="X461" s="970" t="str">
        <f t="shared" si="37"/>
        <v>PAS AE 2018</v>
      </c>
      <c r="Y461" s="970" t="str">
        <f t="shared" si="38"/>
        <v/>
      </c>
      <c r="Z461" s="957">
        <f t="shared" si="35"/>
        <v>0</v>
      </c>
      <c r="AA461" s="957" t="str">
        <f t="shared" si="36"/>
        <v/>
      </c>
      <c r="AB461" s="959">
        <f t="array" ref="AB461">MAX(($I$2:$I$10000=I461)*($W$2:$W$10000=W461)*($E$2:$E$10000="51")*($P$2:$P$10000))</f>
        <v>0</v>
      </c>
      <c r="AC461" s="957">
        <f t="shared" si="39"/>
        <v>0</v>
      </c>
    </row>
    <row r="462" spans="24:29" x14ac:dyDescent="0.3">
      <c r="X462" s="970" t="str">
        <f t="shared" si="37"/>
        <v>PAS AE 2018</v>
      </c>
      <c r="Y462" s="970" t="str">
        <f t="shared" si="38"/>
        <v/>
      </c>
      <c r="Z462" s="957">
        <f t="shared" si="35"/>
        <v>0</v>
      </c>
      <c r="AA462" s="957" t="str">
        <f t="shared" si="36"/>
        <v/>
      </c>
      <c r="AB462" s="959">
        <f t="array" ref="AB462">MAX(($I$2:$I$10000=I462)*($W$2:$W$10000=W462)*($E$2:$E$10000="51")*($P$2:$P$10000))</f>
        <v>0</v>
      </c>
      <c r="AC462" s="957">
        <f t="shared" si="39"/>
        <v>0</v>
      </c>
    </row>
    <row r="463" spans="24:29" x14ac:dyDescent="0.3">
      <c r="X463" s="970" t="str">
        <f t="shared" si="37"/>
        <v>PAS AE 2018</v>
      </c>
      <c r="Y463" s="970" t="str">
        <f t="shared" si="38"/>
        <v/>
      </c>
      <c r="Z463" s="957">
        <f t="shared" si="35"/>
        <v>0</v>
      </c>
      <c r="AA463" s="957" t="str">
        <f t="shared" si="36"/>
        <v/>
      </c>
      <c r="AB463" s="959">
        <f t="array" ref="AB463">MAX(($I$2:$I$10000=I463)*($W$2:$W$10000=W463)*($E$2:$E$10000="51")*($P$2:$P$10000))</f>
        <v>0</v>
      </c>
      <c r="AC463" s="957">
        <f t="shared" si="39"/>
        <v>0</v>
      </c>
    </row>
    <row r="464" spans="24:29" x14ac:dyDescent="0.3">
      <c r="X464" s="970" t="str">
        <f t="shared" si="37"/>
        <v>PAS AE 2018</v>
      </c>
      <c r="Y464" s="970" t="str">
        <f t="shared" si="38"/>
        <v/>
      </c>
      <c r="Z464" s="957">
        <f t="shared" si="35"/>
        <v>0</v>
      </c>
      <c r="AA464" s="957" t="str">
        <f t="shared" si="36"/>
        <v/>
      </c>
      <c r="AB464" s="959">
        <f t="array" ref="AB464">MAX(($I$2:$I$10000=I464)*($W$2:$W$10000=W464)*($E$2:$E$10000="51")*($P$2:$P$10000))</f>
        <v>0</v>
      </c>
      <c r="AC464" s="957">
        <f t="shared" si="39"/>
        <v>0</v>
      </c>
    </row>
    <row r="465" spans="24:29" x14ac:dyDescent="0.3">
      <c r="X465" s="970" t="str">
        <f t="shared" si="37"/>
        <v>PAS AE 2018</v>
      </c>
      <c r="Y465" s="970" t="str">
        <f t="shared" si="38"/>
        <v/>
      </c>
      <c r="Z465" s="957">
        <f t="shared" si="35"/>
        <v>0</v>
      </c>
      <c r="AA465" s="957" t="str">
        <f t="shared" si="36"/>
        <v/>
      </c>
      <c r="AB465" s="959">
        <f t="array" ref="AB465">MAX(($I$2:$I$10000=I465)*($W$2:$W$10000=W465)*($E$2:$E$10000="51")*($P$2:$P$10000))</f>
        <v>0</v>
      </c>
      <c r="AC465" s="957">
        <f t="shared" si="39"/>
        <v>0</v>
      </c>
    </row>
    <row r="466" spans="24:29" x14ac:dyDescent="0.3">
      <c r="X466" s="970" t="str">
        <f t="shared" si="37"/>
        <v>PAS AE 2018</v>
      </c>
      <c r="Y466" s="970" t="str">
        <f t="shared" si="38"/>
        <v/>
      </c>
      <c r="Z466" s="957">
        <f t="shared" si="35"/>
        <v>0</v>
      </c>
      <c r="AA466" s="957" t="str">
        <f t="shared" si="36"/>
        <v/>
      </c>
      <c r="AB466" s="959">
        <f t="array" ref="AB466">MAX(($I$2:$I$10000=I466)*($W$2:$W$10000=W466)*($E$2:$E$10000="51")*($P$2:$P$10000))</f>
        <v>0</v>
      </c>
      <c r="AC466" s="957">
        <f t="shared" si="39"/>
        <v>0</v>
      </c>
    </row>
    <row r="467" spans="24:29" x14ac:dyDescent="0.3">
      <c r="X467" s="970" t="str">
        <f t="shared" si="37"/>
        <v>PAS AE 2018</v>
      </c>
      <c r="Y467" s="970" t="str">
        <f t="shared" si="38"/>
        <v/>
      </c>
      <c r="Z467" s="957">
        <f t="shared" si="35"/>
        <v>0</v>
      </c>
      <c r="AA467" s="957" t="str">
        <f t="shared" si="36"/>
        <v/>
      </c>
      <c r="AB467" s="959">
        <f t="array" ref="AB467">MAX(($I$2:$I$10000=I467)*($W$2:$W$10000=W467)*($E$2:$E$10000="51")*($P$2:$P$10000))</f>
        <v>0</v>
      </c>
      <c r="AC467" s="957">
        <f t="shared" si="39"/>
        <v>0</v>
      </c>
    </row>
    <row r="468" spans="24:29" x14ac:dyDescent="0.3">
      <c r="X468" s="970" t="str">
        <f t="shared" si="37"/>
        <v>PAS AE 2018</v>
      </c>
      <c r="Y468" s="970" t="str">
        <f t="shared" si="38"/>
        <v/>
      </c>
      <c r="Z468" s="957">
        <f t="shared" si="35"/>
        <v>0</v>
      </c>
      <c r="AA468" s="957" t="str">
        <f t="shared" si="36"/>
        <v/>
      </c>
      <c r="AB468" s="959">
        <f t="array" ref="AB468">MAX(($I$2:$I$10000=I468)*($W$2:$W$10000=W468)*($E$2:$E$10000="51")*($P$2:$P$10000))</f>
        <v>0</v>
      </c>
      <c r="AC468" s="957">
        <f t="shared" si="39"/>
        <v>0</v>
      </c>
    </row>
    <row r="469" spans="24:29" x14ac:dyDescent="0.3">
      <c r="X469" s="970" t="str">
        <f t="shared" si="37"/>
        <v>PAS AE 2018</v>
      </c>
      <c r="Y469" s="970" t="str">
        <f t="shared" si="38"/>
        <v/>
      </c>
      <c r="Z469" s="957">
        <f t="shared" si="35"/>
        <v>0</v>
      </c>
      <c r="AA469" s="957" t="str">
        <f t="shared" si="36"/>
        <v/>
      </c>
      <c r="AB469" s="959">
        <f t="array" ref="AB469">MAX(($I$2:$I$10000=I469)*($W$2:$W$10000=W469)*($E$2:$E$10000="51")*($P$2:$P$10000))</f>
        <v>0</v>
      </c>
      <c r="AC469" s="957">
        <f t="shared" si="39"/>
        <v>0</v>
      </c>
    </row>
    <row r="470" spans="24:29" x14ac:dyDescent="0.3">
      <c r="X470" s="970" t="str">
        <f t="shared" si="37"/>
        <v>PAS AE 2018</v>
      </c>
      <c r="Y470" s="970" t="str">
        <f t="shared" si="38"/>
        <v/>
      </c>
      <c r="Z470" s="957">
        <f t="shared" si="35"/>
        <v>0</v>
      </c>
      <c r="AA470" s="957" t="str">
        <f t="shared" si="36"/>
        <v/>
      </c>
      <c r="AB470" s="959">
        <f t="array" ref="AB470">MAX(($I$2:$I$10000=I470)*($W$2:$W$10000=W470)*($E$2:$E$10000="51")*($P$2:$P$10000))</f>
        <v>0</v>
      </c>
      <c r="AC470" s="957">
        <f t="shared" si="39"/>
        <v>0</v>
      </c>
    </row>
    <row r="471" spans="24:29" x14ac:dyDescent="0.3">
      <c r="X471" s="970" t="str">
        <f t="shared" si="37"/>
        <v>PAS AE 2018</v>
      </c>
      <c r="Y471" s="970" t="str">
        <f t="shared" si="38"/>
        <v/>
      </c>
      <c r="Z471" s="957">
        <f t="shared" si="35"/>
        <v>0</v>
      </c>
      <c r="AA471" s="957" t="str">
        <f t="shared" si="36"/>
        <v/>
      </c>
      <c r="AB471" s="959">
        <f t="array" ref="AB471">MAX(($I$2:$I$10000=I471)*($W$2:$W$10000=W471)*($E$2:$E$10000="51")*($P$2:$P$10000))</f>
        <v>0</v>
      </c>
      <c r="AC471" s="957">
        <f t="shared" si="39"/>
        <v>0</v>
      </c>
    </row>
    <row r="472" spans="24:29" x14ac:dyDescent="0.3">
      <c r="X472" s="970" t="str">
        <f t="shared" si="37"/>
        <v>PAS AE 2018</v>
      </c>
      <c r="Y472" s="970" t="str">
        <f t="shared" si="38"/>
        <v/>
      </c>
      <c r="Z472" s="957">
        <f t="shared" si="35"/>
        <v>0</v>
      </c>
      <c r="AA472" s="957" t="str">
        <f t="shared" si="36"/>
        <v/>
      </c>
      <c r="AB472" s="959">
        <f t="array" ref="AB472">MAX(($I$2:$I$10000=I472)*($W$2:$W$10000=W472)*($E$2:$E$10000="51")*($P$2:$P$10000))</f>
        <v>0</v>
      </c>
      <c r="AC472" s="957">
        <f t="shared" si="39"/>
        <v>0</v>
      </c>
    </row>
    <row r="473" spans="24:29" x14ac:dyDescent="0.3">
      <c r="X473" s="970" t="str">
        <f t="shared" si="37"/>
        <v>PAS AE 2018</v>
      </c>
      <c r="Y473" s="970" t="str">
        <f t="shared" si="38"/>
        <v/>
      </c>
      <c r="Z473" s="957">
        <f t="shared" si="35"/>
        <v>0</v>
      </c>
      <c r="AA473" s="957" t="str">
        <f t="shared" si="36"/>
        <v/>
      </c>
      <c r="AB473" s="959">
        <f t="array" ref="AB473">MAX(($I$2:$I$10000=I473)*($W$2:$W$10000=W473)*($E$2:$E$10000="51")*($P$2:$P$10000))</f>
        <v>0</v>
      </c>
      <c r="AC473" s="957">
        <f t="shared" si="39"/>
        <v>0</v>
      </c>
    </row>
    <row r="474" spans="24:29" x14ac:dyDescent="0.3">
      <c r="X474" s="970" t="str">
        <f t="shared" si="37"/>
        <v>PAS AE 2018</v>
      </c>
      <c r="Y474" s="970" t="str">
        <f t="shared" si="38"/>
        <v/>
      </c>
      <c r="Z474" s="957">
        <f t="shared" si="35"/>
        <v>0</v>
      </c>
      <c r="AA474" s="957" t="str">
        <f t="shared" si="36"/>
        <v/>
      </c>
      <c r="AB474" s="959">
        <f t="array" ref="AB474">MAX(($I$2:$I$10000=I474)*($W$2:$W$10000=W474)*($E$2:$E$10000="51")*($P$2:$P$10000))</f>
        <v>0</v>
      </c>
      <c r="AC474" s="957">
        <f t="shared" si="39"/>
        <v>0</v>
      </c>
    </row>
    <row r="475" spans="24:29" x14ac:dyDescent="0.3">
      <c r="X475" s="970" t="str">
        <f t="shared" si="37"/>
        <v>PAS AE 2018</v>
      </c>
      <c r="Y475" s="970" t="str">
        <f t="shared" si="38"/>
        <v/>
      </c>
      <c r="Z475" s="957">
        <f t="shared" si="35"/>
        <v>0</v>
      </c>
      <c r="AA475" s="957" t="str">
        <f t="shared" si="36"/>
        <v/>
      </c>
      <c r="AB475" s="959">
        <f t="array" ref="AB475">MAX(($I$2:$I$10000=I475)*($W$2:$W$10000=W475)*($E$2:$E$10000="51")*($P$2:$P$10000))</f>
        <v>0</v>
      </c>
      <c r="AC475" s="957">
        <f t="shared" si="39"/>
        <v>0</v>
      </c>
    </row>
    <row r="476" spans="24:29" x14ac:dyDescent="0.3">
      <c r="X476" s="970" t="str">
        <f t="shared" si="37"/>
        <v>PAS AE 2018</v>
      </c>
      <c r="Y476" s="970" t="str">
        <f t="shared" si="38"/>
        <v/>
      </c>
      <c r="Z476" s="957">
        <f t="shared" si="35"/>
        <v>0</v>
      </c>
      <c r="AA476" s="957" t="str">
        <f t="shared" si="36"/>
        <v/>
      </c>
      <c r="AB476" s="959">
        <f t="array" ref="AB476">MAX(($I$2:$I$10000=I476)*($W$2:$W$10000=W476)*($E$2:$E$10000="51")*($P$2:$P$10000))</f>
        <v>0</v>
      </c>
      <c r="AC476" s="957">
        <f t="shared" si="39"/>
        <v>0</v>
      </c>
    </row>
    <row r="477" spans="24:29" x14ac:dyDescent="0.3">
      <c r="X477" s="970" t="str">
        <f t="shared" si="37"/>
        <v>PAS AE 2018</v>
      </c>
      <c r="Y477" s="970" t="str">
        <f t="shared" si="38"/>
        <v/>
      </c>
      <c r="Z477" s="957">
        <f t="shared" si="35"/>
        <v>0</v>
      </c>
      <c r="AA477" s="957" t="str">
        <f t="shared" si="36"/>
        <v/>
      </c>
      <c r="AB477" s="959">
        <f t="array" ref="AB477">MAX(($I$2:$I$10000=I477)*($W$2:$W$10000=W477)*($E$2:$E$10000="51")*($P$2:$P$10000))</f>
        <v>0</v>
      </c>
      <c r="AC477" s="957">
        <f t="shared" si="39"/>
        <v>0</v>
      </c>
    </row>
    <row r="478" spans="24:29" x14ac:dyDescent="0.3">
      <c r="X478" s="970" t="str">
        <f t="shared" si="37"/>
        <v>PAS AE 2018</v>
      </c>
      <c r="Y478" s="970" t="str">
        <f t="shared" si="38"/>
        <v/>
      </c>
      <c r="Z478" s="957">
        <f t="shared" si="35"/>
        <v>0</v>
      </c>
      <c r="AA478" s="957" t="str">
        <f t="shared" si="36"/>
        <v/>
      </c>
      <c r="AB478" s="959">
        <f t="array" ref="AB478">MAX(($I$2:$I$10000=I478)*($W$2:$W$10000=W478)*($E$2:$E$10000="51")*($P$2:$P$10000))</f>
        <v>0</v>
      </c>
      <c r="AC478" s="957">
        <f t="shared" si="39"/>
        <v>0</v>
      </c>
    </row>
    <row r="479" spans="24:29" x14ac:dyDescent="0.3">
      <c r="X479" s="970" t="str">
        <f t="shared" si="37"/>
        <v>PAS AE 2018</v>
      </c>
      <c r="Y479" s="970" t="str">
        <f t="shared" si="38"/>
        <v/>
      </c>
      <c r="Z479" s="957">
        <f t="shared" si="35"/>
        <v>0</v>
      </c>
      <c r="AA479" s="957" t="str">
        <f t="shared" si="36"/>
        <v/>
      </c>
      <c r="AB479" s="959">
        <f t="array" ref="AB479">MAX(($I$2:$I$10000=I479)*($W$2:$W$10000=W479)*($E$2:$E$10000="51")*($P$2:$P$10000))</f>
        <v>0</v>
      </c>
      <c r="AC479" s="957">
        <f t="shared" si="39"/>
        <v>0</v>
      </c>
    </row>
    <row r="480" spans="24:29" x14ac:dyDescent="0.3">
      <c r="X480" s="970" t="str">
        <f t="shared" si="37"/>
        <v>PAS AE 2018</v>
      </c>
      <c r="Y480" s="970" t="str">
        <f t="shared" si="38"/>
        <v/>
      </c>
      <c r="Z480" s="957">
        <f t="shared" si="35"/>
        <v>0</v>
      </c>
      <c r="AA480" s="957" t="str">
        <f t="shared" si="36"/>
        <v/>
      </c>
      <c r="AB480" s="959">
        <f t="array" ref="AB480">MAX(($I$2:$I$10000=I480)*($W$2:$W$10000=W480)*($E$2:$E$10000="51")*($P$2:$P$10000))</f>
        <v>0</v>
      </c>
      <c r="AC480" s="957">
        <f t="shared" si="39"/>
        <v>0</v>
      </c>
    </row>
    <row r="481" spans="24:29" x14ac:dyDescent="0.3">
      <c r="X481" s="970" t="str">
        <f t="shared" si="37"/>
        <v>PAS AE 2018</v>
      </c>
      <c r="Y481" s="970" t="str">
        <f t="shared" si="38"/>
        <v/>
      </c>
      <c r="Z481" s="957">
        <f t="shared" si="35"/>
        <v>0</v>
      </c>
      <c r="AA481" s="957" t="str">
        <f t="shared" si="36"/>
        <v/>
      </c>
      <c r="AB481" s="959">
        <f t="array" ref="AB481">MAX(($I$2:$I$10000=I481)*($W$2:$W$10000=W481)*($E$2:$E$10000="51")*($P$2:$P$10000))</f>
        <v>0</v>
      </c>
      <c r="AC481" s="957">
        <f t="shared" si="39"/>
        <v>0</v>
      </c>
    </row>
    <row r="482" spans="24:29" x14ac:dyDescent="0.3">
      <c r="X482" s="970" t="str">
        <f t="shared" si="37"/>
        <v>PAS AE 2018</v>
      </c>
      <c r="Y482" s="970" t="str">
        <f t="shared" si="38"/>
        <v/>
      </c>
      <c r="Z482" s="957">
        <f t="shared" si="35"/>
        <v>0</v>
      </c>
      <c r="AA482" s="957" t="str">
        <f t="shared" si="36"/>
        <v/>
      </c>
      <c r="AB482" s="959">
        <f t="array" ref="AB482">MAX(($I$2:$I$10000=I482)*($W$2:$W$10000=W482)*($E$2:$E$10000="51")*($P$2:$P$10000))</f>
        <v>0</v>
      </c>
      <c r="AC482" s="957">
        <f t="shared" si="39"/>
        <v>0</v>
      </c>
    </row>
    <row r="483" spans="24:29" x14ac:dyDescent="0.3">
      <c r="X483" s="970" t="str">
        <f t="shared" si="37"/>
        <v>PAS AE 2018</v>
      </c>
      <c r="Y483" s="970" t="str">
        <f t="shared" si="38"/>
        <v/>
      </c>
      <c r="Z483" s="957">
        <f t="shared" si="35"/>
        <v>0</v>
      </c>
      <c r="AA483" s="957" t="str">
        <f t="shared" si="36"/>
        <v/>
      </c>
      <c r="AB483" s="959">
        <f t="array" ref="AB483">MAX(($I$2:$I$10000=I483)*($W$2:$W$10000=W483)*($E$2:$E$10000="51")*($P$2:$P$10000))</f>
        <v>0</v>
      </c>
      <c r="AC483" s="957">
        <f t="shared" si="39"/>
        <v>0</v>
      </c>
    </row>
    <row r="484" spans="24:29" x14ac:dyDescent="0.3">
      <c r="X484" s="970" t="str">
        <f t="shared" si="37"/>
        <v>PAS AE 2018</v>
      </c>
      <c r="Y484" s="970" t="str">
        <f t="shared" si="38"/>
        <v/>
      </c>
      <c r="Z484" s="957">
        <f t="shared" si="35"/>
        <v>0</v>
      </c>
      <c r="AA484" s="957" t="str">
        <f t="shared" si="36"/>
        <v/>
      </c>
      <c r="AB484" s="959">
        <f t="array" ref="AB484">MAX(($I$2:$I$10000=I484)*($W$2:$W$10000=W484)*($E$2:$E$10000="51")*($P$2:$P$10000))</f>
        <v>0</v>
      </c>
      <c r="AC484" s="957">
        <f t="shared" si="39"/>
        <v>0</v>
      </c>
    </row>
    <row r="485" spans="24:29" x14ac:dyDescent="0.3">
      <c r="X485" s="970" t="str">
        <f t="shared" si="37"/>
        <v>PAS AE 2018</v>
      </c>
      <c r="Y485" s="970" t="str">
        <f t="shared" si="38"/>
        <v/>
      </c>
      <c r="Z485" s="957">
        <f t="shared" si="35"/>
        <v>0</v>
      </c>
      <c r="AA485" s="957" t="str">
        <f t="shared" si="36"/>
        <v/>
      </c>
      <c r="AB485" s="959">
        <f t="array" ref="AB485">MAX(($I$2:$I$10000=I485)*($W$2:$W$10000=W485)*($E$2:$E$10000="51")*($P$2:$P$10000))</f>
        <v>0</v>
      </c>
      <c r="AC485" s="957">
        <f t="shared" si="39"/>
        <v>0</v>
      </c>
    </row>
    <row r="486" spans="24:29" x14ac:dyDescent="0.3">
      <c r="X486" s="970" t="str">
        <f t="shared" si="37"/>
        <v>PAS AE 2018</v>
      </c>
      <c r="Y486" s="970" t="str">
        <f t="shared" si="38"/>
        <v/>
      </c>
      <c r="Z486" s="957">
        <f t="shared" si="35"/>
        <v>0</v>
      </c>
      <c r="AA486" s="957" t="str">
        <f t="shared" si="36"/>
        <v/>
      </c>
      <c r="AB486" s="959">
        <f t="array" ref="AB486">MAX(($I$2:$I$10000=I486)*($W$2:$W$10000=W486)*($E$2:$E$10000="51")*($P$2:$P$10000))</f>
        <v>0</v>
      </c>
      <c r="AC486" s="957">
        <f t="shared" si="39"/>
        <v>0</v>
      </c>
    </row>
    <row r="487" spans="24:29" x14ac:dyDescent="0.3">
      <c r="X487" s="970" t="str">
        <f t="shared" si="37"/>
        <v>PAS AE 2018</v>
      </c>
      <c r="Y487" s="970" t="str">
        <f t="shared" si="38"/>
        <v/>
      </c>
      <c r="Z487" s="957">
        <f t="shared" si="35"/>
        <v>0</v>
      </c>
      <c r="AA487" s="957" t="str">
        <f t="shared" si="36"/>
        <v/>
      </c>
      <c r="AB487" s="959">
        <f t="array" ref="AB487">MAX(($I$2:$I$10000=I487)*($W$2:$W$10000=W487)*($E$2:$E$10000="51")*($P$2:$P$10000))</f>
        <v>0</v>
      </c>
      <c r="AC487" s="957">
        <f t="shared" si="39"/>
        <v>0</v>
      </c>
    </row>
    <row r="488" spans="24:29" x14ac:dyDescent="0.3">
      <c r="X488" s="970" t="str">
        <f t="shared" si="37"/>
        <v>PAS AE 2018</v>
      </c>
      <c r="Y488" s="970" t="str">
        <f t="shared" si="38"/>
        <v/>
      </c>
      <c r="Z488" s="957">
        <f t="shared" si="35"/>
        <v>0</v>
      </c>
      <c r="AA488" s="957" t="str">
        <f t="shared" si="36"/>
        <v/>
      </c>
      <c r="AB488" s="959">
        <f t="array" ref="AB488">MAX(($I$2:$I$10000=I488)*($W$2:$W$10000=W488)*($E$2:$E$10000="51")*($P$2:$P$10000))</f>
        <v>0</v>
      </c>
      <c r="AC488" s="957">
        <f t="shared" si="39"/>
        <v>0</v>
      </c>
    </row>
    <row r="489" spans="24:29" x14ac:dyDescent="0.3">
      <c r="X489" s="970" t="str">
        <f t="shared" si="37"/>
        <v>PAS AE 2018</v>
      </c>
      <c r="Y489" s="970" t="str">
        <f t="shared" si="38"/>
        <v/>
      </c>
      <c r="Z489" s="957">
        <f t="shared" si="35"/>
        <v>0</v>
      </c>
      <c r="AA489" s="957" t="str">
        <f t="shared" si="36"/>
        <v/>
      </c>
      <c r="AB489" s="959">
        <f t="array" ref="AB489">MAX(($I$2:$I$10000=I489)*($W$2:$W$10000=W489)*($E$2:$E$10000="51")*($P$2:$P$10000))</f>
        <v>0</v>
      </c>
      <c r="AC489" s="957">
        <f t="shared" si="39"/>
        <v>0</v>
      </c>
    </row>
    <row r="490" spans="24:29" x14ac:dyDescent="0.3">
      <c r="X490" s="970" t="str">
        <f t="shared" si="37"/>
        <v>PAS AE 2018</v>
      </c>
      <c r="Y490" s="970" t="str">
        <f t="shared" si="38"/>
        <v/>
      </c>
      <c r="Z490" s="957">
        <f t="shared" si="35"/>
        <v>0</v>
      </c>
      <c r="AA490" s="957" t="str">
        <f t="shared" si="36"/>
        <v/>
      </c>
      <c r="AB490" s="959">
        <f t="array" ref="AB490">MAX(($I$2:$I$10000=I490)*($W$2:$W$10000=W490)*($E$2:$E$10000="51")*($P$2:$P$10000))</f>
        <v>0</v>
      </c>
      <c r="AC490" s="957">
        <f t="shared" si="39"/>
        <v>0</v>
      </c>
    </row>
    <row r="491" spans="24:29" x14ac:dyDescent="0.3">
      <c r="X491" s="970" t="str">
        <f t="shared" si="37"/>
        <v>PAS AE 2018</v>
      </c>
      <c r="Y491" s="970" t="str">
        <f t="shared" si="38"/>
        <v/>
      </c>
      <c r="Z491" s="957">
        <f t="shared" si="35"/>
        <v>0</v>
      </c>
      <c r="AA491" s="957" t="str">
        <f t="shared" si="36"/>
        <v/>
      </c>
      <c r="AB491" s="959">
        <f t="array" ref="AB491">MAX(($I$2:$I$10000=I491)*($W$2:$W$10000=W491)*($E$2:$E$10000="51")*($P$2:$P$10000))</f>
        <v>0</v>
      </c>
      <c r="AC491" s="957">
        <f t="shared" si="39"/>
        <v>0</v>
      </c>
    </row>
    <row r="492" spans="24:29" x14ac:dyDescent="0.3">
      <c r="X492" s="970" t="str">
        <f t="shared" si="37"/>
        <v>PAS AE 2018</v>
      </c>
      <c r="Y492" s="970" t="str">
        <f t="shared" si="38"/>
        <v/>
      </c>
      <c r="Z492" s="957">
        <f t="shared" si="35"/>
        <v>0</v>
      </c>
      <c r="AA492" s="957" t="str">
        <f t="shared" si="36"/>
        <v/>
      </c>
      <c r="AB492" s="959">
        <f t="array" ref="AB492">MAX(($I$2:$I$10000=I492)*($W$2:$W$10000=W492)*($E$2:$E$10000="51")*($P$2:$P$10000))</f>
        <v>0</v>
      </c>
      <c r="AC492" s="957">
        <f t="shared" si="39"/>
        <v>0</v>
      </c>
    </row>
    <row r="493" spans="24:29" x14ac:dyDescent="0.3">
      <c r="X493" s="970" t="str">
        <f t="shared" si="37"/>
        <v>PAS AE 2018</v>
      </c>
      <c r="Y493" s="970" t="str">
        <f t="shared" si="38"/>
        <v/>
      </c>
      <c r="Z493" s="957">
        <f t="shared" si="35"/>
        <v>0</v>
      </c>
      <c r="AA493" s="957" t="str">
        <f t="shared" si="36"/>
        <v/>
      </c>
      <c r="AB493" s="959">
        <f t="array" ref="AB493">MAX(($I$2:$I$10000=I493)*($W$2:$W$10000=W493)*($E$2:$E$10000="51")*($P$2:$P$10000))</f>
        <v>0</v>
      </c>
      <c r="AC493" s="957">
        <f t="shared" si="39"/>
        <v>0</v>
      </c>
    </row>
    <row r="494" spans="24:29" x14ac:dyDescent="0.3">
      <c r="X494" s="970" t="str">
        <f t="shared" si="37"/>
        <v>PAS AE 2018</v>
      </c>
      <c r="Y494" s="970" t="str">
        <f t="shared" si="38"/>
        <v/>
      </c>
      <c r="Z494" s="957">
        <f t="shared" si="35"/>
        <v>0</v>
      </c>
      <c r="AA494" s="957" t="str">
        <f t="shared" si="36"/>
        <v/>
      </c>
      <c r="AB494" s="959">
        <f t="array" ref="AB494">MAX(($I$2:$I$10000=I494)*($W$2:$W$10000=W494)*($E$2:$E$10000="51")*($P$2:$P$10000))</f>
        <v>0</v>
      </c>
      <c r="AC494" s="957">
        <f t="shared" si="39"/>
        <v>0</v>
      </c>
    </row>
    <row r="495" spans="24:29" x14ac:dyDescent="0.3">
      <c r="X495" s="970" t="str">
        <f t="shared" si="37"/>
        <v>PAS AE 2018</v>
      </c>
      <c r="Y495" s="970" t="str">
        <f t="shared" si="38"/>
        <v/>
      </c>
      <c r="Z495" s="957">
        <f t="shared" si="35"/>
        <v>0</v>
      </c>
      <c r="AA495" s="957" t="str">
        <f t="shared" si="36"/>
        <v/>
      </c>
      <c r="AB495" s="959">
        <f t="array" ref="AB495">MAX(($I$2:$I$10000=I495)*($W$2:$W$10000=W495)*($E$2:$E$10000="51")*($P$2:$P$10000))</f>
        <v>0</v>
      </c>
      <c r="AC495" s="957">
        <f t="shared" si="39"/>
        <v>0</v>
      </c>
    </row>
    <row r="496" spans="24:29" x14ac:dyDescent="0.3">
      <c r="X496" s="970" t="str">
        <f t="shared" si="37"/>
        <v>PAS AE 2018</v>
      </c>
      <c r="Y496" s="970" t="str">
        <f t="shared" si="38"/>
        <v/>
      </c>
      <c r="Z496" s="957">
        <f t="shared" si="35"/>
        <v>0</v>
      </c>
      <c r="AA496" s="957" t="str">
        <f t="shared" si="36"/>
        <v/>
      </c>
      <c r="AB496" s="959">
        <f t="array" ref="AB496">MAX(($I$2:$I$10000=I496)*($W$2:$W$10000=W496)*($E$2:$E$10000="51")*($P$2:$P$10000))</f>
        <v>0</v>
      </c>
      <c r="AC496" s="957">
        <f t="shared" si="39"/>
        <v>0</v>
      </c>
    </row>
    <row r="497" spans="24:29" x14ac:dyDescent="0.3">
      <c r="X497" s="970" t="str">
        <f t="shared" si="37"/>
        <v>PAS AE 2018</v>
      </c>
      <c r="Y497" s="970" t="str">
        <f t="shared" si="38"/>
        <v/>
      </c>
      <c r="Z497" s="957">
        <f t="shared" si="35"/>
        <v>0</v>
      </c>
      <c r="AA497" s="957" t="str">
        <f t="shared" si="36"/>
        <v/>
      </c>
      <c r="AB497" s="959">
        <f t="array" ref="AB497">MAX(($I$2:$I$10000=I497)*($W$2:$W$10000=W497)*($E$2:$E$10000="51")*($P$2:$P$10000))</f>
        <v>0</v>
      </c>
      <c r="AC497" s="957">
        <f t="shared" si="39"/>
        <v>0</v>
      </c>
    </row>
    <row r="498" spans="24:29" x14ac:dyDescent="0.3">
      <c r="X498" s="970" t="str">
        <f t="shared" si="37"/>
        <v>PAS AE 2018</v>
      </c>
      <c r="Y498" s="970" t="str">
        <f t="shared" si="38"/>
        <v/>
      </c>
      <c r="Z498" s="957">
        <f t="shared" si="35"/>
        <v>0</v>
      </c>
      <c r="AA498" s="957" t="str">
        <f t="shared" si="36"/>
        <v/>
      </c>
      <c r="AB498" s="959">
        <f t="array" ref="AB498">MAX(($I$2:$I$10000=I498)*($W$2:$W$10000=W498)*($E$2:$E$10000="51")*($P$2:$P$10000))</f>
        <v>0</v>
      </c>
      <c r="AC498" s="957">
        <f t="shared" si="39"/>
        <v>0</v>
      </c>
    </row>
    <row r="499" spans="24:29" x14ac:dyDescent="0.3">
      <c r="X499" s="970" t="str">
        <f t="shared" si="37"/>
        <v>PAS AE 2018</v>
      </c>
      <c r="Y499" s="970" t="str">
        <f t="shared" si="38"/>
        <v/>
      </c>
      <c r="Z499" s="957">
        <f t="shared" si="35"/>
        <v>0</v>
      </c>
      <c r="AA499" s="957" t="str">
        <f t="shared" si="36"/>
        <v/>
      </c>
      <c r="AB499" s="959">
        <f t="array" ref="AB499">MAX(($I$2:$I$10000=I499)*($W$2:$W$10000=W499)*($E$2:$E$10000="51")*($P$2:$P$10000))</f>
        <v>0</v>
      </c>
      <c r="AC499" s="957">
        <f t="shared" si="39"/>
        <v>0</v>
      </c>
    </row>
    <row r="500" spans="24:29" x14ac:dyDescent="0.3">
      <c r="X500" s="970" t="str">
        <f t="shared" si="37"/>
        <v>PAS AE 2018</v>
      </c>
      <c r="Y500" s="970" t="str">
        <f t="shared" si="38"/>
        <v/>
      </c>
      <c r="Z500" s="957">
        <f t="shared" si="35"/>
        <v>0</v>
      </c>
      <c r="AA500" s="957" t="str">
        <f t="shared" si="36"/>
        <v/>
      </c>
      <c r="AB500" s="959">
        <f t="array" ref="AB500">MAX(($I$2:$I$10000=I500)*($W$2:$W$10000=W500)*($E$2:$E$10000="51")*($P$2:$P$10000))</f>
        <v>0</v>
      </c>
      <c r="AC500" s="957">
        <f t="shared" si="39"/>
        <v>0</v>
      </c>
    </row>
    <row r="501" spans="24:29" x14ac:dyDescent="0.3">
      <c r="X501" s="970" t="str">
        <f t="shared" si="37"/>
        <v>PAS AE 2018</v>
      </c>
      <c r="Y501" s="970" t="str">
        <f t="shared" si="38"/>
        <v/>
      </c>
      <c r="Z501" s="957">
        <f t="shared" si="35"/>
        <v>0</v>
      </c>
      <c r="AA501" s="957" t="str">
        <f t="shared" si="36"/>
        <v/>
      </c>
      <c r="AB501" s="959">
        <f t="array" ref="AB501">MAX(($I$2:$I$10000=I501)*($W$2:$W$10000=W501)*($E$2:$E$10000="51")*($P$2:$P$10000))</f>
        <v>0</v>
      </c>
      <c r="AC501" s="957">
        <f t="shared" si="39"/>
        <v>0</v>
      </c>
    </row>
    <row r="502" spans="24:29" x14ac:dyDescent="0.3">
      <c r="X502" s="970" t="str">
        <f t="shared" si="37"/>
        <v>PAS AE 2018</v>
      </c>
      <c r="Y502" s="970" t="str">
        <f t="shared" si="38"/>
        <v/>
      </c>
      <c r="Z502" s="957">
        <f t="shared" si="35"/>
        <v>0</v>
      </c>
      <c r="AA502" s="957" t="str">
        <f t="shared" si="36"/>
        <v/>
      </c>
      <c r="AB502" s="959">
        <f t="array" ref="AB502">MAX(($I$2:$I$10000=I502)*($W$2:$W$10000=W502)*($E$2:$E$10000="51")*($P$2:$P$10000))</f>
        <v>0</v>
      </c>
      <c r="AC502" s="957">
        <f t="shared" si="39"/>
        <v>0</v>
      </c>
    </row>
    <row r="503" spans="24:29" x14ac:dyDescent="0.3">
      <c r="X503" s="970" t="str">
        <f t="shared" si="37"/>
        <v>PAS AE 2018</v>
      </c>
      <c r="Y503" s="970" t="str">
        <f t="shared" si="38"/>
        <v/>
      </c>
      <c r="Z503" s="957">
        <f t="shared" si="35"/>
        <v>0</v>
      </c>
      <c r="AA503" s="957" t="str">
        <f t="shared" si="36"/>
        <v/>
      </c>
      <c r="AB503" s="959">
        <f t="array" ref="AB503">MAX(($I$2:$I$10000=I503)*($W$2:$W$10000=W503)*($E$2:$E$10000="51")*($P$2:$P$10000))</f>
        <v>0</v>
      </c>
      <c r="AC503" s="957">
        <f t="shared" si="39"/>
        <v>0</v>
      </c>
    </row>
    <row r="504" spans="24:29" x14ac:dyDescent="0.3">
      <c r="X504" s="970" t="str">
        <f t="shared" si="37"/>
        <v>PAS AE 2018</v>
      </c>
      <c r="Y504" s="970" t="str">
        <f t="shared" si="38"/>
        <v/>
      </c>
      <c r="Z504" s="957">
        <f t="shared" si="35"/>
        <v>0</v>
      </c>
      <c r="AA504" s="957" t="str">
        <f t="shared" si="36"/>
        <v/>
      </c>
      <c r="AB504" s="959">
        <f t="array" ref="AB504">MAX(($I$2:$I$10000=I504)*($W$2:$W$10000=W504)*($E$2:$E$10000="51")*($P$2:$P$10000))</f>
        <v>0</v>
      </c>
      <c r="AC504" s="957">
        <f t="shared" si="39"/>
        <v>0</v>
      </c>
    </row>
    <row r="505" spans="24:29" x14ac:dyDescent="0.3">
      <c r="X505" s="970" t="str">
        <f t="shared" si="37"/>
        <v>PAS AE 2018</v>
      </c>
      <c r="Y505" s="970" t="str">
        <f t="shared" si="38"/>
        <v/>
      </c>
      <c r="Z505" s="957">
        <f t="shared" si="35"/>
        <v>0</v>
      </c>
      <c r="AA505" s="957" t="str">
        <f t="shared" si="36"/>
        <v/>
      </c>
      <c r="AB505" s="959">
        <f t="array" ref="AB505">MAX(($I$2:$I$10000=I505)*($W$2:$W$10000=W505)*($E$2:$E$10000="51")*($P$2:$P$10000))</f>
        <v>0</v>
      </c>
      <c r="AC505" s="957">
        <f t="shared" si="39"/>
        <v>0</v>
      </c>
    </row>
    <row r="506" spans="24:29" x14ac:dyDescent="0.3">
      <c r="X506" s="970" t="str">
        <f t="shared" si="37"/>
        <v>PAS AE 2018</v>
      </c>
      <c r="Y506" s="970" t="str">
        <f t="shared" si="38"/>
        <v/>
      </c>
      <c r="Z506" s="957">
        <f t="shared" si="35"/>
        <v>0</v>
      </c>
      <c r="AA506" s="957" t="str">
        <f t="shared" si="36"/>
        <v/>
      </c>
      <c r="AB506" s="959">
        <f t="array" ref="AB506">MAX(($I$2:$I$10000=I506)*($W$2:$W$10000=W506)*($E$2:$E$10000="51")*($P$2:$P$10000))</f>
        <v>0</v>
      </c>
      <c r="AC506" s="957">
        <f t="shared" si="39"/>
        <v>0</v>
      </c>
    </row>
    <row r="507" spans="24:29" x14ac:dyDescent="0.3">
      <c r="X507" s="970" t="str">
        <f t="shared" si="37"/>
        <v>PAS AE 2018</v>
      </c>
      <c r="Y507" s="970" t="str">
        <f t="shared" si="38"/>
        <v/>
      </c>
      <c r="Z507" s="957">
        <f t="shared" si="35"/>
        <v>0</v>
      </c>
      <c r="AA507" s="957" t="str">
        <f t="shared" si="36"/>
        <v/>
      </c>
      <c r="AB507" s="959">
        <f t="array" ref="AB507">MAX(($I$2:$I$10000=I507)*($W$2:$W$10000=W507)*($E$2:$E$10000="51")*($P$2:$P$10000))</f>
        <v>0</v>
      </c>
      <c r="AC507" s="957">
        <f t="shared" si="39"/>
        <v>0</v>
      </c>
    </row>
    <row r="508" spans="24:29" x14ac:dyDescent="0.3">
      <c r="X508" s="970" t="str">
        <f t="shared" si="37"/>
        <v>PAS AE 2018</v>
      </c>
      <c r="Y508" s="970" t="str">
        <f t="shared" si="38"/>
        <v/>
      </c>
      <c r="Z508" s="957">
        <f t="shared" si="35"/>
        <v>0</v>
      </c>
      <c r="AA508" s="957" t="str">
        <f t="shared" si="36"/>
        <v/>
      </c>
      <c r="AB508" s="959">
        <f t="array" ref="AB508">MAX(($I$2:$I$10000=I508)*($W$2:$W$10000=W508)*($E$2:$E$10000="51")*($P$2:$P$10000))</f>
        <v>0</v>
      </c>
      <c r="AC508" s="957">
        <f t="shared" si="39"/>
        <v>0</v>
      </c>
    </row>
    <row r="509" spans="24:29" x14ac:dyDescent="0.3">
      <c r="X509" s="970" t="str">
        <f t="shared" si="37"/>
        <v>PAS AE 2018</v>
      </c>
      <c r="Y509" s="970" t="str">
        <f t="shared" si="38"/>
        <v/>
      </c>
      <c r="Z509" s="957">
        <f t="shared" si="35"/>
        <v>0</v>
      </c>
      <c r="AA509" s="957" t="str">
        <f t="shared" si="36"/>
        <v/>
      </c>
      <c r="AB509" s="959">
        <f t="array" ref="AB509">MAX(($I$2:$I$10000=I509)*($W$2:$W$10000=W509)*($E$2:$E$10000="51")*($P$2:$P$10000))</f>
        <v>0</v>
      </c>
      <c r="AC509" s="957">
        <f t="shared" si="39"/>
        <v>0</v>
      </c>
    </row>
    <row r="510" spans="24:29" x14ac:dyDescent="0.3">
      <c r="X510" s="970" t="str">
        <f t="shared" si="37"/>
        <v>PAS AE 2018</v>
      </c>
      <c r="Y510" s="970" t="str">
        <f t="shared" si="38"/>
        <v/>
      </c>
      <c r="Z510" s="957">
        <f t="shared" si="35"/>
        <v>0</v>
      </c>
      <c r="AA510" s="957" t="str">
        <f t="shared" si="36"/>
        <v/>
      </c>
      <c r="AB510" s="959">
        <f t="array" ref="AB510">MAX(($I$2:$I$10000=I510)*($W$2:$W$10000=W510)*($E$2:$E$10000="51")*($P$2:$P$10000))</f>
        <v>0</v>
      </c>
      <c r="AC510" s="957">
        <f t="shared" si="39"/>
        <v>0</v>
      </c>
    </row>
    <row r="511" spans="24:29" x14ac:dyDescent="0.3">
      <c r="X511" s="970" t="str">
        <f t="shared" si="37"/>
        <v>PAS AE 2018</v>
      </c>
      <c r="Y511" s="970" t="str">
        <f t="shared" si="38"/>
        <v/>
      </c>
      <c r="Z511" s="957">
        <f t="shared" si="35"/>
        <v>0</v>
      </c>
      <c r="AA511" s="957" t="str">
        <f t="shared" si="36"/>
        <v/>
      </c>
      <c r="AB511" s="959">
        <f t="array" ref="AB511">MAX(($I$2:$I$10000=I511)*($W$2:$W$10000=W511)*($E$2:$E$10000="51")*($P$2:$P$10000))</f>
        <v>0</v>
      </c>
      <c r="AC511" s="957">
        <f t="shared" si="39"/>
        <v>0</v>
      </c>
    </row>
    <row r="512" spans="24:29" x14ac:dyDescent="0.3">
      <c r="X512" s="970" t="str">
        <f t="shared" si="37"/>
        <v>PAS AE 2018</v>
      </c>
      <c r="Y512" s="970" t="str">
        <f t="shared" si="38"/>
        <v/>
      </c>
      <c r="Z512" s="957">
        <f t="shared" si="35"/>
        <v>0</v>
      </c>
      <c r="AA512" s="957" t="str">
        <f t="shared" si="36"/>
        <v/>
      </c>
      <c r="AB512" s="959">
        <f t="array" ref="AB512">MAX(($I$2:$I$10000=I512)*($W$2:$W$10000=W512)*($E$2:$E$10000="51")*($P$2:$P$10000))</f>
        <v>0</v>
      </c>
      <c r="AC512" s="957">
        <f t="shared" si="39"/>
        <v>0</v>
      </c>
    </row>
    <row r="513" spans="24:29" x14ac:dyDescent="0.3">
      <c r="X513" s="970" t="str">
        <f t="shared" si="37"/>
        <v>PAS AE 2018</v>
      </c>
      <c r="Y513" s="970" t="str">
        <f t="shared" si="38"/>
        <v/>
      </c>
      <c r="Z513" s="957">
        <f t="shared" si="35"/>
        <v>0</v>
      </c>
      <c r="AA513" s="957" t="str">
        <f t="shared" si="36"/>
        <v/>
      </c>
      <c r="AB513" s="959">
        <f t="array" ref="AB513">MAX(($I$2:$I$10000=I513)*($W$2:$W$10000=W513)*($E$2:$E$10000="51")*($P$2:$P$10000))</f>
        <v>0</v>
      </c>
      <c r="AC513" s="957">
        <f t="shared" si="39"/>
        <v>0</v>
      </c>
    </row>
    <row r="514" spans="24:29" x14ac:dyDescent="0.3">
      <c r="X514" s="970" t="str">
        <f t="shared" si="37"/>
        <v>PAS AE 2018</v>
      </c>
      <c r="Y514" s="970" t="str">
        <f t="shared" si="38"/>
        <v/>
      </c>
      <c r="Z514" s="957">
        <f t="shared" ref="Z514:Z577" si="40">IF(AND(X514="AE 2018",Y514&lt;&gt;"0"),F514,0)</f>
        <v>0</v>
      </c>
      <c r="AA514" s="957" t="str">
        <f t="shared" ref="AA514:AA577" si="41">LEFT(C514,12)</f>
        <v/>
      </c>
      <c r="AB514" s="959">
        <f t="array" ref="AB514">MAX(($I$2:$I$10000=I514)*($W$2:$W$10000=W514)*($E$2:$E$10000="51")*($P$2:$P$10000))</f>
        <v>0</v>
      </c>
      <c r="AC514" s="957">
        <f t="shared" si="39"/>
        <v>0</v>
      </c>
    </row>
    <row r="515" spans="24:29" x14ac:dyDescent="0.3">
      <c r="X515" s="970" t="str">
        <f t="shared" ref="X515:X578" si="42">IF(AND(OR(E515="51",E515="57",E515="54",E515="61"),YEAR(AB515)=2018),"AE 2018","PAS AE 2018")</f>
        <v>PAS AE 2018</v>
      </c>
      <c r="Y515" s="970" t="str">
        <f t="shared" ref="Y515:Y578" si="43">CONCATENATE(W515,I515,E515)</f>
        <v/>
      </c>
      <c r="Z515" s="957">
        <f t="shared" si="40"/>
        <v>0</v>
      </c>
      <c r="AA515" s="957" t="str">
        <f t="shared" si="41"/>
        <v/>
      </c>
      <c r="AB515" s="959">
        <f t="array" ref="AB515">MAX(($I$2:$I$10000=I515)*($W$2:$W$10000=W515)*($E$2:$E$10000="51")*($P$2:$P$10000))</f>
        <v>0</v>
      </c>
      <c r="AC515" s="957">
        <f t="shared" ref="AC515:AC578" si="44">IF(YEAR(A515)&gt;2018,0,F515)</f>
        <v>0</v>
      </c>
    </row>
    <row r="516" spans="24:29" x14ac:dyDescent="0.3">
      <c r="X516" s="970" t="str">
        <f t="shared" si="42"/>
        <v>PAS AE 2018</v>
      </c>
      <c r="Y516" s="970" t="str">
        <f t="shared" si="43"/>
        <v/>
      </c>
      <c r="Z516" s="957">
        <f t="shared" si="40"/>
        <v>0</v>
      </c>
      <c r="AA516" s="957" t="str">
        <f t="shared" si="41"/>
        <v/>
      </c>
      <c r="AB516" s="959">
        <f t="array" ref="AB516">MAX(($I$2:$I$10000=I516)*($W$2:$W$10000=W516)*($E$2:$E$10000="51")*($P$2:$P$10000))</f>
        <v>0</v>
      </c>
      <c r="AC516" s="957">
        <f t="shared" si="44"/>
        <v>0</v>
      </c>
    </row>
    <row r="517" spans="24:29" x14ac:dyDescent="0.3">
      <c r="X517" s="970" t="str">
        <f t="shared" si="42"/>
        <v>PAS AE 2018</v>
      </c>
      <c r="Y517" s="970" t="str">
        <f t="shared" si="43"/>
        <v/>
      </c>
      <c r="Z517" s="957">
        <f t="shared" si="40"/>
        <v>0</v>
      </c>
      <c r="AA517" s="957" t="str">
        <f t="shared" si="41"/>
        <v/>
      </c>
      <c r="AB517" s="959">
        <f t="array" ref="AB517">MAX(($I$2:$I$10000=I517)*($W$2:$W$10000=W517)*($E$2:$E$10000="51")*($P$2:$P$10000))</f>
        <v>0</v>
      </c>
      <c r="AC517" s="957">
        <f t="shared" si="44"/>
        <v>0</v>
      </c>
    </row>
    <row r="518" spans="24:29" x14ac:dyDescent="0.3">
      <c r="X518" s="970" t="str">
        <f t="shared" si="42"/>
        <v>PAS AE 2018</v>
      </c>
      <c r="Y518" s="970" t="str">
        <f t="shared" si="43"/>
        <v/>
      </c>
      <c r="Z518" s="957">
        <f t="shared" si="40"/>
        <v>0</v>
      </c>
      <c r="AA518" s="957" t="str">
        <f t="shared" si="41"/>
        <v/>
      </c>
      <c r="AB518" s="959">
        <f t="array" ref="AB518">MAX(($I$2:$I$10000=I518)*($W$2:$W$10000=W518)*($E$2:$E$10000="51")*($P$2:$P$10000))</f>
        <v>0</v>
      </c>
      <c r="AC518" s="957">
        <f t="shared" si="44"/>
        <v>0</v>
      </c>
    </row>
    <row r="519" spans="24:29" x14ac:dyDescent="0.3">
      <c r="X519" s="970" t="str">
        <f t="shared" si="42"/>
        <v>PAS AE 2018</v>
      </c>
      <c r="Y519" s="970" t="str">
        <f t="shared" si="43"/>
        <v/>
      </c>
      <c r="Z519" s="957">
        <f t="shared" si="40"/>
        <v>0</v>
      </c>
      <c r="AA519" s="957" t="str">
        <f t="shared" si="41"/>
        <v/>
      </c>
      <c r="AB519" s="959">
        <f t="array" ref="AB519">MAX(($I$2:$I$10000=I519)*($W$2:$W$10000=W519)*($E$2:$E$10000="51")*($P$2:$P$10000))</f>
        <v>0</v>
      </c>
      <c r="AC519" s="957">
        <f t="shared" si="44"/>
        <v>0</v>
      </c>
    </row>
    <row r="520" spans="24:29" x14ac:dyDescent="0.3">
      <c r="X520" s="970" t="str">
        <f t="shared" si="42"/>
        <v>PAS AE 2018</v>
      </c>
      <c r="Y520" s="970" t="str">
        <f t="shared" si="43"/>
        <v/>
      </c>
      <c r="Z520" s="957">
        <f t="shared" si="40"/>
        <v>0</v>
      </c>
      <c r="AA520" s="957" t="str">
        <f t="shared" si="41"/>
        <v/>
      </c>
      <c r="AB520" s="959">
        <f t="array" ref="AB520">MAX(($I$2:$I$10000=I520)*($W$2:$W$10000=W520)*($E$2:$E$10000="51")*($P$2:$P$10000))</f>
        <v>0</v>
      </c>
      <c r="AC520" s="957">
        <f t="shared" si="44"/>
        <v>0</v>
      </c>
    </row>
    <row r="521" spans="24:29" x14ac:dyDescent="0.3">
      <c r="X521" s="970" t="str">
        <f t="shared" si="42"/>
        <v>PAS AE 2018</v>
      </c>
      <c r="Y521" s="970" t="str">
        <f t="shared" si="43"/>
        <v/>
      </c>
      <c r="Z521" s="957">
        <f t="shared" si="40"/>
        <v>0</v>
      </c>
      <c r="AA521" s="957" t="str">
        <f t="shared" si="41"/>
        <v/>
      </c>
      <c r="AB521" s="959">
        <f t="array" ref="AB521">MAX(($I$2:$I$10000=I521)*($W$2:$W$10000=W521)*($E$2:$E$10000="51")*($P$2:$P$10000))</f>
        <v>0</v>
      </c>
      <c r="AC521" s="957">
        <f t="shared" si="44"/>
        <v>0</v>
      </c>
    </row>
    <row r="522" spans="24:29" x14ac:dyDescent="0.3">
      <c r="X522" s="970" t="str">
        <f t="shared" si="42"/>
        <v>PAS AE 2018</v>
      </c>
      <c r="Y522" s="970" t="str">
        <f t="shared" si="43"/>
        <v/>
      </c>
      <c r="Z522" s="957">
        <f t="shared" si="40"/>
        <v>0</v>
      </c>
      <c r="AA522" s="957" t="str">
        <f t="shared" si="41"/>
        <v/>
      </c>
      <c r="AB522" s="959">
        <f t="array" ref="AB522">MAX(($I$2:$I$10000=I522)*($W$2:$W$10000=W522)*($E$2:$E$10000="51")*($P$2:$P$10000))</f>
        <v>0</v>
      </c>
      <c r="AC522" s="957">
        <f t="shared" si="44"/>
        <v>0</v>
      </c>
    </row>
    <row r="523" spans="24:29" x14ac:dyDescent="0.3">
      <c r="X523" s="970" t="str">
        <f t="shared" si="42"/>
        <v>PAS AE 2018</v>
      </c>
      <c r="Y523" s="970" t="str">
        <f t="shared" si="43"/>
        <v/>
      </c>
      <c r="Z523" s="957">
        <f t="shared" si="40"/>
        <v>0</v>
      </c>
      <c r="AA523" s="957" t="str">
        <f t="shared" si="41"/>
        <v/>
      </c>
      <c r="AB523" s="959">
        <f t="array" ref="AB523">MAX(($I$2:$I$10000=I523)*($W$2:$W$10000=W523)*($E$2:$E$10000="51")*($P$2:$P$10000))</f>
        <v>0</v>
      </c>
      <c r="AC523" s="957">
        <f t="shared" si="44"/>
        <v>0</v>
      </c>
    </row>
    <row r="524" spans="24:29" x14ac:dyDescent="0.3">
      <c r="X524" s="970" t="str">
        <f t="shared" si="42"/>
        <v>PAS AE 2018</v>
      </c>
      <c r="Y524" s="970" t="str">
        <f t="shared" si="43"/>
        <v/>
      </c>
      <c r="Z524" s="957">
        <f t="shared" si="40"/>
        <v>0</v>
      </c>
      <c r="AA524" s="957" t="str">
        <f t="shared" si="41"/>
        <v/>
      </c>
      <c r="AB524" s="959">
        <f t="array" ref="AB524">MAX(($I$2:$I$10000=I524)*($W$2:$W$10000=W524)*($E$2:$E$10000="51")*($P$2:$P$10000))</f>
        <v>0</v>
      </c>
      <c r="AC524" s="957">
        <f t="shared" si="44"/>
        <v>0</v>
      </c>
    </row>
    <row r="525" spans="24:29" x14ac:dyDescent="0.3">
      <c r="X525" s="970" t="str">
        <f t="shared" si="42"/>
        <v>PAS AE 2018</v>
      </c>
      <c r="Y525" s="970" t="str">
        <f t="shared" si="43"/>
        <v/>
      </c>
      <c r="Z525" s="957">
        <f t="shared" si="40"/>
        <v>0</v>
      </c>
      <c r="AA525" s="957" t="str">
        <f t="shared" si="41"/>
        <v/>
      </c>
      <c r="AB525" s="959">
        <f t="array" ref="AB525">MAX(($I$2:$I$10000=I525)*($W$2:$W$10000=W525)*($E$2:$E$10000="51")*($P$2:$P$10000))</f>
        <v>0</v>
      </c>
      <c r="AC525" s="957">
        <f t="shared" si="44"/>
        <v>0</v>
      </c>
    </row>
    <row r="526" spans="24:29" x14ac:dyDescent="0.3">
      <c r="X526" s="970" t="str">
        <f t="shared" si="42"/>
        <v>PAS AE 2018</v>
      </c>
      <c r="Y526" s="970" t="str">
        <f t="shared" si="43"/>
        <v/>
      </c>
      <c r="Z526" s="957">
        <f t="shared" si="40"/>
        <v>0</v>
      </c>
      <c r="AA526" s="957" t="str">
        <f t="shared" si="41"/>
        <v/>
      </c>
      <c r="AB526" s="959">
        <f t="array" ref="AB526">MAX(($I$2:$I$10000=I526)*($W$2:$W$10000=W526)*($E$2:$E$10000="51")*($P$2:$P$10000))</f>
        <v>0</v>
      </c>
      <c r="AC526" s="957">
        <f t="shared" si="44"/>
        <v>0</v>
      </c>
    </row>
    <row r="527" spans="24:29" x14ac:dyDescent="0.3">
      <c r="X527" s="970" t="str">
        <f t="shared" si="42"/>
        <v>PAS AE 2018</v>
      </c>
      <c r="Y527" s="970" t="str">
        <f t="shared" si="43"/>
        <v/>
      </c>
      <c r="Z527" s="957">
        <f t="shared" si="40"/>
        <v>0</v>
      </c>
      <c r="AA527" s="957" t="str">
        <f t="shared" si="41"/>
        <v/>
      </c>
      <c r="AB527" s="959">
        <f t="array" ref="AB527">MAX(($I$2:$I$10000=I527)*($W$2:$W$10000=W527)*($E$2:$E$10000="51")*($P$2:$P$10000))</f>
        <v>0</v>
      </c>
      <c r="AC527" s="957">
        <f t="shared" si="44"/>
        <v>0</v>
      </c>
    </row>
    <row r="528" spans="24:29" x14ac:dyDescent="0.3">
      <c r="X528" s="970" t="str">
        <f t="shared" si="42"/>
        <v>PAS AE 2018</v>
      </c>
      <c r="Y528" s="970" t="str">
        <f t="shared" si="43"/>
        <v/>
      </c>
      <c r="Z528" s="957">
        <f t="shared" si="40"/>
        <v>0</v>
      </c>
      <c r="AA528" s="957" t="str">
        <f t="shared" si="41"/>
        <v/>
      </c>
      <c r="AB528" s="959">
        <f t="array" ref="AB528">MAX(($I$2:$I$10000=I528)*($W$2:$W$10000=W528)*($E$2:$E$10000="51")*($P$2:$P$10000))</f>
        <v>0</v>
      </c>
      <c r="AC528" s="957">
        <f t="shared" si="44"/>
        <v>0</v>
      </c>
    </row>
    <row r="529" spans="24:29" x14ac:dyDescent="0.3">
      <c r="X529" s="970" t="str">
        <f t="shared" si="42"/>
        <v>PAS AE 2018</v>
      </c>
      <c r="Y529" s="970" t="str">
        <f t="shared" si="43"/>
        <v/>
      </c>
      <c r="Z529" s="957">
        <f t="shared" si="40"/>
        <v>0</v>
      </c>
      <c r="AA529" s="957" t="str">
        <f t="shared" si="41"/>
        <v/>
      </c>
      <c r="AB529" s="959">
        <f t="array" ref="AB529">MAX(($I$2:$I$10000=I529)*($W$2:$W$10000=W529)*($E$2:$E$10000="51")*($P$2:$P$10000))</f>
        <v>0</v>
      </c>
      <c r="AC529" s="957">
        <f t="shared" si="44"/>
        <v>0</v>
      </c>
    </row>
    <row r="530" spans="24:29" x14ac:dyDescent="0.3">
      <c r="X530" s="970" t="str">
        <f t="shared" si="42"/>
        <v>PAS AE 2018</v>
      </c>
      <c r="Y530" s="970" t="str">
        <f t="shared" si="43"/>
        <v/>
      </c>
      <c r="Z530" s="957">
        <f t="shared" si="40"/>
        <v>0</v>
      </c>
      <c r="AA530" s="957" t="str">
        <f t="shared" si="41"/>
        <v/>
      </c>
      <c r="AB530" s="959">
        <f t="array" ref="AB530">MAX(($I$2:$I$10000=I530)*($W$2:$W$10000=W530)*($E$2:$E$10000="51")*($P$2:$P$10000))</f>
        <v>0</v>
      </c>
      <c r="AC530" s="957">
        <f t="shared" si="44"/>
        <v>0</v>
      </c>
    </row>
    <row r="531" spans="24:29" x14ac:dyDescent="0.3">
      <c r="X531" s="970" t="str">
        <f t="shared" si="42"/>
        <v>PAS AE 2018</v>
      </c>
      <c r="Y531" s="970" t="str">
        <f t="shared" si="43"/>
        <v/>
      </c>
      <c r="Z531" s="957">
        <f t="shared" si="40"/>
        <v>0</v>
      </c>
      <c r="AA531" s="957" t="str">
        <f t="shared" si="41"/>
        <v/>
      </c>
      <c r="AB531" s="959">
        <f t="array" ref="AB531">MAX(($I$2:$I$10000=I531)*($W$2:$W$10000=W531)*($E$2:$E$10000="51")*($P$2:$P$10000))</f>
        <v>0</v>
      </c>
      <c r="AC531" s="957">
        <f t="shared" si="44"/>
        <v>0</v>
      </c>
    </row>
    <row r="532" spans="24:29" x14ac:dyDescent="0.3">
      <c r="X532" s="970" t="str">
        <f t="shared" si="42"/>
        <v>PAS AE 2018</v>
      </c>
      <c r="Y532" s="970" t="str">
        <f t="shared" si="43"/>
        <v/>
      </c>
      <c r="Z532" s="957">
        <f t="shared" si="40"/>
        <v>0</v>
      </c>
      <c r="AA532" s="957" t="str">
        <f t="shared" si="41"/>
        <v/>
      </c>
      <c r="AB532" s="959">
        <f t="array" ref="AB532">MAX(($I$2:$I$10000=I532)*($W$2:$W$10000=W532)*($E$2:$E$10000="51")*($P$2:$P$10000))</f>
        <v>0</v>
      </c>
      <c r="AC532" s="957">
        <f t="shared" si="44"/>
        <v>0</v>
      </c>
    </row>
    <row r="533" spans="24:29" x14ac:dyDescent="0.3">
      <c r="X533" s="970" t="str">
        <f t="shared" si="42"/>
        <v>PAS AE 2018</v>
      </c>
      <c r="Y533" s="970" t="str">
        <f t="shared" si="43"/>
        <v/>
      </c>
      <c r="Z533" s="957">
        <f t="shared" si="40"/>
        <v>0</v>
      </c>
      <c r="AA533" s="957" t="str">
        <f t="shared" si="41"/>
        <v/>
      </c>
      <c r="AB533" s="959">
        <f t="array" ref="AB533">MAX(($I$2:$I$10000=I533)*($W$2:$W$10000=W533)*($E$2:$E$10000="51")*($P$2:$P$10000))</f>
        <v>0</v>
      </c>
      <c r="AC533" s="957">
        <f t="shared" si="44"/>
        <v>0</v>
      </c>
    </row>
    <row r="534" spans="24:29" x14ac:dyDescent="0.3">
      <c r="X534" s="970" t="str">
        <f t="shared" si="42"/>
        <v>PAS AE 2018</v>
      </c>
      <c r="Y534" s="970" t="str">
        <f t="shared" si="43"/>
        <v/>
      </c>
      <c r="Z534" s="957">
        <f t="shared" si="40"/>
        <v>0</v>
      </c>
      <c r="AA534" s="957" t="str">
        <f t="shared" si="41"/>
        <v/>
      </c>
      <c r="AB534" s="959">
        <f t="array" ref="AB534">MAX(($I$2:$I$10000=I534)*($W$2:$W$10000=W534)*($E$2:$E$10000="51")*($P$2:$P$10000))</f>
        <v>0</v>
      </c>
      <c r="AC534" s="957">
        <f t="shared" si="44"/>
        <v>0</v>
      </c>
    </row>
    <row r="535" spans="24:29" x14ac:dyDescent="0.3">
      <c r="X535" s="970" t="str">
        <f t="shared" si="42"/>
        <v>PAS AE 2018</v>
      </c>
      <c r="Y535" s="970" t="str">
        <f t="shared" si="43"/>
        <v/>
      </c>
      <c r="Z535" s="957">
        <f t="shared" si="40"/>
        <v>0</v>
      </c>
      <c r="AA535" s="957" t="str">
        <f t="shared" si="41"/>
        <v/>
      </c>
      <c r="AB535" s="959">
        <f t="array" ref="AB535">MAX(($I$2:$I$10000=I535)*($W$2:$W$10000=W535)*($E$2:$E$10000="51")*($P$2:$P$10000))</f>
        <v>0</v>
      </c>
      <c r="AC535" s="957">
        <f t="shared" si="44"/>
        <v>0</v>
      </c>
    </row>
    <row r="536" spans="24:29" x14ac:dyDescent="0.3">
      <c r="X536" s="970" t="str">
        <f t="shared" si="42"/>
        <v>PAS AE 2018</v>
      </c>
      <c r="Y536" s="970" t="str">
        <f t="shared" si="43"/>
        <v/>
      </c>
      <c r="Z536" s="957">
        <f t="shared" si="40"/>
        <v>0</v>
      </c>
      <c r="AA536" s="957" t="str">
        <f t="shared" si="41"/>
        <v/>
      </c>
      <c r="AB536" s="959">
        <f t="array" ref="AB536">MAX(($I$2:$I$10000=I536)*($W$2:$W$10000=W536)*($E$2:$E$10000="51")*($P$2:$P$10000))</f>
        <v>0</v>
      </c>
      <c r="AC536" s="957">
        <f t="shared" si="44"/>
        <v>0</v>
      </c>
    </row>
    <row r="537" spans="24:29" x14ac:dyDescent="0.3">
      <c r="X537" s="970" t="str">
        <f t="shared" si="42"/>
        <v>PAS AE 2018</v>
      </c>
      <c r="Y537" s="970" t="str">
        <f t="shared" si="43"/>
        <v/>
      </c>
      <c r="Z537" s="957">
        <f t="shared" si="40"/>
        <v>0</v>
      </c>
      <c r="AA537" s="957" t="str">
        <f t="shared" si="41"/>
        <v/>
      </c>
      <c r="AB537" s="959">
        <f t="array" ref="AB537">MAX(($I$2:$I$10000=I537)*($W$2:$W$10000=W537)*($E$2:$E$10000="51")*($P$2:$P$10000))</f>
        <v>0</v>
      </c>
      <c r="AC537" s="957">
        <f t="shared" si="44"/>
        <v>0</v>
      </c>
    </row>
    <row r="538" spans="24:29" x14ac:dyDescent="0.3">
      <c r="X538" s="970" t="str">
        <f t="shared" si="42"/>
        <v>PAS AE 2018</v>
      </c>
      <c r="Y538" s="970" t="str">
        <f t="shared" si="43"/>
        <v/>
      </c>
      <c r="Z538" s="957">
        <f t="shared" si="40"/>
        <v>0</v>
      </c>
      <c r="AA538" s="957" t="str">
        <f t="shared" si="41"/>
        <v/>
      </c>
      <c r="AB538" s="959">
        <f t="array" ref="AB538">MAX(($I$2:$I$10000=I538)*($W$2:$W$10000=W538)*($E$2:$E$10000="51")*($P$2:$P$10000))</f>
        <v>0</v>
      </c>
      <c r="AC538" s="957">
        <f t="shared" si="44"/>
        <v>0</v>
      </c>
    </row>
    <row r="539" spans="24:29" x14ac:dyDescent="0.3">
      <c r="X539" s="970" t="str">
        <f t="shared" si="42"/>
        <v>PAS AE 2018</v>
      </c>
      <c r="Y539" s="970" t="str">
        <f t="shared" si="43"/>
        <v/>
      </c>
      <c r="Z539" s="957">
        <f t="shared" si="40"/>
        <v>0</v>
      </c>
      <c r="AA539" s="957" t="str">
        <f t="shared" si="41"/>
        <v/>
      </c>
      <c r="AB539" s="959">
        <f t="array" ref="AB539">MAX(($I$2:$I$10000=I539)*($W$2:$W$10000=W539)*($E$2:$E$10000="51")*($P$2:$P$10000))</f>
        <v>0</v>
      </c>
      <c r="AC539" s="957">
        <f t="shared" si="44"/>
        <v>0</v>
      </c>
    </row>
    <row r="540" spans="24:29" x14ac:dyDescent="0.3">
      <c r="X540" s="970" t="str">
        <f t="shared" si="42"/>
        <v>PAS AE 2018</v>
      </c>
      <c r="Y540" s="970" t="str">
        <f t="shared" si="43"/>
        <v/>
      </c>
      <c r="Z540" s="957">
        <f t="shared" si="40"/>
        <v>0</v>
      </c>
      <c r="AA540" s="957" t="str">
        <f t="shared" si="41"/>
        <v/>
      </c>
      <c r="AB540" s="959">
        <f t="array" ref="AB540">MAX(($I$2:$I$10000=I540)*($W$2:$W$10000=W540)*($E$2:$E$10000="51")*($P$2:$P$10000))</f>
        <v>0</v>
      </c>
      <c r="AC540" s="957">
        <f t="shared" si="44"/>
        <v>0</v>
      </c>
    </row>
    <row r="541" spans="24:29" x14ac:dyDescent="0.3">
      <c r="X541" s="970" t="str">
        <f t="shared" si="42"/>
        <v>PAS AE 2018</v>
      </c>
      <c r="Y541" s="970" t="str">
        <f t="shared" si="43"/>
        <v/>
      </c>
      <c r="Z541" s="957">
        <f t="shared" si="40"/>
        <v>0</v>
      </c>
      <c r="AA541" s="957" t="str">
        <f t="shared" si="41"/>
        <v/>
      </c>
      <c r="AB541" s="959">
        <f t="array" ref="AB541">MAX(($I$2:$I$10000=I541)*($W$2:$W$10000=W541)*($E$2:$E$10000="51")*($P$2:$P$10000))</f>
        <v>0</v>
      </c>
      <c r="AC541" s="957">
        <f t="shared" si="44"/>
        <v>0</v>
      </c>
    </row>
    <row r="542" spans="24:29" x14ac:dyDescent="0.3">
      <c r="X542" s="970" t="str">
        <f t="shared" si="42"/>
        <v>PAS AE 2018</v>
      </c>
      <c r="Y542" s="970" t="str">
        <f t="shared" si="43"/>
        <v/>
      </c>
      <c r="Z542" s="957">
        <f t="shared" si="40"/>
        <v>0</v>
      </c>
      <c r="AA542" s="957" t="str">
        <f t="shared" si="41"/>
        <v/>
      </c>
      <c r="AB542" s="959">
        <f t="array" ref="AB542">MAX(($I$2:$I$10000=I542)*($W$2:$W$10000=W542)*($E$2:$E$10000="51")*($P$2:$P$10000))</f>
        <v>0</v>
      </c>
      <c r="AC542" s="957">
        <f t="shared" si="44"/>
        <v>0</v>
      </c>
    </row>
    <row r="543" spans="24:29" x14ac:dyDescent="0.3">
      <c r="X543" s="970" t="str">
        <f t="shared" si="42"/>
        <v>PAS AE 2018</v>
      </c>
      <c r="Y543" s="970" t="str">
        <f t="shared" si="43"/>
        <v/>
      </c>
      <c r="Z543" s="957">
        <f t="shared" si="40"/>
        <v>0</v>
      </c>
      <c r="AA543" s="957" t="str">
        <f t="shared" si="41"/>
        <v/>
      </c>
      <c r="AB543" s="959">
        <f t="array" ref="AB543">MAX(($I$2:$I$10000=I543)*($W$2:$W$10000=W543)*($E$2:$E$10000="51")*($P$2:$P$10000))</f>
        <v>0</v>
      </c>
      <c r="AC543" s="957">
        <f t="shared" si="44"/>
        <v>0</v>
      </c>
    </row>
    <row r="544" spans="24:29" x14ac:dyDescent="0.3">
      <c r="X544" s="970" t="str">
        <f t="shared" si="42"/>
        <v>PAS AE 2018</v>
      </c>
      <c r="Y544" s="970" t="str">
        <f t="shared" si="43"/>
        <v/>
      </c>
      <c r="Z544" s="957">
        <f t="shared" si="40"/>
        <v>0</v>
      </c>
      <c r="AA544" s="957" t="str">
        <f t="shared" si="41"/>
        <v/>
      </c>
      <c r="AB544" s="959">
        <f t="array" ref="AB544">MAX(($I$2:$I$10000=I544)*($W$2:$W$10000=W544)*($E$2:$E$10000="51")*($P$2:$P$10000))</f>
        <v>0</v>
      </c>
      <c r="AC544" s="957">
        <f t="shared" si="44"/>
        <v>0</v>
      </c>
    </row>
    <row r="545" spans="24:29" x14ac:dyDescent="0.3">
      <c r="X545" s="970" t="str">
        <f t="shared" si="42"/>
        <v>PAS AE 2018</v>
      </c>
      <c r="Y545" s="970" t="str">
        <f t="shared" si="43"/>
        <v/>
      </c>
      <c r="Z545" s="957">
        <f t="shared" si="40"/>
        <v>0</v>
      </c>
      <c r="AA545" s="957" t="str">
        <f t="shared" si="41"/>
        <v/>
      </c>
      <c r="AB545" s="959">
        <f t="array" ref="AB545">MAX(($I$2:$I$10000=I545)*($W$2:$W$10000=W545)*($E$2:$E$10000="51")*($P$2:$P$10000))</f>
        <v>0</v>
      </c>
      <c r="AC545" s="957">
        <f t="shared" si="44"/>
        <v>0</v>
      </c>
    </row>
    <row r="546" spans="24:29" x14ac:dyDescent="0.3">
      <c r="X546" s="970" t="str">
        <f t="shared" si="42"/>
        <v>PAS AE 2018</v>
      </c>
      <c r="Y546" s="970" t="str">
        <f t="shared" si="43"/>
        <v/>
      </c>
      <c r="Z546" s="957">
        <f t="shared" si="40"/>
        <v>0</v>
      </c>
      <c r="AA546" s="957" t="str">
        <f t="shared" si="41"/>
        <v/>
      </c>
      <c r="AB546" s="959">
        <f t="array" ref="AB546">MAX(($I$2:$I$10000=I546)*($W$2:$W$10000=W546)*($E$2:$E$10000="51")*($P$2:$P$10000))</f>
        <v>0</v>
      </c>
      <c r="AC546" s="957">
        <f t="shared" si="44"/>
        <v>0</v>
      </c>
    </row>
    <row r="547" spans="24:29" x14ac:dyDescent="0.3">
      <c r="X547" s="970" t="str">
        <f t="shared" si="42"/>
        <v>PAS AE 2018</v>
      </c>
      <c r="Y547" s="970" t="str">
        <f t="shared" si="43"/>
        <v/>
      </c>
      <c r="Z547" s="957">
        <f t="shared" si="40"/>
        <v>0</v>
      </c>
      <c r="AA547" s="957" t="str">
        <f t="shared" si="41"/>
        <v/>
      </c>
      <c r="AB547" s="959">
        <f t="array" ref="AB547">MAX(($I$2:$I$10000=I547)*($W$2:$W$10000=W547)*($E$2:$E$10000="51")*($P$2:$P$10000))</f>
        <v>0</v>
      </c>
      <c r="AC547" s="957">
        <f t="shared" si="44"/>
        <v>0</v>
      </c>
    </row>
    <row r="548" spans="24:29" x14ac:dyDescent="0.3">
      <c r="X548" s="970" t="str">
        <f t="shared" si="42"/>
        <v>PAS AE 2018</v>
      </c>
      <c r="Y548" s="970" t="str">
        <f t="shared" si="43"/>
        <v/>
      </c>
      <c r="Z548" s="957">
        <f t="shared" si="40"/>
        <v>0</v>
      </c>
      <c r="AA548" s="957" t="str">
        <f t="shared" si="41"/>
        <v/>
      </c>
      <c r="AB548" s="959">
        <f t="array" ref="AB548">MAX(($I$2:$I$10000=I548)*($W$2:$W$10000=W548)*($E$2:$E$10000="51")*($P$2:$P$10000))</f>
        <v>0</v>
      </c>
      <c r="AC548" s="957">
        <f t="shared" si="44"/>
        <v>0</v>
      </c>
    </row>
    <row r="549" spans="24:29" x14ac:dyDescent="0.3">
      <c r="X549" s="970" t="str">
        <f t="shared" si="42"/>
        <v>PAS AE 2018</v>
      </c>
      <c r="Y549" s="970" t="str">
        <f t="shared" si="43"/>
        <v/>
      </c>
      <c r="Z549" s="957">
        <f t="shared" si="40"/>
        <v>0</v>
      </c>
      <c r="AA549" s="957" t="str">
        <f t="shared" si="41"/>
        <v/>
      </c>
      <c r="AB549" s="959">
        <f t="array" ref="AB549">MAX(($I$2:$I$10000=I549)*($W$2:$W$10000=W549)*($E$2:$E$10000="51")*($P$2:$P$10000))</f>
        <v>0</v>
      </c>
      <c r="AC549" s="957">
        <f t="shared" si="44"/>
        <v>0</v>
      </c>
    </row>
    <row r="550" spans="24:29" x14ac:dyDescent="0.3">
      <c r="X550" s="970" t="str">
        <f t="shared" si="42"/>
        <v>PAS AE 2018</v>
      </c>
      <c r="Y550" s="970" t="str">
        <f t="shared" si="43"/>
        <v/>
      </c>
      <c r="Z550" s="957">
        <f t="shared" si="40"/>
        <v>0</v>
      </c>
      <c r="AA550" s="957" t="str">
        <f t="shared" si="41"/>
        <v/>
      </c>
      <c r="AB550" s="959">
        <f t="array" ref="AB550">MAX(($I$2:$I$10000=I550)*($W$2:$W$10000=W550)*($E$2:$E$10000="51")*($P$2:$P$10000))</f>
        <v>0</v>
      </c>
      <c r="AC550" s="957">
        <f t="shared" si="44"/>
        <v>0</v>
      </c>
    </row>
    <row r="551" spans="24:29" x14ac:dyDescent="0.3">
      <c r="X551" s="970" t="str">
        <f t="shared" si="42"/>
        <v>PAS AE 2018</v>
      </c>
      <c r="Y551" s="970" t="str">
        <f t="shared" si="43"/>
        <v/>
      </c>
      <c r="Z551" s="957">
        <f t="shared" si="40"/>
        <v>0</v>
      </c>
      <c r="AA551" s="957" t="str">
        <f t="shared" si="41"/>
        <v/>
      </c>
      <c r="AB551" s="959">
        <f t="array" ref="AB551">MAX(($I$2:$I$10000=I551)*($W$2:$W$10000=W551)*($E$2:$E$10000="51")*($P$2:$P$10000))</f>
        <v>0</v>
      </c>
      <c r="AC551" s="957">
        <f t="shared" si="44"/>
        <v>0</v>
      </c>
    </row>
    <row r="552" spans="24:29" x14ac:dyDescent="0.3">
      <c r="X552" s="970" t="str">
        <f t="shared" si="42"/>
        <v>PAS AE 2018</v>
      </c>
      <c r="Y552" s="970" t="str">
        <f t="shared" si="43"/>
        <v/>
      </c>
      <c r="Z552" s="957">
        <f t="shared" si="40"/>
        <v>0</v>
      </c>
      <c r="AA552" s="957" t="str">
        <f t="shared" si="41"/>
        <v/>
      </c>
      <c r="AB552" s="959">
        <f t="array" ref="AB552">MAX(($I$2:$I$10000=I552)*($W$2:$W$10000=W552)*($E$2:$E$10000="51")*($P$2:$P$10000))</f>
        <v>0</v>
      </c>
      <c r="AC552" s="957">
        <f t="shared" si="44"/>
        <v>0</v>
      </c>
    </row>
    <row r="553" spans="24:29" x14ac:dyDescent="0.3">
      <c r="X553" s="970" t="str">
        <f t="shared" si="42"/>
        <v>PAS AE 2018</v>
      </c>
      <c r="Y553" s="970" t="str">
        <f t="shared" si="43"/>
        <v/>
      </c>
      <c r="Z553" s="957">
        <f t="shared" si="40"/>
        <v>0</v>
      </c>
      <c r="AA553" s="957" t="str">
        <f t="shared" si="41"/>
        <v/>
      </c>
      <c r="AB553" s="959">
        <f t="array" ref="AB553">MAX(($I$2:$I$10000=I553)*($W$2:$W$10000=W553)*($E$2:$E$10000="51")*($P$2:$P$10000))</f>
        <v>0</v>
      </c>
      <c r="AC553" s="957">
        <f t="shared" si="44"/>
        <v>0</v>
      </c>
    </row>
    <row r="554" spans="24:29" x14ac:dyDescent="0.3">
      <c r="X554" s="970" t="str">
        <f t="shared" si="42"/>
        <v>PAS AE 2018</v>
      </c>
      <c r="Y554" s="970" t="str">
        <f t="shared" si="43"/>
        <v/>
      </c>
      <c r="Z554" s="957">
        <f t="shared" si="40"/>
        <v>0</v>
      </c>
      <c r="AA554" s="957" t="str">
        <f t="shared" si="41"/>
        <v/>
      </c>
      <c r="AB554" s="959">
        <f t="array" ref="AB554">MAX(($I$2:$I$10000=I554)*($W$2:$W$10000=W554)*($E$2:$E$10000="51")*($P$2:$P$10000))</f>
        <v>0</v>
      </c>
      <c r="AC554" s="957">
        <f t="shared" si="44"/>
        <v>0</v>
      </c>
    </row>
    <row r="555" spans="24:29" x14ac:dyDescent="0.3">
      <c r="X555" s="970" t="str">
        <f t="shared" si="42"/>
        <v>PAS AE 2018</v>
      </c>
      <c r="Y555" s="970" t="str">
        <f t="shared" si="43"/>
        <v/>
      </c>
      <c r="Z555" s="957">
        <f t="shared" si="40"/>
        <v>0</v>
      </c>
      <c r="AA555" s="957" t="str">
        <f t="shared" si="41"/>
        <v/>
      </c>
      <c r="AB555" s="959">
        <f t="array" ref="AB555">MAX(($I$2:$I$10000=I555)*($W$2:$W$10000=W555)*($E$2:$E$10000="51")*($P$2:$P$10000))</f>
        <v>0</v>
      </c>
      <c r="AC555" s="957">
        <f t="shared" si="44"/>
        <v>0</v>
      </c>
    </row>
    <row r="556" spans="24:29" x14ac:dyDescent="0.3">
      <c r="X556" s="970" t="str">
        <f t="shared" si="42"/>
        <v>PAS AE 2018</v>
      </c>
      <c r="Y556" s="970" t="str">
        <f t="shared" si="43"/>
        <v/>
      </c>
      <c r="Z556" s="957">
        <f t="shared" si="40"/>
        <v>0</v>
      </c>
      <c r="AA556" s="957" t="str">
        <f t="shared" si="41"/>
        <v/>
      </c>
      <c r="AB556" s="959">
        <f t="array" ref="AB556">MAX(($I$2:$I$10000=I556)*($W$2:$W$10000=W556)*($E$2:$E$10000="51")*($P$2:$P$10000))</f>
        <v>0</v>
      </c>
      <c r="AC556" s="957">
        <f t="shared" si="44"/>
        <v>0</v>
      </c>
    </row>
    <row r="557" spans="24:29" x14ac:dyDescent="0.3">
      <c r="X557" s="970" t="str">
        <f t="shared" si="42"/>
        <v>PAS AE 2018</v>
      </c>
      <c r="Y557" s="970" t="str">
        <f t="shared" si="43"/>
        <v/>
      </c>
      <c r="Z557" s="957">
        <f t="shared" si="40"/>
        <v>0</v>
      </c>
      <c r="AA557" s="957" t="str">
        <f t="shared" si="41"/>
        <v/>
      </c>
      <c r="AB557" s="959">
        <f t="array" ref="AB557">MAX(($I$2:$I$10000=I557)*($W$2:$W$10000=W557)*($E$2:$E$10000="51")*($P$2:$P$10000))</f>
        <v>0</v>
      </c>
      <c r="AC557" s="957">
        <f t="shared" si="44"/>
        <v>0</v>
      </c>
    </row>
    <row r="558" spans="24:29" x14ac:dyDescent="0.3">
      <c r="X558" s="970" t="str">
        <f t="shared" si="42"/>
        <v>PAS AE 2018</v>
      </c>
      <c r="Y558" s="970" t="str">
        <f t="shared" si="43"/>
        <v/>
      </c>
      <c r="Z558" s="957">
        <f t="shared" si="40"/>
        <v>0</v>
      </c>
      <c r="AA558" s="957" t="str">
        <f t="shared" si="41"/>
        <v/>
      </c>
      <c r="AB558" s="959">
        <f t="array" ref="AB558">MAX(($I$2:$I$10000=I558)*($W$2:$W$10000=W558)*($E$2:$E$10000="51")*($P$2:$P$10000))</f>
        <v>0</v>
      </c>
      <c r="AC558" s="957">
        <f t="shared" si="44"/>
        <v>0</v>
      </c>
    </row>
    <row r="559" spans="24:29" x14ac:dyDescent="0.3">
      <c r="X559" s="970" t="str">
        <f t="shared" si="42"/>
        <v>PAS AE 2018</v>
      </c>
      <c r="Y559" s="970" t="str">
        <f t="shared" si="43"/>
        <v/>
      </c>
      <c r="Z559" s="957">
        <f t="shared" si="40"/>
        <v>0</v>
      </c>
      <c r="AA559" s="957" t="str">
        <f t="shared" si="41"/>
        <v/>
      </c>
      <c r="AB559" s="959">
        <f t="array" ref="AB559">MAX(($I$2:$I$10000=I559)*($W$2:$W$10000=W559)*($E$2:$E$10000="51")*($P$2:$P$10000))</f>
        <v>0</v>
      </c>
      <c r="AC559" s="957">
        <f t="shared" si="44"/>
        <v>0</v>
      </c>
    </row>
    <row r="560" spans="24:29" x14ac:dyDescent="0.3">
      <c r="X560" s="970" t="str">
        <f t="shared" si="42"/>
        <v>PAS AE 2018</v>
      </c>
      <c r="Y560" s="970" t="str">
        <f t="shared" si="43"/>
        <v/>
      </c>
      <c r="Z560" s="957">
        <f t="shared" si="40"/>
        <v>0</v>
      </c>
      <c r="AA560" s="957" t="str">
        <f t="shared" si="41"/>
        <v/>
      </c>
      <c r="AB560" s="959">
        <f t="array" ref="AB560">MAX(($I$2:$I$10000=I560)*($W$2:$W$10000=W560)*($E$2:$E$10000="51")*($P$2:$P$10000))</f>
        <v>0</v>
      </c>
      <c r="AC560" s="957">
        <f t="shared" si="44"/>
        <v>0</v>
      </c>
    </row>
    <row r="561" spans="24:29" x14ac:dyDescent="0.3">
      <c r="X561" s="970" t="str">
        <f t="shared" si="42"/>
        <v>PAS AE 2018</v>
      </c>
      <c r="Y561" s="970" t="str">
        <f t="shared" si="43"/>
        <v/>
      </c>
      <c r="Z561" s="957">
        <f t="shared" si="40"/>
        <v>0</v>
      </c>
      <c r="AA561" s="957" t="str">
        <f t="shared" si="41"/>
        <v/>
      </c>
      <c r="AB561" s="959">
        <f t="array" ref="AB561">MAX(($I$2:$I$10000=I561)*($W$2:$W$10000=W561)*($E$2:$E$10000="51")*($P$2:$P$10000))</f>
        <v>0</v>
      </c>
      <c r="AC561" s="957">
        <f t="shared" si="44"/>
        <v>0</v>
      </c>
    </row>
    <row r="562" spans="24:29" x14ac:dyDescent="0.3">
      <c r="X562" s="970" t="str">
        <f t="shared" si="42"/>
        <v>PAS AE 2018</v>
      </c>
      <c r="Y562" s="970" t="str">
        <f t="shared" si="43"/>
        <v/>
      </c>
      <c r="Z562" s="957">
        <f t="shared" si="40"/>
        <v>0</v>
      </c>
      <c r="AA562" s="957" t="str">
        <f t="shared" si="41"/>
        <v/>
      </c>
      <c r="AB562" s="959">
        <f t="array" ref="AB562">MAX(($I$2:$I$10000=I562)*($W$2:$W$10000=W562)*($E$2:$E$10000="51")*($P$2:$P$10000))</f>
        <v>0</v>
      </c>
      <c r="AC562" s="957">
        <f t="shared" si="44"/>
        <v>0</v>
      </c>
    </row>
    <row r="563" spans="24:29" x14ac:dyDescent="0.3">
      <c r="X563" s="970" t="str">
        <f t="shared" si="42"/>
        <v>PAS AE 2018</v>
      </c>
      <c r="Y563" s="970" t="str">
        <f t="shared" si="43"/>
        <v/>
      </c>
      <c r="Z563" s="957">
        <f t="shared" si="40"/>
        <v>0</v>
      </c>
      <c r="AA563" s="957" t="str">
        <f t="shared" si="41"/>
        <v/>
      </c>
      <c r="AB563" s="959">
        <f t="array" ref="AB563">MAX(($I$2:$I$10000=I563)*($W$2:$W$10000=W563)*($E$2:$E$10000="51")*($P$2:$P$10000))</f>
        <v>0</v>
      </c>
      <c r="AC563" s="957">
        <f t="shared" si="44"/>
        <v>0</v>
      </c>
    </row>
    <row r="564" spans="24:29" x14ac:dyDescent="0.3">
      <c r="X564" s="970" t="str">
        <f t="shared" si="42"/>
        <v>PAS AE 2018</v>
      </c>
      <c r="Y564" s="970" t="str">
        <f t="shared" si="43"/>
        <v/>
      </c>
      <c r="Z564" s="957">
        <f t="shared" si="40"/>
        <v>0</v>
      </c>
      <c r="AA564" s="957" t="str">
        <f t="shared" si="41"/>
        <v/>
      </c>
      <c r="AB564" s="959">
        <f t="array" ref="AB564">MAX(($I$2:$I$10000=I564)*($W$2:$W$10000=W564)*($E$2:$E$10000="51")*($P$2:$P$10000))</f>
        <v>0</v>
      </c>
      <c r="AC564" s="957">
        <f t="shared" si="44"/>
        <v>0</v>
      </c>
    </row>
    <row r="565" spans="24:29" x14ac:dyDescent="0.3">
      <c r="X565" s="970" t="str">
        <f t="shared" si="42"/>
        <v>PAS AE 2018</v>
      </c>
      <c r="Y565" s="970" t="str">
        <f t="shared" si="43"/>
        <v/>
      </c>
      <c r="Z565" s="957">
        <f t="shared" si="40"/>
        <v>0</v>
      </c>
      <c r="AA565" s="957" t="str">
        <f t="shared" si="41"/>
        <v/>
      </c>
      <c r="AB565" s="959">
        <f t="array" ref="AB565">MAX(($I$2:$I$10000=I565)*($W$2:$W$10000=W565)*($E$2:$E$10000="51")*($P$2:$P$10000))</f>
        <v>0</v>
      </c>
      <c r="AC565" s="957">
        <f t="shared" si="44"/>
        <v>0</v>
      </c>
    </row>
    <row r="566" spans="24:29" x14ac:dyDescent="0.3">
      <c r="X566" s="970" t="str">
        <f t="shared" si="42"/>
        <v>PAS AE 2018</v>
      </c>
      <c r="Y566" s="970" t="str">
        <f t="shared" si="43"/>
        <v/>
      </c>
      <c r="Z566" s="957">
        <f t="shared" si="40"/>
        <v>0</v>
      </c>
      <c r="AA566" s="957" t="str">
        <f t="shared" si="41"/>
        <v/>
      </c>
      <c r="AB566" s="959">
        <f t="array" ref="AB566">MAX(($I$2:$I$10000=I566)*($W$2:$W$10000=W566)*($E$2:$E$10000="51")*($P$2:$P$10000))</f>
        <v>0</v>
      </c>
      <c r="AC566" s="957">
        <f t="shared" si="44"/>
        <v>0</v>
      </c>
    </row>
    <row r="567" spans="24:29" x14ac:dyDescent="0.3">
      <c r="X567" s="970" t="str">
        <f t="shared" si="42"/>
        <v>PAS AE 2018</v>
      </c>
      <c r="Y567" s="970" t="str">
        <f t="shared" si="43"/>
        <v/>
      </c>
      <c r="Z567" s="957">
        <f t="shared" si="40"/>
        <v>0</v>
      </c>
      <c r="AA567" s="957" t="str">
        <f t="shared" si="41"/>
        <v/>
      </c>
      <c r="AB567" s="959">
        <f t="array" ref="AB567">MAX(($I$2:$I$10000=I567)*($W$2:$W$10000=W567)*($E$2:$E$10000="51")*($P$2:$P$10000))</f>
        <v>0</v>
      </c>
      <c r="AC567" s="957">
        <f t="shared" si="44"/>
        <v>0</v>
      </c>
    </row>
    <row r="568" spans="24:29" x14ac:dyDescent="0.3">
      <c r="X568" s="970" t="str">
        <f t="shared" si="42"/>
        <v>PAS AE 2018</v>
      </c>
      <c r="Y568" s="970" t="str">
        <f t="shared" si="43"/>
        <v/>
      </c>
      <c r="Z568" s="957">
        <f t="shared" si="40"/>
        <v>0</v>
      </c>
      <c r="AA568" s="957" t="str">
        <f t="shared" si="41"/>
        <v/>
      </c>
      <c r="AB568" s="959">
        <f t="array" ref="AB568">MAX(($I$2:$I$10000=I568)*($W$2:$W$10000=W568)*($E$2:$E$10000="51")*($P$2:$P$10000))</f>
        <v>0</v>
      </c>
      <c r="AC568" s="957">
        <f t="shared" si="44"/>
        <v>0</v>
      </c>
    </row>
    <row r="569" spans="24:29" x14ac:dyDescent="0.3">
      <c r="X569" s="970" t="str">
        <f t="shared" si="42"/>
        <v>PAS AE 2018</v>
      </c>
      <c r="Y569" s="970" t="str">
        <f t="shared" si="43"/>
        <v/>
      </c>
      <c r="Z569" s="957">
        <f t="shared" si="40"/>
        <v>0</v>
      </c>
      <c r="AA569" s="957" t="str">
        <f t="shared" si="41"/>
        <v/>
      </c>
      <c r="AB569" s="959">
        <f t="array" ref="AB569">MAX(($I$2:$I$10000=I569)*($W$2:$W$10000=W569)*($E$2:$E$10000="51")*($P$2:$P$10000))</f>
        <v>0</v>
      </c>
      <c r="AC569" s="957">
        <f t="shared" si="44"/>
        <v>0</v>
      </c>
    </row>
    <row r="570" spans="24:29" x14ac:dyDescent="0.3">
      <c r="X570" s="970" t="str">
        <f t="shared" si="42"/>
        <v>PAS AE 2018</v>
      </c>
      <c r="Y570" s="970" t="str">
        <f t="shared" si="43"/>
        <v/>
      </c>
      <c r="Z570" s="957">
        <f t="shared" si="40"/>
        <v>0</v>
      </c>
      <c r="AA570" s="957" t="str">
        <f t="shared" si="41"/>
        <v/>
      </c>
      <c r="AB570" s="959">
        <f t="array" ref="AB570">MAX(($I$2:$I$10000=I570)*($W$2:$W$10000=W570)*($E$2:$E$10000="51")*($P$2:$P$10000))</f>
        <v>0</v>
      </c>
      <c r="AC570" s="957">
        <f t="shared" si="44"/>
        <v>0</v>
      </c>
    </row>
    <row r="571" spans="24:29" x14ac:dyDescent="0.3">
      <c r="X571" s="970" t="str">
        <f t="shared" si="42"/>
        <v>PAS AE 2018</v>
      </c>
      <c r="Y571" s="970" t="str">
        <f t="shared" si="43"/>
        <v/>
      </c>
      <c r="Z571" s="957">
        <f t="shared" si="40"/>
        <v>0</v>
      </c>
      <c r="AA571" s="957" t="str">
        <f t="shared" si="41"/>
        <v/>
      </c>
      <c r="AB571" s="959">
        <f t="array" ref="AB571">MAX(($I$2:$I$10000=I571)*($W$2:$W$10000=W571)*($E$2:$E$10000="51")*($P$2:$P$10000))</f>
        <v>0</v>
      </c>
      <c r="AC571" s="957">
        <f t="shared" si="44"/>
        <v>0</v>
      </c>
    </row>
    <row r="572" spans="24:29" x14ac:dyDescent="0.3">
      <c r="X572" s="970" t="str">
        <f t="shared" si="42"/>
        <v>PAS AE 2018</v>
      </c>
      <c r="Y572" s="970" t="str">
        <f t="shared" si="43"/>
        <v/>
      </c>
      <c r="Z572" s="957">
        <f t="shared" si="40"/>
        <v>0</v>
      </c>
      <c r="AA572" s="957" t="str">
        <f t="shared" si="41"/>
        <v/>
      </c>
      <c r="AB572" s="959">
        <f t="array" ref="AB572">MAX(($I$2:$I$10000=I572)*($W$2:$W$10000=W572)*($E$2:$E$10000="51")*($P$2:$P$10000))</f>
        <v>0</v>
      </c>
      <c r="AC572" s="957">
        <f t="shared" si="44"/>
        <v>0</v>
      </c>
    </row>
    <row r="573" spans="24:29" x14ac:dyDescent="0.3">
      <c r="X573" s="970" t="str">
        <f t="shared" si="42"/>
        <v>PAS AE 2018</v>
      </c>
      <c r="Y573" s="970" t="str">
        <f t="shared" si="43"/>
        <v/>
      </c>
      <c r="Z573" s="957">
        <f t="shared" si="40"/>
        <v>0</v>
      </c>
      <c r="AA573" s="957" t="str">
        <f t="shared" si="41"/>
        <v/>
      </c>
      <c r="AB573" s="959">
        <f t="array" ref="AB573">MAX(($I$2:$I$10000=I573)*($W$2:$W$10000=W573)*($E$2:$E$10000="51")*($P$2:$P$10000))</f>
        <v>0</v>
      </c>
      <c r="AC573" s="957">
        <f t="shared" si="44"/>
        <v>0</v>
      </c>
    </row>
    <row r="574" spans="24:29" x14ac:dyDescent="0.3">
      <c r="X574" s="970" t="str">
        <f t="shared" si="42"/>
        <v>PAS AE 2018</v>
      </c>
      <c r="Y574" s="970" t="str">
        <f t="shared" si="43"/>
        <v/>
      </c>
      <c r="Z574" s="957">
        <f t="shared" si="40"/>
        <v>0</v>
      </c>
      <c r="AA574" s="957" t="str">
        <f t="shared" si="41"/>
        <v/>
      </c>
      <c r="AB574" s="959">
        <f t="array" ref="AB574">MAX(($I$2:$I$10000=I574)*($W$2:$W$10000=W574)*($E$2:$E$10000="51")*($P$2:$P$10000))</f>
        <v>0</v>
      </c>
      <c r="AC574" s="957">
        <f t="shared" si="44"/>
        <v>0</v>
      </c>
    </row>
    <row r="575" spans="24:29" x14ac:dyDescent="0.3">
      <c r="X575" s="970" t="str">
        <f t="shared" si="42"/>
        <v>PAS AE 2018</v>
      </c>
      <c r="Y575" s="970" t="str">
        <f t="shared" si="43"/>
        <v/>
      </c>
      <c r="Z575" s="957">
        <f t="shared" si="40"/>
        <v>0</v>
      </c>
      <c r="AA575" s="957" t="str">
        <f t="shared" si="41"/>
        <v/>
      </c>
      <c r="AB575" s="959">
        <f t="array" ref="AB575">MAX(($I$2:$I$10000=I575)*($W$2:$W$10000=W575)*($E$2:$E$10000="51")*($P$2:$P$10000))</f>
        <v>0</v>
      </c>
      <c r="AC575" s="957">
        <f t="shared" si="44"/>
        <v>0</v>
      </c>
    </row>
    <row r="576" spans="24:29" x14ac:dyDescent="0.3">
      <c r="X576" s="970" t="str">
        <f t="shared" si="42"/>
        <v>PAS AE 2018</v>
      </c>
      <c r="Y576" s="970" t="str">
        <f t="shared" si="43"/>
        <v/>
      </c>
      <c r="Z576" s="957">
        <f t="shared" si="40"/>
        <v>0</v>
      </c>
      <c r="AA576" s="957" t="str">
        <f t="shared" si="41"/>
        <v/>
      </c>
      <c r="AB576" s="959">
        <f t="array" ref="AB576">MAX(($I$2:$I$10000=I576)*($W$2:$W$10000=W576)*($E$2:$E$10000="51")*($P$2:$P$10000))</f>
        <v>0</v>
      </c>
      <c r="AC576" s="957">
        <f t="shared" si="44"/>
        <v>0</v>
      </c>
    </row>
    <row r="577" spans="24:29" x14ac:dyDescent="0.3">
      <c r="X577" s="970" t="str">
        <f t="shared" si="42"/>
        <v>PAS AE 2018</v>
      </c>
      <c r="Y577" s="970" t="str">
        <f t="shared" si="43"/>
        <v/>
      </c>
      <c r="Z577" s="957">
        <f t="shared" si="40"/>
        <v>0</v>
      </c>
      <c r="AA577" s="957" t="str">
        <f t="shared" si="41"/>
        <v/>
      </c>
      <c r="AB577" s="959">
        <f t="array" ref="AB577">MAX(($I$2:$I$10000=I577)*($W$2:$W$10000=W577)*($E$2:$E$10000="51")*($P$2:$P$10000))</f>
        <v>0</v>
      </c>
      <c r="AC577" s="957">
        <f t="shared" si="44"/>
        <v>0</v>
      </c>
    </row>
    <row r="578" spans="24:29" x14ac:dyDescent="0.3">
      <c r="X578" s="970" t="str">
        <f t="shared" si="42"/>
        <v>PAS AE 2018</v>
      </c>
      <c r="Y578" s="970" t="str">
        <f t="shared" si="43"/>
        <v/>
      </c>
      <c r="Z578" s="957">
        <f t="shared" ref="Z578:Z641" si="45">IF(AND(X578="AE 2018",Y578&lt;&gt;"0"),F578,0)</f>
        <v>0</v>
      </c>
      <c r="AA578" s="957" t="str">
        <f t="shared" ref="AA578:AA641" si="46">LEFT(C578,12)</f>
        <v/>
      </c>
      <c r="AB578" s="959">
        <f t="array" ref="AB578">MAX(($I$2:$I$10000=I578)*($W$2:$W$10000=W578)*($E$2:$E$10000="51")*($P$2:$P$10000))</f>
        <v>0</v>
      </c>
      <c r="AC578" s="957">
        <f t="shared" si="44"/>
        <v>0</v>
      </c>
    </row>
    <row r="579" spans="24:29" x14ac:dyDescent="0.3">
      <c r="X579" s="970" t="str">
        <f t="shared" ref="X579:X642" si="47">IF(AND(OR(E579="51",E579="57",E579="54",E579="61"),YEAR(AB579)=2018),"AE 2018","PAS AE 2018")</f>
        <v>PAS AE 2018</v>
      </c>
      <c r="Y579" s="970" t="str">
        <f t="shared" ref="Y579:Y642" si="48">CONCATENATE(W579,I579,E579)</f>
        <v/>
      </c>
      <c r="Z579" s="957">
        <f t="shared" si="45"/>
        <v>0</v>
      </c>
      <c r="AA579" s="957" t="str">
        <f t="shared" si="46"/>
        <v/>
      </c>
      <c r="AB579" s="959">
        <f t="array" ref="AB579">MAX(($I$2:$I$10000=I579)*($W$2:$W$10000=W579)*($E$2:$E$10000="51")*($P$2:$P$10000))</f>
        <v>0</v>
      </c>
      <c r="AC579" s="957">
        <f t="shared" ref="AC579:AC642" si="49">IF(YEAR(A579)&gt;2018,0,F579)</f>
        <v>0</v>
      </c>
    </row>
    <row r="580" spans="24:29" x14ac:dyDescent="0.3">
      <c r="X580" s="970" t="str">
        <f t="shared" si="47"/>
        <v>PAS AE 2018</v>
      </c>
      <c r="Y580" s="970" t="str">
        <f t="shared" si="48"/>
        <v/>
      </c>
      <c r="Z580" s="957">
        <f t="shared" si="45"/>
        <v>0</v>
      </c>
      <c r="AA580" s="957" t="str">
        <f t="shared" si="46"/>
        <v/>
      </c>
      <c r="AB580" s="959">
        <f t="array" ref="AB580">MAX(($I$2:$I$10000=I580)*($W$2:$W$10000=W580)*($E$2:$E$10000="51")*($P$2:$P$10000))</f>
        <v>0</v>
      </c>
      <c r="AC580" s="957">
        <f t="shared" si="49"/>
        <v>0</v>
      </c>
    </row>
    <row r="581" spans="24:29" x14ac:dyDescent="0.3">
      <c r="X581" s="970" t="str">
        <f t="shared" si="47"/>
        <v>PAS AE 2018</v>
      </c>
      <c r="Y581" s="970" t="str">
        <f t="shared" si="48"/>
        <v/>
      </c>
      <c r="Z581" s="957">
        <f t="shared" si="45"/>
        <v>0</v>
      </c>
      <c r="AA581" s="957" t="str">
        <f t="shared" si="46"/>
        <v/>
      </c>
      <c r="AB581" s="959">
        <f t="array" ref="AB581">MAX(($I$2:$I$10000=I581)*($W$2:$W$10000=W581)*($E$2:$E$10000="51")*($P$2:$P$10000))</f>
        <v>0</v>
      </c>
      <c r="AC581" s="957">
        <f t="shared" si="49"/>
        <v>0</v>
      </c>
    </row>
    <row r="582" spans="24:29" x14ac:dyDescent="0.3">
      <c r="X582" s="970" t="str">
        <f t="shared" si="47"/>
        <v>PAS AE 2018</v>
      </c>
      <c r="Y582" s="970" t="str">
        <f t="shared" si="48"/>
        <v/>
      </c>
      <c r="Z582" s="957">
        <f t="shared" si="45"/>
        <v>0</v>
      </c>
      <c r="AA582" s="957" t="str">
        <f t="shared" si="46"/>
        <v/>
      </c>
      <c r="AB582" s="959">
        <f t="array" ref="AB582">MAX(($I$2:$I$10000=I582)*($W$2:$W$10000=W582)*($E$2:$E$10000="51")*($P$2:$P$10000))</f>
        <v>0</v>
      </c>
      <c r="AC582" s="957">
        <f t="shared" si="49"/>
        <v>0</v>
      </c>
    </row>
    <row r="583" spans="24:29" x14ac:dyDescent="0.3">
      <c r="X583" s="970" t="str">
        <f t="shared" si="47"/>
        <v>PAS AE 2018</v>
      </c>
      <c r="Y583" s="970" t="str">
        <f t="shared" si="48"/>
        <v/>
      </c>
      <c r="Z583" s="957">
        <f t="shared" si="45"/>
        <v>0</v>
      </c>
      <c r="AA583" s="957" t="str">
        <f t="shared" si="46"/>
        <v/>
      </c>
      <c r="AB583" s="959">
        <f t="array" ref="AB583">MAX(($I$2:$I$10000=I583)*($W$2:$W$10000=W583)*($E$2:$E$10000="51")*($P$2:$P$10000))</f>
        <v>0</v>
      </c>
      <c r="AC583" s="957">
        <f t="shared" si="49"/>
        <v>0</v>
      </c>
    </row>
    <row r="584" spans="24:29" x14ac:dyDescent="0.3">
      <c r="X584" s="970" t="str">
        <f t="shared" si="47"/>
        <v>PAS AE 2018</v>
      </c>
      <c r="Y584" s="970" t="str">
        <f t="shared" si="48"/>
        <v/>
      </c>
      <c r="Z584" s="957">
        <f t="shared" si="45"/>
        <v>0</v>
      </c>
      <c r="AA584" s="957" t="str">
        <f t="shared" si="46"/>
        <v/>
      </c>
      <c r="AB584" s="959">
        <f t="array" ref="AB584">MAX(($I$2:$I$10000=I584)*($W$2:$W$10000=W584)*($E$2:$E$10000="51")*($P$2:$P$10000))</f>
        <v>0</v>
      </c>
      <c r="AC584" s="957">
        <f t="shared" si="49"/>
        <v>0</v>
      </c>
    </row>
    <row r="585" spans="24:29" x14ac:dyDescent="0.3">
      <c r="X585" s="970" t="str">
        <f t="shared" si="47"/>
        <v>PAS AE 2018</v>
      </c>
      <c r="Y585" s="970" t="str">
        <f t="shared" si="48"/>
        <v/>
      </c>
      <c r="Z585" s="957">
        <f t="shared" si="45"/>
        <v>0</v>
      </c>
      <c r="AA585" s="957" t="str">
        <f t="shared" si="46"/>
        <v/>
      </c>
      <c r="AB585" s="959">
        <f t="array" ref="AB585">MAX(($I$2:$I$10000=I585)*($W$2:$W$10000=W585)*($E$2:$E$10000="51")*($P$2:$P$10000))</f>
        <v>0</v>
      </c>
      <c r="AC585" s="957">
        <f t="shared" si="49"/>
        <v>0</v>
      </c>
    </row>
    <row r="586" spans="24:29" x14ac:dyDescent="0.3">
      <c r="X586" s="970" t="str">
        <f t="shared" si="47"/>
        <v>PAS AE 2018</v>
      </c>
      <c r="Y586" s="970" t="str">
        <f t="shared" si="48"/>
        <v/>
      </c>
      <c r="Z586" s="957">
        <f t="shared" si="45"/>
        <v>0</v>
      </c>
      <c r="AA586" s="957" t="str">
        <f t="shared" si="46"/>
        <v/>
      </c>
      <c r="AB586" s="959">
        <f t="array" ref="AB586">MAX(($I$2:$I$10000=I586)*($W$2:$W$10000=W586)*($E$2:$E$10000="51")*($P$2:$P$10000))</f>
        <v>0</v>
      </c>
      <c r="AC586" s="957">
        <f t="shared" si="49"/>
        <v>0</v>
      </c>
    </row>
    <row r="587" spans="24:29" x14ac:dyDescent="0.3">
      <c r="X587" s="970" t="str">
        <f t="shared" si="47"/>
        <v>PAS AE 2018</v>
      </c>
      <c r="Y587" s="970" t="str">
        <f t="shared" si="48"/>
        <v/>
      </c>
      <c r="Z587" s="957">
        <f t="shared" si="45"/>
        <v>0</v>
      </c>
      <c r="AA587" s="957" t="str">
        <f t="shared" si="46"/>
        <v/>
      </c>
      <c r="AB587" s="959">
        <f t="array" ref="AB587">MAX(($I$2:$I$10000=I587)*($W$2:$W$10000=W587)*($E$2:$E$10000="51")*($P$2:$P$10000))</f>
        <v>0</v>
      </c>
      <c r="AC587" s="957">
        <f t="shared" si="49"/>
        <v>0</v>
      </c>
    </row>
    <row r="588" spans="24:29" x14ac:dyDescent="0.3">
      <c r="X588" s="970" t="str">
        <f t="shared" si="47"/>
        <v>PAS AE 2018</v>
      </c>
      <c r="Y588" s="970" t="str">
        <f t="shared" si="48"/>
        <v/>
      </c>
      <c r="Z588" s="957">
        <f t="shared" si="45"/>
        <v>0</v>
      </c>
      <c r="AA588" s="957" t="str">
        <f t="shared" si="46"/>
        <v/>
      </c>
      <c r="AB588" s="959">
        <f t="array" ref="AB588">MAX(($I$2:$I$10000=I588)*($W$2:$W$10000=W588)*($E$2:$E$10000="51")*($P$2:$P$10000))</f>
        <v>0</v>
      </c>
      <c r="AC588" s="957">
        <f t="shared" si="49"/>
        <v>0</v>
      </c>
    </row>
    <row r="589" spans="24:29" x14ac:dyDescent="0.3">
      <c r="X589" s="970" t="str">
        <f t="shared" si="47"/>
        <v>PAS AE 2018</v>
      </c>
      <c r="Y589" s="970" t="str">
        <f t="shared" si="48"/>
        <v/>
      </c>
      <c r="Z589" s="957">
        <f t="shared" si="45"/>
        <v>0</v>
      </c>
      <c r="AA589" s="957" t="str">
        <f t="shared" si="46"/>
        <v/>
      </c>
      <c r="AB589" s="959">
        <f t="array" ref="AB589">MAX(($I$2:$I$10000=I589)*($W$2:$W$10000=W589)*($E$2:$E$10000="51")*($P$2:$P$10000))</f>
        <v>0</v>
      </c>
      <c r="AC589" s="957">
        <f t="shared" si="49"/>
        <v>0</v>
      </c>
    </row>
    <row r="590" spans="24:29" x14ac:dyDescent="0.3">
      <c r="X590" s="970" t="str">
        <f t="shared" si="47"/>
        <v>PAS AE 2018</v>
      </c>
      <c r="Y590" s="970" t="str">
        <f t="shared" si="48"/>
        <v/>
      </c>
      <c r="Z590" s="957">
        <f t="shared" si="45"/>
        <v>0</v>
      </c>
      <c r="AA590" s="957" t="str">
        <f t="shared" si="46"/>
        <v/>
      </c>
      <c r="AB590" s="959">
        <f t="array" ref="AB590">MAX(($I$2:$I$10000=I590)*($W$2:$W$10000=W590)*($E$2:$E$10000="51")*($P$2:$P$10000))</f>
        <v>0</v>
      </c>
      <c r="AC590" s="957">
        <f t="shared" si="49"/>
        <v>0</v>
      </c>
    </row>
    <row r="591" spans="24:29" x14ac:dyDescent="0.3">
      <c r="X591" s="970" t="str">
        <f t="shared" si="47"/>
        <v>PAS AE 2018</v>
      </c>
      <c r="Y591" s="970" t="str">
        <f t="shared" si="48"/>
        <v/>
      </c>
      <c r="Z591" s="957">
        <f t="shared" si="45"/>
        <v>0</v>
      </c>
      <c r="AA591" s="957" t="str">
        <f t="shared" si="46"/>
        <v/>
      </c>
      <c r="AB591" s="959">
        <f t="array" ref="AB591">MAX(($I$2:$I$10000=I591)*($W$2:$W$10000=W591)*($E$2:$E$10000="51")*($P$2:$P$10000))</f>
        <v>0</v>
      </c>
      <c r="AC591" s="957">
        <f t="shared" si="49"/>
        <v>0</v>
      </c>
    </row>
    <row r="592" spans="24:29" x14ac:dyDescent="0.3">
      <c r="X592" s="970" t="str">
        <f t="shared" si="47"/>
        <v>PAS AE 2018</v>
      </c>
      <c r="Y592" s="970" t="str">
        <f t="shared" si="48"/>
        <v/>
      </c>
      <c r="Z592" s="957">
        <f t="shared" si="45"/>
        <v>0</v>
      </c>
      <c r="AA592" s="957" t="str">
        <f t="shared" si="46"/>
        <v/>
      </c>
      <c r="AB592" s="959">
        <f t="array" ref="AB592">MAX(($I$2:$I$10000=I592)*($W$2:$W$10000=W592)*($E$2:$E$10000="51")*($P$2:$P$10000))</f>
        <v>0</v>
      </c>
      <c r="AC592" s="957">
        <f t="shared" si="49"/>
        <v>0</v>
      </c>
    </row>
    <row r="593" spans="24:29" x14ac:dyDescent="0.3">
      <c r="X593" s="970" t="str">
        <f t="shared" si="47"/>
        <v>PAS AE 2018</v>
      </c>
      <c r="Y593" s="970" t="str">
        <f t="shared" si="48"/>
        <v/>
      </c>
      <c r="Z593" s="957">
        <f t="shared" si="45"/>
        <v>0</v>
      </c>
      <c r="AA593" s="957" t="str">
        <f t="shared" si="46"/>
        <v/>
      </c>
      <c r="AB593" s="959">
        <f t="array" ref="AB593">MAX(($I$2:$I$10000=I593)*($W$2:$W$10000=W593)*($E$2:$E$10000="51")*($P$2:$P$10000))</f>
        <v>0</v>
      </c>
      <c r="AC593" s="957">
        <f t="shared" si="49"/>
        <v>0</v>
      </c>
    </row>
    <row r="594" spans="24:29" x14ac:dyDescent="0.3">
      <c r="X594" s="970" t="str">
        <f t="shared" si="47"/>
        <v>PAS AE 2018</v>
      </c>
      <c r="Y594" s="970" t="str">
        <f t="shared" si="48"/>
        <v/>
      </c>
      <c r="Z594" s="957">
        <f t="shared" si="45"/>
        <v>0</v>
      </c>
      <c r="AA594" s="957" t="str">
        <f t="shared" si="46"/>
        <v/>
      </c>
      <c r="AB594" s="959">
        <f t="array" ref="AB594">MAX(($I$2:$I$10000=I594)*($W$2:$W$10000=W594)*($E$2:$E$10000="51")*($P$2:$P$10000))</f>
        <v>0</v>
      </c>
      <c r="AC594" s="957">
        <f t="shared" si="49"/>
        <v>0</v>
      </c>
    </row>
    <row r="595" spans="24:29" x14ac:dyDescent="0.3">
      <c r="X595" s="970" t="str">
        <f t="shared" si="47"/>
        <v>PAS AE 2018</v>
      </c>
      <c r="Y595" s="970" t="str">
        <f t="shared" si="48"/>
        <v/>
      </c>
      <c r="Z595" s="957">
        <f t="shared" si="45"/>
        <v>0</v>
      </c>
      <c r="AA595" s="957" t="str">
        <f t="shared" si="46"/>
        <v/>
      </c>
      <c r="AB595" s="959">
        <f t="array" ref="AB595">MAX(($I$2:$I$10000=I595)*($W$2:$W$10000=W595)*($E$2:$E$10000="51")*($P$2:$P$10000))</f>
        <v>0</v>
      </c>
      <c r="AC595" s="957">
        <f t="shared" si="49"/>
        <v>0</v>
      </c>
    </row>
    <row r="596" spans="24:29" x14ac:dyDescent="0.3">
      <c r="X596" s="970" t="str">
        <f t="shared" si="47"/>
        <v>PAS AE 2018</v>
      </c>
      <c r="Y596" s="970" t="str">
        <f t="shared" si="48"/>
        <v/>
      </c>
      <c r="Z596" s="957">
        <f t="shared" si="45"/>
        <v>0</v>
      </c>
      <c r="AA596" s="957" t="str">
        <f t="shared" si="46"/>
        <v/>
      </c>
      <c r="AB596" s="959">
        <f t="array" ref="AB596">MAX(($I$2:$I$10000=I596)*($W$2:$W$10000=W596)*($E$2:$E$10000="51")*($P$2:$P$10000))</f>
        <v>0</v>
      </c>
      <c r="AC596" s="957">
        <f t="shared" si="49"/>
        <v>0</v>
      </c>
    </row>
    <row r="597" spans="24:29" x14ac:dyDescent="0.3">
      <c r="X597" s="970" t="str">
        <f t="shared" si="47"/>
        <v>PAS AE 2018</v>
      </c>
      <c r="Y597" s="970" t="str">
        <f t="shared" si="48"/>
        <v/>
      </c>
      <c r="Z597" s="957">
        <f t="shared" si="45"/>
        <v>0</v>
      </c>
      <c r="AA597" s="957" t="str">
        <f t="shared" si="46"/>
        <v/>
      </c>
      <c r="AB597" s="959">
        <f t="array" ref="AB597">MAX(($I$2:$I$10000=I597)*($W$2:$W$10000=W597)*($E$2:$E$10000="51")*($P$2:$P$10000))</f>
        <v>0</v>
      </c>
      <c r="AC597" s="957">
        <f t="shared" si="49"/>
        <v>0</v>
      </c>
    </row>
    <row r="598" spans="24:29" x14ac:dyDescent="0.3">
      <c r="X598" s="970" t="str">
        <f t="shared" si="47"/>
        <v>PAS AE 2018</v>
      </c>
      <c r="Y598" s="970" t="str">
        <f t="shared" si="48"/>
        <v/>
      </c>
      <c r="Z598" s="957">
        <f t="shared" si="45"/>
        <v>0</v>
      </c>
      <c r="AA598" s="957" t="str">
        <f t="shared" si="46"/>
        <v/>
      </c>
      <c r="AB598" s="959">
        <f t="array" ref="AB598">MAX(($I$2:$I$10000=I598)*($W$2:$W$10000=W598)*($E$2:$E$10000="51")*($P$2:$P$10000))</f>
        <v>0</v>
      </c>
      <c r="AC598" s="957">
        <f t="shared" si="49"/>
        <v>0</v>
      </c>
    </row>
    <row r="599" spans="24:29" x14ac:dyDescent="0.3">
      <c r="X599" s="970" t="str">
        <f t="shared" si="47"/>
        <v>PAS AE 2018</v>
      </c>
      <c r="Y599" s="970" t="str">
        <f t="shared" si="48"/>
        <v/>
      </c>
      <c r="Z599" s="957">
        <f t="shared" si="45"/>
        <v>0</v>
      </c>
      <c r="AA599" s="957" t="str">
        <f t="shared" si="46"/>
        <v/>
      </c>
      <c r="AB599" s="959">
        <f t="array" ref="AB599">MAX(($I$2:$I$10000=I599)*($W$2:$W$10000=W599)*($E$2:$E$10000="51")*($P$2:$P$10000))</f>
        <v>0</v>
      </c>
      <c r="AC599" s="957">
        <f t="shared" si="49"/>
        <v>0</v>
      </c>
    </row>
    <row r="600" spans="24:29" x14ac:dyDescent="0.3">
      <c r="X600" s="970" t="str">
        <f t="shared" si="47"/>
        <v>PAS AE 2018</v>
      </c>
      <c r="Y600" s="970" t="str">
        <f t="shared" si="48"/>
        <v/>
      </c>
      <c r="Z600" s="957">
        <f t="shared" si="45"/>
        <v>0</v>
      </c>
      <c r="AA600" s="957" t="str">
        <f t="shared" si="46"/>
        <v/>
      </c>
      <c r="AB600" s="959">
        <f t="array" ref="AB600">MAX(($I$2:$I$10000=I600)*($W$2:$W$10000=W600)*($E$2:$E$10000="51")*($P$2:$P$10000))</f>
        <v>0</v>
      </c>
      <c r="AC600" s="957">
        <f t="shared" si="49"/>
        <v>0</v>
      </c>
    </row>
    <row r="601" spans="24:29" x14ac:dyDescent="0.3">
      <c r="X601" s="970" t="str">
        <f t="shared" si="47"/>
        <v>PAS AE 2018</v>
      </c>
      <c r="Y601" s="970" t="str">
        <f t="shared" si="48"/>
        <v/>
      </c>
      <c r="Z601" s="957">
        <f t="shared" si="45"/>
        <v>0</v>
      </c>
      <c r="AA601" s="957" t="str">
        <f t="shared" si="46"/>
        <v/>
      </c>
      <c r="AB601" s="959">
        <f t="array" ref="AB601">MAX(($I$2:$I$10000=I601)*($W$2:$W$10000=W601)*($E$2:$E$10000="51")*($P$2:$P$10000))</f>
        <v>0</v>
      </c>
      <c r="AC601" s="957">
        <f t="shared" si="49"/>
        <v>0</v>
      </c>
    </row>
    <row r="602" spans="24:29" x14ac:dyDescent="0.3">
      <c r="X602" s="970" t="str">
        <f t="shared" si="47"/>
        <v>PAS AE 2018</v>
      </c>
      <c r="Y602" s="970" t="str">
        <f t="shared" si="48"/>
        <v/>
      </c>
      <c r="Z602" s="957">
        <f t="shared" si="45"/>
        <v>0</v>
      </c>
      <c r="AA602" s="957" t="str">
        <f t="shared" si="46"/>
        <v/>
      </c>
      <c r="AB602" s="959">
        <f t="array" ref="AB602">MAX(($I$2:$I$10000=I602)*($W$2:$W$10000=W602)*($E$2:$E$10000="51")*($P$2:$P$10000))</f>
        <v>0</v>
      </c>
      <c r="AC602" s="957">
        <f t="shared" si="49"/>
        <v>0</v>
      </c>
    </row>
    <row r="603" spans="24:29" x14ac:dyDescent="0.3">
      <c r="X603" s="970" t="str">
        <f t="shared" si="47"/>
        <v>PAS AE 2018</v>
      </c>
      <c r="Y603" s="970" t="str">
        <f t="shared" si="48"/>
        <v/>
      </c>
      <c r="Z603" s="957">
        <f t="shared" si="45"/>
        <v>0</v>
      </c>
      <c r="AA603" s="957" t="str">
        <f t="shared" si="46"/>
        <v/>
      </c>
      <c r="AB603" s="959">
        <f t="array" ref="AB603">MAX(($I$2:$I$10000=I603)*($W$2:$W$10000=W603)*($E$2:$E$10000="51")*($P$2:$P$10000))</f>
        <v>0</v>
      </c>
      <c r="AC603" s="957">
        <f t="shared" si="49"/>
        <v>0</v>
      </c>
    </row>
    <row r="604" spans="24:29" x14ac:dyDescent="0.3">
      <c r="X604" s="970" t="str">
        <f t="shared" si="47"/>
        <v>PAS AE 2018</v>
      </c>
      <c r="Y604" s="970" t="str">
        <f t="shared" si="48"/>
        <v/>
      </c>
      <c r="Z604" s="957">
        <f t="shared" si="45"/>
        <v>0</v>
      </c>
      <c r="AA604" s="957" t="str">
        <f t="shared" si="46"/>
        <v/>
      </c>
      <c r="AB604" s="959">
        <f t="array" ref="AB604">MAX(($I$2:$I$10000=I604)*($W$2:$W$10000=W604)*($E$2:$E$10000="51")*($P$2:$P$10000))</f>
        <v>0</v>
      </c>
      <c r="AC604" s="957">
        <f t="shared" si="49"/>
        <v>0</v>
      </c>
    </row>
    <row r="605" spans="24:29" x14ac:dyDescent="0.3">
      <c r="X605" s="970" t="str">
        <f t="shared" si="47"/>
        <v>PAS AE 2018</v>
      </c>
      <c r="Y605" s="970" t="str">
        <f t="shared" si="48"/>
        <v/>
      </c>
      <c r="Z605" s="957">
        <f t="shared" si="45"/>
        <v>0</v>
      </c>
      <c r="AA605" s="957" t="str">
        <f t="shared" si="46"/>
        <v/>
      </c>
      <c r="AB605" s="959">
        <f t="array" ref="AB605">MAX(($I$2:$I$10000=I605)*($W$2:$W$10000=W605)*($E$2:$E$10000="51")*($P$2:$P$10000))</f>
        <v>0</v>
      </c>
      <c r="AC605" s="957">
        <f t="shared" si="49"/>
        <v>0</v>
      </c>
    </row>
    <row r="606" spans="24:29" x14ac:dyDescent="0.3">
      <c r="X606" s="970" t="str">
        <f t="shared" si="47"/>
        <v>PAS AE 2018</v>
      </c>
      <c r="Y606" s="970" t="str">
        <f t="shared" si="48"/>
        <v/>
      </c>
      <c r="Z606" s="957">
        <f t="shared" si="45"/>
        <v>0</v>
      </c>
      <c r="AA606" s="957" t="str">
        <f t="shared" si="46"/>
        <v/>
      </c>
      <c r="AB606" s="959">
        <f t="array" ref="AB606">MAX(($I$2:$I$10000=I606)*($W$2:$W$10000=W606)*($E$2:$E$10000="51")*($P$2:$P$10000))</f>
        <v>0</v>
      </c>
      <c r="AC606" s="957">
        <f t="shared" si="49"/>
        <v>0</v>
      </c>
    </row>
    <row r="607" spans="24:29" x14ac:dyDescent="0.3">
      <c r="X607" s="970" t="str">
        <f t="shared" si="47"/>
        <v>PAS AE 2018</v>
      </c>
      <c r="Y607" s="970" t="str">
        <f t="shared" si="48"/>
        <v/>
      </c>
      <c r="Z607" s="957">
        <f t="shared" si="45"/>
        <v>0</v>
      </c>
      <c r="AA607" s="957" t="str">
        <f t="shared" si="46"/>
        <v/>
      </c>
      <c r="AB607" s="959">
        <f t="array" ref="AB607">MAX(($I$2:$I$10000=I607)*($W$2:$W$10000=W607)*($E$2:$E$10000="51")*($P$2:$P$10000))</f>
        <v>0</v>
      </c>
      <c r="AC607" s="957">
        <f t="shared" si="49"/>
        <v>0</v>
      </c>
    </row>
    <row r="608" spans="24:29" x14ac:dyDescent="0.3">
      <c r="X608" s="970" t="str">
        <f t="shared" si="47"/>
        <v>PAS AE 2018</v>
      </c>
      <c r="Y608" s="970" t="str">
        <f t="shared" si="48"/>
        <v/>
      </c>
      <c r="Z608" s="957">
        <f t="shared" si="45"/>
        <v>0</v>
      </c>
      <c r="AA608" s="957" t="str">
        <f t="shared" si="46"/>
        <v/>
      </c>
      <c r="AB608" s="959">
        <f t="array" ref="AB608">MAX(($I$2:$I$10000=I608)*($W$2:$W$10000=W608)*($E$2:$E$10000="51")*($P$2:$P$10000))</f>
        <v>0</v>
      </c>
      <c r="AC608" s="957">
        <f t="shared" si="49"/>
        <v>0</v>
      </c>
    </row>
    <row r="609" spans="24:29" x14ac:dyDescent="0.3">
      <c r="X609" s="970" t="str">
        <f t="shared" si="47"/>
        <v>PAS AE 2018</v>
      </c>
      <c r="Y609" s="970" t="str">
        <f t="shared" si="48"/>
        <v/>
      </c>
      <c r="Z609" s="957">
        <f t="shared" si="45"/>
        <v>0</v>
      </c>
      <c r="AA609" s="957" t="str">
        <f t="shared" si="46"/>
        <v/>
      </c>
      <c r="AB609" s="959">
        <f t="array" ref="AB609">MAX(($I$2:$I$10000=I609)*($W$2:$W$10000=W609)*($E$2:$E$10000="51")*($P$2:$P$10000))</f>
        <v>0</v>
      </c>
      <c r="AC609" s="957">
        <f t="shared" si="49"/>
        <v>0</v>
      </c>
    </row>
    <row r="610" spans="24:29" x14ac:dyDescent="0.3">
      <c r="X610" s="970" t="str">
        <f t="shared" si="47"/>
        <v>PAS AE 2018</v>
      </c>
      <c r="Y610" s="970" t="str">
        <f t="shared" si="48"/>
        <v/>
      </c>
      <c r="Z610" s="957">
        <f t="shared" si="45"/>
        <v>0</v>
      </c>
      <c r="AA610" s="957" t="str">
        <f t="shared" si="46"/>
        <v/>
      </c>
      <c r="AB610" s="959">
        <f t="array" ref="AB610">MAX(($I$2:$I$10000=I610)*($W$2:$W$10000=W610)*($E$2:$E$10000="51")*($P$2:$P$10000))</f>
        <v>0</v>
      </c>
      <c r="AC610" s="957">
        <f t="shared" si="49"/>
        <v>0</v>
      </c>
    </row>
    <row r="611" spans="24:29" x14ac:dyDescent="0.3">
      <c r="X611" s="970" t="str">
        <f t="shared" si="47"/>
        <v>PAS AE 2018</v>
      </c>
      <c r="Y611" s="970" t="str">
        <f t="shared" si="48"/>
        <v/>
      </c>
      <c r="Z611" s="957">
        <f t="shared" si="45"/>
        <v>0</v>
      </c>
      <c r="AA611" s="957" t="str">
        <f t="shared" si="46"/>
        <v/>
      </c>
      <c r="AB611" s="959">
        <f t="array" ref="AB611">MAX(($I$2:$I$10000=I611)*($W$2:$W$10000=W611)*($E$2:$E$10000="51")*($P$2:$P$10000))</f>
        <v>0</v>
      </c>
      <c r="AC611" s="957">
        <f t="shared" si="49"/>
        <v>0</v>
      </c>
    </row>
    <row r="612" spans="24:29" x14ac:dyDescent="0.3">
      <c r="X612" s="970" t="str">
        <f t="shared" si="47"/>
        <v>PAS AE 2018</v>
      </c>
      <c r="Y612" s="970" t="str">
        <f t="shared" si="48"/>
        <v/>
      </c>
      <c r="Z612" s="957">
        <f t="shared" si="45"/>
        <v>0</v>
      </c>
      <c r="AA612" s="957" t="str">
        <f t="shared" si="46"/>
        <v/>
      </c>
      <c r="AB612" s="959">
        <f t="array" ref="AB612">MAX(($I$2:$I$10000=I612)*($W$2:$W$10000=W612)*($E$2:$E$10000="51")*($P$2:$P$10000))</f>
        <v>0</v>
      </c>
      <c r="AC612" s="957">
        <f t="shared" si="49"/>
        <v>0</v>
      </c>
    </row>
    <row r="613" spans="24:29" x14ac:dyDescent="0.3">
      <c r="X613" s="970" t="str">
        <f t="shared" si="47"/>
        <v>PAS AE 2018</v>
      </c>
      <c r="Y613" s="970" t="str">
        <f t="shared" si="48"/>
        <v/>
      </c>
      <c r="Z613" s="957">
        <f t="shared" si="45"/>
        <v>0</v>
      </c>
      <c r="AA613" s="957" t="str">
        <f t="shared" si="46"/>
        <v/>
      </c>
      <c r="AB613" s="959">
        <f t="array" ref="AB613">MAX(($I$2:$I$10000=I613)*($W$2:$W$10000=W613)*($E$2:$E$10000="51")*($P$2:$P$10000))</f>
        <v>0</v>
      </c>
      <c r="AC613" s="957">
        <f t="shared" si="49"/>
        <v>0</v>
      </c>
    </row>
    <row r="614" spans="24:29" x14ac:dyDescent="0.3">
      <c r="X614" s="970" t="str">
        <f t="shared" si="47"/>
        <v>PAS AE 2018</v>
      </c>
      <c r="Y614" s="970" t="str">
        <f t="shared" si="48"/>
        <v/>
      </c>
      <c r="Z614" s="957">
        <f t="shared" si="45"/>
        <v>0</v>
      </c>
      <c r="AA614" s="957" t="str">
        <f t="shared" si="46"/>
        <v/>
      </c>
      <c r="AB614" s="959">
        <f t="array" ref="AB614">MAX(($I$2:$I$10000=I614)*($W$2:$W$10000=W614)*($E$2:$E$10000="51")*($P$2:$P$10000))</f>
        <v>0</v>
      </c>
      <c r="AC614" s="957">
        <f t="shared" si="49"/>
        <v>0</v>
      </c>
    </row>
    <row r="615" spans="24:29" x14ac:dyDescent="0.3">
      <c r="X615" s="970" t="str">
        <f t="shared" si="47"/>
        <v>PAS AE 2018</v>
      </c>
      <c r="Y615" s="970" t="str">
        <f t="shared" si="48"/>
        <v/>
      </c>
      <c r="Z615" s="957">
        <f t="shared" si="45"/>
        <v>0</v>
      </c>
      <c r="AA615" s="957" t="str">
        <f t="shared" si="46"/>
        <v/>
      </c>
      <c r="AB615" s="959">
        <f t="array" ref="AB615">MAX(($I$2:$I$10000=I615)*($W$2:$W$10000=W615)*($E$2:$E$10000="51")*($P$2:$P$10000))</f>
        <v>0</v>
      </c>
      <c r="AC615" s="957">
        <f t="shared" si="49"/>
        <v>0</v>
      </c>
    </row>
    <row r="616" spans="24:29" x14ac:dyDescent="0.3">
      <c r="X616" s="970" t="str">
        <f t="shared" si="47"/>
        <v>PAS AE 2018</v>
      </c>
      <c r="Y616" s="970" t="str">
        <f t="shared" si="48"/>
        <v/>
      </c>
      <c r="Z616" s="957">
        <f t="shared" si="45"/>
        <v>0</v>
      </c>
      <c r="AA616" s="957" t="str">
        <f t="shared" si="46"/>
        <v/>
      </c>
      <c r="AB616" s="959">
        <f t="array" ref="AB616">MAX(($I$2:$I$10000=I616)*($W$2:$W$10000=W616)*($E$2:$E$10000="51")*($P$2:$P$10000))</f>
        <v>0</v>
      </c>
      <c r="AC616" s="957">
        <f t="shared" si="49"/>
        <v>0</v>
      </c>
    </row>
    <row r="617" spans="24:29" x14ac:dyDescent="0.3">
      <c r="X617" s="970" t="str">
        <f t="shared" si="47"/>
        <v>PAS AE 2018</v>
      </c>
      <c r="Y617" s="970" t="str">
        <f t="shared" si="48"/>
        <v/>
      </c>
      <c r="Z617" s="957">
        <f t="shared" si="45"/>
        <v>0</v>
      </c>
      <c r="AA617" s="957" t="str">
        <f t="shared" si="46"/>
        <v/>
      </c>
      <c r="AB617" s="959">
        <f t="array" ref="AB617">MAX(($I$2:$I$10000=I617)*($W$2:$W$10000=W617)*($E$2:$E$10000="51")*($P$2:$P$10000))</f>
        <v>0</v>
      </c>
      <c r="AC617" s="957">
        <f t="shared" si="49"/>
        <v>0</v>
      </c>
    </row>
    <row r="618" spans="24:29" x14ac:dyDescent="0.3">
      <c r="X618" s="970" t="str">
        <f t="shared" si="47"/>
        <v>PAS AE 2018</v>
      </c>
      <c r="Y618" s="970" t="str">
        <f t="shared" si="48"/>
        <v/>
      </c>
      <c r="Z618" s="957">
        <f t="shared" si="45"/>
        <v>0</v>
      </c>
      <c r="AA618" s="957" t="str">
        <f t="shared" si="46"/>
        <v/>
      </c>
      <c r="AB618" s="959">
        <f t="array" ref="AB618">MAX(($I$2:$I$10000=I618)*($W$2:$W$10000=W618)*($E$2:$E$10000="51")*($P$2:$P$10000))</f>
        <v>0</v>
      </c>
      <c r="AC618" s="957">
        <f t="shared" si="49"/>
        <v>0</v>
      </c>
    </row>
    <row r="619" spans="24:29" x14ac:dyDescent="0.3">
      <c r="X619" s="970" t="str">
        <f t="shared" si="47"/>
        <v>PAS AE 2018</v>
      </c>
      <c r="Y619" s="970" t="str">
        <f t="shared" si="48"/>
        <v/>
      </c>
      <c r="Z619" s="957">
        <f t="shared" si="45"/>
        <v>0</v>
      </c>
      <c r="AA619" s="957" t="str">
        <f t="shared" si="46"/>
        <v/>
      </c>
      <c r="AB619" s="959">
        <f t="array" ref="AB619">MAX(($I$2:$I$10000=I619)*($W$2:$W$10000=W619)*($E$2:$E$10000="51")*($P$2:$P$10000))</f>
        <v>0</v>
      </c>
      <c r="AC619" s="957">
        <f t="shared" si="49"/>
        <v>0</v>
      </c>
    </row>
    <row r="620" spans="24:29" x14ac:dyDescent="0.3">
      <c r="X620" s="970" t="str">
        <f t="shared" si="47"/>
        <v>PAS AE 2018</v>
      </c>
      <c r="Y620" s="970" t="str">
        <f t="shared" si="48"/>
        <v/>
      </c>
      <c r="Z620" s="957">
        <f t="shared" si="45"/>
        <v>0</v>
      </c>
      <c r="AA620" s="957" t="str">
        <f t="shared" si="46"/>
        <v/>
      </c>
      <c r="AB620" s="959">
        <f t="array" ref="AB620">MAX(($I$2:$I$10000=I620)*($W$2:$W$10000=W620)*($E$2:$E$10000="51")*($P$2:$P$10000))</f>
        <v>0</v>
      </c>
      <c r="AC620" s="957">
        <f t="shared" si="49"/>
        <v>0</v>
      </c>
    </row>
    <row r="621" spans="24:29" x14ac:dyDescent="0.3">
      <c r="X621" s="970" t="str">
        <f t="shared" si="47"/>
        <v>PAS AE 2018</v>
      </c>
      <c r="Y621" s="970" t="str">
        <f t="shared" si="48"/>
        <v/>
      </c>
      <c r="Z621" s="957">
        <f t="shared" si="45"/>
        <v>0</v>
      </c>
      <c r="AA621" s="957" t="str">
        <f t="shared" si="46"/>
        <v/>
      </c>
      <c r="AB621" s="959">
        <f t="array" ref="AB621">MAX(($I$2:$I$10000=I621)*($W$2:$W$10000=W621)*($E$2:$E$10000="51")*($P$2:$P$10000))</f>
        <v>0</v>
      </c>
      <c r="AC621" s="957">
        <f t="shared" si="49"/>
        <v>0</v>
      </c>
    </row>
    <row r="622" spans="24:29" x14ac:dyDescent="0.3">
      <c r="X622" s="970" t="str">
        <f t="shared" si="47"/>
        <v>PAS AE 2018</v>
      </c>
      <c r="Y622" s="970" t="str">
        <f t="shared" si="48"/>
        <v/>
      </c>
      <c r="Z622" s="957">
        <f t="shared" si="45"/>
        <v>0</v>
      </c>
      <c r="AA622" s="957" t="str">
        <f t="shared" si="46"/>
        <v/>
      </c>
      <c r="AB622" s="959">
        <f t="array" ref="AB622">MAX(($I$2:$I$10000=I622)*($W$2:$W$10000=W622)*($E$2:$E$10000="51")*($P$2:$P$10000))</f>
        <v>0</v>
      </c>
      <c r="AC622" s="957">
        <f t="shared" si="49"/>
        <v>0</v>
      </c>
    </row>
    <row r="623" spans="24:29" x14ac:dyDescent="0.3">
      <c r="X623" s="970" t="str">
        <f t="shared" si="47"/>
        <v>PAS AE 2018</v>
      </c>
      <c r="Y623" s="970" t="str">
        <f t="shared" si="48"/>
        <v/>
      </c>
      <c r="Z623" s="957">
        <f t="shared" si="45"/>
        <v>0</v>
      </c>
      <c r="AA623" s="957" t="str">
        <f t="shared" si="46"/>
        <v/>
      </c>
      <c r="AB623" s="959">
        <f t="array" ref="AB623">MAX(($I$2:$I$10000=I623)*($W$2:$W$10000=W623)*($E$2:$E$10000="51")*($P$2:$P$10000))</f>
        <v>0</v>
      </c>
      <c r="AC623" s="957">
        <f t="shared" si="49"/>
        <v>0</v>
      </c>
    </row>
    <row r="624" spans="24:29" x14ac:dyDescent="0.3">
      <c r="X624" s="970" t="str">
        <f t="shared" si="47"/>
        <v>PAS AE 2018</v>
      </c>
      <c r="Y624" s="970" t="str">
        <f t="shared" si="48"/>
        <v/>
      </c>
      <c r="Z624" s="957">
        <f t="shared" si="45"/>
        <v>0</v>
      </c>
      <c r="AA624" s="957" t="str">
        <f t="shared" si="46"/>
        <v/>
      </c>
      <c r="AB624" s="959">
        <f t="array" ref="AB624">MAX(($I$2:$I$10000=I624)*($W$2:$W$10000=W624)*($E$2:$E$10000="51")*($P$2:$P$10000))</f>
        <v>0</v>
      </c>
      <c r="AC624" s="957">
        <f t="shared" si="49"/>
        <v>0</v>
      </c>
    </row>
    <row r="625" spans="24:29" x14ac:dyDescent="0.3">
      <c r="X625" s="970" t="str">
        <f t="shared" si="47"/>
        <v>PAS AE 2018</v>
      </c>
      <c r="Y625" s="970" t="str">
        <f t="shared" si="48"/>
        <v/>
      </c>
      <c r="Z625" s="957">
        <f t="shared" si="45"/>
        <v>0</v>
      </c>
      <c r="AA625" s="957" t="str">
        <f t="shared" si="46"/>
        <v/>
      </c>
      <c r="AB625" s="959">
        <f t="array" ref="AB625">MAX(($I$2:$I$10000=I625)*($W$2:$W$10000=W625)*($E$2:$E$10000="51")*($P$2:$P$10000))</f>
        <v>0</v>
      </c>
      <c r="AC625" s="957">
        <f t="shared" si="49"/>
        <v>0</v>
      </c>
    </row>
    <row r="626" spans="24:29" x14ac:dyDescent="0.3">
      <c r="X626" s="970" t="str">
        <f t="shared" si="47"/>
        <v>PAS AE 2018</v>
      </c>
      <c r="Y626" s="970" t="str">
        <f t="shared" si="48"/>
        <v/>
      </c>
      <c r="Z626" s="957">
        <f t="shared" si="45"/>
        <v>0</v>
      </c>
      <c r="AA626" s="957" t="str">
        <f t="shared" si="46"/>
        <v/>
      </c>
      <c r="AB626" s="959">
        <f t="array" ref="AB626">MAX(($I$2:$I$10000=I626)*($W$2:$W$10000=W626)*($E$2:$E$10000="51")*($P$2:$P$10000))</f>
        <v>0</v>
      </c>
      <c r="AC626" s="957">
        <f t="shared" si="49"/>
        <v>0</v>
      </c>
    </row>
    <row r="627" spans="24:29" x14ac:dyDescent="0.3">
      <c r="X627" s="970" t="str">
        <f t="shared" si="47"/>
        <v>PAS AE 2018</v>
      </c>
      <c r="Y627" s="970" t="str">
        <f t="shared" si="48"/>
        <v/>
      </c>
      <c r="Z627" s="957">
        <f t="shared" si="45"/>
        <v>0</v>
      </c>
      <c r="AA627" s="957" t="str">
        <f t="shared" si="46"/>
        <v/>
      </c>
      <c r="AB627" s="959">
        <f t="array" ref="AB627">MAX(($I$2:$I$10000=I627)*($W$2:$W$10000=W627)*($E$2:$E$10000="51")*($P$2:$P$10000))</f>
        <v>0</v>
      </c>
      <c r="AC627" s="957">
        <f t="shared" si="49"/>
        <v>0</v>
      </c>
    </row>
    <row r="628" spans="24:29" x14ac:dyDescent="0.3">
      <c r="X628" s="970" t="str">
        <f t="shared" si="47"/>
        <v>PAS AE 2018</v>
      </c>
      <c r="Y628" s="970" t="str">
        <f t="shared" si="48"/>
        <v/>
      </c>
      <c r="Z628" s="957">
        <f t="shared" si="45"/>
        <v>0</v>
      </c>
      <c r="AA628" s="957" t="str">
        <f t="shared" si="46"/>
        <v/>
      </c>
      <c r="AB628" s="959">
        <f t="array" ref="AB628">MAX(($I$2:$I$10000=I628)*($W$2:$W$10000=W628)*($E$2:$E$10000="51")*($P$2:$P$10000))</f>
        <v>0</v>
      </c>
      <c r="AC628" s="957">
        <f t="shared" si="49"/>
        <v>0</v>
      </c>
    </row>
    <row r="629" spans="24:29" x14ac:dyDescent="0.3">
      <c r="X629" s="970" t="str">
        <f t="shared" si="47"/>
        <v>PAS AE 2018</v>
      </c>
      <c r="Y629" s="970" t="str">
        <f t="shared" si="48"/>
        <v/>
      </c>
      <c r="Z629" s="957">
        <f t="shared" si="45"/>
        <v>0</v>
      </c>
      <c r="AA629" s="957" t="str">
        <f t="shared" si="46"/>
        <v/>
      </c>
      <c r="AB629" s="959">
        <f t="array" ref="AB629">MAX(($I$2:$I$10000=I629)*($W$2:$W$10000=W629)*($E$2:$E$10000="51")*($P$2:$P$10000))</f>
        <v>0</v>
      </c>
      <c r="AC629" s="957">
        <f t="shared" si="49"/>
        <v>0</v>
      </c>
    </row>
    <row r="630" spans="24:29" x14ac:dyDescent="0.3">
      <c r="X630" s="970" t="str">
        <f t="shared" si="47"/>
        <v>PAS AE 2018</v>
      </c>
      <c r="Y630" s="970" t="str">
        <f t="shared" si="48"/>
        <v/>
      </c>
      <c r="Z630" s="957">
        <f t="shared" si="45"/>
        <v>0</v>
      </c>
      <c r="AA630" s="957" t="str">
        <f t="shared" si="46"/>
        <v/>
      </c>
      <c r="AB630" s="959">
        <f t="array" ref="AB630">MAX(($I$2:$I$10000=I630)*($W$2:$W$10000=W630)*($E$2:$E$10000="51")*($P$2:$P$10000))</f>
        <v>0</v>
      </c>
      <c r="AC630" s="957">
        <f t="shared" si="49"/>
        <v>0</v>
      </c>
    </row>
    <row r="631" spans="24:29" x14ac:dyDescent="0.3">
      <c r="X631" s="970" t="str">
        <f t="shared" si="47"/>
        <v>PAS AE 2018</v>
      </c>
      <c r="Y631" s="970" t="str">
        <f t="shared" si="48"/>
        <v/>
      </c>
      <c r="Z631" s="957">
        <f t="shared" si="45"/>
        <v>0</v>
      </c>
      <c r="AA631" s="957" t="str">
        <f t="shared" si="46"/>
        <v/>
      </c>
      <c r="AB631" s="959">
        <f t="array" ref="AB631">MAX(($I$2:$I$10000=I631)*($W$2:$W$10000=W631)*($E$2:$E$10000="51")*($P$2:$P$10000))</f>
        <v>0</v>
      </c>
      <c r="AC631" s="957">
        <f t="shared" si="49"/>
        <v>0</v>
      </c>
    </row>
    <row r="632" spans="24:29" x14ac:dyDescent="0.3">
      <c r="X632" s="970" t="str">
        <f t="shared" si="47"/>
        <v>PAS AE 2018</v>
      </c>
      <c r="Y632" s="970" t="str">
        <f t="shared" si="48"/>
        <v/>
      </c>
      <c r="Z632" s="957">
        <f t="shared" si="45"/>
        <v>0</v>
      </c>
      <c r="AA632" s="957" t="str">
        <f t="shared" si="46"/>
        <v/>
      </c>
      <c r="AB632" s="959">
        <f t="array" ref="AB632">MAX(($I$2:$I$10000=I632)*($W$2:$W$10000=W632)*($E$2:$E$10000="51")*($P$2:$P$10000))</f>
        <v>0</v>
      </c>
      <c r="AC632" s="957">
        <f t="shared" si="49"/>
        <v>0</v>
      </c>
    </row>
    <row r="633" spans="24:29" x14ac:dyDescent="0.3">
      <c r="X633" s="970" t="str">
        <f t="shared" si="47"/>
        <v>PAS AE 2018</v>
      </c>
      <c r="Y633" s="970" t="str">
        <f t="shared" si="48"/>
        <v/>
      </c>
      <c r="Z633" s="957">
        <f t="shared" si="45"/>
        <v>0</v>
      </c>
      <c r="AA633" s="957" t="str">
        <f t="shared" si="46"/>
        <v/>
      </c>
      <c r="AB633" s="959">
        <f t="array" ref="AB633">MAX(($I$2:$I$10000=I633)*($W$2:$W$10000=W633)*($E$2:$E$10000="51")*($P$2:$P$10000))</f>
        <v>0</v>
      </c>
      <c r="AC633" s="957">
        <f t="shared" si="49"/>
        <v>0</v>
      </c>
    </row>
    <row r="634" spans="24:29" x14ac:dyDescent="0.3">
      <c r="X634" s="970" t="str">
        <f t="shared" si="47"/>
        <v>PAS AE 2018</v>
      </c>
      <c r="Y634" s="970" t="str">
        <f t="shared" si="48"/>
        <v/>
      </c>
      <c r="Z634" s="957">
        <f t="shared" si="45"/>
        <v>0</v>
      </c>
      <c r="AA634" s="957" t="str">
        <f t="shared" si="46"/>
        <v/>
      </c>
      <c r="AB634" s="959">
        <f t="array" ref="AB634">MAX(($I$2:$I$10000=I634)*($W$2:$W$10000=W634)*($E$2:$E$10000="51")*($P$2:$P$10000))</f>
        <v>0</v>
      </c>
      <c r="AC634" s="957">
        <f t="shared" si="49"/>
        <v>0</v>
      </c>
    </row>
    <row r="635" spans="24:29" x14ac:dyDescent="0.3">
      <c r="X635" s="970" t="str">
        <f t="shared" si="47"/>
        <v>PAS AE 2018</v>
      </c>
      <c r="Y635" s="970" t="str">
        <f t="shared" si="48"/>
        <v/>
      </c>
      <c r="Z635" s="957">
        <f t="shared" si="45"/>
        <v>0</v>
      </c>
      <c r="AA635" s="957" t="str">
        <f t="shared" si="46"/>
        <v/>
      </c>
      <c r="AB635" s="959">
        <f t="array" ref="AB635">MAX(($I$2:$I$10000=I635)*($W$2:$W$10000=W635)*($E$2:$E$10000="51")*($P$2:$P$10000))</f>
        <v>0</v>
      </c>
      <c r="AC635" s="957">
        <f t="shared" si="49"/>
        <v>0</v>
      </c>
    </row>
    <row r="636" spans="24:29" x14ac:dyDescent="0.3">
      <c r="X636" s="970" t="str">
        <f t="shared" si="47"/>
        <v>PAS AE 2018</v>
      </c>
      <c r="Y636" s="970" t="str">
        <f t="shared" si="48"/>
        <v/>
      </c>
      <c r="Z636" s="957">
        <f t="shared" si="45"/>
        <v>0</v>
      </c>
      <c r="AA636" s="957" t="str">
        <f t="shared" si="46"/>
        <v/>
      </c>
      <c r="AB636" s="959">
        <f t="array" ref="AB636">MAX(($I$2:$I$10000=I636)*($W$2:$W$10000=W636)*($E$2:$E$10000="51")*($P$2:$P$10000))</f>
        <v>0</v>
      </c>
      <c r="AC636" s="957">
        <f t="shared" si="49"/>
        <v>0</v>
      </c>
    </row>
    <row r="637" spans="24:29" x14ac:dyDescent="0.3">
      <c r="X637" s="970" t="str">
        <f t="shared" si="47"/>
        <v>PAS AE 2018</v>
      </c>
      <c r="Y637" s="970" t="str">
        <f t="shared" si="48"/>
        <v/>
      </c>
      <c r="Z637" s="957">
        <f t="shared" si="45"/>
        <v>0</v>
      </c>
      <c r="AA637" s="957" t="str">
        <f t="shared" si="46"/>
        <v/>
      </c>
      <c r="AB637" s="959">
        <f t="array" ref="AB637">MAX(($I$2:$I$10000=I637)*($W$2:$W$10000=W637)*($E$2:$E$10000="51")*($P$2:$P$10000))</f>
        <v>0</v>
      </c>
      <c r="AC637" s="957">
        <f t="shared" si="49"/>
        <v>0</v>
      </c>
    </row>
    <row r="638" spans="24:29" x14ac:dyDescent="0.3">
      <c r="X638" s="970" t="str">
        <f t="shared" si="47"/>
        <v>PAS AE 2018</v>
      </c>
      <c r="Y638" s="970" t="str">
        <f t="shared" si="48"/>
        <v/>
      </c>
      <c r="Z638" s="957">
        <f t="shared" si="45"/>
        <v>0</v>
      </c>
      <c r="AA638" s="957" t="str">
        <f t="shared" si="46"/>
        <v/>
      </c>
      <c r="AB638" s="959">
        <f t="array" ref="AB638">MAX(($I$2:$I$10000=I638)*($W$2:$W$10000=W638)*($E$2:$E$10000="51")*($P$2:$P$10000))</f>
        <v>0</v>
      </c>
      <c r="AC638" s="957">
        <f t="shared" si="49"/>
        <v>0</v>
      </c>
    </row>
    <row r="639" spans="24:29" x14ac:dyDescent="0.3">
      <c r="X639" s="970" t="str">
        <f t="shared" si="47"/>
        <v>PAS AE 2018</v>
      </c>
      <c r="Y639" s="970" t="str">
        <f t="shared" si="48"/>
        <v/>
      </c>
      <c r="Z639" s="957">
        <f t="shared" si="45"/>
        <v>0</v>
      </c>
      <c r="AA639" s="957" t="str">
        <f t="shared" si="46"/>
        <v/>
      </c>
      <c r="AB639" s="959">
        <f t="array" ref="AB639">MAX(($I$2:$I$10000=I639)*($W$2:$W$10000=W639)*($E$2:$E$10000="51")*($P$2:$P$10000))</f>
        <v>0</v>
      </c>
      <c r="AC639" s="957">
        <f t="shared" si="49"/>
        <v>0</v>
      </c>
    </row>
    <row r="640" spans="24:29" x14ac:dyDescent="0.3">
      <c r="X640" s="970" t="str">
        <f t="shared" si="47"/>
        <v>PAS AE 2018</v>
      </c>
      <c r="Y640" s="970" t="str">
        <f t="shared" si="48"/>
        <v/>
      </c>
      <c r="Z640" s="957">
        <f t="shared" si="45"/>
        <v>0</v>
      </c>
      <c r="AA640" s="957" t="str">
        <f t="shared" si="46"/>
        <v/>
      </c>
      <c r="AB640" s="959">
        <f t="array" ref="AB640">MAX(($I$2:$I$10000=I640)*($W$2:$W$10000=W640)*($E$2:$E$10000="51")*($P$2:$P$10000))</f>
        <v>0</v>
      </c>
      <c r="AC640" s="957">
        <f t="shared" si="49"/>
        <v>0</v>
      </c>
    </row>
    <row r="641" spans="24:29" x14ac:dyDescent="0.3">
      <c r="X641" s="970" t="str">
        <f t="shared" si="47"/>
        <v>PAS AE 2018</v>
      </c>
      <c r="Y641" s="970" t="str">
        <f t="shared" si="48"/>
        <v/>
      </c>
      <c r="Z641" s="957">
        <f t="shared" si="45"/>
        <v>0</v>
      </c>
      <c r="AA641" s="957" t="str">
        <f t="shared" si="46"/>
        <v/>
      </c>
      <c r="AB641" s="959">
        <f t="array" ref="AB641">MAX(($I$2:$I$10000=I641)*($W$2:$W$10000=W641)*($E$2:$E$10000="51")*($P$2:$P$10000))</f>
        <v>0</v>
      </c>
      <c r="AC641" s="957">
        <f t="shared" si="49"/>
        <v>0</v>
      </c>
    </row>
    <row r="642" spans="24:29" x14ac:dyDescent="0.3">
      <c r="X642" s="970" t="str">
        <f t="shared" si="47"/>
        <v>PAS AE 2018</v>
      </c>
      <c r="Y642" s="970" t="str">
        <f t="shared" si="48"/>
        <v/>
      </c>
      <c r="Z642" s="957">
        <f t="shared" ref="Z642:Z705" si="50">IF(AND(X642="AE 2018",Y642&lt;&gt;"0"),F642,0)</f>
        <v>0</v>
      </c>
      <c r="AA642" s="957" t="str">
        <f t="shared" ref="AA642:AA705" si="51">LEFT(C642,12)</f>
        <v/>
      </c>
      <c r="AB642" s="959">
        <f t="array" ref="AB642">MAX(($I$2:$I$10000=I642)*($W$2:$W$10000=W642)*($E$2:$E$10000="51")*($P$2:$P$10000))</f>
        <v>0</v>
      </c>
      <c r="AC642" s="957">
        <f t="shared" si="49"/>
        <v>0</v>
      </c>
    </row>
    <row r="643" spans="24:29" x14ac:dyDescent="0.3">
      <c r="X643" s="970" t="str">
        <f t="shared" ref="X643:X706" si="52">IF(AND(OR(E643="51",E643="57",E643="54",E643="61"),YEAR(AB643)=2018),"AE 2018","PAS AE 2018")</f>
        <v>PAS AE 2018</v>
      </c>
      <c r="Y643" s="970" t="str">
        <f t="shared" ref="Y643:Y706" si="53">CONCATENATE(W643,I643,E643)</f>
        <v/>
      </c>
      <c r="Z643" s="957">
        <f t="shared" si="50"/>
        <v>0</v>
      </c>
      <c r="AA643" s="957" t="str">
        <f t="shared" si="51"/>
        <v/>
      </c>
      <c r="AB643" s="959">
        <f t="array" ref="AB643">MAX(($I$2:$I$10000=I643)*($W$2:$W$10000=W643)*($E$2:$E$10000="51")*($P$2:$P$10000))</f>
        <v>0</v>
      </c>
      <c r="AC643" s="957">
        <f t="shared" ref="AC643:AC706" si="54">IF(YEAR(A643)&gt;2018,0,F643)</f>
        <v>0</v>
      </c>
    </row>
    <row r="644" spans="24:29" x14ac:dyDescent="0.3">
      <c r="X644" s="970" t="str">
        <f t="shared" si="52"/>
        <v>PAS AE 2018</v>
      </c>
      <c r="Y644" s="970" t="str">
        <f t="shared" si="53"/>
        <v/>
      </c>
      <c r="Z644" s="957">
        <f t="shared" si="50"/>
        <v>0</v>
      </c>
      <c r="AA644" s="957" t="str">
        <f t="shared" si="51"/>
        <v/>
      </c>
      <c r="AB644" s="959">
        <f t="array" ref="AB644">MAX(($I$2:$I$10000=I644)*($W$2:$W$10000=W644)*($E$2:$E$10000="51")*($P$2:$P$10000))</f>
        <v>0</v>
      </c>
      <c r="AC644" s="957">
        <f t="shared" si="54"/>
        <v>0</v>
      </c>
    </row>
    <row r="645" spans="24:29" x14ac:dyDescent="0.3">
      <c r="X645" s="970" t="str">
        <f t="shared" si="52"/>
        <v>PAS AE 2018</v>
      </c>
      <c r="Y645" s="970" t="str">
        <f t="shared" si="53"/>
        <v/>
      </c>
      <c r="Z645" s="957">
        <f t="shared" si="50"/>
        <v>0</v>
      </c>
      <c r="AA645" s="957" t="str">
        <f t="shared" si="51"/>
        <v/>
      </c>
      <c r="AB645" s="959">
        <f t="array" ref="AB645">MAX(($I$2:$I$10000=I645)*($W$2:$W$10000=W645)*($E$2:$E$10000="51")*($P$2:$P$10000))</f>
        <v>0</v>
      </c>
      <c r="AC645" s="957">
        <f t="shared" si="54"/>
        <v>0</v>
      </c>
    </row>
    <row r="646" spans="24:29" x14ac:dyDescent="0.3">
      <c r="X646" s="970" t="str">
        <f t="shared" si="52"/>
        <v>PAS AE 2018</v>
      </c>
      <c r="Y646" s="970" t="str">
        <f t="shared" si="53"/>
        <v/>
      </c>
      <c r="Z646" s="957">
        <f t="shared" si="50"/>
        <v>0</v>
      </c>
      <c r="AA646" s="957" t="str">
        <f t="shared" si="51"/>
        <v/>
      </c>
      <c r="AB646" s="959">
        <f t="array" ref="AB646">MAX(($I$2:$I$10000=I646)*($W$2:$W$10000=W646)*($E$2:$E$10000="51")*($P$2:$P$10000))</f>
        <v>0</v>
      </c>
      <c r="AC646" s="957">
        <f t="shared" si="54"/>
        <v>0</v>
      </c>
    </row>
    <row r="647" spans="24:29" x14ac:dyDescent="0.3">
      <c r="X647" s="970" t="str">
        <f t="shared" si="52"/>
        <v>PAS AE 2018</v>
      </c>
      <c r="Y647" s="970" t="str">
        <f t="shared" si="53"/>
        <v/>
      </c>
      <c r="Z647" s="957">
        <f t="shared" si="50"/>
        <v>0</v>
      </c>
      <c r="AA647" s="957" t="str">
        <f t="shared" si="51"/>
        <v/>
      </c>
      <c r="AB647" s="959">
        <f t="array" ref="AB647">MAX(($I$2:$I$10000=I647)*($W$2:$W$10000=W647)*($E$2:$E$10000="51")*($P$2:$P$10000))</f>
        <v>0</v>
      </c>
      <c r="AC647" s="957">
        <f t="shared" si="54"/>
        <v>0</v>
      </c>
    </row>
    <row r="648" spans="24:29" x14ac:dyDescent="0.3">
      <c r="X648" s="970" t="str">
        <f t="shared" si="52"/>
        <v>PAS AE 2018</v>
      </c>
      <c r="Y648" s="970" t="str">
        <f t="shared" si="53"/>
        <v/>
      </c>
      <c r="Z648" s="957">
        <f t="shared" si="50"/>
        <v>0</v>
      </c>
      <c r="AA648" s="957" t="str">
        <f t="shared" si="51"/>
        <v/>
      </c>
      <c r="AB648" s="959">
        <f t="array" ref="AB648">MAX(($I$2:$I$10000=I648)*($W$2:$W$10000=W648)*($E$2:$E$10000="51")*($P$2:$P$10000))</f>
        <v>0</v>
      </c>
      <c r="AC648" s="957">
        <f t="shared" si="54"/>
        <v>0</v>
      </c>
    </row>
    <row r="649" spans="24:29" x14ac:dyDescent="0.3">
      <c r="X649" s="970" t="str">
        <f t="shared" si="52"/>
        <v>PAS AE 2018</v>
      </c>
      <c r="Y649" s="970" t="str">
        <f t="shared" si="53"/>
        <v/>
      </c>
      <c r="Z649" s="957">
        <f t="shared" si="50"/>
        <v>0</v>
      </c>
      <c r="AA649" s="957" t="str">
        <f t="shared" si="51"/>
        <v/>
      </c>
      <c r="AB649" s="959">
        <f t="array" ref="AB649">MAX(($I$2:$I$10000=I649)*($W$2:$W$10000=W649)*($E$2:$E$10000="51")*($P$2:$P$10000))</f>
        <v>0</v>
      </c>
      <c r="AC649" s="957">
        <f t="shared" si="54"/>
        <v>0</v>
      </c>
    </row>
    <row r="650" spans="24:29" x14ac:dyDescent="0.3">
      <c r="X650" s="970" t="str">
        <f t="shared" si="52"/>
        <v>PAS AE 2018</v>
      </c>
      <c r="Y650" s="970" t="str">
        <f t="shared" si="53"/>
        <v/>
      </c>
      <c r="Z650" s="957">
        <f t="shared" si="50"/>
        <v>0</v>
      </c>
      <c r="AA650" s="957" t="str">
        <f t="shared" si="51"/>
        <v/>
      </c>
      <c r="AB650" s="959">
        <f t="array" ref="AB650">MAX(($I$2:$I$10000=I650)*($W$2:$W$10000=W650)*($E$2:$E$10000="51")*($P$2:$P$10000))</f>
        <v>0</v>
      </c>
      <c r="AC650" s="957">
        <f t="shared" si="54"/>
        <v>0</v>
      </c>
    </row>
    <row r="651" spans="24:29" x14ac:dyDescent="0.3">
      <c r="X651" s="970" t="str">
        <f t="shared" si="52"/>
        <v>PAS AE 2018</v>
      </c>
      <c r="Y651" s="970" t="str">
        <f t="shared" si="53"/>
        <v/>
      </c>
      <c r="Z651" s="957">
        <f t="shared" si="50"/>
        <v>0</v>
      </c>
      <c r="AA651" s="957" t="str">
        <f t="shared" si="51"/>
        <v/>
      </c>
      <c r="AB651" s="959">
        <f t="array" ref="AB651">MAX(($I$2:$I$10000=I651)*($W$2:$W$10000=W651)*($E$2:$E$10000="51")*($P$2:$P$10000))</f>
        <v>0</v>
      </c>
      <c r="AC651" s="957">
        <f t="shared" si="54"/>
        <v>0</v>
      </c>
    </row>
    <row r="652" spans="24:29" x14ac:dyDescent="0.3">
      <c r="X652" s="970" t="str">
        <f t="shared" si="52"/>
        <v>PAS AE 2018</v>
      </c>
      <c r="Y652" s="970" t="str">
        <f t="shared" si="53"/>
        <v/>
      </c>
      <c r="Z652" s="957">
        <f t="shared" si="50"/>
        <v>0</v>
      </c>
      <c r="AA652" s="957" t="str">
        <f t="shared" si="51"/>
        <v/>
      </c>
      <c r="AB652" s="959">
        <f t="array" ref="AB652">MAX(($I$2:$I$10000=I652)*($W$2:$W$10000=W652)*($E$2:$E$10000="51")*($P$2:$P$10000))</f>
        <v>0</v>
      </c>
      <c r="AC652" s="957">
        <f t="shared" si="54"/>
        <v>0</v>
      </c>
    </row>
    <row r="653" spans="24:29" x14ac:dyDescent="0.3">
      <c r="X653" s="970" t="str">
        <f t="shared" si="52"/>
        <v>PAS AE 2018</v>
      </c>
      <c r="Y653" s="970" t="str">
        <f t="shared" si="53"/>
        <v/>
      </c>
      <c r="Z653" s="957">
        <f t="shared" si="50"/>
        <v>0</v>
      </c>
      <c r="AA653" s="957" t="str">
        <f t="shared" si="51"/>
        <v/>
      </c>
      <c r="AB653" s="959">
        <f t="array" ref="AB653">MAX(($I$2:$I$10000=I653)*($W$2:$W$10000=W653)*($E$2:$E$10000="51")*($P$2:$P$10000))</f>
        <v>0</v>
      </c>
      <c r="AC653" s="957">
        <f t="shared" si="54"/>
        <v>0</v>
      </c>
    </row>
    <row r="654" spans="24:29" x14ac:dyDescent="0.3">
      <c r="X654" s="970" t="str">
        <f t="shared" si="52"/>
        <v>PAS AE 2018</v>
      </c>
      <c r="Y654" s="970" t="str">
        <f t="shared" si="53"/>
        <v/>
      </c>
      <c r="Z654" s="957">
        <f t="shared" si="50"/>
        <v>0</v>
      </c>
      <c r="AA654" s="957" t="str">
        <f t="shared" si="51"/>
        <v/>
      </c>
      <c r="AB654" s="959">
        <f t="array" ref="AB654">MAX(($I$2:$I$10000=I654)*($W$2:$W$10000=W654)*($E$2:$E$10000="51")*($P$2:$P$10000))</f>
        <v>0</v>
      </c>
      <c r="AC654" s="957">
        <f t="shared" si="54"/>
        <v>0</v>
      </c>
    </row>
    <row r="655" spans="24:29" x14ac:dyDescent="0.3">
      <c r="X655" s="970" t="str">
        <f t="shared" si="52"/>
        <v>PAS AE 2018</v>
      </c>
      <c r="Y655" s="970" t="str">
        <f t="shared" si="53"/>
        <v/>
      </c>
      <c r="Z655" s="957">
        <f t="shared" si="50"/>
        <v>0</v>
      </c>
      <c r="AA655" s="957" t="str">
        <f t="shared" si="51"/>
        <v/>
      </c>
      <c r="AB655" s="959">
        <f t="array" ref="AB655">MAX(($I$2:$I$10000=I655)*($W$2:$W$10000=W655)*($E$2:$E$10000="51")*($P$2:$P$10000))</f>
        <v>0</v>
      </c>
      <c r="AC655" s="957">
        <f t="shared" si="54"/>
        <v>0</v>
      </c>
    </row>
    <row r="656" spans="24:29" x14ac:dyDescent="0.3">
      <c r="X656" s="970" t="str">
        <f t="shared" si="52"/>
        <v>PAS AE 2018</v>
      </c>
      <c r="Y656" s="970" t="str">
        <f t="shared" si="53"/>
        <v/>
      </c>
      <c r="Z656" s="957">
        <f t="shared" si="50"/>
        <v>0</v>
      </c>
      <c r="AA656" s="957" t="str">
        <f t="shared" si="51"/>
        <v/>
      </c>
      <c r="AB656" s="959">
        <f t="array" ref="AB656">MAX(($I$2:$I$10000=I656)*($W$2:$W$10000=W656)*($E$2:$E$10000="51")*($P$2:$P$10000))</f>
        <v>0</v>
      </c>
      <c r="AC656" s="957">
        <f t="shared" si="54"/>
        <v>0</v>
      </c>
    </row>
    <row r="657" spans="24:29" x14ac:dyDescent="0.3">
      <c r="X657" s="970" t="str">
        <f t="shared" si="52"/>
        <v>PAS AE 2018</v>
      </c>
      <c r="Y657" s="970" t="str">
        <f t="shared" si="53"/>
        <v/>
      </c>
      <c r="Z657" s="957">
        <f t="shared" si="50"/>
        <v>0</v>
      </c>
      <c r="AA657" s="957" t="str">
        <f t="shared" si="51"/>
        <v/>
      </c>
      <c r="AB657" s="959">
        <f t="array" ref="AB657">MAX(($I$2:$I$10000=I657)*($W$2:$W$10000=W657)*($E$2:$E$10000="51")*($P$2:$P$10000))</f>
        <v>0</v>
      </c>
      <c r="AC657" s="957">
        <f t="shared" si="54"/>
        <v>0</v>
      </c>
    </row>
    <row r="658" spans="24:29" x14ac:dyDescent="0.3">
      <c r="X658" s="970" t="str">
        <f t="shared" si="52"/>
        <v>PAS AE 2018</v>
      </c>
      <c r="Y658" s="970" t="str">
        <f t="shared" si="53"/>
        <v/>
      </c>
      <c r="Z658" s="957">
        <f t="shared" si="50"/>
        <v>0</v>
      </c>
      <c r="AA658" s="957" t="str">
        <f t="shared" si="51"/>
        <v/>
      </c>
      <c r="AB658" s="959">
        <f t="array" ref="AB658">MAX(($I$2:$I$10000=I658)*($W$2:$W$10000=W658)*($E$2:$E$10000="51")*($P$2:$P$10000))</f>
        <v>0</v>
      </c>
      <c r="AC658" s="957">
        <f t="shared" si="54"/>
        <v>0</v>
      </c>
    </row>
    <row r="659" spans="24:29" x14ac:dyDescent="0.3">
      <c r="X659" s="970" t="str">
        <f t="shared" si="52"/>
        <v>PAS AE 2018</v>
      </c>
      <c r="Y659" s="970" t="str">
        <f t="shared" si="53"/>
        <v/>
      </c>
      <c r="Z659" s="957">
        <f t="shared" si="50"/>
        <v>0</v>
      </c>
      <c r="AA659" s="957" t="str">
        <f t="shared" si="51"/>
        <v/>
      </c>
      <c r="AB659" s="959">
        <f t="array" ref="AB659">MAX(($I$2:$I$10000=I659)*($W$2:$W$10000=W659)*($E$2:$E$10000="51")*($P$2:$P$10000))</f>
        <v>0</v>
      </c>
      <c r="AC659" s="957">
        <f t="shared" si="54"/>
        <v>0</v>
      </c>
    </row>
    <row r="660" spans="24:29" x14ac:dyDescent="0.3">
      <c r="X660" s="970" t="str">
        <f t="shared" si="52"/>
        <v>PAS AE 2018</v>
      </c>
      <c r="Y660" s="970" t="str">
        <f t="shared" si="53"/>
        <v/>
      </c>
      <c r="Z660" s="957">
        <f t="shared" si="50"/>
        <v>0</v>
      </c>
      <c r="AA660" s="957" t="str">
        <f t="shared" si="51"/>
        <v/>
      </c>
      <c r="AB660" s="959">
        <f t="array" ref="AB660">MAX(($I$2:$I$10000=I660)*($W$2:$W$10000=W660)*($E$2:$E$10000="51")*($P$2:$P$10000))</f>
        <v>0</v>
      </c>
      <c r="AC660" s="957">
        <f t="shared" si="54"/>
        <v>0</v>
      </c>
    </row>
    <row r="661" spans="24:29" x14ac:dyDescent="0.3">
      <c r="X661" s="970" t="str">
        <f t="shared" si="52"/>
        <v>PAS AE 2018</v>
      </c>
      <c r="Y661" s="970" t="str">
        <f t="shared" si="53"/>
        <v/>
      </c>
      <c r="Z661" s="957">
        <f t="shared" si="50"/>
        <v>0</v>
      </c>
      <c r="AA661" s="957" t="str">
        <f t="shared" si="51"/>
        <v/>
      </c>
      <c r="AB661" s="959">
        <f t="array" ref="AB661">MAX(($I$2:$I$10000=I661)*($W$2:$W$10000=W661)*($E$2:$E$10000="51")*($P$2:$P$10000))</f>
        <v>0</v>
      </c>
      <c r="AC661" s="957">
        <f t="shared" si="54"/>
        <v>0</v>
      </c>
    </row>
    <row r="662" spans="24:29" x14ac:dyDescent="0.3">
      <c r="X662" s="970" t="str">
        <f t="shared" si="52"/>
        <v>PAS AE 2018</v>
      </c>
      <c r="Y662" s="970" t="str">
        <f t="shared" si="53"/>
        <v/>
      </c>
      <c r="Z662" s="957">
        <f t="shared" si="50"/>
        <v>0</v>
      </c>
      <c r="AA662" s="957" t="str">
        <f t="shared" si="51"/>
        <v/>
      </c>
      <c r="AB662" s="959">
        <f t="array" ref="AB662">MAX(($I$2:$I$10000=I662)*($W$2:$W$10000=W662)*($E$2:$E$10000="51")*($P$2:$P$10000))</f>
        <v>0</v>
      </c>
      <c r="AC662" s="957">
        <f t="shared" si="54"/>
        <v>0</v>
      </c>
    </row>
    <row r="663" spans="24:29" x14ac:dyDescent="0.3">
      <c r="X663" s="970" t="str">
        <f t="shared" si="52"/>
        <v>PAS AE 2018</v>
      </c>
      <c r="Y663" s="970" t="str">
        <f t="shared" si="53"/>
        <v/>
      </c>
      <c r="Z663" s="957">
        <f t="shared" si="50"/>
        <v>0</v>
      </c>
      <c r="AA663" s="957" t="str">
        <f t="shared" si="51"/>
        <v/>
      </c>
      <c r="AB663" s="959">
        <f t="array" ref="AB663">MAX(($I$2:$I$10000=I663)*($W$2:$W$10000=W663)*($E$2:$E$10000="51")*($P$2:$P$10000))</f>
        <v>0</v>
      </c>
      <c r="AC663" s="957">
        <f t="shared" si="54"/>
        <v>0</v>
      </c>
    </row>
    <row r="664" spans="24:29" x14ac:dyDescent="0.3">
      <c r="X664" s="970" t="str">
        <f t="shared" si="52"/>
        <v>PAS AE 2018</v>
      </c>
      <c r="Y664" s="970" t="str">
        <f t="shared" si="53"/>
        <v/>
      </c>
      <c r="Z664" s="957">
        <f t="shared" si="50"/>
        <v>0</v>
      </c>
      <c r="AA664" s="957" t="str">
        <f t="shared" si="51"/>
        <v/>
      </c>
      <c r="AB664" s="959">
        <f t="array" ref="AB664">MAX(($I$2:$I$10000=I664)*($W$2:$W$10000=W664)*($E$2:$E$10000="51")*($P$2:$P$10000))</f>
        <v>0</v>
      </c>
      <c r="AC664" s="957">
        <f t="shared" si="54"/>
        <v>0</v>
      </c>
    </row>
    <row r="665" spans="24:29" x14ac:dyDescent="0.3">
      <c r="X665" s="970" t="str">
        <f t="shared" si="52"/>
        <v>PAS AE 2018</v>
      </c>
      <c r="Y665" s="970" t="str">
        <f t="shared" si="53"/>
        <v/>
      </c>
      <c r="Z665" s="957">
        <f t="shared" si="50"/>
        <v>0</v>
      </c>
      <c r="AA665" s="957" t="str">
        <f t="shared" si="51"/>
        <v/>
      </c>
      <c r="AB665" s="959">
        <f t="array" ref="AB665">MAX(($I$2:$I$10000=I665)*($W$2:$W$10000=W665)*($E$2:$E$10000="51")*($P$2:$P$10000))</f>
        <v>0</v>
      </c>
      <c r="AC665" s="957">
        <f t="shared" si="54"/>
        <v>0</v>
      </c>
    </row>
    <row r="666" spans="24:29" x14ac:dyDescent="0.3">
      <c r="X666" s="970" t="str">
        <f t="shared" si="52"/>
        <v>PAS AE 2018</v>
      </c>
      <c r="Y666" s="970" t="str">
        <f t="shared" si="53"/>
        <v/>
      </c>
      <c r="Z666" s="957">
        <f t="shared" si="50"/>
        <v>0</v>
      </c>
      <c r="AA666" s="957" t="str">
        <f t="shared" si="51"/>
        <v/>
      </c>
      <c r="AB666" s="959">
        <f t="array" ref="AB666">MAX(($I$2:$I$10000=I666)*($W$2:$W$10000=W666)*($E$2:$E$10000="51")*($P$2:$P$10000))</f>
        <v>0</v>
      </c>
      <c r="AC666" s="957">
        <f t="shared" si="54"/>
        <v>0</v>
      </c>
    </row>
    <row r="667" spans="24:29" x14ac:dyDescent="0.3">
      <c r="X667" s="970" t="str">
        <f t="shared" si="52"/>
        <v>PAS AE 2018</v>
      </c>
      <c r="Y667" s="970" t="str">
        <f t="shared" si="53"/>
        <v/>
      </c>
      <c r="Z667" s="957">
        <f t="shared" si="50"/>
        <v>0</v>
      </c>
      <c r="AA667" s="957" t="str">
        <f t="shared" si="51"/>
        <v/>
      </c>
      <c r="AB667" s="959">
        <f t="array" ref="AB667">MAX(($I$2:$I$10000=I667)*($W$2:$W$10000=W667)*($E$2:$E$10000="51")*($P$2:$P$10000))</f>
        <v>0</v>
      </c>
      <c r="AC667" s="957">
        <f t="shared" si="54"/>
        <v>0</v>
      </c>
    </row>
    <row r="668" spans="24:29" x14ac:dyDescent="0.3">
      <c r="X668" s="970" t="str">
        <f t="shared" si="52"/>
        <v>PAS AE 2018</v>
      </c>
      <c r="Y668" s="970" t="str">
        <f t="shared" si="53"/>
        <v/>
      </c>
      <c r="Z668" s="957">
        <f t="shared" si="50"/>
        <v>0</v>
      </c>
      <c r="AA668" s="957" t="str">
        <f t="shared" si="51"/>
        <v/>
      </c>
      <c r="AB668" s="959">
        <f t="array" ref="AB668">MAX(($I$2:$I$10000=I668)*($W$2:$W$10000=W668)*($E$2:$E$10000="51")*($P$2:$P$10000))</f>
        <v>0</v>
      </c>
      <c r="AC668" s="957">
        <f t="shared" si="54"/>
        <v>0</v>
      </c>
    </row>
    <row r="669" spans="24:29" x14ac:dyDescent="0.3">
      <c r="X669" s="970" t="str">
        <f t="shared" si="52"/>
        <v>PAS AE 2018</v>
      </c>
      <c r="Y669" s="970" t="str">
        <f t="shared" si="53"/>
        <v/>
      </c>
      <c r="Z669" s="957">
        <f t="shared" si="50"/>
        <v>0</v>
      </c>
      <c r="AA669" s="957" t="str">
        <f t="shared" si="51"/>
        <v/>
      </c>
      <c r="AB669" s="959">
        <f t="array" ref="AB669">MAX(($I$2:$I$10000=I669)*($W$2:$W$10000=W669)*($E$2:$E$10000="51")*($P$2:$P$10000))</f>
        <v>0</v>
      </c>
      <c r="AC669" s="957">
        <f t="shared" si="54"/>
        <v>0</v>
      </c>
    </row>
    <row r="670" spans="24:29" x14ac:dyDescent="0.3">
      <c r="X670" s="970" t="str">
        <f t="shared" si="52"/>
        <v>PAS AE 2018</v>
      </c>
      <c r="Y670" s="970" t="str">
        <f t="shared" si="53"/>
        <v/>
      </c>
      <c r="Z670" s="957">
        <f t="shared" si="50"/>
        <v>0</v>
      </c>
      <c r="AA670" s="957" t="str">
        <f t="shared" si="51"/>
        <v/>
      </c>
      <c r="AB670" s="959">
        <f t="array" ref="AB670">MAX(($I$2:$I$10000=I670)*($W$2:$W$10000=W670)*($E$2:$E$10000="51")*($P$2:$P$10000))</f>
        <v>0</v>
      </c>
      <c r="AC670" s="957">
        <f t="shared" si="54"/>
        <v>0</v>
      </c>
    </row>
    <row r="671" spans="24:29" x14ac:dyDescent="0.3">
      <c r="X671" s="970" t="str">
        <f t="shared" si="52"/>
        <v>PAS AE 2018</v>
      </c>
      <c r="Y671" s="970" t="str">
        <f t="shared" si="53"/>
        <v/>
      </c>
      <c r="Z671" s="957">
        <f t="shared" si="50"/>
        <v>0</v>
      </c>
      <c r="AA671" s="957" t="str">
        <f t="shared" si="51"/>
        <v/>
      </c>
      <c r="AB671" s="959">
        <f t="array" ref="AB671">MAX(($I$2:$I$10000=I671)*($W$2:$W$10000=W671)*($E$2:$E$10000="51")*($P$2:$P$10000))</f>
        <v>0</v>
      </c>
      <c r="AC671" s="957">
        <f t="shared" si="54"/>
        <v>0</v>
      </c>
    </row>
    <row r="672" spans="24:29" x14ac:dyDescent="0.3">
      <c r="X672" s="970" t="str">
        <f t="shared" si="52"/>
        <v>PAS AE 2018</v>
      </c>
      <c r="Y672" s="970" t="str">
        <f t="shared" si="53"/>
        <v/>
      </c>
      <c r="Z672" s="957">
        <f t="shared" si="50"/>
        <v>0</v>
      </c>
      <c r="AA672" s="957" t="str">
        <f t="shared" si="51"/>
        <v/>
      </c>
      <c r="AB672" s="959">
        <f t="array" ref="AB672">MAX(($I$2:$I$10000=I672)*($W$2:$W$10000=W672)*($E$2:$E$10000="51")*($P$2:$P$10000))</f>
        <v>0</v>
      </c>
      <c r="AC672" s="957">
        <f t="shared" si="54"/>
        <v>0</v>
      </c>
    </row>
    <row r="673" spans="24:29" x14ac:dyDescent="0.3">
      <c r="X673" s="970" t="str">
        <f t="shared" si="52"/>
        <v>PAS AE 2018</v>
      </c>
      <c r="Y673" s="970" t="str">
        <f t="shared" si="53"/>
        <v/>
      </c>
      <c r="Z673" s="957">
        <f t="shared" si="50"/>
        <v>0</v>
      </c>
      <c r="AA673" s="957" t="str">
        <f t="shared" si="51"/>
        <v/>
      </c>
      <c r="AB673" s="959">
        <f t="array" ref="AB673">MAX(($I$2:$I$10000=I673)*($W$2:$W$10000=W673)*($E$2:$E$10000="51")*($P$2:$P$10000))</f>
        <v>0</v>
      </c>
      <c r="AC673" s="957">
        <f t="shared" si="54"/>
        <v>0</v>
      </c>
    </row>
    <row r="674" spans="24:29" x14ac:dyDescent="0.3">
      <c r="X674" s="970" t="str">
        <f t="shared" si="52"/>
        <v>PAS AE 2018</v>
      </c>
      <c r="Y674" s="970" t="str">
        <f t="shared" si="53"/>
        <v/>
      </c>
      <c r="Z674" s="957">
        <f t="shared" si="50"/>
        <v>0</v>
      </c>
      <c r="AA674" s="957" t="str">
        <f t="shared" si="51"/>
        <v/>
      </c>
      <c r="AB674" s="959">
        <f t="array" ref="AB674">MAX(($I$2:$I$10000=I674)*($W$2:$W$10000=W674)*($E$2:$E$10000="51")*($P$2:$P$10000))</f>
        <v>0</v>
      </c>
      <c r="AC674" s="957">
        <f t="shared" si="54"/>
        <v>0</v>
      </c>
    </row>
    <row r="675" spans="24:29" x14ac:dyDescent="0.3">
      <c r="X675" s="970" t="str">
        <f t="shared" si="52"/>
        <v>PAS AE 2018</v>
      </c>
      <c r="Y675" s="970" t="str">
        <f t="shared" si="53"/>
        <v/>
      </c>
      <c r="Z675" s="957">
        <f t="shared" si="50"/>
        <v>0</v>
      </c>
      <c r="AA675" s="957" t="str">
        <f t="shared" si="51"/>
        <v/>
      </c>
      <c r="AB675" s="959">
        <f t="array" ref="AB675">MAX(($I$2:$I$10000=I675)*($W$2:$W$10000=W675)*($E$2:$E$10000="51")*($P$2:$P$10000))</f>
        <v>0</v>
      </c>
      <c r="AC675" s="957">
        <f t="shared" si="54"/>
        <v>0</v>
      </c>
    </row>
    <row r="676" spans="24:29" x14ac:dyDescent="0.3">
      <c r="X676" s="970" t="str">
        <f t="shared" si="52"/>
        <v>PAS AE 2018</v>
      </c>
      <c r="Y676" s="970" t="str">
        <f t="shared" si="53"/>
        <v/>
      </c>
      <c r="Z676" s="957">
        <f t="shared" si="50"/>
        <v>0</v>
      </c>
      <c r="AA676" s="957" t="str">
        <f t="shared" si="51"/>
        <v/>
      </c>
      <c r="AB676" s="959">
        <f t="array" ref="AB676">MAX(($I$2:$I$10000=I676)*($W$2:$W$10000=W676)*($E$2:$E$10000="51")*($P$2:$P$10000))</f>
        <v>0</v>
      </c>
      <c r="AC676" s="957">
        <f t="shared" si="54"/>
        <v>0</v>
      </c>
    </row>
    <row r="677" spans="24:29" x14ac:dyDescent="0.3">
      <c r="X677" s="970" t="str">
        <f t="shared" si="52"/>
        <v>PAS AE 2018</v>
      </c>
      <c r="Y677" s="970" t="str">
        <f t="shared" si="53"/>
        <v/>
      </c>
      <c r="Z677" s="957">
        <f t="shared" si="50"/>
        <v>0</v>
      </c>
      <c r="AA677" s="957" t="str">
        <f t="shared" si="51"/>
        <v/>
      </c>
      <c r="AB677" s="959">
        <f t="array" ref="AB677">MAX(($I$2:$I$10000=I677)*($W$2:$W$10000=W677)*($E$2:$E$10000="51")*($P$2:$P$10000))</f>
        <v>0</v>
      </c>
      <c r="AC677" s="957">
        <f t="shared" si="54"/>
        <v>0</v>
      </c>
    </row>
    <row r="678" spans="24:29" x14ac:dyDescent="0.3">
      <c r="X678" s="970" t="str">
        <f t="shared" si="52"/>
        <v>PAS AE 2018</v>
      </c>
      <c r="Y678" s="970" t="str">
        <f t="shared" si="53"/>
        <v/>
      </c>
      <c r="Z678" s="957">
        <f t="shared" si="50"/>
        <v>0</v>
      </c>
      <c r="AA678" s="957" t="str">
        <f t="shared" si="51"/>
        <v/>
      </c>
      <c r="AB678" s="959">
        <f t="array" ref="AB678">MAX(($I$2:$I$10000=I678)*($W$2:$W$10000=W678)*($E$2:$E$10000="51")*($P$2:$P$10000))</f>
        <v>0</v>
      </c>
      <c r="AC678" s="957">
        <f t="shared" si="54"/>
        <v>0</v>
      </c>
    </row>
    <row r="679" spans="24:29" x14ac:dyDescent="0.3">
      <c r="X679" s="970" t="str">
        <f t="shared" si="52"/>
        <v>PAS AE 2018</v>
      </c>
      <c r="Y679" s="970" t="str">
        <f t="shared" si="53"/>
        <v/>
      </c>
      <c r="Z679" s="957">
        <f t="shared" si="50"/>
        <v>0</v>
      </c>
      <c r="AA679" s="957" t="str">
        <f t="shared" si="51"/>
        <v/>
      </c>
      <c r="AB679" s="959">
        <f t="array" ref="AB679">MAX(($I$2:$I$10000=I679)*($W$2:$W$10000=W679)*($E$2:$E$10000="51")*($P$2:$P$10000))</f>
        <v>0</v>
      </c>
      <c r="AC679" s="957">
        <f t="shared" si="54"/>
        <v>0</v>
      </c>
    </row>
    <row r="680" spans="24:29" x14ac:dyDescent="0.3">
      <c r="X680" s="970" t="str">
        <f t="shared" si="52"/>
        <v>PAS AE 2018</v>
      </c>
      <c r="Y680" s="970" t="str">
        <f t="shared" si="53"/>
        <v/>
      </c>
      <c r="Z680" s="957">
        <f t="shared" si="50"/>
        <v>0</v>
      </c>
      <c r="AA680" s="957" t="str">
        <f t="shared" si="51"/>
        <v/>
      </c>
      <c r="AB680" s="959">
        <f t="array" ref="AB680">MAX(($I$2:$I$10000=I680)*($W$2:$W$10000=W680)*($E$2:$E$10000="51")*($P$2:$P$10000))</f>
        <v>0</v>
      </c>
      <c r="AC680" s="957">
        <f t="shared" si="54"/>
        <v>0</v>
      </c>
    </row>
    <row r="681" spans="24:29" x14ac:dyDescent="0.3">
      <c r="X681" s="970" t="str">
        <f t="shared" si="52"/>
        <v>PAS AE 2018</v>
      </c>
      <c r="Y681" s="970" t="str">
        <f t="shared" si="53"/>
        <v/>
      </c>
      <c r="Z681" s="957">
        <f t="shared" si="50"/>
        <v>0</v>
      </c>
      <c r="AA681" s="957" t="str">
        <f t="shared" si="51"/>
        <v/>
      </c>
      <c r="AB681" s="959">
        <f t="array" ref="AB681">MAX(($I$2:$I$10000=I681)*($W$2:$W$10000=W681)*($E$2:$E$10000="51")*($P$2:$P$10000))</f>
        <v>0</v>
      </c>
      <c r="AC681" s="957">
        <f t="shared" si="54"/>
        <v>0</v>
      </c>
    </row>
    <row r="682" spans="24:29" x14ac:dyDescent="0.3">
      <c r="X682" s="970" t="str">
        <f t="shared" si="52"/>
        <v>PAS AE 2018</v>
      </c>
      <c r="Y682" s="970" t="str">
        <f t="shared" si="53"/>
        <v/>
      </c>
      <c r="Z682" s="957">
        <f t="shared" si="50"/>
        <v>0</v>
      </c>
      <c r="AA682" s="957" t="str">
        <f t="shared" si="51"/>
        <v/>
      </c>
      <c r="AB682" s="959">
        <f t="array" ref="AB682">MAX(($I$2:$I$10000=I682)*($W$2:$W$10000=W682)*($E$2:$E$10000="51")*($P$2:$P$10000))</f>
        <v>0</v>
      </c>
      <c r="AC682" s="957">
        <f t="shared" si="54"/>
        <v>0</v>
      </c>
    </row>
    <row r="683" spans="24:29" x14ac:dyDescent="0.3">
      <c r="X683" s="970" t="str">
        <f t="shared" si="52"/>
        <v>PAS AE 2018</v>
      </c>
      <c r="Y683" s="970" t="str">
        <f t="shared" si="53"/>
        <v/>
      </c>
      <c r="Z683" s="957">
        <f t="shared" si="50"/>
        <v>0</v>
      </c>
      <c r="AA683" s="957" t="str">
        <f t="shared" si="51"/>
        <v/>
      </c>
      <c r="AB683" s="959">
        <f t="array" ref="AB683">MAX(($I$2:$I$10000=I683)*($W$2:$W$10000=W683)*($E$2:$E$10000="51")*($P$2:$P$10000))</f>
        <v>0</v>
      </c>
      <c r="AC683" s="957">
        <f t="shared" si="54"/>
        <v>0</v>
      </c>
    </row>
    <row r="684" spans="24:29" x14ac:dyDescent="0.3">
      <c r="X684" s="970" t="str">
        <f t="shared" si="52"/>
        <v>PAS AE 2018</v>
      </c>
      <c r="Y684" s="970" t="str">
        <f t="shared" si="53"/>
        <v/>
      </c>
      <c r="Z684" s="957">
        <f t="shared" si="50"/>
        <v>0</v>
      </c>
      <c r="AA684" s="957" t="str">
        <f t="shared" si="51"/>
        <v/>
      </c>
      <c r="AB684" s="959">
        <f t="array" ref="AB684">MAX(($I$2:$I$10000=I684)*($W$2:$W$10000=W684)*($E$2:$E$10000="51")*($P$2:$P$10000))</f>
        <v>0</v>
      </c>
      <c r="AC684" s="957">
        <f t="shared" si="54"/>
        <v>0</v>
      </c>
    </row>
    <row r="685" spans="24:29" x14ac:dyDescent="0.3">
      <c r="X685" s="970" t="str">
        <f t="shared" si="52"/>
        <v>PAS AE 2018</v>
      </c>
      <c r="Y685" s="970" t="str">
        <f t="shared" si="53"/>
        <v/>
      </c>
      <c r="Z685" s="957">
        <f t="shared" si="50"/>
        <v>0</v>
      </c>
      <c r="AA685" s="957" t="str">
        <f t="shared" si="51"/>
        <v/>
      </c>
      <c r="AB685" s="959">
        <f t="array" ref="AB685">MAX(($I$2:$I$10000=I685)*($W$2:$W$10000=W685)*($E$2:$E$10000="51")*($P$2:$P$10000))</f>
        <v>0</v>
      </c>
      <c r="AC685" s="957">
        <f t="shared" si="54"/>
        <v>0</v>
      </c>
    </row>
    <row r="686" spans="24:29" x14ac:dyDescent="0.3">
      <c r="X686" s="970" t="str">
        <f t="shared" si="52"/>
        <v>PAS AE 2018</v>
      </c>
      <c r="Y686" s="970" t="str">
        <f t="shared" si="53"/>
        <v/>
      </c>
      <c r="Z686" s="957">
        <f t="shared" si="50"/>
        <v>0</v>
      </c>
      <c r="AA686" s="957" t="str">
        <f t="shared" si="51"/>
        <v/>
      </c>
      <c r="AB686" s="959">
        <f t="array" ref="AB686">MAX(($I$2:$I$10000=I686)*($W$2:$W$10000=W686)*($E$2:$E$10000="51")*($P$2:$P$10000))</f>
        <v>0</v>
      </c>
      <c r="AC686" s="957">
        <f t="shared" si="54"/>
        <v>0</v>
      </c>
    </row>
    <row r="687" spans="24:29" x14ac:dyDescent="0.3">
      <c r="X687" s="970" t="str">
        <f t="shared" si="52"/>
        <v>PAS AE 2018</v>
      </c>
      <c r="Y687" s="970" t="str">
        <f t="shared" si="53"/>
        <v/>
      </c>
      <c r="Z687" s="957">
        <f t="shared" si="50"/>
        <v>0</v>
      </c>
      <c r="AA687" s="957" t="str">
        <f t="shared" si="51"/>
        <v/>
      </c>
      <c r="AB687" s="959">
        <f t="array" ref="AB687">MAX(($I$2:$I$10000=I687)*($W$2:$W$10000=W687)*($E$2:$E$10000="51")*($P$2:$P$10000))</f>
        <v>0</v>
      </c>
      <c r="AC687" s="957">
        <f t="shared" si="54"/>
        <v>0</v>
      </c>
    </row>
    <row r="688" spans="24:29" x14ac:dyDescent="0.3">
      <c r="X688" s="970" t="str">
        <f t="shared" si="52"/>
        <v>PAS AE 2018</v>
      </c>
      <c r="Y688" s="970" t="str">
        <f t="shared" si="53"/>
        <v/>
      </c>
      <c r="Z688" s="957">
        <f t="shared" si="50"/>
        <v>0</v>
      </c>
      <c r="AA688" s="957" t="str">
        <f t="shared" si="51"/>
        <v/>
      </c>
      <c r="AB688" s="959">
        <f t="array" ref="AB688">MAX(($I$2:$I$10000=I688)*($W$2:$W$10000=W688)*($E$2:$E$10000="51")*($P$2:$P$10000))</f>
        <v>0</v>
      </c>
      <c r="AC688" s="957">
        <f t="shared" si="54"/>
        <v>0</v>
      </c>
    </row>
    <row r="689" spans="24:29" x14ac:dyDescent="0.3">
      <c r="X689" s="970" t="str">
        <f t="shared" si="52"/>
        <v>PAS AE 2018</v>
      </c>
      <c r="Y689" s="970" t="str">
        <f t="shared" si="53"/>
        <v/>
      </c>
      <c r="Z689" s="957">
        <f t="shared" si="50"/>
        <v>0</v>
      </c>
      <c r="AA689" s="957" t="str">
        <f t="shared" si="51"/>
        <v/>
      </c>
      <c r="AB689" s="959">
        <f t="array" ref="AB689">MAX(($I$2:$I$10000=I689)*($W$2:$W$10000=W689)*($E$2:$E$10000="51")*($P$2:$P$10000))</f>
        <v>0</v>
      </c>
      <c r="AC689" s="957">
        <f t="shared" si="54"/>
        <v>0</v>
      </c>
    </row>
    <row r="690" spans="24:29" x14ac:dyDescent="0.3">
      <c r="X690" s="970" t="str">
        <f t="shared" si="52"/>
        <v>PAS AE 2018</v>
      </c>
      <c r="Y690" s="970" t="str">
        <f t="shared" si="53"/>
        <v/>
      </c>
      <c r="Z690" s="957">
        <f t="shared" si="50"/>
        <v>0</v>
      </c>
      <c r="AA690" s="957" t="str">
        <f t="shared" si="51"/>
        <v/>
      </c>
      <c r="AB690" s="959">
        <f t="array" ref="AB690">MAX(($I$2:$I$10000=I690)*($W$2:$W$10000=W690)*($E$2:$E$10000="51")*($P$2:$P$10000))</f>
        <v>0</v>
      </c>
      <c r="AC690" s="957">
        <f t="shared" si="54"/>
        <v>0</v>
      </c>
    </row>
    <row r="691" spans="24:29" x14ac:dyDescent="0.3">
      <c r="X691" s="970" t="str">
        <f t="shared" si="52"/>
        <v>PAS AE 2018</v>
      </c>
      <c r="Y691" s="970" t="str">
        <f t="shared" si="53"/>
        <v/>
      </c>
      <c r="Z691" s="957">
        <f t="shared" si="50"/>
        <v>0</v>
      </c>
      <c r="AA691" s="957" t="str">
        <f t="shared" si="51"/>
        <v/>
      </c>
      <c r="AB691" s="959">
        <f t="array" ref="AB691">MAX(($I$2:$I$10000=I691)*($W$2:$W$10000=W691)*($E$2:$E$10000="51")*($P$2:$P$10000))</f>
        <v>0</v>
      </c>
      <c r="AC691" s="957">
        <f t="shared" si="54"/>
        <v>0</v>
      </c>
    </row>
    <row r="692" spans="24:29" x14ac:dyDescent="0.3">
      <c r="X692" s="970" t="str">
        <f t="shared" si="52"/>
        <v>PAS AE 2018</v>
      </c>
      <c r="Y692" s="970" t="str">
        <f t="shared" si="53"/>
        <v/>
      </c>
      <c r="Z692" s="957">
        <f t="shared" si="50"/>
        <v>0</v>
      </c>
      <c r="AA692" s="957" t="str">
        <f t="shared" si="51"/>
        <v/>
      </c>
      <c r="AB692" s="959">
        <f t="array" ref="AB692">MAX(($I$2:$I$10000=I692)*($W$2:$W$10000=W692)*($E$2:$E$10000="51")*($P$2:$P$10000))</f>
        <v>0</v>
      </c>
      <c r="AC692" s="957">
        <f t="shared" si="54"/>
        <v>0</v>
      </c>
    </row>
    <row r="693" spans="24:29" x14ac:dyDescent="0.3">
      <c r="X693" s="970" t="str">
        <f t="shared" si="52"/>
        <v>PAS AE 2018</v>
      </c>
      <c r="Y693" s="970" t="str">
        <f t="shared" si="53"/>
        <v/>
      </c>
      <c r="Z693" s="957">
        <f t="shared" si="50"/>
        <v>0</v>
      </c>
      <c r="AA693" s="957" t="str">
        <f t="shared" si="51"/>
        <v/>
      </c>
      <c r="AB693" s="959">
        <f t="array" ref="AB693">MAX(($I$2:$I$10000=I693)*($W$2:$W$10000=W693)*($E$2:$E$10000="51")*($P$2:$P$10000))</f>
        <v>0</v>
      </c>
      <c r="AC693" s="957">
        <f t="shared" si="54"/>
        <v>0</v>
      </c>
    </row>
    <row r="694" spans="24:29" x14ac:dyDescent="0.3">
      <c r="X694" s="970" t="str">
        <f t="shared" si="52"/>
        <v>PAS AE 2018</v>
      </c>
      <c r="Y694" s="970" t="str">
        <f t="shared" si="53"/>
        <v/>
      </c>
      <c r="Z694" s="957">
        <f t="shared" si="50"/>
        <v>0</v>
      </c>
      <c r="AA694" s="957" t="str">
        <f t="shared" si="51"/>
        <v/>
      </c>
      <c r="AB694" s="959">
        <f t="array" ref="AB694">MAX(($I$2:$I$10000=I694)*($W$2:$W$10000=W694)*($E$2:$E$10000="51")*($P$2:$P$10000))</f>
        <v>0</v>
      </c>
      <c r="AC694" s="957">
        <f t="shared" si="54"/>
        <v>0</v>
      </c>
    </row>
    <row r="695" spans="24:29" x14ac:dyDescent="0.3">
      <c r="X695" s="970" t="str">
        <f t="shared" si="52"/>
        <v>PAS AE 2018</v>
      </c>
      <c r="Y695" s="970" t="str">
        <f t="shared" si="53"/>
        <v/>
      </c>
      <c r="Z695" s="957">
        <f t="shared" si="50"/>
        <v>0</v>
      </c>
      <c r="AA695" s="957" t="str">
        <f t="shared" si="51"/>
        <v/>
      </c>
      <c r="AB695" s="959">
        <f t="array" ref="AB695">MAX(($I$2:$I$10000=I695)*($W$2:$W$10000=W695)*($E$2:$E$10000="51")*($P$2:$P$10000))</f>
        <v>0</v>
      </c>
      <c r="AC695" s="957">
        <f t="shared" si="54"/>
        <v>0</v>
      </c>
    </row>
    <row r="696" spans="24:29" x14ac:dyDescent="0.3">
      <c r="X696" s="970" t="str">
        <f t="shared" si="52"/>
        <v>PAS AE 2018</v>
      </c>
      <c r="Y696" s="970" t="str">
        <f t="shared" si="53"/>
        <v/>
      </c>
      <c r="Z696" s="957">
        <f t="shared" si="50"/>
        <v>0</v>
      </c>
      <c r="AA696" s="957" t="str">
        <f t="shared" si="51"/>
        <v/>
      </c>
      <c r="AB696" s="959">
        <f t="array" ref="AB696">MAX(($I$2:$I$10000=I696)*($W$2:$W$10000=W696)*($E$2:$E$10000="51")*($P$2:$P$10000))</f>
        <v>0</v>
      </c>
      <c r="AC696" s="957">
        <f t="shared" si="54"/>
        <v>0</v>
      </c>
    </row>
    <row r="697" spans="24:29" x14ac:dyDescent="0.3">
      <c r="X697" s="970" t="str">
        <f t="shared" si="52"/>
        <v>PAS AE 2018</v>
      </c>
      <c r="Y697" s="970" t="str">
        <f t="shared" si="53"/>
        <v/>
      </c>
      <c r="Z697" s="957">
        <f t="shared" si="50"/>
        <v>0</v>
      </c>
      <c r="AA697" s="957" t="str">
        <f t="shared" si="51"/>
        <v/>
      </c>
      <c r="AB697" s="959">
        <f t="array" ref="AB697">MAX(($I$2:$I$10000=I697)*($W$2:$W$10000=W697)*($E$2:$E$10000="51")*($P$2:$P$10000))</f>
        <v>0</v>
      </c>
      <c r="AC697" s="957">
        <f t="shared" si="54"/>
        <v>0</v>
      </c>
    </row>
    <row r="698" spans="24:29" x14ac:dyDescent="0.3">
      <c r="X698" s="970" t="str">
        <f t="shared" si="52"/>
        <v>PAS AE 2018</v>
      </c>
      <c r="Y698" s="970" t="str">
        <f t="shared" si="53"/>
        <v/>
      </c>
      <c r="Z698" s="957">
        <f t="shared" si="50"/>
        <v>0</v>
      </c>
      <c r="AA698" s="957" t="str">
        <f t="shared" si="51"/>
        <v/>
      </c>
      <c r="AB698" s="959">
        <f t="array" ref="AB698">MAX(($I$2:$I$10000=I698)*($W$2:$W$10000=W698)*($E$2:$E$10000="51")*($P$2:$P$10000))</f>
        <v>0</v>
      </c>
      <c r="AC698" s="957">
        <f t="shared" si="54"/>
        <v>0</v>
      </c>
    </row>
    <row r="699" spans="24:29" x14ac:dyDescent="0.3">
      <c r="X699" s="970" t="str">
        <f t="shared" si="52"/>
        <v>PAS AE 2018</v>
      </c>
      <c r="Y699" s="970" t="str">
        <f t="shared" si="53"/>
        <v/>
      </c>
      <c r="Z699" s="957">
        <f t="shared" si="50"/>
        <v>0</v>
      </c>
      <c r="AA699" s="957" t="str">
        <f t="shared" si="51"/>
        <v/>
      </c>
      <c r="AB699" s="959">
        <f t="array" ref="AB699">MAX(($I$2:$I$10000=I699)*($W$2:$W$10000=W699)*($E$2:$E$10000="51")*($P$2:$P$10000))</f>
        <v>0</v>
      </c>
      <c r="AC699" s="957">
        <f t="shared" si="54"/>
        <v>0</v>
      </c>
    </row>
    <row r="700" spans="24:29" x14ac:dyDescent="0.3">
      <c r="X700" s="970" t="str">
        <f t="shared" si="52"/>
        <v>PAS AE 2018</v>
      </c>
      <c r="Y700" s="970" t="str">
        <f t="shared" si="53"/>
        <v/>
      </c>
      <c r="Z700" s="957">
        <f t="shared" si="50"/>
        <v>0</v>
      </c>
      <c r="AA700" s="957" t="str">
        <f t="shared" si="51"/>
        <v/>
      </c>
      <c r="AB700" s="959">
        <f t="array" ref="AB700">MAX(($I$2:$I$10000=I700)*($W$2:$W$10000=W700)*($E$2:$E$10000="51")*($P$2:$P$10000))</f>
        <v>0</v>
      </c>
      <c r="AC700" s="957">
        <f t="shared" si="54"/>
        <v>0</v>
      </c>
    </row>
    <row r="701" spans="24:29" x14ac:dyDescent="0.3">
      <c r="X701" s="970" t="str">
        <f t="shared" si="52"/>
        <v>PAS AE 2018</v>
      </c>
      <c r="Y701" s="970" t="str">
        <f t="shared" si="53"/>
        <v/>
      </c>
      <c r="Z701" s="957">
        <f t="shared" si="50"/>
        <v>0</v>
      </c>
      <c r="AA701" s="957" t="str">
        <f t="shared" si="51"/>
        <v/>
      </c>
      <c r="AB701" s="959">
        <f t="array" ref="AB701">MAX(($I$2:$I$10000=I701)*($W$2:$W$10000=W701)*($E$2:$E$10000="51")*($P$2:$P$10000))</f>
        <v>0</v>
      </c>
      <c r="AC701" s="957">
        <f t="shared" si="54"/>
        <v>0</v>
      </c>
    </row>
    <row r="702" spans="24:29" x14ac:dyDescent="0.3">
      <c r="X702" s="970" t="str">
        <f t="shared" si="52"/>
        <v>PAS AE 2018</v>
      </c>
      <c r="Y702" s="970" t="str">
        <f t="shared" si="53"/>
        <v/>
      </c>
      <c r="Z702" s="957">
        <f t="shared" si="50"/>
        <v>0</v>
      </c>
      <c r="AA702" s="957" t="str">
        <f t="shared" si="51"/>
        <v/>
      </c>
      <c r="AB702" s="959">
        <f t="array" ref="AB702">MAX(($I$2:$I$10000=I702)*($W$2:$W$10000=W702)*($E$2:$E$10000="51")*($P$2:$P$10000))</f>
        <v>0</v>
      </c>
      <c r="AC702" s="957">
        <f t="shared" si="54"/>
        <v>0</v>
      </c>
    </row>
    <row r="703" spans="24:29" x14ac:dyDescent="0.3">
      <c r="X703" s="970" t="str">
        <f t="shared" si="52"/>
        <v>PAS AE 2018</v>
      </c>
      <c r="Y703" s="970" t="str">
        <f t="shared" si="53"/>
        <v/>
      </c>
      <c r="Z703" s="957">
        <f t="shared" si="50"/>
        <v>0</v>
      </c>
      <c r="AA703" s="957" t="str">
        <f t="shared" si="51"/>
        <v/>
      </c>
      <c r="AB703" s="959">
        <f t="array" ref="AB703">MAX(($I$2:$I$10000=I703)*($W$2:$W$10000=W703)*($E$2:$E$10000="51")*($P$2:$P$10000))</f>
        <v>0</v>
      </c>
      <c r="AC703" s="957">
        <f t="shared" si="54"/>
        <v>0</v>
      </c>
    </row>
    <row r="704" spans="24:29" x14ac:dyDescent="0.3">
      <c r="X704" s="970" t="str">
        <f t="shared" si="52"/>
        <v>PAS AE 2018</v>
      </c>
      <c r="Y704" s="970" t="str">
        <f t="shared" si="53"/>
        <v/>
      </c>
      <c r="Z704" s="957">
        <f t="shared" si="50"/>
        <v>0</v>
      </c>
      <c r="AA704" s="957" t="str">
        <f t="shared" si="51"/>
        <v/>
      </c>
      <c r="AB704" s="959">
        <f t="array" ref="AB704">MAX(($I$2:$I$10000=I704)*($W$2:$W$10000=W704)*($E$2:$E$10000="51")*($P$2:$P$10000))</f>
        <v>0</v>
      </c>
      <c r="AC704" s="957">
        <f t="shared" si="54"/>
        <v>0</v>
      </c>
    </row>
    <row r="705" spans="24:29" x14ac:dyDescent="0.3">
      <c r="X705" s="970" t="str">
        <f t="shared" si="52"/>
        <v>PAS AE 2018</v>
      </c>
      <c r="Y705" s="970" t="str">
        <f t="shared" si="53"/>
        <v/>
      </c>
      <c r="Z705" s="957">
        <f t="shared" si="50"/>
        <v>0</v>
      </c>
      <c r="AA705" s="957" t="str">
        <f t="shared" si="51"/>
        <v/>
      </c>
      <c r="AB705" s="959">
        <f t="array" ref="AB705">MAX(($I$2:$I$10000=I705)*($W$2:$W$10000=W705)*($E$2:$E$10000="51")*($P$2:$P$10000))</f>
        <v>0</v>
      </c>
      <c r="AC705" s="957">
        <f t="shared" si="54"/>
        <v>0</v>
      </c>
    </row>
    <row r="706" spans="24:29" x14ac:dyDescent="0.3">
      <c r="X706" s="970" t="str">
        <f t="shared" si="52"/>
        <v>PAS AE 2018</v>
      </c>
      <c r="Y706" s="970" t="str">
        <f t="shared" si="53"/>
        <v/>
      </c>
      <c r="Z706" s="957">
        <f t="shared" ref="Z706:Z769" si="55">IF(AND(X706="AE 2018",Y706&lt;&gt;"0"),F706,0)</f>
        <v>0</v>
      </c>
      <c r="AA706" s="957" t="str">
        <f t="shared" ref="AA706:AA769" si="56">LEFT(C706,12)</f>
        <v/>
      </c>
      <c r="AB706" s="959">
        <f t="array" ref="AB706">MAX(($I$2:$I$10000=I706)*($W$2:$W$10000=W706)*($E$2:$E$10000="51")*($P$2:$P$10000))</f>
        <v>0</v>
      </c>
      <c r="AC706" s="957">
        <f t="shared" si="54"/>
        <v>0</v>
      </c>
    </row>
    <row r="707" spans="24:29" x14ac:dyDescent="0.3">
      <c r="X707" s="970" t="str">
        <f t="shared" ref="X707:X770" si="57">IF(AND(OR(E707="51",E707="57",E707="54",E707="61"),YEAR(AB707)=2018),"AE 2018","PAS AE 2018")</f>
        <v>PAS AE 2018</v>
      </c>
      <c r="Y707" s="970" t="str">
        <f t="shared" ref="Y707:Y770" si="58">CONCATENATE(W707,I707,E707)</f>
        <v/>
      </c>
      <c r="Z707" s="957">
        <f t="shared" si="55"/>
        <v>0</v>
      </c>
      <c r="AA707" s="957" t="str">
        <f t="shared" si="56"/>
        <v/>
      </c>
      <c r="AB707" s="959">
        <f t="array" ref="AB707">MAX(($I$2:$I$10000=I707)*($W$2:$W$10000=W707)*($E$2:$E$10000="51")*($P$2:$P$10000))</f>
        <v>0</v>
      </c>
      <c r="AC707" s="957">
        <f t="shared" ref="AC707:AC770" si="59">IF(YEAR(A707)&gt;2018,0,F707)</f>
        <v>0</v>
      </c>
    </row>
    <row r="708" spans="24:29" x14ac:dyDescent="0.3">
      <c r="X708" s="970" t="str">
        <f t="shared" si="57"/>
        <v>PAS AE 2018</v>
      </c>
      <c r="Y708" s="970" t="str">
        <f t="shared" si="58"/>
        <v/>
      </c>
      <c r="Z708" s="957">
        <f t="shared" si="55"/>
        <v>0</v>
      </c>
      <c r="AA708" s="957" t="str">
        <f t="shared" si="56"/>
        <v/>
      </c>
      <c r="AB708" s="959">
        <f t="array" ref="AB708">MAX(($I$2:$I$10000=I708)*($W$2:$W$10000=W708)*($E$2:$E$10000="51")*($P$2:$P$10000))</f>
        <v>0</v>
      </c>
      <c r="AC708" s="957">
        <f t="shared" si="59"/>
        <v>0</v>
      </c>
    </row>
    <row r="709" spans="24:29" x14ac:dyDescent="0.3">
      <c r="X709" s="970" t="str">
        <f t="shared" si="57"/>
        <v>PAS AE 2018</v>
      </c>
      <c r="Y709" s="970" t="str">
        <f t="shared" si="58"/>
        <v/>
      </c>
      <c r="Z709" s="957">
        <f t="shared" si="55"/>
        <v>0</v>
      </c>
      <c r="AA709" s="957" t="str">
        <f t="shared" si="56"/>
        <v/>
      </c>
      <c r="AB709" s="959">
        <f t="array" ref="AB709">MAX(($I$2:$I$10000=I709)*($W$2:$W$10000=W709)*($E$2:$E$10000="51")*($P$2:$P$10000))</f>
        <v>0</v>
      </c>
      <c r="AC709" s="957">
        <f t="shared" si="59"/>
        <v>0</v>
      </c>
    </row>
    <row r="710" spans="24:29" x14ac:dyDescent="0.3">
      <c r="X710" s="970" t="str">
        <f t="shared" si="57"/>
        <v>PAS AE 2018</v>
      </c>
      <c r="Y710" s="970" t="str">
        <f t="shared" si="58"/>
        <v/>
      </c>
      <c r="Z710" s="957">
        <f t="shared" si="55"/>
        <v>0</v>
      </c>
      <c r="AA710" s="957" t="str">
        <f t="shared" si="56"/>
        <v/>
      </c>
      <c r="AB710" s="959">
        <f t="array" ref="AB710">MAX(($I$2:$I$10000=I710)*($W$2:$W$10000=W710)*($E$2:$E$10000="51")*($P$2:$P$10000))</f>
        <v>0</v>
      </c>
      <c r="AC710" s="957">
        <f t="shared" si="59"/>
        <v>0</v>
      </c>
    </row>
    <row r="711" spans="24:29" x14ac:dyDescent="0.3">
      <c r="X711" s="970" t="str">
        <f t="shared" si="57"/>
        <v>PAS AE 2018</v>
      </c>
      <c r="Y711" s="970" t="str">
        <f t="shared" si="58"/>
        <v/>
      </c>
      <c r="Z711" s="957">
        <f t="shared" si="55"/>
        <v>0</v>
      </c>
      <c r="AA711" s="957" t="str">
        <f t="shared" si="56"/>
        <v/>
      </c>
      <c r="AB711" s="959">
        <f t="array" ref="AB711">MAX(($I$2:$I$10000=I711)*($W$2:$W$10000=W711)*($E$2:$E$10000="51")*($P$2:$P$10000))</f>
        <v>0</v>
      </c>
      <c r="AC711" s="957">
        <f t="shared" si="59"/>
        <v>0</v>
      </c>
    </row>
    <row r="712" spans="24:29" x14ac:dyDescent="0.3">
      <c r="X712" s="970" t="str">
        <f t="shared" si="57"/>
        <v>PAS AE 2018</v>
      </c>
      <c r="Y712" s="970" t="str">
        <f t="shared" si="58"/>
        <v/>
      </c>
      <c r="Z712" s="957">
        <f t="shared" si="55"/>
        <v>0</v>
      </c>
      <c r="AA712" s="957" t="str">
        <f t="shared" si="56"/>
        <v/>
      </c>
      <c r="AB712" s="959">
        <f t="array" ref="AB712">MAX(($I$2:$I$10000=I712)*($W$2:$W$10000=W712)*($E$2:$E$10000="51")*($P$2:$P$10000))</f>
        <v>0</v>
      </c>
      <c r="AC712" s="957">
        <f t="shared" si="59"/>
        <v>0</v>
      </c>
    </row>
    <row r="713" spans="24:29" x14ac:dyDescent="0.3">
      <c r="X713" s="970" t="str">
        <f t="shared" si="57"/>
        <v>PAS AE 2018</v>
      </c>
      <c r="Y713" s="970" t="str">
        <f t="shared" si="58"/>
        <v/>
      </c>
      <c r="Z713" s="957">
        <f t="shared" si="55"/>
        <v>0</v>
      </c>
      <c r="AA713" s="957" t="str">
        <f t="shared" si="56"/>
        <v/>
      </c>
      <c r="AB713" s="959">
        <f t="array" ref="AB713">MAX(($I$2:$I$10000=I713)*($W$2:$W$10000=W713)*($E$2:$E$10000="51")*($P$2:$P$10000))</f>
        <v>0</v>
      </c>
      <c r="AC713" s="957">
        <f t="shared" si="59"/>
        <v>0</v>
      </c>
    </row>
    <row r="714" spans="24:29" x14ac:dyDescent="0.3">
      <c r="X714" s="970" t="str">
        <f t="shared" si="57"/>
        <v>PAS AE 2018</v>
      </c>
      <c r="Y714" s="970" t="str">
        <f t="shared" si="58"/>
        <v/>
      </c>
      <c r="Z714" s="957">
        <f t="shared" si="55"/>
        <v>0</v>
      </c>
      <c r="AA714" s="957" t="str">
        <f t="shared" si="56"/>
        <v/>
      </c>
      <c r="AB714" s="959">
        <f t="array" ref="AB714">MAX(($I$2:$I$10000=I714)*($W$2:$W$10000=W714)*($E$2:$E$10000="51")*($P$2:$P$10000))</f>
        <v>0</v>
      </c>
      <c r="AC714" s="957">
        <f t="shared" si="59"/>
        <v>0</v>
      </c>
    </row>
    <row r="715" spans="24:29" x14ac:dyDescent="0.3">
      <c r="X715" s="970" t="str">
        <f t="shared" si="57"/>
        <v>PAS AE 2018</v>
      </c>
      <c r="Y715" s="970" t="str">
        <f t="shared" si="58"/>
        <v/>
      </c>
      <c r="Z715" s="957">
        <f t="shared" si="55"/>
        <v>0</v>
      </c>
      <c r="AA715" s="957" t="str">
        <f t="shared" si="56"/>
        <v/>
      </c>
      <c r="AB715" s="959">
        <f t="array" ref="AB715">MAX(($I$2:$I$10000=I715)*($W$2:$W$10000=W715)*($E$2:$E$10000="51")*($P$2:$P$10000))</f>
        <v>0</v>
      </c>
      <c r="AC715" s="957">
        <f t="shared" si="59"/>
        <v>0</v>
      </c>
    </row>
    <row r="716" spans="24:29" x14ac:dyDescent="0.3">
      <c r="X716" s="970" t="str">
        <f t="shared" si="57"/>
        <v>PAS AE 2018</v>
      </c>
      <c r="Y716" s="970" t="str">
        <f t="shared" si="58"/>
        <v/>
      </c>
      <c r="Z716" s="957">
        <f t="shared" si="55"/>
        <v>0</v>
      </c>
      <c r="AA716" s="957" t="str">
        <f t="shared" si="56"/>
        <v/>
      </c>
      <c r="AB716" s="959">
        <f t="array" ref="AB716">MAX(($I$2:$I$10000=I716)*($W$2:$W$10000=W716)*($E$2:$E$10000="51")*($P$2:$P$10000))</f>
        <v>0</v>
      </c>
      <c r="AC716" s="957">
        <f t="shared" si="59"/>
        <v>0</v>
      </c>
    </row>
    <row r="717" spans="24:29" x14ac:dyDescent="0.3">
      <c r="X717" s="970" t="str">
        <f t="shared" si="57"/>
        <v>PAS AE 2018</v>
      </c>
      <c r="Y717" s="970" t="str">
        <f t="shared" si="58"/>
        <v/>
      </c>
      <c r="Z717" s="957">
        <f t="shared" si="55"/>
        <v>0</v>
      </c>
      <c r="AA717" s="957" t="str">
        <f t="shared" si="56"/>
        <v/>
      </c>
      <c r="AB717" s="959">
        <f t="array" ref="AB717">MAX(($I$2:$I$10000=I717)*($W$2:$W$10000=W717)*($E$2:$E$10000="51")*($P$2:$P$10000))</f>
        <v>0</v>
      </c>
      <c r="AC717" s="957">
        <f t="shared" si="59"/>
        <v>0</v>
      </c>
    </row>
    <row r="718" spans="24:29" x14ac:dyDescent="0.3">
      <c r="X718" s="970" t="str">
        <f t="shared" si="57"/>
        <v>PAS AE 2018</v>
      </c>
      <c r="Y718" s="970" t="str">
        <f t="shared" si="58"/>
        <v/>
      </c>
      <c r="Z718" s="957">
        <f t="shared" si="55"/>
        <v>0</v>
      </c>
      <c r="AA718" s="957" t="str">
        <f t="shared" si="56"/>
        <v/>
      </c>
      <c r="AB718" s="959">
        <f t="array" ref="AB718">MAX(($I$2:$I$10000=I718)*($W$2:$W$10000=W718)*($E$2:$E$10000="51")*($P$2:$P$10000))</f>
        <v>0</v>
      </c>
      <c r="AC718" s="957">
        <f t="shared" si="59"/>
        <v>0</v>
      </c>
    </row>
    <row r="719" spans="24:29" x14ac:dyDescent="0.3">
      <c r="X719" s="970" t="str">
        <f t="shared" si="57"/>
        <v>PAS AE 2018</v>
      </c>
      <c r="Y719" s="970" t="str">
        <f t="shared" si="58"/>
        <v/>
      </c>
      <c r="Z719" s="957">
        <f t="shared" si="55"/>
        <v>0</v>
      </c>
      <c r="AA719" s="957" t="str">
        <f t="shared" si="56"/>
        <v/>
      </c>
      <c r="AB719" s="959">
        <f t="array" ref="AB719">MAX(($I$2:$I$10000=I719)*($W$2:$W$10000=W719)*($E$2:$E$10000="51")*($P$2:$P$10000))</f>
        <v>0</v>
      </c>
      <c r="AC719" s="957">
        <f t="shared" si="59"/>
        <v>0</v>
      </c>
    </row>
    <row r="720" spans="24:29" x14ac:dyDescent="0.3">
      <c r="X720" s="970" t="str">
        <f t="shared" si="57"/>
        <v>PAS AE 2018</v>
      </c>
      <c r="Y720" s="970" t="str">
        <f t="shared" si="58"/>
        <v/>
      </c>
      <c r="Z720" s="957">
        <f t="shared" si="55"/>
        <v>0</v>
      </c>
      <c r="AA720" s="957" t="str">
        <f t="shared" si="56"/>
        <v/>
      </c>
      <c r="AB720" s="959">
        <f t="array" ref="AB720">MAX(($I$2:$I$10000=I720)*($W$2:$W$10000=W720)*($E$2:$E$10000="51")*($P$2:$P$10000))</f>
        <v>0</v>
      </c>
      <c r="AC720" s="957">
        <f t="shared" si="59"/>
        <v>0</v>
      </c>
    </row>
    <row r="721" spans="24:29" x14ac:dyDescent="0.3">
      <c r="X721" s="970" t="str">
        <f t="shared" si="57"/>
        <v>PAS AE 2018</v>
      </c>
      <c r="Y721" s="970" t="str">
        <f t="shared" si="58"/>
        <v/>
      </c>
      <c r="Z721" s="957">
        <f t="shared" si="55"/>
        <v>0</v>
      </c>
      <c r="AA721" s="957" t="str">
        <f t="shared" si="56"/>
        <v/>
      </c>
      <c r="AB721" s="959">
        <f t="array" ref="AB721">MAX(($I$2:$I$10000=I721)*($W$2:$W$10000=W721)*($E$2:$E$10000="51")*($P$2:$P$10000))</f>
        <v>0</v>
      </c>
      <c r="AC721" s="957">
        <f t="shared" si="59"/>
        <v>0</v>
      </c>
    </row>
    <row r="722" spans="24:29" x14ac:dyDescent="0.3">
      <c r="X722" s="970" t="str">
        <f t="shared" si="57"/>
        <v>PAS AE 2018</v>
      </c>
      <c r="Y722" s="970" t="str">
        <f t="shared" si="58"/>
        <v/>
      </c>
      <c r="Z722" s="957">
        <f t="shared" si="55"/>
        <v>0</v>
      </c>
      <c r="AA722" s="957" t="str">
        <f t="shared" si="56"/>
        <v/>
      </c>
      <c r="AB722" s="959">
        <f t="array" ref="AB722">MAX(($I$2:$I$10000=I722)*($W$2:$W$10000=W722)*($E$2:$E$10000="51")*($P$2:$P$10000))</f>
        <v>0</v>
      </c>
      <c r="AC722" s="957">
        <f t="shared" si="59"/>
        <v>0</v>
      </c>
    </row>
    <row r="723" spans="24:29" x14ac:dyDescent="0.3">
      <c r="X723" s="970" t="str">
        <f t="shared" si="57"/>
        <v>PAS AE 2018</v>
      </c>
      <c r="Y723" s="970" t="str">
        <f t="shared" si="58"/>
        <v/>
      </c>
      <c r="Z723" s="957">
        <f t="shared" si="55"/>
        <v>0</v>
      </c>
      <c r="AA723" s="957" t="str">
        <f t="shared" si="56"/>
        <v/>
      </c>
      <c r="AB723" s="959">
        <f t="array" ref="AB723">MAX(($I$2:$I$10000=I723)*($W$2:$W$10000=W723)*($E$2:$E$10000="51")*($P$2:$P$10000))</f>
        <v>0</v>
      </c>
      <c r="AC723" s="957">
        <f t="shared" si="59"/>
        <v>0</v>
      </c>
    </row>
    <row r="724" spans="24:29" x14ac:dyDescent="0.3">
      <c r="X724" s="970" t="str">
        <f t="shared" si="57"/>
        <v>PAS AE 2018</v>
      </c>
      <c r="Y724" s="970" t="str">
        <f t="shared" si="58"/>
        <v/>
      </c>
      <c r="Z724" s="957">
        <f t="shared" si="55"/>
        <v>0</v>
      </c>
      <c r="AA724" s="957" t="str">
        <f t="shared" si="56"/>
        <v/>
      </c>
      <c r="AB724" s="959">
        <f t="array" ref="AB724">MAX(($I$2:$I$10000=I724)*($W$2:$W$10000=W724)*($E$2:$E$10000="51")*($P$2:$P$10000))</f>
        <v>0</v>
      </c>
      <c r="AC724" s="957">
        <f t="shared" si="59"/>
        <v>0</v>
      </c>
    </row>
    <row r="725" spans="24:29" x14ac:dyDescent="0.3">
      <c r="X725" s="970" t="str">
        <f t="shared" si="57"/>
        <v>PAS AE 2018</v>
      </c>
      <c r="Y725" s="970" t="str">
        <f t="shared" si="58"/>
        <v/>
      </c>
      <c r="Z725" s="957">
        <f t="shared" si="55"/>
        <v>0</v>
      </c>
      <c r="AA725" s="957" t="str">
        <f t="shared" si="56"/>
        <v/>
      </c>
      <c r="AB725" s="959">
        <f t="array" ref="AB725">MAX(($I$2:$I$10000=I725)*($W$2:$W$10000=W725)*($E$2:$E$10000="51")*($P$2:$P$10000))</f>
        <v>0</v>
      </c>
      <c r="AC725" s="957">
        <f t="shared" si="59"/>
        <v>0</v>
      </c>
    </row>
    <row r="726" spans="24:29" x14ac:dyDescent="0.3">
      <c r="X726" s="970" t="str">
        <f t="shared" si="57"/>
        <v>PAS AE 2018</v>
      </c>
      <c r="Y726" s="970" t="str">
        <f t="shared" si="58"/>
        <v/>
      </c>
      <c r="Z726" s="957">
        <f t="shared" si="55"/>
        <v>0</v>
      </c>
      <c r="AA726" s="957" t="str">
        <f t="shared" si="56"/>
        <v/>
      </c>
      <c r="AB726" s="959">
        <f t="array" ref="AB726">MAX(($I$2:$I$10000=I726)*($W$2:$W$10000=W726)*($E$2:$E$10000="51")*($P$2:$P$10000))</f>
        <v>0</v>
      </c>
      <c r="AC726" s="957">
        <f t="shared" si="59"/>
        <v>0</v>
      </c>
    </row>
    <row r="727" spans="24:29" x14ac:dyDescent="0.3">
      <c r="X727" s="970" t="str">
        <f t="shared" si="57"/>
        <v>PAS AE 2018</v>
      </c>
      <c r="Y727" s="970" t="str">
        <f t="shared" si="58"/>
        <v/>
      </c>
      <c r="Z727" s="957">
        <f t="shared" si="55"/>
        <v>0</v>
      </c>
      <c r="AA727" s="957" t="str">
        <f t="shared" si="56"/>
        <v/>
      </c>
      <c r="AB727" s="959">
        <f t="array" ref="AB727">MAX(($I$2:$I$10000=I727)*($W$2:$W$10000=W727)*($E$2:$E$10000="51")*($P$2:$P$10000))</f>
        <v>0</v>
      </c>
      <c r="AC727" s="957">
        <f t="shared" si="59"/>
        <v>0</v>
      </c>
    </row>
    <row r="728" spans="24:29" x14ac:dyDescent="0.3">
      <c r="X728" s="970" t="str">
        <f t="shared" si="57"/>
        <v>PAS AE 2018</v>
      </c>
      <c r="Y728" s="970" t="str">
        <f t="shared" si="58"/>
        <v/>
      </c>
      <c r="Z728" s="957">
        <f t="shared" si="55"/>
        <v>0</v>
      </c>
      <c r="AA728" s="957" t="str">
        <f t="shared" si="56"/>
        <v/>
      </c>
      <c r="AB728" s="959">
        <f t="array" ref="AB728">MAX(($I$2:$I$10000=I728)*($W$2:$W$10000=W728)*($E$2:$E$10000="51")*($P$2:$P$10000))</f>
        <v>0</v>
      </c>
      <c r="AC728" s="957">
        <f t="shared" si="59"/>
        <v>0</v>
      </c>
    </row>
    <row r="729" spans="24:29" x14ac:dyDescent="0.3">
      <c r="X729" s="970" t="str">
        <f t="shared" si="57"/>
        <v>PAS AE 2018</v>
      </c>
      <c r="Y729" s="970" t="str">
        <f t="shared" si="58"/>
        <v/>
      </c>
      <c r="Z729" s="957">
        <f t="shared" si="55"/>
        <v>0</v>
      </c>
      <c r="AA729" s="957" t="str">
        <f t="shared" si="56"/>
        <v/>
      </c>
      <c r="AB729" s="959">
        <f t="array" ref="AB729">MAX(($I$2:$I$10000=I729)*($W$2:$W$10000=W729)*($E$2:$E$10000="51")*($P$2:$P$10000))</f>
        <v>0</v>
      </c>
      <c r="AC729" s="957">
        <f t="shared" si="59"/>
        <v>0</v>
      </c>
    </row>
    <row r="730" spans="24:29" x14ac:dyDescent="0.3">
      <c r="X730" s="970" t="str">
        <f t="shared" si="57"/>
        <v>PAS AE 2018</v>
      </c>
      <c r="Y730" s="970" t="str">
        <f t="shared" si="58"/>
        <v/>
      </c>
      <c r="Z730" s="957">
        <f t="shared" si="55"/>
        <v>0</v>
      </c>
      <c r="AA730" s="957" t="str">
        <f t="shared" si="56"/>
        <v/>
      </c>
      <c r="AB730" s="959">
        <f t="array" ref="AB730">MAX(($I$2:$I$10000=I730)*($W$2:$W$10000=W730)*($E$2:$E$10000="51")*($P$2:$P$10000))</f>
        <v>0</v>
      </c>
      <c r="AC730" s="957">
        <f t="shared" si="59"/>
        <v>0</v>
      </c>
    </row>
    <row r="731" spans="24:29" x14ac:dyDescent="0.3">
      <c r="X731" s="970" t="str">
        <f t="shared" si="57"/>
        <v>PAS AE 2018</v>
      </c>
      <c r="Y731" s="970" t="str">
        <f t="shared" si="58"/>
        <v/>
      </c>
      <c r="Z731" s="957">
        <f t="shared" si="55"/>
        <v>0</v>
      </c>
      <c r="AA731" s="957" t="str">
        <f t="shared" si="56"/>
        <v/>
      </c>
      <c r="AB731" s="959">
        <f t="array" ref="AB731">MAX(($I$2:$I$10000=I731)*($W$2:$W$10000=W731)*($E$2:$E$10000="51")*($P$2:$P$10000))</f>
        <v>0</v>
      </c>
      <c r="AC731" s="957">
        <f t="shared" si="59"/>
        <v>0</v>
      </c>
    </row>
    <row r="732" spans="24:29" x14ac:dyDescent="0.3">
      <c r="X732" s="970" t="str">
        <f t="shared" si="57"/>
        <v>PAS AE 2018</v>
      </c>
      <c r="Y732" s="970" t="str">
        <f t="shared" si="58"/>
        <v/>
      </c>
      <c r="Z732" s="957">
        <f t="shared" si="55"/>
        <v>0</v>
      </c>
      <c r="AA732" s="957" t="str">
        <f t="shared" si="56"/>
        <v/>
      </c>
      <c r="AB732" s="959">
        <f t="array" ref="AB732">MAX(($I$2:$I$10000=I732)*($W$2:$W$10000=W732)*($E$2:$E$10000="51")*($P$2:$P$10000))</f>
        <v>0</v>
      </c>
      <c r="AC732" s="957">
        <f t="shared" si="59"/>
        <v>0</v>
      </c>
    </row>
    <row r="733" spans="24:29" x14ac:dyDescent="0.3">
      <c r="X733" s="970" t="str">
        <f t="shared" si="57"/>
        <v>PAS AE 2018</v>
      </c>
      <c r="Y733" s="970" t="str">
        <f t="shared" si="58"/>
        <v/>
      </c>
      <c r="Z733" s="957">
        <f t="shared" si="55"/>
        <v>0</v>
      </c>
      <c r="AA733" s="957" t="str">
        <f t="shared" si="56"/>
        <v/>
      </c>
      <c r="AB733" s="959">
        <f t="array" ref="AB733">MAX(($I$2:$I$10000=I733)*($W$2:$W$10000=W733)*($E$2:$E$10000="51")*($P$2:$P$10000))</f>
        <v>0</v>
      </c>
      <c r="AC733" s="957">
        <f t="shared" si="59"/>
        <v>0</v>
      </c>
    </row>
    <row r="734" spans="24:29" x14ac:dyDescent="0.3">
      <c r="X734" s="970" t="str">
        <f t="shared" si="57"/>
        <v>PAS AE 2018</v>
      </c>
      <c r="Y734" s="970" t="str">
        <f t="shared" si="58"/>
        <v/>
      </c>
      <c r="Z734" s="957">
        <f t="shared" si="55"/>
        <v>0</v>
      </c>
      <c r="AA734" s="957" t="str">
        <f t="shared" si="56"/>
        <v/>
      </c>
      <c r="AB734" s="959">
        <f t="array" ref="AB734">MAX(($I$2:$I$10000=I734)*($W$2:$W$10000=W734)*($E$2:$E$10000="51")*($P$2:$P$10000))</f>
        <v>0</v>
      </c>
      <c r="AC734" s="957">
        <f t="shared" si="59"/>
        <v>0</v>
      </c>
    </row>
    <row r="735" spans="24:29" x14ac:dyDescent="0.3">
      <c r="X735" s="970" t="str">
        <f t="shared" si="57"/>
        <v>PAS AE 2018</v>
      </c>
      <c r="Y735" s="970" t="str">
        <f t="shared" si="58"/>
        <v/>
      </c>
      <c r="Z735" s="957">
        <f t="shared" si="55"/>
        <v>0</v>
      </c>
      <c r="AA735" s="957" t="str">
        <f t="shared" si="56"/>
        <v/>
      </c>
      <c r="AB735" s="959">
        <f t="array" ref="AB735">MAX(($I$2:$I$10000=I735)*($W$2:$W$10000=W735)*($E$2:$E$10000="51")*($P$2:$P$10000))</f>
        <v>0</v>
      </c>
      <c r="AC735" s="957">
        <f t="shared" si="59"/>
        <v>0</v>
      </c>
    </row>
    <row r="736" spans="24:29" x14ac:dyDescent="0.3">
      <c r="X736" s="970" t="str">
        <f t="shared" si="57"/>
        <v>PAS AE 2018</v>
      </c>
      <c r="Y736" s="970" t="str">
        <f t="shared" si="58"/>
        <v/>
      </c>
      <c r="Z736" s="957">
        <f t="shared" si="55"/>
        <v>0</v>
      </c>
      <c r="AA736" s="957" t="str">
        <f t="shared" si="56"/>
        <v/>
      </c>
      <c r="AB736" s="959">
        <f t="array" ref="AB736">MAX(($I$2:$I$10000=I736)*($W$2:$W$10000=W736)*($E$2:$E$10000="51")*($P$2:$P$10000))</f>
        <v>0</v>
      </c>
      <c r="AC736" s="957">
        <f t="shared" si="59"/>
        <v>0</v>
      </c>
    </row>
    <row r="737" spans="24:29" x14ac:dyDescent="0.3">
      <c r="X737" s="970" t="str">
        <f t="shared" si="57"/>
        <v>PAS AE 2018</v>
      </c>
      <c r="Y737" s="970" t="str">
        <f t="shared" si="58"/>
        <v/>
      </c>
      <c r="Z737" s="957">
        <f t="shared" si="55"/>
        <v>0</v>
      </c>
      <c r="AA737" s="957" t="str">
        <f t="shared" si="56"/>
        <v/>
      </c>
      <c r="AB737" s="959">
        <f t="array" ref="AB737">MAX(($I$2:$I$10000=I737)*($W$2:$W$10000=W737)*($E$2:$E$10000="51")*($P$2:$P$10000))</f>
        <v>0</v>
      </c>
      <c r="AC737" s="957">
        <f t="shared" si="59"/>
        <v>0</v>
      </c>
    </row>
    <row r="738" spans="24:29" x14ac:dyDescent="0.3">
      <c r="X738" s="970" t="str">
        <f t="shared" si="57"/>
        <v>PAS AE 2018</v>
      </c>
      <c r="Y738" s="970" t="str">
        <f t="shared" si="58"/>
        <v/>
      </c>
      <c r="Z738" s="957">
        <f t="shared" si="55"/>
        <v>0</v>
      </c>
      <c r="AA738" s="957" t="str">
        <f t="shared" si="56"/>
        <v/>
      </c>
      <c r="AB738" s="959">
        <f t="array" ref="AB738">MAX(($I$2:$I$10000=I738)*($W$2:$W$10000=W738)*($E$2:$E$10000="51")*($P$2:$P$10000))</f>
        <v>0</v>
      </c>
      <c r="AC738" s="957">
        <f t="shared" si="59"/>
        <v>0</v>
      </c>
    </row>
    <row r="739" spans="24:29" x14ac:dyDescent="0.3">
      <c r="X739" s="970" t="str">
        <f t="shared" si="57"/>
        <v>PAS AE 2018</v>
      </c>
      <c r="Y739" s="970" t="str">
        <f t="shared" si="58"/>
        <v/>
      </c>
      <c r="Z739" s="957">
        <f t="shared" si="55"/>
        <v>0</v>
      </c>
      <c r="AA739" s="957" t="str">
        <f t="shared" si="56"/>
        <v/>
      </c>
      <c r="AB739" s="959">
        <f t="array" ref="AB739">MAX(($I$2:$I$10000=I739)*($W$2:$W$10000=W739)*($E$2:$E$10000="51")*($P$2:$P$10000))</f>
        <v>0</v>
      </c>
      <c r="AC739" s="957">
        <f t="shared" si="59"/>
        <v>0</v>
      </c>
    </row>
    <row r="740" spans="24:29" x14ac:dyDescent="0.3">
      <c r="X740" s="970" t="str">
        <f t="shared" si="57"/>
        <v>PAS AE 2018</v>
      </c>
      <c r="Y740" s="970" t="str">
        <f t="shared" si="58"/>
        <v/>
      </c>
      <c r="Z740" s="957">
        <f t="shared" si="55"/>
        <v>0</v>
      </c>
      <c r="AA740" s="957" t="str">
        <f t="shared" si="56"/>
        <v/>
      </c>
      <c r="AB740" s="959">
        <f t="array" ref="AB740">MAX(($I$2:$I$10000=I740)*($W$2:$W$10000=W740)*($E$2:$E$10000="51")*($P$2:$P$10000))</f>
        <v>0</v>
      </c>
      <c r="AC740" s="957">
        <f t="shared" si="59"/>
        <v>0</v>
      </c>
    </row>
    <row r="741" spans="24:29" x14ac:dyDescent="0.3">
      <c r="X741" s="970" t="str">
        <f t="shared" si="57"/>
        <v>PAS AE 2018</v>
      </c>
      <c r="Y741" s="970" t="str">
        <f t="shared" si="58"/>
        <v/>
      </c>
      <c r="Z741" s="957">
        <f t="shared" si="55"/>
        <v>0</v>
      </c>
      <c r="AA741" s="957" t="str">
        <f t="shared" si="56"/>
        <v/>
      </c>
      <c r="AB741" s="959">
        <f t="array" ref="AB741">MAX(($I$2:$I$10000=I741)*($W$2:$W$10000=W741)*($E$2:$E$10000="51")*($P$2:$P$10000))</f>
        <v>0</v>
      </c>
      <c r="AC741" s="957">
        <f t="shared" si="59"/>
        <v>0</v>
      </c>
    </row>
    <row r="742" spans="24:29" x14ac:dyDescent="0.3">
      <c r="X742" s="970" t="str">
        <f t="shared" si="57"/>
        <v>PAS AE 2018</v>
      </c>
      <c r="Y742" s="970" t="str">
        <f t="shared" si="58"/>
        <v/>
      </c>
      <c r="Z742" s="957">
        <f t="shared" si="55"/>
        <v>0</v>
      </c>
      <c r="AA742" s="957" t="str">
        <f t="shared" si="56"/>
        <v/>
      </c>
      <c r="AB742" s="959">
        <f t="array" ref="AB742">MAX(($I$2:$I$10000=I742)*($W$2:$W$10000=W742)*($E$2:$E$10000="51")*($P$2:$P$10000))</f>
        <v>0</v>
      </c>
      <c r="AC742" s="957">
        <f t="shared" si="59"/>
        <v>0</v>
      </c>
    </row>
    <row r="743" spans="24:29" x14ac:dyDescent="0.3">
      <c r="X743" s="970" t="str">
        <f t="shared" si="57"/>
        <v>PAS AE 2018</v>
      </c>
      <c r="Y743" s="970" t="str">
        <f t="shared" si="58"/>
        <v/>
      </c>
      <c r="Z743" s="957">
        <f t="shared" si="55"/>
        <v>0</v>
      </c>
      <c r="AA743" s="957" t="str">
        <f t="shared" si="56"/>
        <v/>
      </c>
      <c r="AB743" s="959">
        <f t="array" ref="AB743">MAX(($I$2:$I$10000=I743)*($W$2:$W$10000=W743)*($E$2:$E$10000="51")*($P$2:$P$10000))</f>
        <v>0</v>
      </c>
      <c r="AC743" s="957">
        <f t="shared" si="59"/>
        <v>0</v>
      </c>
    </row>
    <row r="744" spans="24:29" x14ac:dyDescent="0.3">
      <c r="X744" s="970" t="str">
        <f t="shared" si="57"/>
        <v>PAS AE 2018</v>
      </c>
      <c r="Y744" s="970" t="str">
        <f t="shared" si="58"/>
        <v/>
      </c>
      <c r="Z744" s="957">
        <f t="shared" si="55"/>
        <v>0</v>
      </c>
      <c r="AA744" s="957" t="str">
        <f t="shared" si="56"/>
        <v/>
      </c>
      <c r="AB744" s="959">
        <f t="array" ref="AB744">MAX(($I$2:$I$10000=I744)*($W$2:$W$10000=W744)*($E$2:$E$10000="51")*($P$2:$P$10000))</f>
        <v>0</v>
      </c>
      <c r="AC744" s="957">
        <f t="shared" si="59"/>
        <v>0</v>
      </c>
    </row>
    <row r="745" spans="24:29" x14ac:dyDescent="0.3">
      <c r="X745" s="970" t="str">
        <f t="shared" si="57"/>
        <v>PAS AE 2018</v>
      </c>
      <c r="Y745" s="970" t="str">
        <f t="shared" si="58"/>
        <v/>
      </c>
      <c r="Z745" s="957">
        <f t="shared" si="55"/>
        <v>0</v>
      </c>
      <c r="AA745" s="957" t="str">
        <f t="shared" si="56"/>
        <v/>
      </c>
      <c r="AB745" s="959">
        <f t="array" ref="AB745">MAX(($I$2:$I$10000=I745)*($W$2:$W$10000=W745)*($E$2:$E$10000="51")*($P$2:$P$10000))</f>
        <v>0</v>
      </c>
      <c r="AC745" s="957">
        <f t="shared" si="59"/>
        <v>0</v>
      </c>
    </row>
    <row r="746" spans="24:29" x14ac:dyDescent="0.3">
      <c r="X746" s="970" t="str">
        <f t="shared" si="57"/>
        <v>PAS AE 2018</v>
      </c>
      <c r="Y746" s="970" t="str">
        <f t="shared" si="58"/>
        <v/>
      </c>
      <c r="Z746" s="957">
        <f t="shared" si="55"/>
        <v>0</v>
      </c>
      <c r="AA746" s="957" t="str">
        <f t="shared" si="56"/>
        <v/>
      </c>
      <c r="AB746" s="959">
        <f t="array" ref="AB746">MAX(($I$2:$I$10000=I746)*($W$2:$W$10000=W746)*($E$2:$E$10000="51")*($P$2:$P$10000))</f>
        <v>0</v>
      </c>
      <c r="AC746" s="957">
        <f t="shared" si="59"/>
        <v>0</v>
      </c>
    </row>
    <row r="747" spans="24:29" x14ac:dyDescent="0.3">
      <c r="X747" s="970" t="str">
        <f t="shared" si="57"/>
        <v>PAS AE 2018</v>
      </c>
      <c r="Y747" s="970" t="str">
        <f t="shared" si="58"/>
        <v/>
      </c>
      <c r="Z747" s="957">
        <f t="shared" si="55"/>
        <v>0</v>
      </c>
      <c r="AA747" s="957" t="str">
        <f t="shared" si="56"/>
        <v/>
      </c>
      <c r="AB747" s="959">
        <f t="array" ref="AB747">MAX(($I$2:$I$10000=I747)*($W$2:$W$10000=W747)*($E$2:$E$10000="51")*($P$2:$P$10000))</f>
        <v>0</v>
      </c>
      <c r="AC747" s="957">
        <f t="shared" si="59"/>
        <v>0</v>
      </c>
    </row>
    <row r="748" spans="24:29" x14ac:dyDescent="0.3">
      <c r="X748" s="970" t="str">
        <f t="shared" si="57"/>
        <v>PAS AE 2018</v>
      </c>
      <c r="Y748" s="970" t="str">
        <f t="shared" si="58"/>
        <v/>
      </c>
      <c r="Z748" s="957">
        <f t="shared" si="55"/>
        <v>0</v>
      </c>
      <c r="AA748" s="957" t="str">
        <f t="shared" si="56"/>
        <v/>
      </c>
      <c r="AB748" s="959">
        <f t="array" ref="AB748">MAX(($I$2:$I$10000=I748)*($W$2:$W$10000=W748)*($E$2:$E$10000="51")*($P$2:$P$10000))</f>
        <v>0</v>
      </c>
      <c r="AC748" s="957">
        <f t="shared" si="59"/>
        <v>0</v>
      </c>
    </row>
    <row r="749" spans="24:29" x14ac:dyDescent="0.3">
      <c r="X749" s="970" t="str">
        <f t="shared" si="57"/>
        <v>PAS AE 2018</v>
      </c>
      <c r="Y749" s="970" t="str">
        <f t="shared" si="58"/>
        <v/>
      </c>
      <c r="Z749" s="957">
        <f t="shared" si="55"/>
        <v>0</v>
      </c>
      <c r="AA749" s="957" t="str">
        <f t="shared" si="56"/>
        <v/>
      </c>
      <c r="AB749" s="959">
        <f t="array" ref="AB749">MAX(($I$2:$I$10000=I749)*($W$2:$W$10000=W749)*($E$2:$E$10000="51")*($P$2:$P$10000))</f>
        <v>0</v>
      </c>
      <c r="AC749" s="957">
        <f t="shared" si="59"/>
        <v>0</v>
      </c>
    </row>
    <row r="750" spans="24:29" x14ac:dyDescent="0.3">
      <c r="X750" s="970" t="str">
        <f t="shared" si="57"/>
        <v>PAS AE 2018</v>
      </c>
      <c r="Y750" s="970" t="str">
        <f t="shared" si="58"/>
        <v/>
      </c>
      <c r="Z750" s="957">
        <f t="shared" si="55"/>
        <v>0</v>
      </c>
      <c r="AA750" s="957" t="str">
        <f t="shared" si="56"/>
        <v/>
      </c>
      <c r="AB750" s="959">
        <f t="array" ref="AB750">MAX(($I$2:$I$10000=I750)*($W$2:$W$10000=W750)*($E$2:$E$10000="51")*($P$2:$P$10000))</f>
        <v>0</v>
      </c>
      <c r="AC750" s="957">
        <f t="shared" si="59"/>
        <v>0</v>
      </c>
    </row>
    <row r="751" spans="24:29" x14ac:dyDescent="0.3">
      <c r="X751" s="970" t="str">
        <f t="shared" si="57"/>
        <v>PAS AE 2018</v>
      </c>
      <c r="Y751" s="970" t="str">
        <f t="shared" si="58"/>
        <v/>
      </c>
      <c r="Z751" s="957">
        <f t="shared" si="55"/>
        <v>0</v>
      </c>
      <c r="AA751" s="957" t="str">
        <f t="shared" si="56"/>
        <v/>
      </c>
      <c r="AB751" s="959">
        <f t="array" ref="AB751">MAX(($I$2:$I$10000=I751)*($W$2:$W$10000=W751)*($E$2:$E$10000="51")*($P$2:$P$10000))</f>
        <v>0</v>
      </c>
      <c r="AC751" s="957">
        <f t="shared" si="59"/>
        <v>0</v>
      </c>
    </row>
    <row r="752" spans="24:29" x14ac:dyDescent="0.3">
      <c r="X752" s="970" t="str">
        <f t="shared" si="57"/>
        <v>PAS AE 2018</v>
      </c>
      <c r="Y752" s="970" t="str">
        <f t="shared" si="58"/>
        <v/>
      </c>
      <c r="Z752" s="957">
        <f t="shared" si="55"/>
        <v>0</v>
      </c>
      <c r="AA752" s="957" t="str">
        <f t="shared" si="56"/>
        <v/>
      </c>
      <c r="AB752" s="959">
        <f t="array" ref="AB752">MAX(($I$2:$I$10000=I752)*($W$2:$W$10000=W752)*($E$2:$E$10000="51")*($P$2:$P$10000))</f>
        <v>0</v>
      </c>
      <c r="AC752" s="957">
        <f t="shared" si="59"/>
        <v>0</v>
      </c>
    </row>
    <row r="753" spans="24:29" x14ac:dyDescent="0.3">
      <c r="X753" s="970" t="str">
        <f t="shared" si="57"/>
        <v>PAS AE 2018</v>
      </c>
      <c r="Y753" s="970" t="str">
        <f t="shared" si="58"/>
        <v/>
      </c>
      <c r="Z753" s="957">
        <f t="shared" si="55"/>
        <v>0</v>
      </c>
      <c r="AA753" s="957" t="str">
        <f t="shared" si="56"/>
        <v/>
      </c>
      <c r="AB753" s="959">
        <f t="array" ref="AB753">MAX(($I$2:$I$10000=I753)*($W$2:$W$10000=W753)*($E$2:$E$10000="51")*($P$2:$P$10000))</f>
        <v>0</v>
      </c>
      <c r="AC753" s="957">
        <f t="shared" si="59"/>
        <v>0</v>
      </c>
    </row>
    <row r="754" spans="24:29" x14ac:dyDescent="0.3">
      <c r="X754" s="970" t="str">
        <f t="shared" si="57"/>
        <v>PAS AE 2018</v>
      </c>
      <c r="Y754" s="970" t="str">
        <f t="shared" si="58"/>
        <v/>
      </c>
      <c r="Z754" s="957">
        <f t="shared" si="55"/>
        <v>0</v>
      </c>
      <c r="AA754" s="957" t="str">
        <f t="shared" si="56"/>
        <v/>
      </c>
      <c r="AB754" s="959">
        <f t="array" ref="AB754">MAX(($I$2:$I$10000=I754)*($W$2:$W$10000=W754)*($E$2:$E$10000="51")*($P$2:$P$10000))</f>
        <v>0</v>
      </c>
      <c r="AC754" s="957">
        <f t="shared" si="59"/>
        <v>0</v>
      </c>
    </row>
    <row r="755" spans="24:29" x14ac:dyDescent="0.3">
      <c r="X755" s="970" t="str">
        <f t="shared" si="57"/>
        <v>PAS AE 2018</v>
      </c>
      <c r="Y755" s="970" t="str">
        <f t="shared" si="58"/>
        <v/>
      </c>
      <c r="Z755" s="957">
        <f t="shared" si="55"/>
        <v>0</v>
      </c>
      <c r="AA755" s="957" t="str">
        <f t="shared" si="56"/>
        <v/>
      </c>
      <c r="AB755" s="959">
        <f t="array" ref="AB755">MAX(($I$2:$I$10000=I755)*($W$2:$W$10000=W755)*($E$2:$E$10000="51")*($P$2:$P$10000))</f>
        <v>0</v>
      </c>
      <c r="AC755" s="957">
        <f t="shared" si="59"/>
        <v>0</v>
      </c>
    </row>
    <row r="756" spans="24:29" x14ac:dyDescent="0.3">
      <c r="X756" s="970" t="str">
        <f t="shared" si="57"/>
        <v>PAS AE 2018</v>
      </c>
      <c r="Y756" s="970" t="str">
        <f t="shared" si="58"/>
        <v/>
      </c>
      <c r="Z756" s="957">
        <f t="shared" si="55"/>
        <v>0</v>
      </c>
      <c r="AA756" s="957" t="str">
        <f t="shared" si="56"/>
        <v/>
      </c>
      <c r="AB756" s="959">
        <f t="array" ref="AB756">MAX(($I$2:$I$10000=I756)*($W$2:$W$10000=W756)*($E$2:$E$10000="51")*($P$2:$P$10000))</f>
        <v>0</v>
      </c>
      <c r="AC756" s="957">
        <f t="shared" si="59"/>
        <v>0</v>
      </c>
    </row>
    <row r="757" spans="24:29" x14ac:dyDescent="0.3">
      <c r="X757" s="970" t="str">
        <f t="shared" si="57"/>
        <v>PAS AE 2018</v>
      </c>
      <c r="Y757" s="970" t="str">
        <f t="shared" si="58"/>
        <v/>
      </c>
      <c r="Z757" s="957">
        <f t="shared" si="55"/>
        <v>0</v>
      </c>
      <c r="AA757" s="957" t="str">
        <f t="shared" si="56"/>
        <v/>
      </c>
      <c r="AB757" s="959">
        <f t="array" ref="AB757">MAX(($I$2:$I$10000=I757)*($W$2:$W$10000=W757)*($E$2:$E$10000="51")*($P$2:$P$10000))</f>
        <v>0</v>
      </c>
      <c r="AC757" s="957">
        <f t="shared" si="59"/>
        <v>0</v>
      </c>
    </row>
    <row r="758" spans="24:29" x14ac:dyDescent="0.3">
      <c r="X758" s="970" t="str">
        <f t="shared" si="57"/>
        <v>PAS AE 2018</v>
      </c>
      <c r="Y758" s="970" t="str">
        <f t="shared" si="58"/>
        <v/>
      </c>
      <c r="Z758" s="957">
        <f t="shared" si="55"/>
        <v>0</v>
      </c>
      <c r="AA758" s="957" t="str">
        <f t="shared" si="56"/>
        <v/>
      </c>
      <c r="AB758" s="959">
        <f t="array" ref="AB758">MAX(($I$2:$I$10000=I758)*($W$2:$W$10000=W758)*($E$2:$E$10000="51")*($P$2:$P$10000))</f>
        <v>0</v>
      </c>
      <c r="AC758" s="957">
        <f t="shared" si="59"/>
        <v>0</v>
      </c>
    </row>
    <row r="759" spans="24:29" x14ac:dyDescent="0.3">
      <c r="X759" s="970" t="str">
        <f t="shared" si="57"/>
        <v>PAS AE 2018</v>
      </c>
      <c r="Y759" s="970" t="str">
        <f t="shared" si="58"/>
        <v/>
      </c>
      <c r="Z759" s="957">
        <f t="shared" si="55"/>
        <v>0</v>
      </c>
      <c r="AA759" s="957" t="str">
        <f t="shared" si="56"/>
        <v/>
      </c>
      <c r="AB759" s="959">
        <f t="array" ref="AB759">MAX(($I$2:$I$10000=I759)*($W$2:$W$10000=W759)*($E$2:$E$10000="51")*($P$2:$P$10000))</f>
        <v>0</v>
      </c>
      <c r="AC759" s="957">
        <f t="shared" si="59"/>
        <v>0</v>
      </c>
    </row>
    <row r="760" spans="24:29" x14ac:dyDescent="0.3">
      <c r="X760" s="970" t="str">
        <f t="shared" si="57"/>
        <v>PAS AE 2018</v>
      </c>
      <c r="Y760" s="970" t="str">
        <f t="shared" si="58"/>
        <v/>
      </c>
      <c r="Z760" s="957">
        <f t="shared" si="55"/>
        <v>0</v>
      </c>
      <c r="AA760" s="957" t="str">
        <f t="shared" si="56"/>
        <v/>
      </c>
      <c r="AB760" s="959">
        <f t="array" ref="AB760">MAX(($I$2:$I$10000=I760)*($W$2:$W$10000=W760)*($E$2:$E$10000="51")*($P$2:$P$10000))</f>
        <v>0</v>
      </c>
      <c r="AC760" s="957">
        <f t="shared" si="59"/>
        <v>0</v>
      </c>
    </row>
    <row r="761" spans="24:29" x14ac:dyDescent="0.3">
      <c r="X761" s="970" t="str">
        <f t="shared" si="57"/>
        <v>PAS AE 2018</v>
      </c>
      <c r="Y761" s="970" t="str">
        <f t="shared" si="58"/>
        <v/>
      </c>
      <c r="Z761" s="957">
        <f t="shared" si="55"/>
        <v>0</v>
      </c>
      <c r="AA761" s="957" t="str">
        <f t="shared" si="56"/>
        <v/>
      </c>
      <c r="AB761" s="959">
        <f t="array" ref="AB761">MAX(($I$2:$I$10000=I761)*($W$2:$W$10000=W761)*($E$2:$E$10000="51")*($P$2:$P$10000))</f>
        <v>0</v>
      </c>
      <c r="AC761" s="957">
        <f t="shared" si="59"/>
        <v>0</v>
      </c>
    </row>
    <row r="762" spans="24:29" x14ac:dyDescent="0.3">
      <c r="X762" s="970" t="str">
        <f t="shared" si="57"/>
        <v>PAS AE 2018</v>
      </c>
      <c r="Y762" s="970" t="str">
        <f t="shared" si="58"/>
        <v/>
      </c>
      <c r="Z762" s="957">
        <f t="shared" si="55"/>
        <v>0</v>
      </c>
      <c r="AA762" s="957" t="str">
        <f t="shared" si="56"/>
        <v/>
      </c>
      <c r="AB762" s="959">
        <f t="array" ref="AB762">MAX(($I$2:$I$10000=I762)*($W$2:$W$10000=W762)*($E$2:$E$10000="51")*($P$2:$P$10000))</f>
        <v>0</v>
      </c>
      <c r="AC762" s="957">
        <f t="shared" si="59"/>
        <v>0</v>
      </c>
    </row>
    <row r="763" spans="24:29" x14ac:dyDescent="0.3">
      <c r="X763" s="970" t="str">
        <f t="shared" si="57"/>
        <v>PAS AE 2018</v>
      </c>
      <c r="Y763" s="970" t="str">
        <f t="shared" si="58"/>
        <v/>
      </c>
      <c r="Z763" s="957">
        <f t="shared" si="55"/>
        <v>0</v>
      </c>
      <c r="AA763" s="957" t="str">
        <f t="shared" si="56"/>
        <v/>
      </c>
      <c r="AB763" s="959">
        <f t="array" ref="AB763">MAX(($I$2:$I$10000=I763)*($W$2:$W$10000=W763)*($E$2:$E$10000="51")*($P$2:$P$10000))</f>
        <v>0</v>
      </c>
      <c r="AC763" s="957">
        <f t="shared" si="59"/>
        <v>0</v>
      </c>
    </row>
    <row r="764" spans="24:29" x14ac:dyDescent="0.3">
      <c r="X764" s="970" t="str">
        <f t="shared" si="57"/>
        <v>PAS AE 2018</v>
      </c>
      <c r="Y764" s="970" t="str">
        <f t="shared" si="58"/>
        <v/>
      </c>
      <c r="Z764" s="957">
        <f t="shared" si="55"/>
        <v>0</v>
      </c>
      <c r="AA764" s="957" t="str">
        <f t="shared" si="56"/>
        <v/>
      </c>
      <c r="AB764" s="959">
        <f t="array" ref="AB764">MAX(($I$2:$I$10000=I764)*($W$2:$W$10000=W764)*($E$2:$E$10000="51")*($P$2:$P$10000))</f>
        <v>0</v>
      </c>
      <c r="AC764" s="957">
        <f t="shared" si="59"/>
        <v>0</v>
      </c>
    </row>
    <row r="765" spans="24:29" x14ac:dyDescent="0.3">
      <c r="X765" s="970" t="str">
        <f t="shared" si="57"/>
        <v>PAS AE 2018</v>
      </c>
      <c r="Y765" s="970" t="str">
        <f t="shared" si="58"/>
        <v/>
      </c>
      <c r="Z765" s="957">
        <f t="shared" si="55"/>
        <v>0</v>
      </c>
      <c r="AA765" s="957" t="str">
        <f t="shared" si="56"/>
        <v/>
      </c>
      <c r="AB765" s="959">
        <f t="array" ref="AB765">MAX(($I$2:$I$10000=I765)*($W$2:$W$10000=W765)*($E$2:$E$10000="51")*($P$2:$P$10000))</f>
        <v>0</v>
      </c>
      <c r="AC765" s="957">
        <f t="shared" si="59"/>
        <v>0</v>
      </c>
    </row>
    <row r="766" spans="24:29" x14ac:dyDescent="0.3">
      <c r="X766" s="970" t="str">
        <f t="shared" si="57"/>
        <v>PAS AE 2018</v>
      </c>
      <c r="Y766" s="970" t="str">
        <f t="shared" si="58"/>
        <v/>
      </c>
      <c r="Z766" s="957">
        <f t="shared" si="55"/>
        <v>0</v>
      </c>
      <c r="AA766" s="957" t="str">
        <f t="shared" si="56"/>
        <v/>
      </c>
      <c r="AB766" s="959">
        <f t="array" ref="AB766">MAX(($I$2:$I$10000=I766)*($W$2:$W$10000=W766)*($E$2:$E$10000="51")*($P$2:$P$10000))</f>
        <v>0</v>
      </c>
      <c r="AC766" s="957">
        <f t="shared" si="59"/>
        <v>0</v>
      </c>
    </row>
    <row r="767" spans="24:29" x14ac:dyDescent="0.3">
      <c r="X767" s="970" t="str">
        <f t="shared" si="57"/>
        <v>PAS AE 2018</v>
      </c>
      <c r="Y767" s="970" t="str">
        <f t="shared" si="58"/>
        <v/>
      </c>
      <c r="Z767" s="957">
        <f t="shared" si="55"/>
        <v>0</v>
      </c>
      <c r="AA767" s="957" t="str">
        <f t="shared" si="56"/>
        <v/>
      </c>
      <c r="AB767" s="959">
        <f t="array" ref="AB767">MAX(($I$2:$I$10000=I767)*($W$2:$W$10000=W767)*($E$2:$E$10000="51")*($P$2:$P$10000))</f>
        <v>0</v>
      </c>
      <c r="AC767" s="957">
        <f t="shared" si="59"/>
        <v>0</v>
      </c>
    </row>
    <row r="768" spans="24:29" x14ac:dyDescent="0.3">
      <c r="X768" s="970" t="str">
        <f t="shared" si="57"/>
        <v>PAS AE 2018</v>
      </c>
      <c r="Y768" s="970" t="str">
        <f t="shared" si="58"/>
        <v/>
      </c>
      <c r="Z768" s="957">
        <f t="shared" si="55"/>
        <v>0</v>
      </c>
      <c r="AA768" s="957" t="str">
        <f t="shared" si="56"/>
        <v/>
      </c>
      <c r="AB768" s="959">
        <f t="array" ref="AB768">MAX(($I$2:$I$10000=I768)*($W$2:$W$10000=W768)*($E$2:$E$10000="51")*($P$2:$P$10000))</f>
        <v>0</v>
      </c>
      <c r="AC768" s="957">
        <f t="shared" si="59"/>
        <v>0</v>
      </c>
    </row>
    <row r="769" spans="24:29" x14ac:dyDescent="0.3">
      <c r="X769" s="970" t="str">
        <f t="shared" si="57"/>
        <v>PAS AE 2018</v>
      </c>
      <c r="Y769" s="970" t="str">
        <f t="shared" si="58"/>
        <v/>
      </c>
      <c r="Z769" s="957">
        <f t="shared" si="55"/>
        <v>0</v>
      </c>
      <c r="AA769" s="957" t="str">
        <f t="shared" si="56"/>
        <v/>
      </c>
      <c r="AB769" s="959">
        <f t="array" ref="AB769">MAX(($I$2:$I$10000=I769)*($W$2:$W$10000=W769)*($E$2:$E$10000="51")*($P$2:$P$10000))</f>
        <v>0</v>
      </c>
      <c r="AC769" s="957">
        <f t="shared" si="59"/>
        <v>0</v>
      </c>
    </row>
    <row r="770" spans="24:29" x14ac:dyDescent="0.3">
      <c r="X770" s="970" t="str">
        <f t="shared" si="57"/>
        <v>PAS AE 2018</v>
      </c>
      <c r="Y770" s="970" t="str">
        <f t="shared" si="58"/>
        <v/>
      </c>
      <c r="Z770" s="957">
        <f t="shared" ref="Z770:Z833" si="60">IF(AND(X770="AE 2018",Y770&lt;&gt;"0"),F770,0)</f>
        <v>0</v>
      </c>
      <c r="AA770" s="957" t="str">
        <f t="shared" ref="AA770:AA833" si="61">LEFT(C770,12)</f>
        <v/>
      </c>
      <c r="AB770" s="959">
        <f t="array" ref="AB770">MAX(($I$2:$I$10000=I770)*($W$2:$W$10000=W770)*($E$2:$E$10000="51")*($P$2:$P$10000))</f>
        <v>0</v>
      </c>
      <c r="AC770" s="957">
        <f t="shared" si="59"/>
        <v>0</v>
      </c>
    </row>
    <row r="771" spans="24:29" x14ac:dyDescent="0.3">
      <c r="X771" s="970" t="str">
        <f t="shared" ref="X771:X834" si="62">IF(AND(OR(E771="51",E771="57",E771="54",E771="61"),YEAR(AB771)=2018),"AE 2018","PAS AE 2018")</f>
        <v>PAS AE 2018</v>
      </c>
      <c r="Y771" s="970" t="str">
        <f t="shared" ref="Y771:Y834" si="63">CONCATENATE(W771,I771,E771)</f>
        <v/>
      </c>
      <c r="Z771" s="957">
        <f t="shared" si="60"/>
        <v>0</v>
      </c>
      <c r="AA771" s="957" t="str">
        <f t="shared" si="61"/>
        <v/>
      </c>
      <c r="AB771" s="959">
        <f t="array" ref="AB771">MAX(($I$2:$I$10000=I771)*($W$2:$W$10000=W771)*($E$2:$E$10000="51")*($P$2:$P$10000))</f>
        <v>0</v>
      </c>
      <c r="AC771" s="957">
        <f t="shared" ref="AC771:AC834" si="64">IF(YEAR(A771)&gt;2018,0,F771)</f>
        <v>0</v>
      </c>
    </row>
    <row r="772" spans="24:29" x14ac:dyDescent="0.3">
      <c r="X772" s="970" t="str">
        <f t="shared" si="62"/>
        <v>PAS AE 2018</v>
      </c>
      <c r="Y772" s="970" t="str">
        <f t="shared" si="63"/>
        <v/>
      </c>
      <c r="Z772" s="957">
        <f t="shared" si="60"/>
        <v>0</v>
      </c>
      <c r="AA772" s="957" t="str">
        <f t="shared" si="61"/>
        <v/>
      </c>
      <c r="AB772" s="959">
        <f t="array" ref="AB772">MAX(($I$2:$I$10000=I772)*($W$2:$W$10000=W772)*($E$2:$E$10000="51")*($P$2:$P$10000))</f>
        <v>0</v>
      </c>
      <c r="AC772" s="957">
        <f t="shared" si="64"/>
        <v>0</v>
      </c>
    </row>
    <row r="773" spans="24:29" x14ac:dyDescent="0.3">
      <c r="X773" s="970" t="str">
        <f t="shared" si="62"/>
        <v>PAS AE 2018</v>
      </c>
      <c r="Y773" s="970" t="str">
        <f t="shared" si="63"/>
        <v/>
      </c>
      <c r="Z773" s="957">
        <f t="shared" si="60"/>
        <v>0</v>
      </c>
      <c r="AA773" s="957" t="str">
        <f t="shared" si="61"/>
        <v/>
      </c>
      <c r="AB773" s="959">
        <f t="array" ref="AB773">MAX(($I$2:$I$10000=I773)*($W$2:$W$10000=W773)*($E$2:$E$10000="51")*($P$2:$P$10000))</f>
        <v>0</v>
      </c>
      <c r="AC773" s="957">
        <f t="shared" si="64"/>
        <v>0</v>
      </c>
    </row>
    <row r="774" spans="24:29" x14ac:dyDescent="0.3">
      <c r="X774" s="970" t="str">
        <f t="shared" si="62"/>
        <v>PAS AE 2018</v>
      </c>
      <c r="Y774" s="970" t="str">
        <f t="shared" si="63"/>
        <v/>
      </c>
      <c r="Z774" s="957">
        <f t="shared" si="60"/>
        <v>0</v>
      </c>
      <c r="AA774" s="957" t="str">
        <f t="shared" si="61"/>
        <v/>
      </c>
      <c r="AB774" s="959">
        <f t="array" ref="AB774">MAX(($I$2:$I$10000=I774)*($W$2:$W$10000=W774)*($E$2:$E$10000="51")*($P$2:$P$10000))</f>
        <v>0</v>
      </c>
      <c r="AC774" s="957">
        <f t="shared" si="64"/>
        <v>0</v>
      </c>
    </row>
    <row r="775" spans="24:29" x14ac:dyDescent="0.3">
      <c r="X775" s="970" t="str">
        <f t="shared" si="62"/>
        <v>PAS AE 2018</v>
      </c>
      <c r="Y775" s="970" t="str">
        <f t="shared" si="63"/>
        <v/>
      </c>
      <c r="Z775" s="957">
        <f t="shared" si="60"/>
        <v>0</v>
      </c>
      <c r="AA775" s="957" t="str">
        <f t="shared" si="61"/>
        <v/>
      </c>
      <c r="AB775" s="959">
        <f t="array" ref="AB775">MAX(($I$2:$I$10000=I775)*($W$2:$W$10000=W775)*($E$2:$E$10000="51")*($P$2:$P$10000))</f>
        <v>0</v>
      </c>
      <c r="AC775" s="957">
        <f t="shared" si="64"/>
        <v>0</v>
      </c>
    </row>
    <row r="776" spans="24:29" x14ac:dyDescent="0.3">
      <c r="X776" s="970" t="str">
        <f t="shared" si="62"/>
        <v>PAS AE 2018</v>
      </c>
      <c r="Y776" s="970" t="str">
        <f t="shared" si="63"/>
        <v/>
      </c>
      <c r="Z776" s="957">
        <f t="shared" si="60"/>
        <v>0</v>
      </c>
      <c r="AA776" s="957" t="str">
        <f t="shared" si="61"/>
        <v/>
      </c>
      <c r="AB776" s="959">
        <f t="array" ref="AB776">MAX(($I$2:$I$10000=I776)*($W$2:$W$10000=W776)*($E$2:$E$10000="51")*($P$2:$P$10000))</f>
        <v>0</v>
      </c>
      <c r="AC776" s="957">
        <f t="shared" si="64"/>
        <v>0</v>
      </c>
    </row>
    <row r="777" spans="24:29" x14ac:dyDescent="0.3">
      <c r="X777" s="970" t="str">
        <f t="shared" si="62"/>
        <v>PAS AE 2018</v>
      </c>
      <c r="Y777" s="970" t="str">
        <f t="shared" si="63"/>
        <v/>
      </c>
      <c r="Z777" s="957">
        <f t="shared" si="60"/>
        <v>0</v>
      </c>
      <c r="AA777" s="957" t="str">
        <f t="shared" si="61"/>
        <v/>
      </c>
      <c r="AB777" s="959">
        <f t="array" ref="AB777">MAX(($I$2:$I$10000=I777)*($W$2:$W$10000=W777)*($E$2:$E$10000="51")*($P$2:$P$10000))</f>
        <v>0</v>
      </c>
      <c r="AC777" s="957">
        <f t="shared" si="64"/>
        <v>0</v>
      </c>
    </row>
    <row r="778" spans="24:29" x14ac:dyDescent="0.3">
      <c r="X778" s="970" t="str">
        <f t="shared" si="62"/>
        <v>PAS AE 2018</v>
      </c>
      <c r="Y778" s="970" t="str">
        <f t="shared" si="63"/>
        <v/>
      </c>
      <c r="Z778" s="957">
        <f t="shared" si="60"/>
        <v>0</v>
      </c>
      <c r="AA778" s="957" t="str">
        <f t="shared" si="61"/>
        <v/>
      </c>
      <c r="AB778" s="959">
        <f t="array" ref="AB778">MAX(($I$2:$I$10000=I778)*($W$2:$W$10000=W778)*($E$2:$E$10000="51")*($P$2:$P$10000))</f>
        <v>0</v>
      </c>
      <c r="AC778" s="957">
        <f t="shared" si="64"/>
        <v>0</v>
      </c>
    </row>
    <row r="779" spans="24:29" x14ac:dyDescent="0.3">
      <c r="X779" s="970" t="str">
        <f t="shared" si="62"/>
        <v>PAS AE 2018</v>
      </c>
      <c r="Y779" s="970" t="str">
        <f t="shared" si="63"/>
        <v/>
      </c>
      <c r="Z779" s="957">
        <f t="shared" si="60"/>
        <v>0</v>
      </c>
      <c r="AA779" s="957" t="str">
        <f t="shared" si="61"/>
        <v/>
      </c>
      <c r="AB779" s="959">
        <f t="array" ref="AB779">MAX(($I$2:$I$10000=I779)*($W$2:$W$10000=W779)*($E$2:$E$10000="51")*($P$2:$P$10000))</f>
        <v>0</v>
      </c>
      <c r="AC779" s="957">
        <f t="shared" si="64"/>
        <v>0</v>
      </c>
    </row>
    <row r="780" spans="24:29" x14ac:dyDescent="0.3">
      <c r="X780" s="970" t="str">
        <f t="shared" si="62"/>
        <v>PAS AE 2018</v>
      </c>
      <c r="Y780" s="970" t="str">
        <f t="shared" si="63"/>
        <v/>
      </c>
      <c r="Z780" s="957">
        <f t="shared" si="60"/>
        <v>0</v>
      </c>
      <c r="AA780" s="957" t="str">
        <f t="shared" si="61"/>
        <v/>
      </c>
      <c r="AB780" s="959">
        <f t="array" ref="AB780">MAX(($I$2:$I$10000=I780)*($W$2:$W$10000=W780)*($E$2:$E$10000="51")*($P$2:$P$10000))</f>
        <v>0</v>
      </c>
      <c r="AC780" s="957">
        <f t="shared" si="64"/>
        <v>0</v>
      </c>
    </row>
    <row r="781" spans="24:29" x14ac:dyDescent="0.3">
      <c r="X781" s="970" t="str">
        <f t="shared" si="62"/>
        <v>PAS AE 2018</v>
      </c>
      <c r="Y781" s="970" t="str">
        <f t="shared" si="63"/>
        <v/>
      </c>
      <c r="Z781" s="957">
        <f t="shared" si="60"/>
        <v>0</v>
      </c>
      <c r="AA781" s="957" t="str">
        <f t="shared" si="61"/>
        <v/>
      </c>
      <c r="AB781" s="959">
        <f t="array" ref="AB781">MAX(($I$2:$I$10000=I781)*($W$2:$W$10000=W781)*($E$2:$E$10000="51")*($P$2:$P$10000))</f>
        <v>0</v>
      </c>
      <c r="AC781" s="957">
        <f t="shared" si="64"/>
        <v>0</v>
      </c>
    </row>
    <row r="782" spans="24:29" x14ac:dyDescent="0.3">
      <c r="X782" s="970" t="str">
        <f t="shared" si="62"/>
        <v>PAS AE 2018</v>
      </c>
      <c r="Y782" s="970" t="str">
        <f t="shared" si="63"/>
        <v/>
      </c>
      <c r="Z782" s="957">
        <f t="shared" si="60"/>
        <v>0</v>
      </c>
      <c r="AA782" s="957" t="str">
        <f t="shared" si="61"/>
        <v/>
      </c>
      <c r="AB782" s="959">
        <f t="array" ref="AB782">MAX(($I$2:$I$10000=I782)*($W$2:$W$10000=W782)*($E$2:$E$10000="51")*($P$2:$P$10000))</f>
        <v>0</v>
      </c>
      <c r="AC782" s="957">
        <f t="shared" si="64"/>
        <v>0</v>
      </c>
    </row>
    <row r="783" spans="24:29" x14ac:dyDescent="0.3">
      <c r="X783" s="970" t="str">
        <f t="shared" si="62"/>
        <v>PAS AE 2018</v>
      </c>
      <c r="Y783" s="970" t="str">
        <f t="shared" si="63"/>
        <v/>
      </c>
      <c r="Z783" s="957">
        <f t="shared" si="60"/>
        <v>0</v>
      </c>
      <c r="AA783" s="957" t="str">
        <f t="shared" si="61"/>
        <v/>
      </c>
      <c r="AB783" s="959">
        <f t="array" ref="AB783">MAX(($I$2:$I$10000=I783)*($W$2:$W$10000=W783)*($E$2:$E$10000="51")*($P$2:$P$10000))</f>
        <v>0</v>
      </c>
      <c r="AC783" s="957">
        <f t="shared" si="64"/>
        <v>0</v>
      </c>
    </row>
    <row r="784" spans="24:29" x14ac:dyDescent="0.3">
      <c r="X784" s="970" t="str">
        <f t="shared" si="62"/>
        <v>PAS AE 2018</v>
      </c>
      <c r="Y784" s="970" t="str">
        <f t="shared" si="63"/>
        <v/>
      </c>
      <c r="Z784" s="957">
        <f t="shared" si="60"/>
        <v>0</v>
      </c>
      <c r="AA784" s="957" t="str">
        <f t="shared" si="61"/>
        <v/>
      </c>
      <c r="AB784" s="959">
        <f t="array" ref="AB784">MAX(($I$2:$I$10000=I784)*($W$2:$W$10000=W784)*($E$2:$E$10000="51")*($P$2:$P$10000))</f>
        <v>0</v>
      </c>
      <c r="AC784" s="957">
        <f t="shared" si="64"/>
        <v>0</v>
      </c>
    </row>
    <row r="785" spans="24:29" x14ac:dyDescent="0.3">
      <c r="X785" s="970" t="str">
        <f t="shared" si="62"/>
        <v>PAS AE 2018</v>
      </c>
      <c r="Y785" s="970" t="str">
        <f t="shared" si="63"/>
        <v/>
      </c>
      <c r="Z785" s="957">
        <f t="shared" si="60"/>
        <v>0</v>
      </c>
      <c r="AA785" s="957" t="str">
        <f t="shared" si="61"/>
        <v/>
      </c>
      <c r="AB785" s="959">
        <f t="array" ref="AB785">MAX(($I$2:$I$10000=I785)*($W$2:$W$10000=W785)*($E$2:$E$10000="51")*($P$2:$P$10000))</f>
        <v>0</v>
      </c>
      <c r="AC785" s="957">
        <f t="shared" si="64"/>
        <v>0</v>
      </c>
    </row>
    <row r="786" spans="24:29" x14ac:dyDescent="0.3">
      <c r="X786" s="970" t="str">
        <f t="shared" si="62"/>
        <v>PAS AE 2018</v>
      </c>
      <c r="Y786" s="970" t="str">
        <f t="shared" si="63"/>
        <v/>
      </c>
      <c r="Z786" s="957">
        <f t="shared" si="60"/>
        <v>0</v>
      </c>
      <c r="AA786" s="957" t="str">
        <f t="shared" si="61"/>
        <v/>
      </c>
      <c r="AB786" s="959">
        <f t="array" ref="AB786">MAX(($I$2:$I$10000=I786)*($W$2:$W$10000=W786)*($E$2:$E$10000="51")*($P$2:$P$10000))</f>
        <v>0</v>
      </c>
      <c r="AC786" s="957">
        <f t="shared" si="64"/>
        <v>0</v>
      </c>
    </row>
    <row r="787" spans="24:29" x14ac:dyDescent="0.3">
      <c r="X787" s="970" t="str">
        <f t="shared" si="62"/>
        <v>PAS AE 2018</v>
      </c>
      <c r="Y787" s="970" t="str">
        <f t="shared" si="63"/>
        <v/>
      </c>
      <c r="Z787" s="957">
        <f t="shared" si="60"/>
        <v>0</v>
      </c>
      <c r="AA787" s="957" t="str">
        <f t="shared" si="61"/>
        <v/>
      </c>
      <c r="AB787" s="959">
        <f t="array" ref="AB787">MAX(($I$2:$I$10000=I787)*($W$2:$W$10000=W787)*($E$2:$E$10000="51")*($P$2:$P$10000))</f>
        <v>0</v>
      </c>
      <c r="AC787" s="957">
        <f t="shared" si="64"/>
        <v>0</v>
      </c>
    </row>
    <row r="788" spans="24:29" x14ac:dyDescent="0.3">
      <c r="X788" s="970" t="str">
        <f t="shared" si="62"/>
        <v>PAS AE 2018</v>
      </c>
      <c r="Y788" s="970" t="str">
        <f t="shared" si="63"/>
        <v/>
      </c>
      <c r="Z788" s="957">
        <f t="shared" si="60"/>
        <v>0</v>
      </c>
      <c r="AA788" s="957" t="str">
        <f t="shared" si="61"/>
        <v/>
      </c>
      <c r="AB788" s="959">
        <f t="array" ref="AB788">MAX(($I$2:$I$10000=I788)*($W$2:$W$10000=W788)*($E$2:$E$10000="51")*($P$2:$P$10000))</f>
        <v>0</v>
      </c>
      <c r="AC788" s="957">
        <f t="shared" si="64"/>
        <v>0</v>
      </c>
    </row>
    <row r="789" spans="24:29" x14ac:dyDescent="0.3">
      <c r="X789" s="970" t="str">
        <f t="shared" si="62"/>
        <v>PAS AE 2018</v>
      </c>
      <c r="Y789" s="970" t="str">
        <f t="shared" si="63"/>
        <v/>
      </c>
      <c r="Z789" s="957">
        <f t="shared" si="60"/>
        <v>0</v>
      </c>
      <c r="AA789" s="957" t="str">
        <f t="shared" si="61"/>
        <v/>
      </c>
      <c r="AB789" s="959">
        <f t="array" ref="AB789">MAX(($I$2:$I$10000=I789)*($W$2:$W$10000=W789)*($E$2:$E$10000="51")*($P$2:$P$10000))</f>
        <v>0</v>
      </c>
      <c r="AC789" s="957">
        <f t="shared" si="64"/>
        <v>0</v>
      </c>
    </row>
    <row r="790" spans="24:29" x14ac:dyDescent="0.3">
      <c r="X790" s="970" t="str">
        <f t="shared" si="62"/>
        <v>PAS AE 2018</v>
      </c>
      <c r="Y790" s="970" t="str">
        <f t="shared" si="63"/>
        <v/>
      </c>
      <c r="Z790" s="957">
        <f t="shared" si="60"/>
        <v>0</v>
      </c>
      <c r="AA790" s="957" t="str">
        <f t="shared" si="61"/>
        <v/>
      </c>
      <c r="AB790" s="959">
        <f t="array" ref="AB790">MAX(($I$2:$I$10000=I790)*($W$2:$W$10000=W790)*($E$2:$E$10000="51")*($P$2:$P$10000))</f>
        <v>0</v>
      </c>
      <c r="AC790" s="957">
        <f t="shared" si="64"/>
        <v>0</v>
      </c>
    </row>
    <row r="791" spans="24:29" x14ac:dyDescent="0.3">
      <c r="X791" s="970" t="str">
        <f t="shared" si="62"/>
        <v>PAS AE 2018</v>
      </c>
      <c r="Y791" s="970" t="str">
        <f t="shared" si="63"/>
        <v/>
      </c>
      <c r="Z791" s="957">
        <f t="shared" si="60"/>
        <v>0</v>
      </c>
      <c r="AA791" s="957" t="str">
        <f t="shared" si="61"/>
        <v/>
      </c>
      <c r="AB791" s="959">
        <f t="array" ref="AB791">MAX(($I$2:$I$10000=I791)*($W$2:$W$10000=W791)*($E$2:$E$10000="51")*($P$2:$P$10000))</f>
        <v>0</v>
      </c>
      <c r="AC791" s="957">
        <f t="shared" si="64"/>
        <v>0</v>
      </c>
    </row>
    <row r="792" spans="24:29" x14ac:dyDescent="0.3">
      <c r="X792" s="970" t="str">
        <f t="shared" si="62"/>
        <v>PAS AE 2018</v>
      </c>
      <c r="Y792" s="970" t="str">
        <f t="shared" si="63"/>
        <v/>
      </c>
      <c r="Z792" s="957">
        <f t="shared" si="60"/>
        <v>0</v>
      </c>
      <c r="AA792" s="957" t="str">
        <f t="shared" si="61"/>
        <v/>
      </c>
      <c r="AB792" s="959">
        <f t="array" ref="AB792">MAX(($I$2:$I$10000=I792)*($W$2:$W$10000=W792)*($E$2:$E$10000="51")*($P$2:$P$10000))</f>
        <v>0</v>
      </c>
      <c r="AC792" s="957">
        <f t="shared" si="64"/>
        <v>0</v>
      </c>
    </row>
    <row r="793" spans="24:29" x14ac:dyDescent="0.3">
      <c r="X793" s="970" t="str">
        <f t="shared" si="62"/>
        <v>PAS AE 2018</v>
      </c>
      <c r="Y793" s="970" t="str">
        <f t="shared" si="63"/>
        <v/>
      </c>
      <c r="Z793" s="957">
        <f t="shared" si="60"/>
        <v>0</v>
      </c>
      <c r="AA793" s="957" t="str">
        <f t="shared" si="61"/>
        <v/>
      </c>
      <c r="AB793" s="959">
        <f t="array" ref="AB793">MAX(($I$2:$I$10000=I793)*($W$2:$W$10000=W793)*($E$2:$E$10000="51")*($P$2:$P$10000))</f>
        <v>0</v>
      </c>
      <c r="AC793" s="957">
        <f t="shared" si="64"/>
        <v>0</v>
      </c>
    </row>
    <row r="794" spans="24:29" x14ac:dyDescent="0.3">
      <c r="X794" s="970" t="str">
        <f t="shared" si="62"/>
        <v>PAS AE 2018</v>
      </c>
      <c r="Y794" s="970" t="str">
        <f t="shared" si="63"/>
        <v/>
      </c>
      <c r="Z794" s="957">
        <f t="shared" si="60"/>
        <v>0</v>
      </c>
      <c r="AA794" s="957" t="str">
        <f t="shared" si="61"/>
        <v/>
      </c>
      <c r="AB794" s="959">
        <f t="array" ref="AB794">MAX(($I$2:$I$10000=I794)*($W$2:$W$10000=W794)*($E$2:$E$10000="51")*($P$2:$P$10000))</f>
        <v>0</v>
      </c>
      <c r="AC794" s="957">
        <f t="shared" si="64"/>
        <v>0</v>
      </c>
    </row>
    <row r="795" spans="24:29" x14ac:dyDescent="0.3">
      <c r="X795" s="970" t="str">
        <f t="shared" si="62"/>
        <v>PAS AE 2018</v>
      </c>
      <c r="Y795" s="970" t="str">
        <f t="shared" si="63"/>
        <v/>
      </c>
      <c r="Z795" s="957">
        <f t="shared" si="60"/>
        <v>0</v>
      </c>
      <c r="AA795" s="957" t="str">
        <f t="shared" si="61"/>
        <v/>
      </c>
      <c r="AB795" s="959">
        <f t="array" ref="AB795">MAX(($I$2:$I$10000=I795)*($W$2:$W$10000=W795)*($E$2:$E$10000="51")*($P$2:$P$10000))</f>
        <v>0</v>
      </c>
      <c r="AC795" s="957">
        <f t="shared" si="64"/>
        <v>0</v>
      </c>
    </row>
    <row r="796" spans="24:29" x14ac:dyDescent="0.3">
      <c r="X796" s="970" t="str">
        <f t="shared" si="62"/>
        <v>PAS AE 2018</v>
      </c>
      <c r="Y796" s="970" t="str">
        <f t="shared" si="63"/>
        <v/>
      </c>
      <c r="Z796" s="957">
        <f t="shared" si="60"/>
        <v>0</v>
      </c>
      <c r="AA796" s="957" t="str">
        <f t="shared" si="61"/>
        <v/>
      </c>
      <c r="AB796" s="959">
        <f t="array" ref="AB796">MAX(($I$2:$I$10000=I796)*($W$2:$W$10000=W796)*($E$2:$E$10000="51")*($P$2:$P$10000))</f>
        <v>0</v>
      </c>
      <c r="AC796" s="957">
        <f t="shared" si="64"/>
        <v>0</v>
      </c>
    </row>
    <row r="797" spans="24:29" x14ac:dyDescent="0.3">
      <c r="X797" s="970" t="str">
        <f t="shared" si="62"/>
        <v>PAS AE 2018</v>
      </c>
      <c r="Y797" s="970" t="str">
        <f t="shared" si="63"/>
        <v/>
      </c>
      <c r="Z797" s="957">
        <f t="shared" si="60"/>
        <v>0</v>
      </c>
      <c r="AA797" s="957" t="str">
        <f t="shared" si="61"/>
        <v/>
      </c>
      <c r="AB797" s="959">
        <f t="array" ref="AB797">MAX(($I$2:$I$10000=I797)*($W$2:$W$10000=W797)*($E$2:$E$10000="51")*($P$2:$P$10000))</f>
        <v>0</v>
      </c>
      <c r="AC797" s="957">
        <f t="shared" si="64"/>
        <v>0</v>
      </c>
    </row>
    <row r="798" spans="24:29" x14ac:dyDescent="0.3">
      <c r="X798" s="970" t="str">
        <f t="shared" si="62"/>
        <v>PAS AE 2018</v>
      </c>
      <c r="Y798" s="970" t="str">
        <f t="shared" si="63"/>
        <v/>
      </c>
      <c r="Z798" s="957">
        <f t="shared" si="60"/>
        <v>0</v>
      </c>
      <c r="AA798" s="957" t="str">
        <f t="shared" si="61"/>
        <v/>
      </c>
      <c r="AB798" s="959">
        <f t="array" ref="AB798">MAX(($I$2:$I$10000=I798)*($W$2:$W$10000=W798)*($E$2:$E$10000="51")*($P$2:$P$10000))</f>
        <v>0</v>
      </c>
      <c r="AC798" s="957">
        <f t="shared" si="64"/>
        <v>0</v>
      </c>
    </row>
    <row r="799" spans="24:29" x14ac:dyDescent="0.3">
      <c r="X799" s="970" t="str">
        <f t="shared" si="62"/>
        <v>PAS AE 2018</v>
      </c>
      <c r="Y799" s="970" t="str">
        <f t="shared" si="63"/>
        <v/>
      </c>
      <c r="Z799" s="957">
        <f t="shared" si="60"/>
        <v>0</v>
      </c>
      <c r="AA799" s="957" t="str">
        <f t="shared" si="61"/>
        <v/>
      </c>
      <c r="AB799" s="959">
        <f t="array" ref="AB799">MAX(($I$2:$I$10000=I799)*($W$2:$W$10000=W799)*($E$2:$E$10000="51")*($P$2:$P$10000))</f>
        <v>0</v>
      </c>
      <c r="AC799" s="957">
        <f t="shared" si="64"/>
        <v>0</v>
      </c>
    </row>
    <row r="800" spans="24:29" x14ac:dyDescent="0.3">
      <c r="X800" s="970" t="str">
        <f t="shared" si="62"/>
        <v>PAS AE 2018</v>
      </c>
      <c r="Y800" s="970" t="str">
        <f t="shared" si="63"/>
        <v/>
      </c>
      <c r="Z800" s="957">
        <f t="shared" si="60"/>
        <v>0</v>
      </c>
      <c r="AA800" s="957" t="str">
        <f t="shared" si="61"/>
        <v/>
      </c>
      <c r="AB800" s="959">
        <f t="array" ref="AB800">MAX(($I$2:$I$10000=I800)*($W$2:$W$10000=W800)*($E$2:$E$10000="51")*($P$2:$P$10000))</f>
        <v>0</v>
      </c>
      <c r="AC800" s="957">
        <f t="shared" si="64"/>
        <v>0</v>
      </c>
    </row>
    <row r="801" spans="24:29" x14ac:dyDescent="0.3">
      <c r="X801" s="970" t="str">
        <f t="shared" si="62"/>
        <v>PAS AE 2018</v>
      </c>
      <c r="Y801" s="970" t="str">
        <f t="shared" si="63"/>
        <v/>
      </c>
      <c r="Z801" s="957">
        <f t="shared" si="60"/>
        <v>0</v>
      </c>
      <c r="AA801" s="957" t="str">
        <f t="shared" si="61"/>
        <v/>
      </c>
      <c r="AB801" s="959">
        <f t="array" ref="AB801">MAX(($I$2:$I$10000=I801)*($W$2:$W$10000=W801)*($E$2:$E$10000="51")*($P$2:$P$10000))</f>
        <v>0</v>
      </c>
      <c r="AC801" s="957">
        <f t="shared" si="64"/>
        <v>0</v>
      </c>
    </row>
    <row r="802" spans="24:29" x14ac:dyDescent="0.3">
      <c r="X802" s="970" t="str">
        <f t="shared" si="62"/>
        <v>PAS AE 2018</v>
      </c>
      <c r="Y802" s="970" t="str">
        <f t="shared" si="63"/>
        <v/>
      </c>
      <c r="Z802" s="957">
        <f t="shared" si="60"/>
        <v>0</v>
      </c>
      <c r="AA802" s="957" t="str">
        <f t="shared" si="61"/>
        <v/>
      </c>
      <c r="AB802" s="959">
        <f t="array" ref="AB802">MAX(($I$2:$I$10000=I802)*($W$2:$W$10000=W802)*($E$2:$E$10000="51")*($P$2:$P$10000))</f>
        <v>0</v>
      </c>
      <c r="AC802" s="957">
        <f t="shared" si="64"/>
        <v>0</v>
      </c>
    </row>
    <row r="803" spans="24:29" x14ac:dyDescent="0.3">
      <c r="X803" s="970" t="str">
        <f t="shared" si="62"/>
        <v>PAS AE 2018</v>
      </c>
      <c r="Y803" s="970" t="str">
        <f t="shared" si="63"/>
        <v/>
      </c>
      <c r="Z803" s="957">
        <f t="shared" si="60"/>
        <v>0</v>
      </c>
      <c r="AA803" s="957" t="str">
        <f t="shared" si="61"/>
        <v/>
      </c>
      <c r="AB803" s="959">
        <f t="array" ref="AB803">MAX(($I$2:$I$10000=I803)*($W$2:$W$10000=W803)*($E$2:$E$10000="51")*($P$2:$P$10000))</f>
        <v>0</v>
      </c>
      <c r="AC803" s="957">
        <f t="shared" si="64"/>
        <v>0</v>
      </c>
    </row>
    <row r="804" spans="24:29" x14ac:dyDescent="0.3">
      <c r="X804" s="970" t="str">
        <f t="shared" si="62"/>
        <v>PAS AE 2018</v>
      </c>
      <c r="Y804" s="970" t="str">
        <f t="shared" si="63"/>
        <v/>
      </c>
      <c r="Z804" s="957">
        <f t="shared" si="60"/>
        <v>0</v>
      </c>
      <c r="AA804" s="957" t="str">
        <f t="shared" si="61"/>
        <v/>
      </c>
      <c r="AB804" s="959">
        <f t="array" ref="AB804">MAX(($I$2:$I$10000=I804)*($W$2:$W$10000=W804)*($E$2:$E$10000="51")*($P$2:$P$10000))</f>
        <v>0</v>
      </c>
      <c r="AC804" s="957">
        <f t="shared" si="64"/>
        <v>0</v>
      </c>
    </row>
    <row r="805" spans="24:29" x14ac:dyDescent="0.3">
      <c r="X805" s="970" t="str">
        <f t="shared" si="62"/>
        <v>PAS AE 2018</v>
      </c>
      <c r="Y805" s="970" t="str">
        <f t="shared" si="63"/>
        <v/>
      </c>
      <c r="Z805" s="957">
        <f t="shared" si="60"/>
        <v>0</v>
      </c>
      <c r="AA805" s="957" t="str">
        <f t="shared" si="61"/>
        <v/>
      </c>
      <c r="AB805" s="959">
        <f t="array" ref="AB805">MAX(($I$2:$I$10000=I805)*($W$2:$W$10000=W805)*($E$2:$E$10000="51")*($P$2:$P$10000))</f>
        <v>0</v>
      </c>
      <c r="AC805" s="957">
        <f t="shared" si="64"/>
        <v>0</v>
      </c>
    </row>
    <row r="806" spans="24:29" x14ac:dyDescent="0.3">
      <c r="X806" s="970" t="str">
        <f t="shared" si="62"/>
        <v>PAS AE 2018</v>
      </c>
      <c r="Y806" s="970" t="str">
        <f t="shared" si="63"/>
        <v/>
      </c>
      <c r="Z806" s="957">
        <f t="shared" si="60"/>
        <v>0</v>
      </c>
      <c r="AA806" s="957" t="str">
        <f t="shared" si="61"/>
        <v/>
      </c>
      <c r="AB806" s="959">
        <f t="array" ref="AB806">MAX(($I$2:$I$10000=I806)*($W$2:$W$10000=W806)*($E$2:$E$10000="51")*($P$2:$P$10000))</f>
        <v>0</v>
      </c>
      <c r="AC806" s="957">
        <f t="shared" si="64"/>
        <v>0</v>
      </c>
    </row>
    <row r="807" spans="24:29" x14ac:dyDescent="0.3">
      <c r="X807" s="970" t="str">
        <f t="shared" si="62"/>
        <v>PAS AE 2018</v>
      </c>
      <c r="Y807" s="970" t="str">
        <f t="shared" si="63"/>
        <v/>
      </c>
      <c r="Z807" s="957">
        <f t="shared" si="60"/>
        <v>0</v>
      </c>
      <c r="AA807" s="957" t="str">
        <f t="shared" si="61"/>
        <v/>
      </c>
      <c r="AB807" s="959">
        <f t="array" ref="AB807">MAX(($I$2:$I$10000=I807)*($W$2:$W$10000=W807)*($E$2:$E$10000="51")*($P$2:$P$10000))</f>
        <v>0</v>
      </c>
      <c r="AC807" s="957">
        <f t="shared" si="64"/>
        <v>0</v>
      </c>
    </row>
    <row r="808" spans="24:29" x14ac:dyDescent="0.3">
      <c r="X808" s="970" t="str">
        <f t="shared" si="62"/>
        <v>PAS AE 2018</v>
      </c>
      <c r="Y808" s="970" t="str">
        <f t="shared" si="63"/>
        <v/>
      </c>
      <c r="Z808" s="957">
        <f t="shared" si="60"/>
        <v>0</v>
      </c>
      <c r="AA808" s="957" t="str">
        <f t="shared" si="61"/>
        <v/>
      </c>
      <c r="AB808" s="959">
        <f t="array" ref="AB808">MAX(($I$2:$I$10000=I808)*($W$2:$W$10000=W808)*($E$2:$E$10000="51")*($P$2:$P$10000))</f>
        <v>0</v>
      </c>
      <c r="AC808" s="957">
        <f t="shared" si="64"/>
        <v>0</v>
      </c>
    </row>
    <row r="809" spans="24:29" x14ac:dyDescent="0.3">
      <c r="X809" s="970" t="str">
        <f t="shared" si="62"/>
        <v>PAS AE 2018</v>
      </c>
      <c r="Y809" s="970" t="str">
        <f t="shared" si="63"/>
        <v/>
      </c>
      <c r="Z809" s="957">
        <f t="shared" si="60"/>
        <v>0</v>
      </c>
      <c r="AA809" s="957" t="str">
        <f t="shared" si="61"/>
        <v/>
      </c>
      <c r="AB809" s="959">
        <f t="array" ref="AB809">MAX(($I$2:$I$10000=I809)*($W$2:$W$10000=W809)*($E$2:$E$10000="51")*($P$2:$P$10000))</f>
        <v>0</v>
      </c>
      <c r="AC809" s="957">
        <f t="shared" si="64"/>
        <v>0</v>
      </c>
    </row>
    <row r="810" spans="24:29" x14ac:dyDescent="0.3">
      <c r="X810" s="970" t="str">
        <f t="shared" si="62"/>
        <v>PAS AE 2018</v>
      </c>
      <c r="Y810" s="970" t="str">
        <f t="shared" si="63"/>
        <v/>
      </c>
      <c r="Z810" s="957">
        <f t="shared" si="60"/>
        <v>0</v>
      </c>
      <c r="AA810" s="957" t="str">
        <f t="shared" si="61"/>
        <v/>
      </c>
      <c r="AB810" s="959">
        <f t="array" ref="AB810">MAX(($I$2:$I$10000=I810)*($W$2:$W$10000=W810)*($E$2:$E$10000="51")*($P$2:$P$10000))</f>
        <v>0</v>
      </c>
      <c r="AC810" s="957">
        <f t="shared" si="64"/>
        <v>0</v>
      </c>
    </row>
    <row r="811" spans="24:29" x14ac:dyDescent="0.3">
      <c r="X811" s="970" t="str">
        <f t="shared" si="62"/>
        <v>PAS AE 2018</v>
      </c>
      <c r="Y811" s="970" t="str">
        <f t="shared" si="63"/>
        <v/>
      </c>
      <c r="Z811" s="957">
        <f t="shared" si="60"/>
        <v>0</v>
      </c>
      <c r="AA811" s="957" t="str">
        <f t="shared" si="61"/>
        <v/>
      </c>
      <c r="AB811" s="959">
        <f t="array" ref="AB811">MAX(($I$2:$I$10000=I811)*($W$2:$W$10000=W811)*($E$2:$E$10000="51")*($P$2:$P$10000))</f>
        <v>0</v>
      </c>
      <c r="AC811" s="957">
        <f t="shared" si="64"/>
        <v>0</v>
      </c>
    </row>
    <row r="812" spans="24:29" x14ac:dyDescent="0.3">
      <c r="X812" s="970" t="str">
        <f t="shared" si="62"/>
        <v>PAS AE 2018</v>
      </c>
      <c r="Y812" s="970" t="str">
        <f t="shared" si="63"/>
        <v/>
      </c>
      <c r="Z812" s="957">
        <f t="shared" si="60"/>
        <v>0</v>
      </c>
      <c r="AA812" s="957" t="str">
        <f t="shared" si="61"/>
        <v/>
      </c>
      <c r="AB812" s="959">
        <f t="array" ref="AB812">MAX(($I$2:$I$10000=I812)*($W$2:$W$10000=W812)*($E$2:$E$10000="51")*($P$2:$P$10000))</f>
        <v>0</v>
      </c>
      <c r="AC812" s="957">
        <f t="shared" si="64"/>
        <v>0</v>
      </c>
    </row>
    <row r="813" spans="24:29" x14ac:dyDescent="0.3">
      <c r="X813" s="970" t="str">
        <f t="shared" si="62"/>
        <v>PAS AE 2018</v>
      </c>
      <c r="Y813" s="970" t="str">
        <f t="shared" si="63"/>
        <v/>
      </c>
      <c r="Z813" s="957">
        <f t="shared" si="60"/>
        <v>0</v>
      </c>
      <c r="AA813" s="957" t="str">
        <f t="shared" si="61"/>
        <v/>
      </c>
      <c r="AB813" s="959">
        <f t="array" ref="AB813">MAX(($I$2:$I$10000=I813)*($W$2:$W$10000=W813)*($E$2:$E$10000="51")*($P$2:$P$10000))</f>
        <v>0</v>
      </c>
      <c r="AC813" s="957">
        <f t="shared" si="64"/>
        <v>0</v>
      </c>
    </row>
    <row r="814" spans="24:29" x14ac:dyDescent="0.3">
      <c r="X814" s="970" t="str">
        <f t="shared" si="62"/>
        <v>PAS AE 2018</v>
      </c>
      <c r="Y814" s="970" t="str">
        <f t="shared" si="63"/>
        <v/>
      </c>
      <c r="Z814" s="957">
        <f t="shared" si="60"/>
        <v>0</v>
      </c>
      <c r="AA814" s="957" t="str">
        <f t="shared" si="61"/>
        <v/>
      </c>
      <c r="AB814" s="959">
        <f t="array" ref="AB814">MAX(($I$2:$I$10000=I814)*($W$2:$W$10000=W814)*($E$2:$E$10000="51")*($P$2:$P$10000))</f>
        <v>0</v>
      </c>
      <c r="AC814" s="957">
        <f t="shared" si="64"/>
        <v>0</v>
      </c>
    </row>
    <row r="815" spans="24:29" x14ac:dyDescent="0.3">
      <c r="X815" s="970" t="str">
        <f t="shared" si="62"/>
        <v>PAS AE 2018</v>
      </c>
      <c r="Y815" s="970" t="str">
        <f t="shared" si="63"/>
        <v/>
      </c>
      <c r="Z815" s="957">
        <f t="shared" si="60"/>
        <v>0</v>
      </c>
      <c r="AA815" s="957" t="str">
        <f t="shared" si="61"/>
        <v/>
      </c>
      <c r="AB815" s="959">
        <f t="array" ref="AB815">MAX(($I$2:$I$10000=I815)*($W$2:$W$10000=W815)*($E$2:$E$10000="51")*($P$2:$P$10000))</f>
        <v>0</v>
      </c>
      <c r="AC815" s="957">
        <f t="shared" si="64"/>
        <v>0</v>
      </c>
    </row>
    <row r="816" spans="24:29" x14ac:dyDescent="0.3">
      <c r="X816" s="970" t="str">
        <f t="shared" si="62"/>
        <v>PAS AE 2018</v>
      </c>
      <c r="Y816" s="970" t="str">
        <f t="shared" si="63"/>
        <v/>
      </c>
      <c r="Z816" s="957">
        <f t="shared" si="60"/>
        <v>0</v>
      </c>
      <c r="AA816" s="957" t="str">
        <f t="shared" si="61"/>
        <v/>
      </c>
      <c r="AB816" s="959">
        <f t="array" ref="AB816">MAX(($I$2:$I$10000=I816)*($W$2:$W$10000=W816)*($E$2:$E$10000="51")*($P$2:$P$10000))</f>
        <v>0</v>
      </c>
      <c r="AC816" s="957">
        <f t="shared" si="64"/>
        <v>0</v>
      </c>
    </row>
    <row r="817" spans="24:29" x14ac:dyDescent="0.3">
      <c r="X817" s="970" t="str">
        <f t="shared" si="62"/>
        <v>PAS AE 2018</v>
      </c>
      <c r="Y817" s="970" t="str">
        <f t="shared" si="63"/>
        <v/>
      </c>
      <c r="Z817" s="957">
        <f t="shared" si="60"/>
        <v>0</v>
      </c>
      <c r="AA817" s="957" t="str">
        <f t="shared" si="61"/>
        <v/>
      </c>
      <c r="AB817" s="959">
        <f t="array" ref="AB817">MAX(($I$2:$I$10000=I817)*($W$2:$W$10000=W817)*($E$2:$E$10000="51")*($P$2:$P$10000))</f>
        <v>0</v>
      </c>
      <c r="AC817" s="957">
        <f t="shared" si="64"/>
        <v>0</v>
      </c>
    </row>
    <row r="818" spans="24:29" x14ac:dyDescent="0.3">
      <c r="X818" s="970" t="str">
        <f t="shared" si="62"/>
        <v>PAS AE 2018</v>
      </c>
      <c r="Y818" s="970" t="str">
        <f t="shared" si="63"/>
        <v/>
      </c>
      <c r="Z818" s="957">
        <f t="shared" si="60"/>
        <v>0</v>
      </c>
      <c r="AA818" s="957" t="str">
        <f t="shared" si="61"/>
        <v/>
      </c>
      <c r="AB818" s="959">
        <f t="array" ref="AB818">MAX(($I$2:$I$10000=I818)*($W$2:$W$10000=W818)*($E$2:$E$10000="51")*($P$2:$P$10000))</f>
        <v>0</v>
      </c>
      <c r="AC818" s="957">
        <f t="shared" si="64"/>
        <v>0</v>
      </c>
    </row>
    <row r="819" spans="24:29" x14ac:dyDescent="0.3">
      <c r="X819" s="970" t="str">
        <f t="shared" si="62"/>
        <v>PAS AE 2018</v>
      </c>
      <c r="Y819" s="970" t="str">
        <f t="shared" si="63"/>
        <v/>
      </c>
      <c r="Z819" s="957">
        <f t="shared" si="60"/>
        <v>0</v>
      </c>
      <c r="AA819" s="957" t="str">
        <f t="shared" si="61"/>
        <v/>
      </c>
      <c r="AB819" s="959">
        <f t="array" ref="AB819">MAX(($I$2:$I$10000=I819)*($W$2:$W$10000=W819)*($E$2:$E$10000="51")*($P$2:$P$10000))</f>
        <v>0</v>
      </c>
      <c r="AC819" s="957">
        <f t="shared" si="64"/>
        <v>0</v>
      </c>
    </row>
    <row r="820" spans="24:29" x14ac:dyDescent="0.3">
      <c r="X820" s="970" t="str">
        <f t="shared" si="62"/>
        <v>PAS AE 2018</v>
      </c>
      <c r="Y820" s="970" t="str">
        <f t="shared" si="63"/>
        <v/>
      </c>
      <c r="Z820" s="957">
        <f t="shared" si="60"/>
        <v>0</v>
      </c>
      <c r="AA820" s="957" t="str">
        <f t="shared" si="61"/>
        <v/>
      </c>
      <c r="AB820" s="959">
        <f t="array" ref="AB820">MAX(($I$2:$I$10000=I820)*($W$2:$W$10000=W820)*($E$2:$E$10000="51")*($P$2:$P$10000))</f>
        <v>0</v>
      </c>
      <c r="AC820" s="957">
        <f t="shared" si="64"/>
        <v>0</v>
      </c>
    </row>
    <row r="821" spans="24:29" x14ac:dyDescent="0.3">
      <c r="X821" s="970" t="str">
        <f t="shared" si="62"/>
        <v>PAS AE 2018</v>
      </c>
      <c r="Y821" s="970" t="str">
        <f t="shared" si="63"/>
        <v/>
      </c>
      <c r="Z821" s="957">
        <f t="shared" si="60"/>
        <v>0</v>
      </c>
      <c r="AA821" s="957" t="str">
        <f t="shared" si="61"/>
        <v/>
      </c>
      <c r="AB821" s="959">
        <f t="array" ref="AB821">MAX(($I$2:$I$10000=I821)*($W$2:$W$10000=W821)*($E$2:$E$10000="51")*($P$2:$P$10000))</f>
        <v>0</v>
      </c>
      <c r="AC821" s="957">
        <f t="shared" si="64"/>
        <v>0</v>
      </c>
    </row>
    <row r="822" spans="24:29" x14ac:dyDescent="0.3">
      <c r="X822" s="970" t="str">
        <f t="shared" si="62"/>
        <v>PAS AE 2018</v>
      </c>
      <c r="Y822" s="970" t="str">
        <f t="shared" si="63"/>
        <v/>
      </c>
      <c r="Z822" s="957">
        <f t="shared" si="60"/>
        <v>0</v>
      </c>
      <c r="AA822" s="957" t="str">
        <f t="shared" si="61"/>
        <v/>
      </c>
      <c r="AB822" s="959">
        <f t="array" ref="AB822">MAX(($I$2:$I$10000=I822)*($W$2:$W$10000=W822)*($E$2:$E$10000="51")*($P$2:$P$10000))</f>
        <v>0</v>
      </c>
      <c r="AC822" s="957">
        <f t="shared" si="64"/>
        <v>0</v>
      </c>
    </row>
    <row r="823" spans="24:29" x14ac:dyDescent="0.3">
      <c r="X823" s="970" t="str">
        <f t="shared" si="62"/>
        <v>PAS AE 2018</v>
      </c>
      <c r="Y823" s="970" t="str">
        <f t="shared" si="63"/>
        <v/>
      </c>
      <c r="Z823" s="957">
        <f t="shared" si="60"/>
        <v>0</v>
      </c>
      <c r="AA823" s="957" t="str">
        <f t="shared" si="61"/>
        <v/>
      </c>
      <c r="AB823" s="959">
        <f t="array" ref="AB823">MAX(($I$2:$I$10000=I823)*($W$2:$W$10000=W823)*($E$2:$E$10000="51")*($P$2:$P$10000))</f>
        <v>0</v>
      </c>
      <c r="AC823" s="957">
        <f t="shared" si="64"/>
        <v>0</v>
      </c>
    </row>
    <row r="824" spans="24:29" x14ac:dyDescent="0.3">
      <c r="X824" s="970" t="str">
        <f t="shared" si="62"/>
        <v>PAS AE 2018</v>
      </c>
      <c r="Y824" s="970" t="str">
        <f t="shared" si="63"/>
        <v/>
      </c>
      <c r="Z824" s="957">
        <f t="shared" si="60"/>
        <v>0</v>
      </c>
      <c r="AA824" s="957" t="str">
        <f t="shared" si="61"/>
        <v/>
      </c>
      <c r="AB824" s="959">
        <f t="array" ref="AB824">MAX(($I$2:$I$10000=I824)*($W$2:$W$10000=W824)*($E$2:$E$10000="51")*($P$2:$P$10000))</f>
        <v>0</v>
      </c>
      <c r="AC824" s="957">
        <f t="shared" si="64"/>
        <v>0</v>
      </c>
    </row>
    <row r="825" spans="24:29" x14ac:dyDescent="0.3">
      <c r="X825" s="970" t="str">
        <f t="shared" si="62"/>
        <v>PAS AE 2018</v>
      </c>
      <c r="Y825" s="970" t="str">
        <f t="shared" si="63"/>
        <v/>
      </c>
      <c r="Z825" s="957">
        <f t="shared" si="60"/>
        <v>0</v>
      </c>
      <c r="AA825" s="957" t="str">
        <f t="shared" si="61"/>
        <v/>
      </c>
      <c r="AB825" s="959">
        <f t="array" ref="AB825">MAX(($I$2:$I$10000=I825)*($W$2:$W$10000=W825)*($E$2:$E$10000="51")*($P$2:$P$10000))</f>
        <v>0</v>
      </c>
      <c r="AC825" s="957">
        <f t="shared" si="64"/>
        <v>0</v>
      </c>
    </row>
    <row r="826" spans="24:29" x14ac:dyDescent="0.3">
      <c r="X826" s="970" t="str">
        <f t="shared" si="62"/>
        <v>PAS AE 2018</v>
      </c>
      <c r="Y826" s="970" t="str">
        <f t="shared" si="63"/>
        <v/>
      </c>
      <c r="Z826" s="957">
        <f t="shared" si="60"/>
        <v>0</v>
      </c>
      <c r="AA826" s="957" t="str">
        <f t="shared" si="61"/>
        <v/>
      </c>
      <c r="AB826" s="959">
        <f t="array" ref="AB826">MAX(($I$2:$I$10000=I826)*($W$2:$W$10000=W826)*($E$2:$E$10000="51")*($P$2:$P$10000))</f>
        <v>0</v>
      </c>
      <c r="AC826" s="957">
        <f t="shared" si="64"/>
        <v>0</v>
      </c>
    </row>
    <row r="827" spans="24:29" x14ac:dyDescent="0.3">
      <c r="X827" s="970" t="str">
        <f t="shared" si="62"/>
        <v>PAS AE 2018</v>
      </c>
      <c r="Y827" s="970" t="str">
        <f t="shared" si="63"/>
        <v/>
      </c>
      <c r="Z827" s="957">
        <f t="shared" si="60"/>
        <v>0</v>
      </c>
      <c r="AA827" s="957" t="str">
        <f t="shared" si="61"/>
        <v/>
      </c>
      <c r="AB827" s="959">
        <f t="array" ref="AB827">MAX(($I$2:$I$10000=I827)*($W$2:$W$10000=W827)*($E$2:$E$10000="51")*($P$2:$P$10000))</f>
        <v>0</v>
      </c>
      <c r="AC827" s="957">
        <f t="shared" si="64"/>
        <v>0</v>
      </c>
    </row>
    <row r="828" spans="24:29" x14ac:dyDescent="0.3">
      <c r="X828" s="970" t="str">
        <f t="shared" si="62"/>
        <v>PAS AE 2018</v>
      </c>
      <c r="Y828" s="970" t="str">
        <f t="shared" si="63"/>
        <v/>
      </c>
      <c r="Z828" s="957">
        <f t="shared" si="60"/>
        <v>0</v>
      </c>
      <c r="AA828" s="957" t="str">
        <f t="shared" si="61"/>
        <v/>
      </c>
      <c r="AB828" s="959">
        <f t="array" ref="AB828">MAX(($I$2:$I$10000=I828)*($W$2:$W$10000=W828)*($E$2:$E$10000="51")*($P$2:$P$10000))</f>
        <v>0</v>
      </c>
      <c r="AC828" s="957">
        <f t="shared" si="64"/>
        <v>0</v>
      </c>
    </row>
    <row r="829" spans="24:29" x14ac:dyDescent="0.3">
      <c r="X829" s="970" t="str">
        <f t="shared" si="62"/>
        <v>PAS AE 2018</v>
      </c>
      <c r="Y829" s="970" t="str">
        <f t="shared" si="63"/>
        <v/>
      </c>
      <c r="Z829" s="957">
        <f t="shared" si="60"/>
        <v>0</v>
      </c>
      <c r="AA829" s="957" t="str">
        <f t="shared" si="61"/>
        <v/>
      </c>
      <c r="AB829" s="959">
        <f t="array" ref="AB829">MAX(($I$2:$I$10000=I829)*($W$2:$W$10000=W829)*($E$2:$E$10000="51")*($P$2:$P$10000))</f>
        <v>0</v>
      </c>
      <c r="AC829" s="957">
        <f t="shared" si="64"/>
        <v>0</v>
      </c>
    </row>
    <row r="830" spans="24:29" x14ac:dyDescent="0.3">
      <c r="X830" s="970" t="str">
        <f t="shared" si="62"/>
        <v>PAS AE 2018</v>
      </c>
      <c r="Y830" s="970" t="str">
        <f t="shared" si="63"/>
        <v/>
      </c>
      <c r="Z830" s="957">
        <f t="shared" si="60"/>
        <v>0</v>
      </c>
      <c r="AA830" s="957" t="str">
        <f t="shared" si="61"/>
        <v/>
      </c>
      <c r="AB830" s="959">
        <f t="array" ref="AB830">MAX(($I$2:$I$10000=I830)*($W$2:$W$10000=W830)*($E$2:$E$10000="51")*($P$2:$P$10000))</f>
        <v>0</v>
      </c>
      <c r="AC830" s="957">
        <f t="shared" si="64"/>
        <v>0</v>
      </c>
    </row>
    <row r="831" spans="24:29" x14ac:dyDescent="0.3">
      <c r="X831" s="970" t="str">
        <f t="shared" si="62"/>
        <v>PAS AE 2018</v>
      </c>
      <c r="Y831" s="970" t="str">
        <f t="shared" si="63"/>
        <v/>
      </c>
      <c r="Z831" s="957">
        <f t="shared" si="60"/>
        <v>0</v>
      </c>
      <c r="AA831" s="957" t="str">
        <f t="shared" si="61"/>
        <v/>
      </c>
      <c r="AB831" s="959">
        <f t="array" ref="AB831">MAX(($I$2:$I$10000=I831)*($W$2:$W$10000=W831)*($E$2:$E$10000="51")*($P$2:$P$10000))</f>
        <v>0</v>
      </c>
      <c r="AC831" s="957">
        <f t="shared" si="64"/>
        <v>0</v>
      </c>
    </row>
    <row r="832" spans="24:29" x14ac:dyDescent="0.3">
      <c r="X832" s="970" t="str">
        <f t="shared" si="62"/>
        <v>PAS AE 2018</v>
      </c>
      <c r="Y832" s="970" t="str">
        <f t="shared" si="63"/>
        <v/>
      </c>
      <c r="Z832" s="957">
        <f t="shared" si="60"/>
        <v>0</v>
      </c>
      <c r="AA832" s="957" t="str">
        <f t="shared" si="61"/>
        <v/>
      </c>
      <c r="AB832" s="959">
        <f t="array" ref="AB832">MAX(($I$2:$I$10000=I832)*($W$2:$W$10000=W832)*($E$2:$E$10000="51")*($P$2:$P$10000))</f>
        <v>0</v>
      </c>
      <c r="AC832" s="957">
        <f t="shared" si="64"/>
        <v>0</v>
      </c>
    </row>
    <row r="833" spans="24:29" x14ac:dyDescent="0.3">
      <c r="X833" s="970" t="str">
        <f t="shared" si="62"/>
        <v>PAS AE 2018</v>
      </c>
      <c r="Y833" s="970" t="str">
        <f t="shared" si="63"/>
        <v/>
      </c>
      <c r="Z833" s="957">
        <f t="shared" si="60"/>
        <v>0</v>
      </c>
      <c r="AA833" s="957" t="str">
        <f t="shared" si="61"/>
        <v/>
      </c>
      <c r="AB833" s="959">
        <f t="array" ref="AB833">MAX(($I$2:$I$10000=I833)*($W$2:$W$10000=W833)*($E$2:$E$10000="51")*($P$2:$P$10000))</f>
        <v>0</v>
      </c>
      <c r="AC833" s="957">
        <f t="shared" si="64"/>
        <v>0</v>
      </c>
    </row>
    <row r="834" spans="24:29" x14ac:dyDescent="0.3">
      <c r="X834" s="970" t="str">
        <f t="shared" si="62"/>
        <v>PAS AE 2018</v>
      </c>
      <c r="Y834" s="970" t="str">
        <f t="shared" si="63"/>
        <v/>
      </c>
      <c r="Z834" s="957">
        <f t="shared" ref="Z834:Z897" si="65">IF(AND(X834="AE 2018",Y834&lt;&gt;"0"),F834,0)</f>
        <v>0</v>
      </c>
      <c r="AA834" s="957" t="str">
        <f t="shared" ref="AA834:AA897" si="66">LEFT(C834,12)</f>
        <v/>
      </c>
      <c r="AB834" s="959">
        <f t="array" ref="AB834">MAX(($I$2:$I$10000=I834)*($W$2:$W$10000=W834)*($E$2:$E$10000="51")*($P$2:$P$10000))</f>
        <v>0</v>
      </c>
      <c r="AC834" s="957">
        <f t="shared" si="64"/>
        <v>0</v>
      </c>
    </row>
    <row r="835" spans="24:29" x14ac:dyDescent="0.3">
      <c r="X835" s="970" t="str">
        <f t="shared" ref="X835:X898" si="67">IF(AND(OR(E835="51",E835="57",E835="54",E835="61"),YEAR(AB835)=2018),"AE 2018","PAS AE 2018")</f>
        <v>PAS AE 2018</v>
      </c>
      <c r="Y835" s="970" t="str">
        <f t="shared" ref="Y835:Y898" si="68">CONCATENATE(W835,I835,E835)</f>
        <v/>
      </c>
      <c r="Z835" s="957">
        <f t="shared" si="65"/>
        <v>0</v>
      </c>
      <c r="AA835" s="957" t="str">
        <f t="shared" si="66"/>
        <v/>
      </c>
      <c r="AB835" s="959">
        <f t="array" ref="AB835">MAX(($I$2:$I$10000=I835)*($W$2:$W$10000=W835)*($E$2:$E$10000="51")*($P$2:$P$10000))</f>
        <v>0</v>
      </c>
      <c r="AC835" s="957">
        <f t="shared" ref="AC835:AC898" si="69">IF(YEAR(A835)&gt;2018,0,F835)</f>
        <v>0</v>
      </c>
    </row>
    <row r="836" spans="24:29" x14ac:dyDescent="0.3">
      <c r="X836" s="970" t="str">
        <f t="shared" si="67"/>
        <v>PAS AE 2018</v>
      </c>
      <c r="Y836" s="970" t="str">
        <f t="shared" si="68"/>
        <v/>
      </c>
      <c r="Z836" s="957">
        <f t="shared" si="65"/>
        <v>0</v>
      </c>
      <c r="AA836" s="957" t="str">
        <f t="shared" si="66"/>
        <v/>
      </c>
      <c r="AB836" s="959">
        <f t="array" ref="AB836">MAX(($I$2:$I$10000=I836)*($W$2:$W$10000=W836)*($E$2:$E$10000="51")*($P$2:$P$10000))</f>
        <v>0</v>
      </c>
      <c r="AC836" s="957">
        <f t="shared" si="69"/>
        <v>0</v>
      </c>
    </row>
    <row r="837" spans="24:29" x14ac:dyDescent="0.3">
      <c r="X837" s="970" t="str">
        <f t="shared" si="67"/>
        <v>PAS AE 2018</v>
      </c>
      <c r="Y837" s="970" t="str">
        <f t="shared" si="68"/>
        <v/>
      </c>
      <c r="Z837" s="957">
        <f t="shared" si="65"/>
        <v>0</v>
      </c>
      <c r="AA837" s="957" t="str">
        <f t="shared" si="66"/>
        <v/>
      </c>
      <c r="AB837" s="959">
        <f t="array" ref="AB837">MAX(($I$2:$I$10000=I837)*($W$2:$W$10000=W837)*($E$2:$E$10000="51")*($P$2:$P$10000))</f>
        <v>0</v>
      </c>
      <c r="AC837" s="957">
        <f t="shared" si="69"/>
        <v>0</v>
      </c>
    </row>
    <row r="838" spans="24:29" x14ac:dyDescent="0.3">
      <c r="X838" s="970" t="str">
        <f t="shared" si="67"/>
        <v>PAS AE 2018</v>
      </c>
      <c r="Y838" s="970" t="str">
        <f t="shared" si="68"/>
        <v/>
      </c>
      <c r="Z838" s="957">
        <f t="shared" si="65"/>
        <v>0</v>
      </c>
      <c r="AA838" s="957" t="str">
        <f t="shared" si="66"/>
        <v/>
      </c>
      <c r="AB838" s="959">
        <f t="array" ref="AB838">MAX(($I$2:$I$10000=I838)*($W$2:$W$10000=W838)*($E$2:$E$10000="51")*($P$2:$P$10000))</f>
        <v>0</v>
      </c>
      <c r="AC838" s="957">
        <f t="shared" si="69"/>
        <v>0</v>
      </c>
    </row>
    <row r="839" spans="24:29" x14ac:dyDescent="0.3">
      <c r="X839" s="970" t="str">
        <f t="shared" si="67"/>
        <v>PAS AE 2018</v>
      </c>
      <c r="Y839" s="970" t="str">
        <f t="shared" si="68"/>
        <v/>
      </c>
      <c r="Z839" s="957">
        <f t="shared" si="65"/>
        <v>0</v>
      </c>
      <c r="AA839" s="957" t="str">
        <f t="shared" si="66"/>
        <v/>
      </c>
      <c r="AB839" s="959">
        <f t="array" ref="AB839">MAX(($I$2:$I$10000=I839)*($W$2:$W$10000=W839)*($E$2:$E$10000="51")*($P$2:$P$10000))</f>
        <v>0</v>
      </c>
      <c r="AC839" s="957">
        <f t="shared" si="69"/>
        <v>0</v>
      </c>
    </row>
    <row r="840" spans="24:29" x14ac:dyDescent="0.3">
      <c r="X840" s="970" t="str">
        <f t="shared" si="67"/>
        <v>PAS AE 2018</v>
      </c>
      <c r="Y840" s="970" t="str">
        <f t="shared" si="68"/>
        <v/>
      </c>
      <c r="Z840" s="957">
        <f t="shared" si="65"/>
        <v>0</v>
      </c>
      <c r="AA840" s="957" t="str">
        <f t="shared" si="66"/>
        <v/>
      </c>
      <c r="AB840" s="959">
        <f t="array" ref="AB840">MAX(($I$2:$I$10000=I840)*($W$2:$W$10000=W840)*($E$2:$E$10000="51")*($P$2:$P$10000))</f>
        <v>0</v>
      </c>
      <c r="AC840" s="957">
        <f t="shared" si="69"/>
        <v>0</v>
      </c>
    </row>
    <row r="841" spans="24:29" x14ac:dyDescent="0.3">
      <c r="X841" s="970" t="str">
        <f t="shared" si="67"/>
        <v>PAS AE 2018</v>
      </c>
      <c r="Y841" s="970" t="str">
        <f t="shared" si="68"/>
        <v/>
      </c>
      <c r="Z841" s="957">
        <f t="shared" si="65"/>
        <v>0</v>
      </c>
      <c r="AA841" s="957" t="str">
        <f t="shared" si="66"/>
        <v/>
      </c>
      <c r="AB841" s="959">
        <f t="array" ref="AB841">MAX(($I$2:$I$10000=I841)*($W$2:$W$10000=W841)*($E$2:$E$10000="51")*($P$2:$P$10000))</f>
        <v>0</v>
      </c>
      <c r="AC841" s="957">
        <f t="shared" si="69"/>
        <v>0</v>
      </c>
    </row>
    <row r="842" spans="24:29" x14ac:dyDescent="0.3">
      <c r="X842" s="970" t="str">
        <f t="shared" si="67"/>
        <v>PAS AE 2018</v>
      </c>
      <c r="Y842" s="970" t="str">
        <f t="shared" si="68"/>
        <v/>
      </c>
      <c r="Z842" s="957">
        <f t="shared" si="65"/>
        <v>0</v>
      </c>
      <c r="AA842" s="957" t="str">
        <f t="shared" si="66"/>
        <v/>
      </c>
      <c r="AB842" s="959">
        <f t="array" ref="AB842">MAX(($I$2:$I$10000=I842)*($W$2:$W$10000=W842)*($E$2:$E$10000="51")*($P$2:$P$10000))</f>
        <v>0</v>
      </c>
      <c r="AC842" s="957">
        <f t="shared" si="69"/>
        <v>0</v>
      </c>
    </row>
    <row r="843" spans="24:29" x14ac:dyDescent="0.3">
      <c r="X843" s="970" t="str">
        <f t="shared" si="67"/>
        <v>PAS AE 2018</v>
      </c>
      <c r="Y843" s="970" t="str">
        <f t="shared" si="68"/>
        <v/>
      </c>
      <c r="Z843" s="957">
        <f t="shared" si="65"/>
        <v>0</v>
      </c>
      <c r="AA843" s="957" t="str">
        <f t="shared" si="66"/>
        <v/>
      </c>
      <c r="AB843" s="959">
        <f t="array" ref="AB843">MAX(($I$2:$I$10000=I843)*($W$2:$W$10000=W843)*($E$2:$E$10000="51")*($P$2:$P$10000))</f>
        <v>0</v>
      </c>
      <c r="AC843" s="957">
        <f t="shared" si="69"/>
        <v>0</v>
      </c>
    </row>
    <row r="844" spans="24:29" x14ac:dyDescent="0.3">
      <c r="X844" s="970" t="str">
        <f t="shared" si="67"/>
        <v>PAS AE 2018</v>
      </c>
      <c r="Y844" s="970" t="str">
        <f t="shared" si="68"/>
        <v/>
      </c>
      <c r="Z844" s="957">
        <f t="shared" si="65"/>
        <v>0</v>
      </c>
      <c r="AA844" s="957" t="str">
        <f t="shared" si="66"/>
        <v/>
      </c>
      <c r="AB844" s="959">
        <f t="array" ref="AB844">MAX(($I$2:$I$10000=I844)*($W$2:$W$10000=W844)*($E$2:$E$10000="51")*($P$2:$P$10000))</f>
        <v>0</v>
      </c>
      <c r="AC844" s="957">
        <f t="shared" si="69"/>
        <v>0</v>
      </c>
    </row>
    <row r="845" spans="24:29" x14ac:dyDescent="0.3">
      <c r="X845" s="970" t="str">
        <f t="shared" si="67"/>
        <v>PAS AE 2018</v>
      </c>
      <c r="Y845" s="970" t="str">
        <f t="shared" si="68"/>
        <v/>
      </c>
      <c r="Z845" s="957">
        <f t="shared" si="65"/>
        <v>0</v>
      </c>
      <c r="AA845" s="957" t="str">
        <f t="shared" si="66"/>
        <v/>
      </c>
      <c r="AB845" s="959">
        <f t="array" ref="AB845">MAX(($I$2:$I$10000=I845)*($W$2:$W$10000=W845)*($E$2:$E$10000="51")*($P$2:$P$10000))</f>
        <v>0</v>
      </c>
      <c r="AC845" s="957">
        <f t="shared" si="69"/>
        <v>0</v>
      </c>
    </row>
    <row r="846" spans="24:29" x14ac:dyDescent="0.3">
      <c r="X846" s="970" t="str">
        <f t="shared" si="67"/>
        <v>PAS AE 2018</v>
      </c>
      <c r="Y846" s="970" t="str">
        <f t="shared" si="68"/>
        <v/>
      </c>
      <c r="Z846" s="957">
        <f t="shared" si="65"/>
        <v>0</v>
      </c>
      <c r="AA846" s="957" t="str">
        <f t="shared" si="66"/>
        <v/>
      </c>
      <c r="AB846" s="959">
        <f t="array" ref="AB846">MAX(($I$2:$I$10000=I846)*($W$2:$W$10000=W846)*($E$2:$E$10000="51")*($P$2:$P$10000))</f>
        <v>0</v>
      </c>
      <c r="AC846" s="957">
        <f t="shared" si="69"/>
        <v>0</v>
      </c>
    </row>
    <row r="847" spans="24:29" x14ac:dyDescent="0.3">
      <c r="X847" s="970" t="str">
        <f t="shared" si="67"/>
        <v>PAS AE 2018</v>
      </c>
      <c r="Y847" s="970" t="str">
        <f t="shared" si="68"/>
        <v/>
      </c>
      <c r="Z847" s="957">
        <f t="shared" si="65"/>
        <v>0</v>
      </c>
      <c r="AA847" s="957" t="str">
        <f t="shared" si="66"/>
        <v/>
      </c>
      <c r="AB847" s="959">
        <f t="array" ref="AB847">MAX(($I$2:$I$10000=I847)*($W$2:$W$10000=W847)*($E$2:$E$10000="51")*($P$2:$P$10000))</f>
        <v>0</v>
      </c>
      <c r="AC847" s="957">
        <f t="shared" si="69"/>
        <v>0</v>
      </c>
    </row>
    <row r="848" spans="24:29" x14ac:dyDescent="0.3">
      <c r="X848" s="970" t="str">
        <f t="shared" si="67"/>
        <v>PAS AE 2018</v>
      </c>
      <c r="Y848" s="970" t="str">
        <f t="shared" si="68"/>
        <v/>
      </c>
      <c r="Z848" s="957">
        <f t="shared" si="65"/>
        <v>0</v>
      </c>
      <c r="AA848" s="957" t="str">
        <f t="shared" si="66"/>
        <v/>
      </c>
      <c r="AB848" s="959">
        <f t="array" ref="AB848">MAX(($I$2:$I$10000=I848)*($W$2:$W$10000=W848)*($E$2:$E$10000="51")*($P$2:$P$10000))</f>
        <v>0</v>
      </c>
      <c r="AC848" s="957">
        <f t="shared" si="69"/>
        <v>0</v>
      </c>
    </row>
    <row r="849" spans="24:29" x14ac:dyDescent="0.3">
      <c r="X849" s="970" t="str">
        <f t="shared" si="67"/>
        <v>PAS AE 2018</v>
      </c>
      <c r="Y849" s="970" t="str">
        <f t="shared" si="68"/>
        <v/>
      </c>
      <c r="Z849" s="957">
        <f t="shared" si="65"/>
        <v>0</v>
      </c>
      <c r="AA849" s="957" t="str">
        <f t="shared" si="66"/>
        <v/>
      </c>
      <c r="AB849" s="959">
        <f t="array" ref="AB849">MAX(($I$2:$I$10000=I849)*($W$2:$W$10000=W849)*($E$2:$E$10000="51")*($P$2:$P$10000))</f>
        <v>0</v>
      </c>
      <c r="AC849" s="957">
        <f t="shared" si="69"/>
        <v>0</v>
      </c>
    </row>
    <row r="850" spans="24:29" x14ac:dyDescent="0.3">
      <c r="X850" s="970" t="str">
        <f t="shared" si="67"/>
        <v>PAS AE 2018</v>
      </c>
      <c r="Y850" s="970" t="str">
        <f t="shared" si="68"/>
        <v/>
      </c>
      <c r="Z850" s="957">
        <f t="shared" si="65"/>
        <v>0</v>
      </c>
      <c r="AA850" s="957" t="str">
        <f t="shared" si="66"/>
        <v/>
      </c>
      <c r="AB850" s="959">
        <f t="array" ref="AB850">MAX(($I$2:$I$10000=I850)*($W$2:$W$10000=W850)*($E$2:$E$10000="51")*($P$2:$P$10000))</f>
        <v>0</v>
      </c>
      <c r="AC850" s="957">
        <f t="shared" si="69"/>
        <v>0</v>
      </c>
    </row>
    <row r="851" spans="24:29" x14ac:dyDescent="0.3">
      <c r="X851" s="970" t="str">
        <f t="shared" si="67"/>
        <v>PAS AE 2018</v>
      </c>
      <c r="Y851" s="970" t="str">
        <f t="shared" si="68"/>
        <v/>
      </c>
      <c r="Z851" s="957">
        <f t="shared" si="65"/>
        <v>0</v>
      </c>
      <c r="AA851" s="957" t="str">
        <f t="shared" si="66"/>
        <v/>
      </c>
      <c r="AB851" s="959">
        <f t="array" ref="AB851">MAX(($I$2:$I$10000=I851)*($W$2:$W$10000=W851)*($E$2:$E$10000="51")*($P$2:$P$10000))</f>
        <v>0</v>
      </c>
      <c r="AC851" s="957">
        <f t="shared" si="69"/>
        <v>0</v>
      </c>
    </row>
    <row r="852" spans="24:29" x14ac:dyDescent="0.3">
      <c r="X852" s="970" t="str">
        <f t="shared" si="67"/>
        <v>PAS AE 2018</v>
      </c>
      <c r="Y852" s="970" t="str">
        <f t="shared" si="68"/>
        <v/>
      </c>
      <c r="Z852" s="957">
        <f t="shared" si="65"/>
        <v>0</v>
      </c>
      <c r="AA852" s="957" t="str">
        <f t="shared" si="66"/>
        <v/>
      </c>
      <c r="AB852" s="959">
        <f t="array" ref="AB852">MAX(($I$2:$I$10000=I852)*($W$2:$W$10000=W852)*($E$2:$E$10000="51")*($P$2:$P$10000))</f>
        <v>0</v>
      </c>
      <c r="AC852" s="957">
        <f t="shared" si="69"/>
        <v>0</v>
      </c>
    </row>
    <row r="853" spans="24:29" x14ac:dyDescent="0.3">
      <c r="X853" s="970" t="str">
        <f t="shared" si="67"/>
        <v>PAS AE 2018</v>
      </c>
      <c r="Y853" s="970" t="str">
        <f t="shared" si="68"/>
        <v/>
      </c>
      <c r="Z853" s="957">
        <f t="shared" si="65"/>
        <v>0</v>
      </c>
      <c r="AA853" s="957" t="str">
        <f t="shared" si="66"/>
        <v/>
      </c>
      <c r="AB853" s="959">
        <f t="array" ref="AB853">MAX(($I$2:$I$10000=I853)*($W$2:$W$10000=W853)*($E$2:$E$10000="51")*($P$2:$P$10000))</f>
        <v>0</v>
      </c>
      <c r="AC853" s="957">
        <f t="shared" si="69"/>
        <v>0</v>
      </c>
    </row>
    <row r="854" spans="24:29" x14ac:dyDescent="0.3">
      <c r="X854" s="970" t="str">
        <f t="shared" si="67"/>
        <v>PAS AE 2018</v>
      </c>
      <c r="Y854" s="970" t="str">
        <f t="shared" si="68"/>
        <v/>
      </c>
      <c r="Z854" s="957">
        <f t="shared" si="65"/>
        <v>0</v>
      </c>
      <c r="AA854" s="957" t="str">
        <f t="shared" si="66"/>
        <v/>
      </c>
      <c r="AB854" s="959">
        <f t="array" ref="AB854">MAX(($I$2:$I$10000=I854)*($W$2:$W$10000=W854)*($E$2:$E$10000="51")*($P$2:$P$10000))</f>
        <v>0</v>
      </c>
      <c r="AC854" s="957">
        <f t="shared" si="69"/>
        <v>0</v>
      </c>
    </row>
    <row r="855" spans="24:29" x14ac:dyDescent="0.3">
      <c r="X855" s="970" t="str">
        <f t="shared" si="67"/>
        <v>PAS AE 2018</v>
      </c>
      <c r="Y855" s="970" t="str">
        <f t="shared" si="68"/>
        <v/>
      </c>
      <c r="Z855" s="957">
        <f t="shared" si="65"/>
        <v>0</v>
      </c>
      <c r="AA855" s="957" t="str">
        <f t="shared" si="66"/>
        <v/>
      </c>
      <c r="AB855" s="959">
        <f t="array" ref="AB855">MAX(($I$2:$I$10000=I855)*($W$2:$W$10000=W855)*($E$2:$E$10000="51")*($P$2:$P$10000))</f>
        <v>0</v>
      </c>
      <c r="AC855" s="957">
        <f t="shared" si="69"/>
        <v>0</v>
      </c>
    </row>
    <row r="856" spans="24:29" x14ac:dyDescent="0.3">
      <c r="X856" s="970" t="str">
        <f t="shared" si="67"/>
        <v>PAS AE 2018</v>
      </c>
      <c r="Y856" s="970" t="str">
        <f t="shared" si="68"/>
        <v/>
      </c>
      <c r="Z856" s="957">
        <f t="shared" si="65"/>
        <v>0</v>
      </c>
      <c r="AA856" s="957" t="str">
        <f t="shared" si="66"/>
        <v/>
      </c>
      <c r="AB856" s="959">
        <f t="array" ref="AB856">MAX(($I$2:$I$10000=I856)*($W$2:$W$10000=W856)*($E$2:$E$10000="51")*($P$2:$P$10000))</f>
        <v>0</v>
      </c>
      <c r="AC856" s="957">
        <f t="shared" si="69"/>
        <v>0</v>
      </c>
    </row>
    <row r="857" spans="24:29" x14ac:dyDescent="0.3">
      <c r="X857" s="970" t="str">
        <f t="shared" si="67"/>
        <v>PAS AE 2018</v>
      </c>
      <c r="Y857" s="970" t="str">
        <f t="shared" si="68"/>
        <v/>
      </c>
      <c r="Z857" s="957">
        <f t="shared" si="65"/>
        <v>0</v>
      </c>
      <c r="AA857" s="957" t="str">
        <f t="shared" si="66"/>
        <v/>
      </c>
      <c r="AB857" s="959">
        <f t="array" ref="AB857">MAX(($I$2:$I$10000=I857)*($W$2:$W$10000=W857)*($E$2:$E$10000="51")*($P$2:$P$10000))</f>
        <v>0</v>
      </c>
      <c r="AC857" s="957">
        <f t="shared" si="69"/>
        <v>0</v>
      </c>
    </row>
    <row r="858" spans="24:29" x14ac:dyDescent="0.3">
      <c r="X858" s="970" t="str">
        <f t="shared" si="67"/>
        <v>PAS AE 2018</v>
      </c>
      <c r="Y858" s="970" t="str">
        <f t="shared" si="68"/>
        <v/>
      </c>
      <c r="Z858" s="957">
        <f t="shared" si="65"/>
        <v>0</v>
      </c>
      <c r="AA858" s="957" t="str">
        <f t="shared" si="66"/>
        <v/>
      </c>
      <c r="AB858" s="959">
        <f t="array" ref="AB858">MAX(($I$2:$I$10000=I858)*($W$2:$W$10000=W858)*($E$2:$E$10000="51")*($P$2:$P$10000))</f>
        <v>0</v>
      </c>
      <c r="AC858" s="957">
        <f t="shared" si="69"/>
        <v>0</v>
      </c>
    </row>
    <row r="859" spans="24:29" x14ac:dyDescent="0.3">
      <c r="X859" s="970" t="str">
        <f t="shared" si="67"/>
        <v>PAS AE 2018</v>
      </c>
      <c r="Y859" s="970" t="str">
        <f t="shared" si="68"/>
        <v/>
      </c>
      <c r="Z859" s="957">
        <f t="shared" si="65"/>
        <v>0</v>
      </c>
      <c r="AA859" s="957" t="str">
        <f t="shared" si="66"/>
        <v/>
      </c>
      <c r="AB859" s="959">
        <f t="array" ref="AB859">MAX(($I$2:$I$10000=I859)*($W$2:$W$10000=W859)*($E$2:$E$10000="51")*($P$2:$P$10000))</f>
        <v>0</v>
      </c>
      <c r="AC859" s="957">
        <f t="shared" si="69"/>
        <v>0</v>
      </c>
    </row>
    <row r="860" spans="24:29" x14ac:dyDescent="0.3">
      <c r="X860" s="970" t="str">
        <f t="shared" si="67"/>
        <v>PAS AE 2018</v>
      </c>
      <c r="Y860" s="970" t="str">
        <f t="shared" si="68"/>
        <v/>
      </c>
      <c r="Z860" s="957">
        <f t="shared" si="65"/>
        <v>0</v>
      </c>
      <c r="AA860" s="957" t="str">
        <f t="shared" si="66"/>
        <v/>
      </c>
      <c r="AB860" s="959">
        <f t="array" ref="AB860">MAX(($I$2:$I$10000=I860)*($W$2:$W$10000=W860)*($E$2:$E$10000="51")*($P$2:$P$10000))</f>
        <v>0</v>
      </c>
      <c r="AC860" s="957">
        <f t="shared" si="69"/>
        <v>0</v>
      </c>
    </row>
    <row r="861" spans="24:29" x14ac:dyDescent="0.3">
      <c r="X861" s="970" t="str">
        <f t="shared" si="67"/>
        <v>PAS AE 2018</v>
      </c>
      <c r="Y861" s="970" t="str">
        <f t="shared" si="68"/>
        <v/>
      </c>
      <c r="Z861" s="957">
        <f t="shared" si="65"/>
        <v>0</v>
      </c>
      <c r="AA861" s="957" t="str">
        <f t="shared" si="66"/>
        <v/>
      </c>
      <c r="AB861" s="959">
        <f t="array" ref="AB861">MAX(($I$2:$I$10000=I861)*($W$2:$W$10000=W861)*($E$2:$E$10000="51")*($P$2:$P$10000))</f>
        <v>0</v>
      </c>
      <c r="AC861" s="957">
        <f t="shared" si="69"/>
        <v>0</v>
      </c>
    </row>
    <row r="862" spans="24:29" x14ac:dyDescent="0.3">
      <c r="X862" s="970" t="str">
        <f t="shared" si="67"/>
        <v>PAS AE 2018</v>
      </c>
      <c r="Y862" s="970" t="str">
        <f t="shared" si="68"/>
        <v/>
      </c>
      <c r="Z862" s="957">
        <f t="shared" si="65"/>
        <v>0</v>
      </c>
      <c r="AA862" s="957" t="str">
        <f t="shared" si="66"/>
        <v/>
      </c>
      <c r="AB862" s="959">
        <f t="array" ref="AB862">MAX(($I$2:$I$10000=I862)*($W$2:$W$10000=W862)*($E$2:$E$10000="51")*($P$2:$P$10000))</f>
        <v>0</v>
      </c>
      <c r="AC862" s="957">
        <f t="shared" si="69"/>
        <v>0</v>
      </c>
    </row>
    <row r="863" spans="24:29" x14ac:dyDescent="0.3">
      <c r="X863" s="970" t="str">
        <f t="shared" si="67"/>
        <v>PAS AE 2018</v>
      </c>
      <c r="Y863" s="970" t="str">
        <f t="shared" si="68"/>
        <v/>
      </c>
      <c r="Z863" s="957">
        <f t="shared" si="65"/>
        <v>0</v>
      </c>
      <c r="AA863" s="957" t="str">
        <f t="shared" si="66"/>
        <v/>
      </c>
      <c r="AB863" s="959">
        <f t="array" ref="AB863">MAX(($I$2:$I$10000=I863)*($W$2:$W$10000=W863)*($E$2:$E$10000="51")*($P$2:$P$10000))</f>
        <v>0</v>
      </c>
      <c r="AC863" s="957">
        <f t="shared" si="69"/>
        <v>0</v>
      </c>
    </row>
    <row r="864" spans="24:29" x14ac:dyDescent="0.3">
      <c r="X864" s="970" t="str">
        <f t="shared" si="67"/>
        <v>PAS AE 2018</v>
      </c>
      <c r="Y864" s="970" t="str">
        <f t="shared" si="68"/>
        <v/>
      </c>
      <c r="Z864" s="957">
        <f t="shared" si="65"/>
        <v>0</v>
      </c>
      <c r="AA864" s="957" t="str">
        <f t="shared" si="66"/>
        <v/>
      </c>
      <c r="AB864" s="959">
        <f t="array" ref="AB864">MAX(($I$2:$I$10000=I864)*($W$2:$W$10000=W864)*($E$2:$E$10000="51")*($P$2:$P$10000))</f>
        <v>0</v>
      </c>
      <c r="AC864" s="957">
        <f t="shared" si="69"/>
        <v>0</v>
      </c>
    </row>
    <row r="865" spans="24:29" x14ac:dyDescent="0.3">
      <c r="X865" s="970" t="str">
        <f t="shared" si="67"/>
        <v>PAS AE 2018</v>
      </c>
      <c r="Y865" s="970" t="str">
        <f t="shared" si="68"/>
        <v/>
      </c>
      <c r="Z865" s="957">
        <f t="shared" si="65"/>
        <v>0</v>
      </c>
      <c r="AA865" s="957" t="str">
        <f t="shared" si="66"/>
        <v/>
      </c>
      <c r="AB865" s="959">
        <f t="array" ref="AB865">MAX(($I$2:$I$10000=I865)*($W$2:$W$10000=W865)*($E$2:$E$10000="51")*($P$2:$P$10000))</f>
        <v>0</v>
      </c>
      <c r="AC865" s="957">
        <f t="shared" si="69"/>
        <v>0</v>
      </c>
    </row>
    <row r="866" spans="24:29" x14ac:dyDescent="0.3">
      <c r="X866" s="970" t="str">
        <f t="shared" si="67"/>
        <v>PAS AE 2018</v>
      </c>
      <c r="Y866" s="970" t="str">
        <f t="shared" si="68"/>
        <v/>
      </c>
      <c r="Z866" s="957">
        <f t="shared" si="65"/>
        <v>0</v>
      </c>
      <c r="AA866" s="957" t="str">
        <f t="shared" si="66"/>
        <v/>
      </c>
      <c r="AB866" s="959">
        <f t="array" ref="AB866">MAX(($I$2:$I$10000=I866)*($W$2:$W$10000=W866)*($E$2:$E$10000="51")*($P$2:$P$10000))</f>
        <v>0</v>
      </c>
      <c r="AC866" s="957">
        <f t="shared" si="69"/>
        <v>0</v>
      </c>
    </row>
    <row r="867" spans="24:29" x14ac:dyDescent="0.3">
      <c r="X867" s="970" t="str">
        <f t="shared" si="67"/>
        <v>PAS AE 2018</v>
      </c>
      <c r="Y867" s="970" t="str">
        <f t="shared" si="68"/>
        <v/>
      </c>
      <c r="Z867" s="957">
        <f t="shared" si="65"/>
        <v>0</v>
      </c>
      <c r="AA867" s="957" t="str">
        <f t="shared" si="66"/>
        <v/>
      </c>
      <c r="AB867" s="959">
        <f t="array" ref="AB867">MAX(($I$2:$I$10000=I867)*($W$2:$W$10000=W867)*($E$2:$E$10000="51")*($P$2:$P$10000))</f>
        <v>0</v>
      </c>
      <c r="AC867" s="957">
        <f t="shared" si="69"/>
        <v>0</v>
      </c>
    </row>
    <row r="868" spans="24:29" x14ac:dyDescent="0.3">
      <c r="X868" s="970" t="str">
        <f t="shared" si="67"/>
        <v>PAS AE 2018</v>
      </c>
      <c r="Y868" s="970" t="str">
        <f t="shared" si="68"/>
        <v/>
      </c>
      <c r="Z868" s="957">
        <f t="shared" si="65"/>
        <v>0</v>
      </c>
      <c r="AA868" s="957" t="str">
        <f t="shared" si="66"/>
        <v/>
      </c>
      <c r="AB868" s="959">
        <f t="array" ref="AB868">MAX(($I$2:$I$10000=I868)*($W$2:$W$10000=W868)*($E$2:$E$10000="51")*($P$2:$P$10000))</f>
        <v>0</v>
      </c>
      <c r="AC868" s="957">
        <f t="shared" si="69"/>
        <v>0</v>
      </c>
    </row>
    <row r="869" spans="24:29" x14ac:dyDescent="0.3">
      <c r="X869" s="970" t="str">
        <f t="shared" si="67"/>
        <v>PAS AE 2018</v>
      </c>
      <c r="Y869" s="970" t="str">
        <f t="shared" si="68"/>
        <v/>
      </c>
      <c r="Z869" s="957">
        <f t="shared" si="65"/>
        <v>0</v>
      </c>
      <c r="AA869" s="957" t="str">
        <f t="shared" si="66"/>
        <v/>
      </c>
      <c r="AB869" s="959">
        <f t="array" ref="AB869">MAX(($I$2:$I$10000=I869)*($W$2:$W$10000=W869)*($E$2:$E$10000="51")*($P$2:$P$10000))</f>
        <v>0</v>
      </c>
      <c r="AC869" s="957">
        <f t="shared" si="69"/>
        <v>0</v>
      </c>
    </row>
    <row r="870" spans="24:29" x14ac:dyDescent="0.3">
      <c r="X870" s="970" t="str">
        <f t="shared" si="67"/>
        <v>PAS AE 2018</v>
      </c>
      <c r="Y870" s="970" t="str">
        <f t="shared" si="68"/>
        <v/>
      </c>
      <c r="Z870" s="957">
        <f t="shared" si="65"/>
        <v>0</v>
      </c>
      <c r="AA870" s="957" t="str">
        <f t="shared" si="66"/>
        <v/>
      </c>
      <c r="AB870" s="959">
        <f t="array" ref="AB870">MAX(($I$2:$I$10000=I870)*($W$2:$W$10000=W870)*($E$2:$E$10000="51")*($P$2:$P$10000))</f>
        <v>0</v>
      </c>
      <c r="AC870" s="957">
        <f t="shared" si="69"/>
        <v>0</v>
      </c>
    </row>
    <row r="871" spans="24:29" x14ac:dyDescent="0.3">
      <c r="X871" s="970" t="str">
        <f t="shared" si="67"/>
        <v>PAS AE 2018</v>
      </c>
      <c r="Y871" s="970" t="str">
        <f t="shared" si="68"/>
        <v/>
      </c>
      <c r="Z871" s="957">
        <f t="shared" si="65"/>
        <v>0</v>
      </c>
      <c r="AA871" s="957" t="str">
        <f t="shared" si="66"/>
        <v/>
      </c>
      <c r="AB871" s="959">
        <f t="array" ref="AB871">MAX(($I$2:$I$10000=I871)*($W$2:$W$10000=W871)*($E$2:$E$10000="51")*($P$2:$P$10000))</f>
        <v>0</v>
      </c>
      <c r="AC871" s="957">
        <f t="shared" si="69"/>
        <v>0</v>
      </c>
    </row>
    <row r="872" spans="24:29" x14ac:dyDescent="0.3">
      <c r="X872" s="970" t="str">
        <f t="shared" si="67"/>
        <v>PAS AE 2018</v>
      </c>
      <c r="Y872" s="970" t="str">
        <f t="shared" si="68"/>
        <v/>
      </c>
      <c r="Z872" s="957">
        <f t="shared" si="65"/>
        <v>0</v>
      </c>
      <c r="AA872" s="957" t="str">
        <f t="shared" si="66"/>
        <v/>
      </c>
      <c r="AB872" s="959">
        <f t="array" ref="AB872">MAX(($I$2:$I$10000=I872)*($W$2:$W$10000=W872)*($E$2:$E$10000="51")*($P$2:$P$10000))</f>
        <v>0</v>
      </c>
      <c r="AC872" s="957">
        <f t="shared" si="69"/>
        <v>0</v>
      </c>
    </row>
    <row r="873" spans="24:29" x14ac:dyDescent="0.3">
      <c r="X873" s="970" t="str">
        <f t="shared" si="67"/>
        <v>PAS AE 2018</v>
      </c>
      <c r="Y873" s="970" t="str">
        <f t="shared" si="68"/>
        <v/>
      </c>
      <c r="Z873" s="957">
        <f t="shared" si="65"/>
        <v>0</v>
      </c>
      <c r="AA873" s="957" t="str">
        <f t="shared" si="66"/>
        <v/>
      </c>
      <c r="AB873" s="959">
        <f t="array" ref="AB873">MAX(($I$2:$I$10000=I873)*($W$2:$W$10000=W873)*($E$2:$E$10000="51")*($P$2:$P$10000))</f>
        <v>0</v>
      </c>
      <c r="AC873" s="957">
        <f t="shared" si="69"/>
        <v>0</v>
      </c>
    </row>
    <row r="874" spans="24:29" x14ac:dyDescent="0.3">
      <c r="X874" s="970" t="str">
        <f t="shared" si="67"/>
        <v>PAS AE 2018</v>
      </c>
      <c r="Y874" s="970" t="str">
        <f t="shared" si="68"/>
        <v/>
      </c>
      <c r="Z874" s="957">
        <f t="shared" si="65"/>
        <v>0</v>
      </c>
      <c r="AA874" s="957" t="str">
        <f t="shared" si="66"/>
        <v/>
      </c>
      <c r="AB874" s="959">
        <f t="array" ref="AB874">MAX(($I$2:$I$10000=I874)*($W$2:$W$10000=W874)*($E$2:$E$10000="51")*($P$2:$P$10000))</f>
        <v>0</v>
      </c>
      <c r="AC874" s="957">
        <f t="shared" si="69"/>
        <v>0</v>
      </c>
    </row>
    <row r="875" spans="24:29" x14ac:dyDescent="0.3">
      <c r="X875" s="970" t="str">
        <f t="shared" si="67"/>
        <v>PAS AE 2018</v>
      </c>
      <c r="Y875" s="970" t="str">
        <f t="shared" si="68"/>
        <v/>
      </c>
      <c r="Z875" s="957">
        <f t="shared" si="65"/>
        <v>0</v>
      </c>
      <c r="AA875" s="957" t="str">
        <f t="shared" si="66"/>
        <v/>
      </c>
      <c r="AB875" s="959">
        <f t="array" ref="AB875">MAX(($I$2:$I$10000=I875)*($W$2:$W$10000=W875)*($E$2:$E$10000="51")*($P$2:$P$10000))</f>
        <v>0</v>
      </c>
      <c r="AC875" s="957">
        <f t="shared" si="69"/>
        <v>0</v>
      </c>
    </row>
    <row r="876" spans="24:29" x14ac:dyDescent="0.3">
      <c r="X876" s="970" t="str">
        <f t="shared" si="67"/>
        <v>PAS AE 2018</v>
      </c>
      <c r="Y876" s="970" t="str">
        <f t="shared" si="68"/>
        <v/>
      </c>
      <c r="Z876" s="957">
        <f t="shared" si="65"/>
        <v>0</v>
      </c>
      <c r="AA876" s="957" t="str">
        <f t="shared" si="66"/>
        <v/>
      </c>
      <c r="AB876" s="959">
        <f t="array" ref="AB876">MAX(($I$2:$I$10000=I876)*($W$2:$W$10000=W876)*($E$2:$E$10000="51")*($P$2:$P$10000))</f>
        <v>0</v>
      </c>
      <c r="AC876" s="957">
        <f t="shared" si="69"/>
        <v>0</v>
      </c>
    </row>
    <row r="877" spans="24:29" x14ac:dyDescent="0.3">
      <c r="X877" s="970" t="str">
        <f t="shared" si="67"/>
        <v>PAS AE 2018</v>
      </c>
      <c r="Y877" s="970" t="str">
        <f t="shared" si="68"/>
        <v/>
      </c>
      <c r="Z877" s="957">
        <f t="shared" si="65"/>
        <v>0</v>
      </c>
      <c r="AA877" s="957" t="str">
        <f t="shared" si="66"/>
        <v/>
      </c>
      <c r="AB877" s="959">
        <f t="array" ref="AB877">MAX(($I$2:$I$10000=I877)*($W$2:$W$10000=W877)*($E$2:$E$10000="51")*($P$2:$P$10000))</f>
        <v>0</v>
      </c>
      <c r="AC877" s="957">
        <f t="shared" si="69"/>
        <v>0</v>
      </c>
    </row>
    <row r="878" spans="24:29" x14ac:dyDescent="0.3">
      <c r="X878" s="970" t="str">
        <f t="shared" si="67"/>
        <v>PAS AE 2018</v>
      </c>
      <c r="Y878" s="970" t="str">
        <f t="shared" si="68"/>
        <v/>
      </c>
      <c r="Z878" s="957">
        <f t="shared" si="65"/>
        <v>0</v>
      </c>
      <c r="AA878" s="957" t="str">
        <f t="shared" si="66"/>
        <v/>
      </c>
      <c r="AB878" s="959">
        <f t="array" ref="AB878">MAX(($I$2:$I$10000=I878)*($W$2:$W$10000=W878)*($E$2:$E$10000="51")*($P$2:$P$10000))</f>
        <v>0</v>
      </c>
      <c r="AC878" s="957">
        <f t="shared" si="69"/>
        <v>0</v>
      </c>
    </row>
    <row r="879" spans="24:29" x14ac:dyDescent="0.3">
      <c r="X879" s="970" t="str">
        <f t="shared" si="67"/>
        <v>PAS AE 2018</v>
      </c>
      <c r="Y879" s="970" t="str">
        <f t="shared" si="68"/>
        <v/>
      </c>
      <c r="Z879" s="957">
        <f t="shared" si="65"/>
        <v>0</v>
      </c>
      <c r="AA879" s="957" t="str">
        <f t="shared" si="66"/>
        <v/>
      </c>
      <c r="AB879" s="959">
        <f t="array" ref="AB879">MAX(($I$2:$I$10000=I879)*($W$2:$W$10000=W879)*($E$2:$E$10000="51")*($P$2:$P$10000))</f>
        <v>0</v>
      </c>
      <c r="AC879" s="957">
        <f t="shared" si="69"/>
        <v>0</v>
      </c>
    </row>
    <row r="880" spans="24:29" x14ac:dyDescent="0.3">
      <c r="X880" s="970" t="str">
        <f t="shared" si="67"/>
        <v>PAS AE 2018</v>
      </c>
      <c r="Y880" s="970" t="str">
        <f t="shared" si="68"/>
        <v/>
      </c>
      <c r="Z880" s="957">
        <f t="shared" si="65"/>
        <v>0</v>
      </c>
      <c r="AA880" s="957" t="str">
        <f t="shared" si="66"/>
        <v/>
      </c>
      <c r="AB880" s="959">
        <f t="array" ref="AB880">MAX(($I$2:$I$10000=I880)*($W$2:$W$10000=W880)*($E$2:$E$10000="51")*($P$2:$P$10000))</f>
        <v>0</v>
      </c>
      <c r="AC880" s="957">
        <f t="shared" si="69"/>
        <v>0</v>
      </c>
    </row>
    <row r="881" spans="24:29" x14ac:dyDescent="0.3">
      <c r="X881" s="970" t="str">
        <f t="shared" si="67"/>
        <v>PAS AE 2018</v>
      </c>
      <c r="Y881" s="970" t="str">
        <f t="shared" si="68"/>
        <v/>
      </c>
      <c r="Z881" s="957">
        <f t="shared" si="65"/>
        <v>0</v>
      </c>
      <c r="AA881" s="957" t="str">
        <f t="shared" si="66"/>
        <v/>
      </c>
      <c r="AB881" s="959">
        <f t="array" ref="AB881">MAX(($I$2:$I$10000=I881)*($W$2:$W$10000=W881)*($E$2:$E$10000="51")*($P$2:$P$10000))</f>
        <v>0</v>
      </c>
      <c r="AC881" s="957">
        <f t="shared" si="69"/>
        <v>0</v>
      </c>
    </row>
    <row r="882" spans="24:29" x14ac:dyDescent="0.3">
      <c r="X882" s="970" t="str">
        <f t="shared" si="67"/>
        <v>PAS AE 2018</v>
      </c>
      <c r="Y882" s="970" t="str">
        <f t="shared" si="68"/>
        <v/>
      </c>
      <c r="Z882" s="957">
        <f t="shared" si="65"/>
        <v>0</v>
      </c>
      <c r="AA882" s="957" t="str">
        <f t="shared" si="66"/>
        <v/>
      </c>
      <c r="AB882" s="959">
        <f t="array" ref="AB882">MAX(($I$2:$I$10000=I882)*($W$2:$W$10000=W882)*($E$2:$E$10000="51")*($P$2:$P$10000))</f>
        <v>0</v>
      </c>
      <c r="AC882" s="957">
        <f t="shared" si="69"/>
        <v>0</v>
      </c>
    </row>
    <row r="883" spans="24:29" x14ac:dyDescent="0.3">
      <c r="X883" s="970" t="str">
        <f t="shared" si="67"/>
        <v>PAS AE 2018</v>
      </c>
      <c r="Y883" s="970" t="str">
        <f t="shared" si="68"/>
        <v/>
      </c>
      <c r="Z883" s="957">
        <f t="shared" si="65"/>
        <v>0</v>
      </c>
      <c r="AA883" s="957" t="str">
        <f t="shared" si="66"/>
        <v/>
      </c>
      <c r="AB883" s="959">
        <f t="array" ref="AB883">MAX(($I$2:$I$10000=I883)*($W$2:$W$10000=W883)*($E$2:$E$10000="51")*($P$2:$P$10000))</f>
        <v>0</v>
      </c>
      <c r="AC883" s="957">
        <f t="shared" si="69"/>
        <v>0</v>
      </c>
    </row>
    <row r="884" spans="24:29" x14ac:dyDescent="0.3">
      <c r="X884" s="970" t="str">
        <f t="shared" si="67"/>
        <v>PAS AE 2018</v>
      </c>
      <c r="Y884" s="970" t="str">
        <f t="shared" si="68"/>
        <v/>
      </c>
      <c r="Z884" s="957">
        <f t="shared" si="65"/>
        <v>0</v>
      </c>
      <c r="AA884" s="957" t="str">
        <f t="shared" si="66"/>
        <v/>
      </c>
      <c r="AB884" s="959">
        <f t="array" ref="AB884">MAX(($I$2:$I$10000=I884)*($W$2:$W$10000=W884)*($E$2:$E$10000="51")*($P$2:$P$10000))</f>
        <v>0</v>
      </c>
      <c r="AC884" s="957">
        <f t="shared" si="69"/>
        <v>0</v>
      </c>
    </row>
    <row r="885" spans="24:29" x14ac:dyDescent="0.3">
      <c r="X885" s="970" t="str">
        <f t="shared" si="67"/>
        <v>PAS AE 2018</v>
      </c>
      <c r="Y885" s="970" t="str">
        <f t="shared" si="68"/>
        <v/>
      </c>
      <c r="Z885" s="957">
        <f t="shared" si="65"/>
        <v>0</v>
      </c>
      <c r="AA885" s="957" t="str">
        <f t="shared" si="66"/>
        <v/>
      </c>
      <c r="AB885" s="959">
        <f t="array" ref="AB885">MAX(($I$2:$I$10000=I885)*($W$2:$W$10000=W885)*($E$2:$E$10000="51")*($P$2:$P$10000))</f>
        <v>0</v>
      </c>
      <c r="AC885" s="957">
        <f t="shared" si="69"/>
        <v>0</v>
      </c>
    </row>
    <row r="886" spans="24:29" x14ac:dyDescent="0.3">
      <c r="X886" s="970" t="str">
        <f t="shared" si="67"/>
        <v>PAS AE 2018</v>
      </c>
      <c r="Y886" s="970" t="str">
        <f t="shared" si="68"/>
        <v/>
      </c>
      <c r="Z886" s="957">
        <f t="shared" si="65"/>
        <v>0</v>
      </c>
      <c r="AA886" s="957" t="str">
        <f t="shared" si="66"/>
        <v/>
      </c>
      <c r="AB886" s="959">
        <f t="array" ref="AB886">MAX(($I$2:$I$10000=I886)*($W$2:$W$10000=W886)*($E$2:$E$10000="51")*($P$2:$P$10000))</f>
        <v>0</v>
      </c>
      <c r="AC886" s="957">
        <f t="shared" si="69"/>
        <v>0</v>
      </c>
    </row>
    <row r="887" spans="24:29" x14ac:dyDescent="0.3">
      <c r="X887" s="970" t="str">
        <f t="shared" si="67"/>
        <v>PAS AE 2018</v>
      </c>
      <c r="Y887" s="970" t="str">
        <f t="shared" si="68"/>
        <v/>
      </c>
      <c r="Z887" s="957">
        <f t="shared" si="65"/>
        <v>0</v>
      </c>
      <c r="AA887" s="957" t="str">
        <f t="shared" si="66"/>
        <v/>
      </c>
      <c r="AB887" s="959">
        <f t="array" ref="AB887">MAX(($I$2:$I$10000=I887)*($W$2:$W$10000=W887)*($E$2:$E$10000="51")*($P$2:$P$10000))</f>
        <v>0</v>
      </c>
      <c r="AC887" s="957">
        <f t="shared" si="69"/>
        <v>0</v>
      </c>
    </row>
    <row r="888" spans="24:29" x14ac:dyDescent="0.3">
      <c r="X888" s="970" t="str">
        <f t="shared" si="67"/>
        <v>PAS AE 2018</v>
      </c>
      <c r="Y888" s="970" t="str">
        <f t="shared" si="68"/>
        <v/>
      </c>
      <c r="Z888" s="957">
        <f t="shared" si="65"/>
        <v>0</v>
      </c>
      <c r="AA888" s="957" t="str">
        <f t="shared" si="66"/>
        <v/>
      </c>
      <c r="AB888" s="959">
        <f t="array" ref="AB888">MAX(($I$2:$I$10000=I888)*($W$2:$W$10000=W888)*($E$2:$E$10000="51")*($P$2:$P$10000))</f>
        <v>0</v>
      </c>
      <c r="AC888" s="957">
        <f t="shared" si="69"/>
        <v>0</v>
      </c>
    </row>
    <row r="889" spans="24:29" x14ac:dyDescent="0.3">
      <c r="X889" s="970" t="str">
        <f t="shared" si="67"/>
        <v>PAS AE 2018</v>
      </c>
      <c r="Y889" s="970" t="str">
        <f t="shared" si="68"/>
        <v/>
      </c>
      <c r="Z889" s="957">
        <f t="shared" si="65"/>
        <v>0</v>
      </c>
      <c r="AA889" s="957" t="str">
        <f t="shared" si="66"/>
        <v/>
      </c>
      <c r="AB889" s="959">
        <f t="array" ref="AB889">MAX(($I$2:$I$10000=I889)*($W$2:$W$10000=W889)*($E$2:$E$10000="51")*($P$2:$P$10000))</f>
        <v>0</v>
      </c>
      <c r="AC889" s="957">
        <f t="shared" si="69"/>
        <v>0</v>
      </c>
    </row>
    <row r="890" spans="24:29" x14ac:dyDescent="0.3">
      <c r="X890" s="970" t="str">
        <f t="shared" si="67"/>
        <v>PAS AE 2018</v>
      </c>
      <c r="Y890" s="970" t="str">
        <f t="shared" si="68"/>
        <v/>
      </c>
      <c r="Z890" s="957">
        <f t="shared" si="65"/>
        <v>0</v>
      </c>
      <c r="AA890" s="957" t="str">
        <f t="shared" si="66"/>
        <v/>
      </c>
      <c r="AB890" s="959">
        <f t="array" ref="AB890">MAX(($I$2:$I$10000=I890)*($W$2:$W$10000=W890)*($E$2:$E$10000="51")*($P$2:$P$10000))</f>
        <v>0</v>
      </c>
      <c r="AC890" s="957">
        <f t="shared" si="69"/>
        <v>0</v>
      </c>
    </row>
    <row r="891" spans="24:29" x14ac:dyDescent="0.3">
      <c r="X891" s="970" t="str">
        <f t="shared" si="67"/>
        <v>PAS AE 2018</v>
      </c>
      <c r="Y891" s="970" t="str">
        <f t="shared" si="68"/>
        <v/>
      </c>
      <c r="Z891" s="957">
        <f t="shared" si="65"/>
        <v>0</v>
      </c>
      <c r="AA891" s="957" t="str">
        <f t="shared" si="66"/>
        <v/>
      </c>
      <c r="AB891" s="959">
        <f t="array" ref="AB891">MAX(($I$2:$I$10000=I891)*($W$2:$W$10000=W891)*($E$2:$E$10000="51")*($P$2:$P$10000))</f>
        <v>0</v>
      </c>
      <c r="AC891" s="957">
        <f t="shared" si="69"/>
        <v>0</v>
      </c>
    </row>
    <row r="892" spans="24:29" x14ac:dyDescent="0.3">
      <c r="X892" s="970" t="str">
        <f t="shared" si="67"/>
        <v>PAS AE 2018</v>
      </c>
      <c r="Y892" s="970" t="str">
        <f t="shared" si="68"/>
        <v/>
      </c>
      <c r="Z892" s="957">
        <f t="shared" si="65"/>
        <v>0</v>
      </c>
      <c r="AA892" s="957" t="str">
        <f t="shared" si="66"/>
        <v/>
      </c>
      <c r="AB892" s="959">
        <f t="array" ref="AB892">MAX(($I$2:$I$10000=I892)*($W$2:$W$10000=W892)*($E$2:$E$10000="51")*($P$2:$P$10000))</f>
        <v>0</v>
      </c>
      <c r="AC892" s="957">
        <f t="shared" si="69"/>
        <v>0</v>
      </c>
    </row>
    <row r="893" spans="24:29" x14ac:dyDescent="0.3">
      <c r="X893" s="970" t="str">
        <f t="shared" si="67"/>
        <v>PAS AE 2018</v>
      </c>
      <c r="Y893" s="970" t="str">
        <f t="shared" si="68"/>
        <v/>
      </c>
      <c r="Z893" s="957">
        <f t="shared" si="65"/>
        <v>0</v>
      </c>
      <c r="AA893" s="957" t="str">
        <f t="shared" si="66"/>
        <v/>
      </c>
      <c r="AB893" s="959">
        <f t="array" ref="AB893">MAX(($I$2:$I$10000=I893)*($W$2:$W$10000=W893)*($E$2:$E$10000="51")*($P$2:$P$10000))</f>
        <v>0</v>
      </c>
      <c r="AC893" s="957">
        <f t="shared" si="69"/>
        <v>0</v>
      </c>
    </row>
    <row r="894" spans="24:29" x14ac:dyDescent="0.3">
      <c r="X894" s="970" t="str">
        <f t="shared" si="67"/>
        <v>PAS AE 2018</v>
      </c>
      <c r="Y894" s="970" t="str">
        <f t="shared" si="68"/>
        <v/>
      </c>
      <c r="Z894" s="957">
        <f t="shared" si="65"/>
        <v>0</v>
      </c>
      <c r="AA894" s="957" t="str">
        <f t="shared" si="66"/>
        <v/>
      </c>
      <c r="AB894" s="959">
        <f t="array" ref="AB894">MAX(($I$2:$I$10000=I894)*($W$2:$W$10000=W894)*($E$2:$E$10000="51")*($P$2:$P$10000))</f>
        <v>0</v>
      </c>
      <c r="AC894" s="957">
        <f t="shared" si="69"/>
        <v>0</v>
      </c>
    </row>
    <row r="895" spans="24:29" x14ac:dyDescent="0.3">
      <c r="X895" s="970" t="str">
        <f t="shared" si="67"/>
        <v>PAS AE 2018</v>
      </c>
      <c r="Y895" s="970" t="str">
        <f t="shared" si="68"/>
        <v/>
      </c>
      <c r="Z895" s="957">
        <f t="shared" si="65"/>
        <v>0</v>
      </c>
      <c r="AA895" s="957" t="str">
        <f t="shared" si="66"/>
        <v/>
      </c>
      <c r="AB895" s="959">
        <f t="array" ref="AB895">MAX(($I$2:$I$10000=I895)*($W$2:$W$10000=W895)*($E$2:$E$10000="51")*($P$2:$P$10000))</f>
        <v>0</v>
      </c>
      <c r="AC895" s="957">
        <f t="shared" si="69"/>
        <v>0</v>
      </c>
    </row>
    <row r="896" spans="24:29" x14ac:dyDescent="0.3">
      <c r="X896" s="970" t="str">
        <f t="shared" si="67"/>
        <v>PAS AE 2018</v>
      </c>
      <c r="Y896" s="970" t="str">
        <f t="shared" si="68"/>
        <v/>
      </c>
      <c r="Z896" s="957">
        <f t="shared" si="65"/>
        <v>0</v>
      </c>
      <c r="AA896" s="957" t="str">
        <f t="shared" si="66"/>
        <v/>
      </c>
      <c r="AB896" s="959">
        <f t="array" ref="AB896">MAX(($I$2:$I$10000=I896)*($W$2:$W$10000=W896)*($E$2:$E$10000="51")*($P$2:$P$10000))</f>
        <v>0</v>
      </c>
      <c r="AC896" s="957">
        <f t="shared" si="69"/>
        <v>0</v>
      </c>
    </row>
    <row r="897" spans="24:29" x14ac:dyDescent="0.3">
      <c r="X897" s="970" t="str">
        <f t="shared" si="67"/>
        <v>PAS AE 2018</v>
      </c>
      <c r="Y897" s="970" t="str">
        <f t="shared" si="68"/>
        <v/>
      </c>
      <c r="Z897" s="957">
        <f t="shared" si="65"/>
        <v>0</v>
      </c>
      <c r="AA897" s="957" t="str">
        <f t="shared" si="66"/>
        <v/>
      </c>
      <c r="AB897" s="959">
        <f t="array" ref="AB897">MAX(($I$2:$I$10000=I897)*($W$2:$W$10000=W897)*($E$2:$E$10000="51")*($P$2:$P$10000))</f>
        <v>0</v>
      </c>
      <c r="AC897" s="957">
        <f t="shared" si="69"/>
        <v>0</v>
      </c>
    </row>
    <row r="898" spans="24:29" x14ac:dyDescent="0.3">
      <c r="X898" s="970" t="str">
        <f t="shared" si="67"/>
        <v>PAS AE 2018</v>
      </c>
      <c r="Y898" s="970" t="str">
        <f t="shared" si="68"/>
        <v/>
      </c>
      <c r="Z898" s="957">
        <f t="shared" ref="Z898:Z961" si="70">IF(AND(X898="AE 2018",Y898&lt;&gt;"0"),F898,0)</f>
        <v>0</v>
      </c>
      <c r="AA898" s="957" t="str">
        <f t="shared" ref="AA898:AA961" si="71">LEFT(C898,12)</f>
        <v/>
      </c>
      <c r="AB898" s="959">
        <f t="array" ref="AB898">MAX(($I$2:$I$10000=I898)*($W$2:$W$10000=W898)*($E$2:$E$10000="51")*($P$2:$P$10000))</f>
        <v>0</v>
      </c>
      <c r="AC898" s="957">
        <f t="shared" si="69"/>
        <v>0</v>
      </c>
    </row>
    <row r="899" spans="24:29" x14ac:dyDescent="0.3">
      <c r="X899" s="970" t="str">
        <f t="shared" ref="X899:X962" si="72">IF(AND(OR(E899="51",E899="57",E899="54",E899="61"),YEAR(AB899)=2018),"AE 2018","PAS AE 2018")</f>
        <v>PAS AE 2018</v>
      </c>
      <c r="Y899" s="970" t="str">
        <f t="shared" ref="Y899:Y962" si="73">CONCATENATE(W899,I899,E899)</f>
        <v/>
      </c>
      <c r="Z899" s="957">
        <f t="shared" si="70"/>
        <v>0</v>
      </c>
      <c r="AA899" s="957" t="str">
        <f t="shared" si="71"/>
        <v/>
      </c>
      <c r="AB899" s="959">
        <f t="array" ref="AB899">MAX(($I$2:$I$10000=I899)*($W$2:$W$10000=W899)*($E$2:$E$10000="51")*($P$2:$P$10000))</f>
        <v>0</v>
      </c>
      <c r="AC899" s="957">
        <f t="shared" ref="AC899:AC962" si="74">IF(YEAR(A899)&gt;2018,0,F899)</f>
        <v>0</v>
      </c>
    </row>
    <row r="900" spans="24:29" x14ac:dyDescent="0.3">
      <c r="X900" s="970" t="str">
        <f t="shared" si="72"/>
        <v>PAS AE 2018</v>
      </c>
      <c r="Y900" s="970" t="str">
        <f t="shared" si="73"/>
        <v/>
      </c>
      <c r="Z900" s="957">
        <f t="shared" si="70"/>
        <v>0</v>
      </c>
      <c r="AA900" s="957" t="str">
        <f t="shared" si="71"/>
        <v/>
      </c>
      <c r="AB900" s="959">
        <f t="array" ref="AB900">MAX(($I$2:$I$10000=I900)*($W$2:$W$10000=W900)*($E$2:$E$10000="51")*($P$2:$P$10000))</f>
        <v>0</v>
      </c>
      <c r="AC900" s="957">
        <f t="shared" si="74"/>
        <v>0</v>
      </c>
    </row>
    <row r="901" spans="24:29" x14ac:dyDescent="0.3">
      <c r="X901" s="970" t="str">
        <f t="shared" si="72"/>
        <v>PAS AE 2018</v>
      </c>
      <c r="Y901" s="970" t="str">
        <f t="shared" si="73"/>
        <v/>
      </c>
      <c r="Z901" s="957">
        <f t="shared" si="70"/>
        <v>0</v>
      </c>
      <c r="AA901" s="957" t="str">
        <f t="shared" si="71"/>
        <v/>
      </c>
      <c r="AB901" s="959">
        <f t="array" ref="AB901">MAX(($I$2:$I$10000=I901)*($W$2:$W$10000=W901)*($E$2:$E$10000="51")*($P$2:$P$10000))</f>
        <v>0</v>
      </c>
      <c r="AC901" s="957">
        <f t="shared" si="74"/>
        <v>0</v>
      </c>
    </row>
    <row r="902" spans="24:29" x14ac:dyDescent="0.3">
      <c r="X902" s="970" t="str">
        <f t="shared" si="72"/>
        <v>PAS AE 2018</v>
      </c>
      <c r="Y902" s="970" t="str">
        <f t="shared" si="73"/>
        <v/>
      </c>
      <c r="Z902" s="957">
        <f t="shared" si="70"/>
        <v>0</v>
      </c>
      <c r="AA902" s="957" t="str">
        <f t="shared" si="71"/>
        <v/>
      </c>
      <c r="AB902" s="959">
        <f t="array" ref="AB902">MAX(($I$2:$I$10000=I902)*($W$2:$W$10000=W902)*($E$2:$E$10000="51")*($P$2:$P$10000))</f>
        <v>0</v>
      </c>
      <c r="AC902" s="957">
        <f t="shared" si="74"/>
        <v>0</v>
      </c>
    </row>
    <row r="903" spans="24:29" x14ac:dyDescent="0.3">
      <c r="X903" s="970" t="str">
        <f t="shared" si="72"/>
        <v>PAS AE 2018</v>
      </c>
      <c r="Y903" s="970" t="str">
        <f t="shared" si="73"/>
        <v/>
      </c>
      <c r="Z903" s="957">
        <f t="shared" si="70"/>
        <v>0</v>
      </c>
      <c r="AA903" s="957" t="str">
        <f t="shared" si="71"/>
        <v/>
      </c>
      <c r="AB903" s="959">
        <f t="array" ref="AB903">MAX(($I$2:$I$10000=I903)*($W$2:$W$10000=W903)*($E$2:$E$10000="51")*($P$2:$P$10000))</f>
        <v>0</v>
      </c>
      <c r="AC903" s="957">
        <f t="shared" si="74"/>
        <v>0</v>
      </c>
    </row>
    <row r="904" spans="24:29" x14ac:dyDescent="0.3">
      <c r="X904" s="970" t="str">
        <f t="shared" si="72"/>
        <v>PAS AE 2018</v>
      </c>
      <c r="Y904" s="970" t="str">
        <f t="shared" si="73"/>
        <v/>
      </c>
      <c r="Z904" s="957">
        <f t="shared" si="70"/>
        <v>0</v>
      </c>
      <c r="AA904" s="957" t="str">
        <f t="shared" si="71"/>
        <v/>
      </c>
      <c r="AB904" s="959">
        <f t="array" ref="AB904">MAX(($I$2:$I$10000=I904)*($W$2:$W$10000=W904)*($E$2:$E$10000="51")*($P$2:$P$10000))</f>
        <v>0</v>
      </c>
      <c r="AC904" s="957">
        <f t="shared" si="74"/>
        <v>0</v>
      </c>
    </row>
    <row r="905" spans="24:29" x14ac:dyDescent="0.3">
      <c r="X905" s="970" t="str">
        <f t="shared" si="72"/>
        <v>PAS AE 2018</v>
      </c>
      <c r="Y905" s="970" t="str">
        <f t="shared" si="73"/>
        <v/>
      </c>
      <c r="Z905" s="957">
        <f t="shared" si="70"/>
        <v>0</v>
      </c>
      <c r="AA905" s="957" t="str">
        <f t="shared" si="71"/>
        <v/>
      </c>
      <c r="AB905" s="959">
        <f t="array" ref="AB905">MAX(($I$2:$I$10000=I905)*($W$2:$W$10000=W905)*($E$2:$E$10000="51")*($P$2:$P$10000))</f>
        <v>0</v>
      </c>
      <c r="AC905" s="957">
        <f t="shared" si="74"/>
        <v>0</v>
      </c>
    </row>
    <row r="906" spans="24:29" x14ac:dyDescent="0.3">
      <c r="X906" s="970" t="str">
        <f t="shared" si="72"/>
        <v>PAS AE 2018</v>
      </c>
      <c r="Y906" s="970" t="str">
        <f t="shared" si="73"/>
        <v/>
      </c>
      <c r="Z906" s="957">
        <f t="shared" si="70"/>
        <v>0</v>
      </c>
      <c r="AA906" s="957" t="str">
        <f t="shared" si="71"/>
        <v/>
      </c>
      <c r="AB906" s="959">
        <f t="array" ref="AB906">MAX(($I$2:$I$10000=I906)*($W$2:$W$10000=W906)*($E$2:$E$10000="51")*($P$2:$P$10000))</f>
        <v>0</v>
      </c>
      <c r="AC906" s="957">
        <f t="shared" si="74"/>
        <v>0</v>
      </c>
    </row>
    <row r="907" spans="24:29" x14ac:dyDescent="0.3">
      <c r="X907" s="970" t="str">
        <f t="shared" si="72"/>
        <v>PAS AE 2018</v>
      </c>
      <c r="Y907" s="970" t="str">
        <f t="shared" si="73"/>
        <v/>
      </c>
      <c r="Z907" s="957">
        <f t="shared" si="70"/>
        <v>0</v>
      </c>
      <c r="AA907" s="957" t="str">
        <f t="shared" si="71"/>
        <v/>
      </c>
      <c r="AB907" s="959">
        <f t="array" ref="AB907">MAX(($I$2:$I$10000=I907)*($W$2:$W$10000=W907)*($E$2:$E$10000="51")*($P$2:$P$10000))</f>
        <v>0</v>
      </c>
      <c r="AC907" s="957">
        <f t="shared" si="74"/>
        <v>0</v>
      </c>
    </row>
    <row r="908" spans="24:29" x14ac:dyDescent="0.3">
      <c r="X908" s="970" t="str">
        <f t="shared" si="72"/>
        <v>PAS AE 2018</v>
      </c>
      <c r="Y908" s="970" t="str">
        <f t="shared" si="73"/>
        <v/>
      </c>
      <c r="Z908" s="957">
        <f t="shared" si="70"/>
        <v>0</v>
      </c>
      <c r="AA908" s="957" t="str">
        <f t="shared" si="71"/>
        <v/>
      </c>
      <c r="AB908" s="959">
        <f t="array" ref="AB908">MAX(($I$2:$I$10000=I908)*($W$2:$W$10000=W908)*($E$2:$E$10000="51")*($P$2:$P$10000))</f>
        <v>0</v>
      </c>
      <c r="AC908" s="957">
        <f t="shared" si="74"/>
        <v>0</v>
      </c>
    </row>
    <row r="909" spans="24:29" x14ac:dyDescent="0.3">
      <c r="X909" s="970" t="str">
        <f t="shared" si="72"/>
        <v>PAS AE 2018</v>
      </c>
      <c r="Y909" s="970" t="str">
        <f t="shared" si="73"/>
        <v/>
      </c>
      <c r="Z909" s="957">
        <f t="shared" si="70"/>
        <v>0</v>
      </c>
      <c r="AA909" s="957" t="str">
        <f t="shared" si="71"/>
        <v/>
      </c>
      <c r="AB909" s="959">
        <f t="array" ref="AB909">MAX(($I$2:$I$10000=I909)*($W$2:$W$10000=W909)*($E$2:$E$10000="51")*($P$2:$P$10000))</f>
        <v>0</v>
      </c>
      <c r="AC909" s="957">
        <f t="shared" si="74"/>
        <v>0</v>
      </c>
    </row>
    <row r="910" spans="24:29" x14ac:dyDescent="0.3">
      <c r="X910" s="970" t="str">
        <f t="shared" si="72"/>
        <v>PAS AE 2018</v>
      </c>
      <c r="Y910" s="970" t="str">
        <f t="shared" si="73"/>
        <v/>
      </c>
      <c r="Z910" s="957">
        <f t="shared" si="70"/>
        <v>0</v>
      </c>
      <c r="AA910" s="957" t="str">
        <f t="shared" si="71"/>
        <v/>
      </c>
      <c r="AB910" s="959">
        <f t="array" ref="AB910">MAX(($I$2:$I$10000=I910)*($W$2:$W$10000=W910)*($E$2:$E$10000="51")*($P$2:$P$10000))</f>
        <v>0</v>
      </c>
      <c r="AC910" s="957">
        <f t="shared" si="74"/>
        <v>0</v>
      </c>
    </row>
    <row r="911" spans="24:29" x14ac:dyDescent="0.3">
      <c r="X911" s="970" t="str">
        <f t="shared" si="72"/>
        <v>PAS AE 2018</v>
      </c>
      <c r="Y911" s="970" t="str">
        <f t="shared" si="73"/>
        <v/>
      </c>
      <c r="Z911" s="957">
        <f t="shared" si="70"/>
        <v>0</v>
      </c>
      <c r="AA911" s="957" t="str">
        <f t="shared" si="71"/>
        <v/>
      </c>
      <c r="AB911" s="959">
        <f t="array" ref="AB911">MAX(($I$2:$I$10000=I911)*($W$2:$W$10000=W911)*($E$2:$E$10000="51")*($P$2:$P$10000))</f>
        <v>0</v>
      </c>
      <c r="AC911" s="957">
        <f t="shared" si="74"/>
        <v>0</v>
      </c>
    </row>
    <row r="912" spans="24:29" x14ac:dyDescent="0.3">
      <c r="X912" s="970" t="str">
        <f t="shared" si="72"/>
        <v>PAS AE 2018</v>
      </c>
      <c r="Y912" s="970" t="str">
        <f t="shared" si="73"/>
        <v/>
      </c>
      <c r="Z912" s="957">
        <f t="shared" si="70"/>
        <v>0</v>
      </c>
      <c r="AA912" s="957" t="str">
        <f t="shared" si="71"/>
        <v/>
      </c>
      <c r="AB912" s="959">
        <f t="array" ref="AB912">MAX(($I$2:$I$10000=I912)*($W$2:$W$10000=W912)*($E$2:$E$10000="51")*($P$2:$P$10000))</f>
        <v>0</v>
      </c>
      <c r="AC912" s="957">
        <f t="shared" si="74"/>
        <v>0</v>
      </c>
    </row>
    <row r="913" spans="24:29" x14ac:dyDescent="0.3">
      <c r="X913" s="970" t="str">
        <f t="shared" si="72"/>
        <v>PAS AE 2018</v>
      </c>
      <c r="Y913" s="970" t="str">
        <f t="shared" si="73"/>
        <v/>
      </c>
      <c r="Z913" s="957">
        <f t="shared" si="70"/>
        <v>0</v>
      </c>
      <c r="AA913" s="957" t="str">
        <f t="shared" si="71"/>
        <v/>
      </c>
      <c r="AB913" s="959">
        <f t="array" ref="AB913">MAX(($I$2:$I$10000=I913)*($W$2:$W$10000=W913)*($E$2:$E$10000="51")*($P$2:$P$10000))</f>
        <v>0</v>
      </c>
      <c r="AC913" s="957">
        <f t="shared" si="74"/>
        <v>0</v>
      </c>
    </row>
    <row r="914" spans="24:29" x14ac:dyDescent="0.3">
      <c r="X914" s="970" t="str">
        <f t="shared" si="72"/>
        <v>PAS AE 2018</v>
      </c>
      <c r="Y914" s="970" t="str">
        <f t="shared" si="73"/>
        <v/>
      </c>
      <c r="Z914" s="957">
        <f t="shared" si="70"/>
        <v>0</v>
      </c>
      <c r="AA914" s="957" t="str">
        <f t="shared" si="71"/>
        <v/>
      </c>
      <c r="AB914" s="959">
        <f t="array" ref="AB914">MAX(($I$2:$I$10000=I914)*($W$2:$W$10000=W914)*($E$2:$E$10000="51")*($P$2:$P$10000))</f>
        <v>0</v>
      </c>
      <c r="AC914" s="957">
        <f t="shared" si="74"/>
        <v>0</v>
      </c>
    </row>
    <row r="915" spans="24:29" x14ac:dyDescent="0.3">
      <c r="X915" s="970" t="str">
        <f t="shared" si="72"/>
        <v>PAS AE 2018</v>
      </c>
      <c r="Y915" s="970" t="str">
        <f t="shared" si="73"/>
        <v/>
      </c>
      <c r="Z915" s="957">
        <f t="shared" si="70"/>
        <v>0</v>
      </c>
      <c r="AA915" s="957" t="str">
        <f t="shared" si="71"/>
        <v/>
      </c>
      <c r="AB915" s="959">
        <f t="array" ref="AB915">MAX(($I$2:$I$10000=I915)*($W$2:$W$10000=W915)*($E$2:$E$10000="51")*($P$2:$P$10000))</f>
        <v>0</v>
      </c>
      <c r="AC915" s="957">
        <f t="shared" si="74"/>
        <v>0</v>
      </c>
    </row>
    <row r="916" spans="24:29" x14ac:dyDescent="0.3">
      <c r="X916" s="970" t="str">
        <f t="shared" si="72"/>
        <v>PAS AE 2018</v>
      </c>
      <c r="Y916" s="970" t="str">
        <f t="shared" si="73"/>
        <v/>
      </c>
      <c r="Z916" s="957">
        <f t="shared" si="70"/>
        <v>0</v>
      </c>
      <c r="AA916" s="957" t="str">
        <f t="shared" si="71"/>
        <v/>
      </c>
      <c r="AB916" s="959">
        <f t="array" ref="AB916">MAX(($I$2:$I$10000=I916)*($W$2:$W$10000=W916)*($E$2:$E$10000="51")*($P$2:$P$10000))</f>
        <v>0</v>
      </c>
      <c r="AC916" s="957">
        <f t="shared" si="74"/>
        <v>0</v>
      </c>
    </row>
    <row r="917" spans="24:29" x14ac:dyDescent="0.3">
      <c r="X917" s="970" t="str">
        <f t="shared" si="72"/>
        <v>PAS AE 2018</v>
      </c>
      <c r="Y917" s="970" t="str">
        <f t="shared" si="73"/>
        <v/>
      </c>
      <c r="Z917" s="957">
        <f t="shared" si="70"/>
        <v>0</v>
      </c>
      <c r="AA917" s="957" t="str">
        <f t="shared" si="71"/>
        <v/>
      </c>
      <c r="AB917" s="959">
        <f t="array" ref="AB917">MAX(($I$2:$I$10000=I917)*($W$2:$W$10000=W917)*($E$2:$E$10000="51")*($P$2:$P$10000))</f>
        <v>0</v>
      </c>
      <c r="AC917" s="957">
        <f t="shared" si="74"/>
        <v>0</v>
      </c>
    </row>
    <row r="918" spans="24:29" x14ac:dyDescent="0.3">
      <c r="X918" s="970" t="str">
        <f t="shared" si="72"/>
        <v>PAS AE 2018</v>
      </c>
      <c r="Y918" s="970" t="str">
        <f t="shared" si="73"/>
        <v/>
      </c>
      <c r="Z918" s="957">
        <f t="shared" si="70"/>
        <v>0</v>
      </c>
      <c r="AA918" s="957" t="str">
        <f t="shared" si="71"/>
        <v/>
      </c>
      <c r="AB918" s="959">
        <f t="array" ref="AB918">MAX(($I$2:$I$10000=I918)*($W$2:$W$10000=W918)*($E$2:$E$10000="51")*($P$2:$P$10000))</f>
        <v>0</v>
      </c>
      <c r="AC918" s="957">
        <f t="shared" si="74"/>
        <v>0</v>
      </c>
    </row>
    <row r="919" spans="24:29" x14ac:dyDescent="0.3">
      <c r="X919" s="970" t="str">
        <f t="shared" si="72"/>
        <v>PAS AE 2018</v>
      </c>
      <c r="Y919" s="970" t="str">
        <f t="shared" si="73"/>
        <v/>
      </c>
      <c r="Z919" s="957">
        <f t="shared" si="70"/>
        <v>0</v>
      </c>
      <c r="AA919" s="957" t="str">
        <f t="shared" si="71"/>
        <v/>
      </c>
      <c r="AB919" s="959">
        <f t="array" ref="AB919">MAX(($I$2:$I$10000=I919)*($W$2:$W$10000=W919)*($E$2:$E$10000="51")*($P$2:$P$10000))</f>
        <v>0</v>
      </c>
      <c r="AC919" s="957">
        <f t="shared" si="74"/>
        <v>0</v>
      </c>
    </row>
    <row r="920" spans="24:29" x14ac:dyDescent="0.3">
      <c r="X920" s="970" t="str">
        <f t="shared" si="72"/>
        <v>PAS AE 2018</v>
      </c>
      <c r="Y920" s="970" t="str">
        <f t="shared" si="73"/>
        <v/>
      </c>
      <c r="Z920" s="957">
        <f t="shared" si="70"/>
        <v>0</v>
      </c>
      <c r="AA920" s="957" t="str">
        <f t="shared" si="71"/>
        <v/>
      </c>
      <c r="AB920" s="959">
        <f t="array" ref="AB920">MAX(($I$2:$I$10000=I920)*($W$2:$W$10000=W920)*($E$2:$E$10000="51")*($P$2:$P$10000))</f>
        <v>0</v>
      </c>
      <c r="AC920" s="957">
        <f t="shared" si="74"/>
        <v>0</v>
      </c>
    </row>
    <row r="921" spans="24:29" x14ac:dyDescent="0.3">
      <c r="X921" s="970" t="str">
        <f t="shared" si="72"/>
        <v>PAS AE 2018</v>
      </c>
      <c r="Y921" s="970" t="str">
        <f t="shared" si="73"/>
        <v/>
      </c>
      <c r="Z921" s="957">
        <f t="shared" si="70"/>
        <v>0</v>
      </c>
      <c r="AA921" s="957" t="str">
        <f t="shared" si="71"/>
        <v/>
      </c>
      <c r="AB921" s="959">
        <f t="array" ref="AB921">MAX(($I$2:$I$10000=I921)*($W$2:$W$10000=W921)*($E$2:$E$10000="51")*($P$2:$P$10000))</f>
        <v>0</v>
      </c>
      <c r="AC921" s="957">
        <f t="shared" si="74"/>
        <v>0</v>
      </c>
    </row>
    <row r="922" spans="24:29" x14ac:dyDescent="0.3">
      <c r="X922" s="970" t="str">
        <f t="shared" si="72"/>
        <v>PAS AE 2018</v>
      </c>
      <c r="Y922" s="970" t="str">
        <f t="shared" si="73"/>
        <v/>
      </c>
      <c r="Z922" s="957">
        <f t="shared" si="70"/>
        <v>0</v>
      </c>
      <c r="AA922" s="957" t="str">
        <f t="shared" si="71"/>
        <v/>
      </c>
      <c r="AB922" s="959">
        <f t="array" ref="AB922">MAX(($I$2:$I$10000=I922)*($W$2:$W$10000=W922)*($E$2:$E$10000="51")*($P$2:$P$10000))</f>
        <v>0</v>
      </c>
      <c r="AC922" s="957">
        <f t="shared" si="74"/>
        <v>0</v>
      </c>
    </row>
    <row r="923" spans="24:29" x14ac:dyDescent="0.3">
      <c r="X923" s="970" t="str">
        <f t="shared" si="72"/>
        <v>PAS AE 2018</v>
      </c>
      <c r="Y923" s="970" t="str">
        <f t="shared" si="73"/>
        <v/>
      </c>
      <c r="Z923" s="957">
        <f t="shared" si="70"/>
        <v>0</v>
      </c>
      <c r="AA923" s="957" t="str">
        <f t="shared" si="71"/>
        <v/>
      </c>
      <c r="AB923" s="959">
        <f t="array" ref="AB923">MAX(($I$2:$I$10000=I923)*($W$2:$W$10000=W923)*($E$2:$E$10000="51")*($P$2:$P$10000))</f>
        <v>0</v>
      </c>
      <c r="AC923" s="957">
        <f t="shared" si="74"/>
        <v>0</v>
      </c>
    </row>
    <row r="924" spans="24:29" x14ac:dyDescent="0.3">
      <c r="X924" s="970" t="str">
        <f t="shared" si="72"/>
        <v>PAS AE 2018</v>
      </c>
      <c r="Y924" s="970" t="str">
        <f t="shared" si="73"/>
        <v/>
      </c>
      <c r="Z924" s="957">
        <f t="shared" si="70"/>
        <v>0</v>
      </c>
      <c r="AA924" s="957" t="str">
        <f t="shared" si="71"/>
        <v/>
      </c>
      <c r="AB924" s="959">
        <f t="array" ref="AB924">MAX(($I$2:$I$10000=I924)*($W$2:$W$10000=W924)*($E$2:$E$10000="51")*($P$2:$P$10000))</f>
        <v>0</v>
      </c>
      <c r="AC924" s="957">
        <f t="shared" si="74"/>
        <v>0</v>
      </c>
    </row>
    <row r="925" spans="24:29" x14ac:dyDescent="0.3">
      <c r="X925" s="970" t="str">
        <f t="shared" si="72"/>
        <v>PAS AE 2018</v>
      </c>
      <c r="Y925" s="970" t="str">
        <f t="shared" si="73"/>
        <v/>
      </c>
      <c r="Z925" s="957">
        <f t="shared" si="70"/>
        <v>0</v>
      </c>
      <c r="AA925" s="957" t="str">
        <f t="shared" si="71"/>
        <v/>
      </c>
      <c r="AB925" s="959">
        <f t="array" ref="AB925">MAX(($I$2:$I$10000=I925)*($W$2:$W$10000=W925)*($E$2:$E$10000="51")*($P$2:$P$10000))</f>
        <v>0</v>
      </c>
      <c r="AC925" s="957">
        <f t="shared" si="74"/>
        <v>0</v>
      </c>
    </row>
    <row r="926" spans="24:29" x14ac:dyDescent="0.3">
      <c r="X926" s="970" t="str">
        <f t="shared" si="72"/>
        <v>PAS AE 2018</v>
      </c>
      <c r="Y926" s="970" t="str">
        <f t="shared" si="73"/>
        <v/>
      </c>
      <c r="Z926" s="957">
        <f t="shared" si="70"/>
        <v>0</v>
      </c>
      <c r="AA926" s="957" t="str">
        <f t="shared" si="71"/>
        <v/>
      </c>
      <c r="AB926" s="959">
        <f t="array" ref="AB926">MAX(($I$2:$I$10000=I926)*($W$2:$W$10000=W926)*($E$2:$E$10000="51")*($P$2:$P$10000))</f>
        <v>0</v>
      </c>
      <c r="AC926" s="957">
        <f t="shared" si="74"/>
        <v>0</v>
      </c>
    </row>
    <row r="927" spans="24:29" x14ac:dyDescent="0.3">
      <c r="X927" s="970" t="str">
        <f t="shared" si="72"/>
        <v>PAS AE 2018</v>
      </c>
      <c r="Y927" s="970" t="str">
        <f t="shared" si="73"/>
        <v/>
      </c>
      <c r="Z927" s="957">
        <f t="shared" si="70"/>
        <v>0</v>
      </c>
      <c r="AA927" s="957" t="str">
        <f t="shared" si="71"/>
        <v/>
      </c>
      <c r="AB927" s="959">
        <f t="array" ref="AB927">MAX(($I$2:$I$10000=I927)*($W$2:$W$10000=W927)*($E$2:$E$10000="51")*($P$2:$P$10000))</f>
        <v>0</v>
      </c>
      <c r="AC927" s="957">
        <f t="shared" si="74"/>
        <v>0</v>
      </c>
    </row>
    <row r="928" spans="24:29" x14ac:dyDescent="0.3">
      <c r="X928" s="970" t="str">
        <f t="shared" si="72"/>
        <v>PAS AE 2018</v>
      </c>
      <c r="Y928" s="970" t="str">
        <f t="shared" si="73"/>
        <v/>
      </c>
      <c r="Z928" s="957">
        <f t="shared" si="70"/>
        <v>0</v>
      </c>
      <c r="AA928" s="957" t="str">
        <f t="shared" si="71"/>
        <v/>
      </c>
      <c r="AB928" s="959">
        <f t="array" ref="AB928">MAX(($I$2:$I$10000=I928)*($W$2:$W$10000=W928)*($E$2:$E$10000="51")*($P$2:$P$10000))</f>
        <v>0</v>
      </c>
      <c r="AC928" s="957">
        <f t="shared" si="74"/>
        <v>0</v>
      </c>
    </row>
    <row r="929" spans="24:29" x14ac:dyDescent="0.3">
      <c r="X929" s="970" t="str">
        <f t="shared" si="72"/>
        <v>PAS AE 2018</v>
      </c>
      <c r="Y929" s="970" t="str">
        <f t="shared" si="73"/>
        <v/>
      </c>
      <c r="Z929" s="957">
        <f t="shared" si="70"/>
        <v>0</v>
      </c>
      <c r="AA929" s="957" t="str">
        <f t="shared" si="71"/>
        <v/>
      </c>
      <c r="AB929" s="959">
        <f t="array" ref="AB929">MAX(($I$2:$I$10000=I929)*($W$2:$W$10000=W929)*($E$2:$E$10000="51")*($P$2:$P$10000))</f>
        <v>0</v>
      </c>
      <c r="AC929" s="957">
        <f t="shared" si="74"/>
        <v>0</v>
      </c>
    </row>
    <row r="930" spans="24:29" x14ac:dyDescent="0.3">
      <c r="X930" s="970" t="str">
        <f t="shared" si="72"/>
        <v>PAS AE 2018</v>
      </c>
      <c r="Y930" s="970" t="str">
        <f t="shared" si="73"/>
        <v/>
      </c>
      <c r="Z930" s="957">
        <f t="shared" si="70"/>
        <v>0</v>
      </c>
      <c r="AA930" s="957" t="str">
        <f t="shared" si="71"/>
        <v/>
      </c>
      <c r="AB930" s="959">
        <f t="array" ref="AB930">MAX(($I$2:$I$10000=I930)*($W$2:$W$10000=W930)*($E$2:$E$10000="51")*($P$2:$P$10000))</f>
        <v>0</v>
      </c>
      <c r="AC930" s="957">
        <f t="shared" si="74"/>
        <v>0</v>
      </c>
    </row>
    <row r="931" spans="24:29" x14ac:dyDescent="0.3">
      <c r="X931" s="970" t="str">
        <f t="shared" si="72"/>
        <v>PAS AE 2018</v>
      </c>
      <c r="Y931" s="970" t="str">
        <f t="shared" si="73"/>
        <v/>
      </c>
      <c r="Z931" s="957">
        <f t="shared" si="70"/>
        <v>0</v>
      </c>
      <c r="AA931" s="957" t="str">
        <f t="shared" si="71"/>
        <v/>
      </c>
      <c r="AB931" s="959">
        <f t="array" ref="AB931">MAX(($I$2:$I$10000=I931)*($W$2:$W$10000=W931)*($E$2:$E$10000="51")*($P$2:$P$10000))</f>
        <v>0</v>
      </c>
      <c r="AC931" s="957">
        <f t="shared" si="74"/>
        <v>0</v>
      </c>
    </row>
    <row r="932" spans="24:29" x14ac:dyDescent="0.3">
      <c r="X932" s="970" t="str">
        <f t="shared" si="72"/>
        <v>PAS AE 2018</v>
      </c>
      <c r="Y932" s="970" t="str">
        <f t="shared" si="73"/>
        <v/>
      </c>
      <c r="Z932" s="957">
        <f t="shared" si="70"/>
        <v>0</v>
      </c>
      <c r="AA932" s="957" t="str">
        <f t="shared" si="71"/>
        <v/>
      </c>
      <c r="AB932" s="959">
        <f t="array" ref="AB932">MAX(($I$2:$I$10000=I932)*($W$2:$W$10000=W932)*($E$2:$E$10000="51")*($P$2:$P$10000))</f>
        <v>0</v>
      </c>
      <c r="AC932" s="957">
        <f t="shared" si="74"/>
        <v>0</v>
      </c>
    </row>
    <row r="933" spans="24:29" x14ac:dyDescent="0.3">
      <c r="X933" s="970" t="str">
        <f t="shared" si="72"/>
        <v>PAS AE 2018</v>
      </c>
      <c r="Y933" s="970" t="str">
        <f t="shared" si="73"/>
        <v/>
      </c>
      <c r="Z933" s="957">
        <f t="shared" si="70"/>
        <v>0</v>
      </c>
      <c r="AA933" s="957" t="str">
        <f t="shared" si="71"/>
        <v/>
      </c>
      <c r="AB933" s="959">
        <f t="array" ref="AB933">MAX(($I$2:$I$10000=I933)*($W$2:$W$10000=W933)*($E$2:$E$10000="51")*($P$2:$P$10000))</f>
        <v>0</v>
      </c>
      <c r="AC933" s="957">
        <f t="shared" si="74"/>
        <v>0</v>
      </c>
    </row>
    <row r="934" spans="24:29" x14ac:dyDescent="0.3">
      <c r="X934" s="970" t="str">
        <f t="shared" si="72"/>
        <v>PAS AE 2018</v>
      </c>
      <c r="Y934" s="970" t="str">
        <f t="shared" si="73"/>
        <v/>
      </c>
      <c r="Z934" s="957">
        <f t="shared" si="70"/>
        <v>0</v>
      </c>
      <c r="AA934" s="957" t="str">
        <f t="shared" si="71"/>
        <v/>
      </c>
      <c r="AB934" s="959">
        <f t="array" ref="AB934">MAX(($I$2:$I$10000=I934)*($W$2:$W$10000=W934)*($E$2:$E$10000="51")*($P$2:$P$10000))</f>
        <v>0</v>
      </c>
      <c r="AC934" s="957">
        <f t="shared" si="74"/>
        <v>0</v>
      </c>
    </row>
    <row r="935" spans="24:29" x14ac:dyDescent="0.3">
      <c r="X935" s="970" t="str">
        <f t="shared" si="72"/>
        <v>PAS AE 2018</v>
      </c>
      <c r="Y935" s="970" t="str">
        <f t="shared" si="73"/>
        <v/>
      </c>
      <c r="Z935" s="957">
        <f t="shared" si="70"/>
        <v>0</v>
      </c>
      <c r="AA935" s="957" t="str">
        <f t="shared" si="71"/>
        <v/>
      </c>
      <c r="AB935" s="959">
        <f t="array" ref="AB935">MAX(($I$2:$I$10000=I935)*($W$2:$W$10000=W935)*($E$2:$E$10000="51")*($P$2:$P$10000))</f>
        <v>0</v>
      </c>
      <c r="AC935" s="957">
        <f t="shared" si="74"/>
        <v>0</v>
      </c>
    </row>
    <row r="936" spans="24:29" x14ac:dyDescent="0.3">
      <c r="X936" s="970" t="str">
        <f t="shared" si="72"/>
        <v>PAS AE 2018</v>
      </c>
      <c r="Y936" s="970" t="str">
        <f t="shared" si="73"/>
        <v/>
      </c>
      <c r="Z936" s="957">
        <f t="shared" si="70"/>
        <v>0</v>
      </c>
      <c r="AA936" s="957" t="str">
        <f t="shared" si="71"/>
        <v/>
      </c>
      <c r="AB936" s="959">
        <f t="array" ref="AB936">MAX(($I$2:$I$10000=I936)*($W$2:$W$10000=W936)*($E$2:$E$10000="51")*($P$2:$P$10000))</f>
        <v>0</v>
      </c>
      <c r="AC936" s="957">
        <f t="shared" si="74"/>
        <v>0</v>
      </c>
    </row>
    <row r="937" spans="24:29" x14ac:dyDescent="0.3">
      <c r="X937" s="970" t="str">
        <f t="shared" si="72"/>
        <v>PAS AE 2018</v>
      </c>
      <c r="Y937" s="970" t="str">
        <f t="shared" si="73"/>
        <v/>
      </c>
      <c r="Z937" s="957">
        <f t="shared" si="70"/>
        <v>0</v>
      </c>
      <c r="AA937" s="957" t="str">
        <f t="shared" si="71"/>
        <v/>
      </c>
      <c r="AB937" s="959">
        <f t="array" ref="AB937">MAX(($I$2:$I$10000=I937)*($W$2:$W$10000=W937)*($E$2:$E$10000="51")*($P$2:$P$10000))</f>
        <v>0</v>
      </c>
      <c r="AC937" s="957">
        <f t="shared" si="74"/>
        <v>0</v>
      </c>
    </row>
    <row r="938" spans="24:29" x14ac:dyDescent="0.3">
      <c r="X938" s="970" t="str">
        <f t="shared" si="72"/>
        <v>PAS AE 2018</v>
      </c>
      <c r="Y938" s="970" t="str">
        <f t="shared" si="73"/>
        <v/>
      </c>
      <c r="Z938" s="957">
        <f t="shared" si="70"/>
        <v>0</v>
      </c>
      <c r="AA938" s="957" t="str">
        <f t="shared" si="71"/>
        <v/>
      </c>
      <c r="AB938" s="959">
        <f t="array" ref="AB938">MAX(($I$2:$I$10000=I938)*($W$2:$W$10000=W938)*($E$2:$E$10000="51")*($P$2:$P$10000))</f>
        <v>0</v>
      </c>
      <c r="AC938" s="957">
        <f t="shared" si="74"/>
        <v>0</v>
      </c>
    </row>
    <row r="939" spans="24:29" x14ac:dyDescent="0.3">
      <c r="X939" s="970" t="str">
        <f t="shared" si="72"/>
        <v>PAS AE 2018</v>
      </c>
      <c r="Y939" s="970" t="str">
        <f t="shared" si="73"/>
        <v/>
      </c>
      <c r="Z939" s="957">
        <f t="shared" si="70"/>
        <v>0</v>
      </c>
      <c r="AA939" s="957" t="str">
        <f t="shared" si="71"/>
        <v/>
      </c>
      <c r="AB939" s="959">
        <f t="array" ref="AB939">MAX(($I$2:$I$10000=I939)*($W$2:$W$10000=W939)*($E$2:$E$10000="51")*($P$2:$P$10000))</f>
        <v>0</v>
      </c>
      <c r="AC939" s="957">
        <f t="shared" si="74"/>
        <v>0</v>
      </c>
    </row>
    <row r="940" spans="24:29" x14ac:dyDescent="0.3">
      <c r="X940" s="970" t="str">
        <f t="shared" si="72"/>
        <v>PAS AE 2018</v>
      </c>
      <c r="Y940" s="970" t="str">
        <f t="shared" si="73"/>
        <v/>
      </c>
      <c r="Z940" s="957">
        <f t="shared" si="70"/>
        <v>0</v>
      </c>
      <c r="AA940" s="957" t="str">
        <f t="shared" si="71"/>
        <v/>
      </c>
      <c r="AB940" s="959">
        <f t="array" ref="AB940">MAX(($I$2:$I$10000=I940)*($W$2:$W$10000=W940)*($E$2:$E$10000="51")*($P$2:$P$10000))</f>
        <v>0</v>
      </c>
      <c r="AC940" s="957">
        <f t="shared" si="74"/>
        <v>0</v>
      </c>
    </row>
    <row r="941" spans="24:29" x14ac:dyDescent="0.3">
      <c r="X941" s="970" t="str">
        <f t="shared" si="72"/>
        <v>PAS AE 2018</v>
      </c>
      <c r="Y941" s="970" t="str">
        <f t="shared" si="73"/>
        <v/>
      </c>
      <c r="Z941" s="957">
        <f t="shared" si="70"/>
        <v>0</v>
      </c>
      <c r="AA941" s="957" t="str">
        <f t="shared" si="71"/>
        <v/>
      </c>
      <c r="AB941" s="959">
        <f t="array" ref="AB941">MAX(($I$2:$I$10000=I941)*($W$2:$W$10000=W941)*($E$2:$E$10000="51")*($P$2:$P$10000))</f>
        <v>0</v>
      </c>
      <c r="AC941" s="957">
        <f t="shared" si="74"/>
        <v>0</v>
      </c>
    </row>
    <row r="942" spans="24:29" x14ac:dyDescent="0.3">
      <c r="X942" s="970" t="str">
        <f t="shared" si="72"/>
        <v>PAS AE 2018</v>
      </c>
      <c r="Y942" s="970" t="str">
        <f t="shared" si="73"/>
        <v/>
      </c>
      <c r="Z942" s="957">
        <f t="shared" si="70"/>
        <v>0</v>
      </c>
      <c r="AA942" s="957" t="str">
        <f t="shared" si="71"/>
        <v/>
      </c>
      <c r="AB942" s="959">
        <f t="array" ref="AB942">MAX(($I$2:$I$10000=I942)*($W$2:$W$10000=W942)*($E$2:$E$10000="51")*($P$2:$P$10000))</f>
        <v>0</v>
      </c>
      <c r="AC942" s="957">
        <f t="shared" si="74"/>
        <v>0</v>
      </c>
    </row>
    <row r="943" spans="24:29" x14ac:dyDescent="0.3">
      <c r="X943" s="970" t="str">
        <f t="shared" si="72"/>
        <v>PAS AE 2018</v>
      </c>
      <c r="Y943" s="970" t="str">
        <f t="shared" si="73"/>
        <v/>
      </c>
      <c r="Z943" s="957">
        <f t="shared" si="70"/>
        <v>0</v>
      </c>
      <c r="AA943" s="957" t="str">
        <f t="shared" si="71"/>
        <v/>
      </c>
      <c r="AB943" s="959">
        <f t="array" ref="AB943">MAX(($I$2:$I$10000=I943)*($W$2:$W$10000=W943)*($E$2:$E$10000="51")*($P$2:$P$10000))</f>
        <v>0</v>
      </c>
      <c r="AC943" s="957">
        <f t="shared" si="74"/>
        <v>0</v>
      </c>
    </row>
    <row r="944" spans="24:29" x14ac:dyDescent="0.3">
      <c r="X944" s="970" t="str">
        <f t="shared" si="72"/>
        <v>PAS AE 2018</v>
      </c>
      <c r="Y944" s="970" t="str">
        <f t="shared" si="73"/>
        <v/>
      </c>
      <c r="Z944" s="957">
        <f t="shared" si="70"/>
        <v>0</v>
      </c>
      <c r="AA944" s="957" t="str">
        <f t="shared" si="71"/>
        <v/>
      </c>
      <c r="AB944" s="959">
        <f t="array" ref="AB944">MAX(($I$2:$I$10000=I944)*($W$2:$W$10000=W944)*($E$2:$E$10000="51")*($P$2:$P$10000))</f>
        <v>0</v>
      </c>
      <c r="AC944" s="957">
        <f t="shared" si="74"/>
        <v>0</v>
      </c>
    </row>
    <row r="945" spans="24:29" x14ac:dyDescent="0.3">
      <c r="X945" s="970" t="str">
        <f t="shared" si="72"/>
        <v>PAS AE 2018</v>
      </c>
      <c r="Y945" s="970" t="str">
        <f t="shared" si="73"/>
        <v/>
      </c>
      <c r="Z945" s="957">
        <f t="shared" si="70"/>
        <v>0</v>
      </c>
      <c r="AA945" s="957" t="str">
        <f t="shared" si="71"/>
        <v/>
      </c>
      <c r="AB945" s="959">
        <f t="array" ref="AB945">MAX(($I$2:$I$10000=I945)*($W$2:$W$10000=W945)*($E$2:$E$10000="51")*($P$2:$P$10000))</f>
        <v>0</v>
      </c>
      <c r="AC945" s="957">
        <f t="shared" si="74"/>
        <v>0</v>
      </c>
    </row>
    <row r="946" spans="24:29" x14ac:dyDescent="0.3">
      <c r="X946" s="970" t="str">
        <f t="shared" si="72"/>
        <v>PAS AE 2018</v>
      </c>
      <c r="Y946" s="970" t="str">
        <f t="shared" si="73"/>
        <v/>
      </c>
      <c r="Z946" s="957">
        <f t="shared" si="70"/>
        <v>0</v>
      </c>
      <c r="AA946" s="957" t="str">
        <f t="shared" si="71"/>
        <v/>
      </c>
      <c r="AB946" s="959">
        <f t="array" ref="AB946">MAX(($I$2:$I$10000=I946)*($W$2:$W$10000=W946)*($E$2:$E$10000="51")*($P$2:$P$10000))</f>
        <v>0</v>
      </c>
      <c r="AC946" s="957">
        <f t="shared" si="74"/>
        <v>0</v>
      </c>
    </row>
    <row r="947" spans="24:29" x14ac:dyDescent="0.3">
      <c r="X947" s="970" t="str">
        <f t="shared" si="72"/>
        <v>PAS AE 2018</v>
      </c>
      <c r="Y947" s="970" t="str">
        <f t="shared" si="73"/>
        <v/>
      </c>
      <c r="Z947" s="957">
        <f t="shared" si="70"/>
        <v>0</v>
      </c>
      <c r="AA947" s="957" t="str">
        <f t="shared" si="71"/>
        <v/>
      </c>
      <c r="AB947" s="959">
        <f t="array" ref="AB947">MAX(($I$2:$I$10000=I947)*($W$2:$W$10000=W947)*($E$2:$E$10000="51")*($P$2:$P$10000))</f>
        <v>0</v>
      </c>
      <c r="AC947" s="957">
        <f t="shared" si="74"/>
        <v>0</v>
      </c>
    </row>
    <row r="948" spans="24:29" x14ac:dyDescent="0.3">
      <c r="X948" s="970" t="str">
        <f t="shared" si="72"/>
        <v>PAS AE 2018</v>
      </c>
      <c r="Y948" s="970" t="str">
        <f t="shared" si="73"/>
        <v/>
      </c>
      <c r="Z948" s="957">
        <f t="shared" si="70"/>
        <v>0</v>
      </c>
      <c r="AA948" s="957" t="str">
        <f t="shared" si="71"/>
        <v/>
      </c>
      <c r="AB948" s="959">
        <f t="array" ref="AB948">MAX(($I$2:$I$10000=I948)*($W$2:$W$10000=W948)*($E$2:$E$10000="51")*($P$2:$P$10000))</f>
        <v>0</v>
      </c>
      <c r="AC948" s="957">
        <f t="shared" si="74"/>
        <v>0</v>
      </c>
    </row>
    <row r="949" spans="24:29" x14ac:dyDescent="0.3">
      <c r="X949" s="970" t="str">
        <f t="shared" si="72"/>
        <v>PAS AE 2018</v>
      </c>
      <c r="Y949" s="970" t="str">
        <f t="shared" si="73"/>
        <v/>
      </c>
      <c r="Z949" s="957">
        <f t="shared" si="70"/>
        <v>0</v>
      </c>
      <c r="AA949" s="957" t="str">
        <f t="shared" si="71"/>
        <v/>
      </c>
      <c r="AB949" s="959">
        <f t="array" ref="AB949">MAX(($I$2:$I$10000=I949)*($W$2:$W$10000=W949)*($E$2:$E$10000="51")*($P$2:$P$10000))</f>
        <v>0</v>
      </c>
      <c r="AC949" s="957">
        <f t="shared" si="74"/>
        <v>0</v>
      </c>
    </row>
    <row r="950" spans="24:29" x14ac:dyDescent="0.3">
      <c r="X950" s="970" t="str">
        <f t="shared" si="72"/>
        <v>PAS AE 2018</v>
      </c>
      <c r="Y950" s="970" t="str">
        <f t="shared" si="73"/>
        <v/>
      </c>
      <c r="Z950" s="957">
        <f t="shared" si="70"/>
        <v>0</v>
      </c>
      <c r="AA950" s="957" t="str">
        <f t="shared" si="71"/>
        <v/>
      </c>
      <c r="AB950" s="959">
        <f t="array" ref="AB950">MAX(($I$2:$I$10000=I950)*($W$2:$W$10000=W950)*($E$2:$E$10000="51")*($P$2:$P$10000))</f>
        <v>0</v>
      </c>
      <c r="AC950" s="957">
        <f t="shared" si="74"/>
        <v>0</v>
      </c>
    </row>
    <row r="951" spans="24:29" x14ac:dyDescent="0.3">
      <c r="X951" s="970" t="str">
        <f t="shared" si="72"/>
        <v>PAS AE 2018</v>
      </c>
      <c r="Y951" s="970" t="str">
        <f t="shared" si="73"/>
        <v/>
      </c>
      <c r="Z951" s="957">
        <f t="shared" si="70"/>
        <v>0</v>
      </c>
      <c r="AA951" s="957" t="str">
        <f t="shared" si="71"/>
        <v/>
      </c>
      <c r="AB951" s="959">
        <f t="array" ref="AB951">MAX(($I$2:$I$10000=I951)*($W$2:$W$10000=W951)*($E$2:$E$10000="51")*($P$2:$P$10000))</f>
        <v>0</v>
      </c>
      <c r="AC951" s="957">
        <f t="shared" si="74"/>
        <v>0</v>
      </c>
    </row>
    <row r="952" spans="24:29" x14ac:dyDescent="0.3">
      <c r="X952" s="970" t="str">
        <f t="shared" si="72"/>
        <v>PAS AE 2018</v>
      </c>
      <c r="Y952" s="970" t="str">
        <f t="shared" si="73"/>
        <v/>
      </c>
      <c r="Z952" s="957">
        <f t="shared" si="70"/>
        <v>0</v>
      </c>
      <c r="AA952" s="957" t="str">
        <f t="shared" si="71"/>
        <v/>
      </c>
      <c r="AB952" s="959">
        <f t="array" ref="AB952">MAX(($I$2:$I$10000=I952)*($W$2:$W$10000=W952)*($E$2:$E$10000="51")*($P$2:$P$10000))</f>
        <v>0</v>
      </c>
      <c r="AC952" s="957">
        <f t="shared" si="74"/>
        <v>0</v>
      </c>
    </row>
    <row r="953" spans="24:29" x14ac:dyDescent="0.3">
      <c r="X953" s="970" t="str">
        <f t="shared" si="72"/>
        <v>PAS AE 2018</v>
      </c>
      <c r="Y953" s="970" t="str">
        <f t="shared" si="73"/>
        <v/>
      </c>
      <c r="Z953" s="957">
        <f t="shared" si="70"/>
        <v>0</v>
      </c>
      <c r="AA953" s="957" t="str">
        <f t="shared" si="71"/>
        <v/>
      </c>
      <c r="AB953" s="959">
        <f t="array" ref="AB953">MAX(($I$2:$I$10000=I953)*($W$2:$W$10000=W953)*($E$2:$E$10000="51")*($P$2:$P$10000))</f>
        <v>0</v>
      </c>
      <c r="AC953" s="957">
        <f t="shared" si="74"/>
        <v>0</v>
      </c>
    </row>
    <row r="954" spans="24:29" x14ac:dyDescent="0.3">
      <c r="X954" s="970" t="str">
        <f t="shared" si="72"/>
        <v>PAS AE 2018</v>
      </c>
      <c r="Y954" s="970" t="str">
        <f t="shared" si="73"/>
        <v/>
      </c>
      <c r="Z954" s="957">
        <f t="shared" si="70"/>
        <v>0</v>
      </c>
      <c r="AA954" s="957" t="str">
        <f t="shared" si="71"/>
        <v/>
      </c>
      <c r="AB954" s="959">
        <f t="array" ref="AB954">MAX(($I$2:$I$10000=I954)*($W$2:$W$10000=W954)*($E$2:$E$10000="51")*($P$2:$P$10000))</f>
        <v>0</v>
      </c>
      <c r="AC954" s="957">
        <f t="shared" si="74"/>
        <v>0</v>
      </c>
    </row>
    <row r="955" spans="24:29" x14ac:dyDescent="0.3">
      <c r="X955" s="970" t="str">
        <f t="shared" si="72"/>
        <v>PAS AE 2018</v>
      </c>
      <c r="Y955" s="970" t="str">
        <f t="shared" si="73"/>
        <v/>
      </c>
      <c r="Z955" s="957">
        <f t="shared" si="70"/>
        <v>0</v>
      </c>
      <c r="AA955" s="957" t="str">
        <f t="shared" si="71"/>
        <v/>
      </c>
      <c r="AB955" s="959">
        <f t="array" ref="AB955">MAX(($I$2:$I$10000=I955)*($W$2:$W$10000=W955)*($E$2:$E$10000="51")*($P$2:$P$10000))</f>
        <v>0</v>
      </c>
      <c r="AC955" s="957">
        <f t="shared" si="74"/>
        <v>0</v>
      </c>
    </row>
    <row r="956" spans="24:29" x14ac:dyDescent="0.3">
      <c r="X956" s="970" t="str">
        <f t="shared" si="72"/>
        <v>PAS AE 2018</v>
      </c>
      <c r="Y956" s="970" t="str">
        <f t="shared" si="73"/>
        <v/>
      </c>
      <c r="Z956" s="957">
        <f t="shared" si="70"/>
        <v>0</v>
      </c>
      <c r="AA956" s="957" t="str">
        <f t="shared" si="71"/>
        <v/>
      </c>
      <c r="AB956" s="959">
        <f t="array" ref="AB956">MAX(($I$2:$I$10000=I956)*($W$2:$W$10000=W956)*($E$2:$E$10000="51")*($P$2:$P$10000))</f>
        <v>0</v>
      </c>
      <c r="AC956" s="957">
        <f t="shared" si="74"/>
        <v>0</v>
      </c>
    </row>
    <row r="957" spans="24:29" x14ac:dyDescent="0.3">
      <c r="X957" s="970" t="str">
        <f t="shared" si="72"/>
        <v>PAS AE 2018</v>
      </c>
      <c r="Y957" s="970" t="str">
        <f t="shared" si="73"/>
        <v/>
      </c>
      <c r="Z957" s="957">
        <f t="shared" si="70"/>
        <v>0</v>
      </c>
      <c r="AA957" s="957" t="str">
        <f t="shared" si="71"/>
        <v/>
      </c>
      <c r="AB957" s="959">
        <f t="array" ref="AB957">MAX(($I$2:$I$10000=I957)*($W$2:$W$10000=W957)*($E$2:$E$10000="51")*($P$2:$P$10000))</f>
        <v>0</v>
      </c>
      <c r="AC957" s="957">
        <f t="shared" si="74"/>
        <v>0</v>
      </c>
    </row>
    <row r="958" spans="24:29" x14ac:dyDescent="0.3">
      <c r="X958" s="970" t="str">
        <f t="shared" si="72"/>
        <v>PAS AE 2018</v>
      </c>
      <c r="Y958" s="970" t="str">
        <f t="shared" si="73"/>
        <v/>
      </c>
      <c r="Z958" s="957">
        <f t="shared" si="70"/>
        <v>0</v>
      </c>
      <c r="AA958" s="957" t="str">
        <f t="shared" si="71"/>
        <v/>
      </c>
      <c r="AB958" s="959">
        <f t="array" ref="AB958">MAX(($I$2:$I$10000=I958)*($W$2:$W$10000=W958)*($E$2:$E$10000="51")*($P$2:$P$10000))</f>
        <v>0</v>
      </c>
      <c r="AC958" s="957">
        <f t="shared" si="74"/>
        <v>0</v>
      </c>
    </row>
    <row r="959" spans="24:29" x14ac:dyDescent="0.3">
      <c r="X959" s="970" t="str">
        <f t="shared" si="72"/>
        <v>PAS AE 2018</v>
      </c>
      <c r="Y959" s="970" t="str">
        <f t="shared" si="73"/>
        <v/>
      </c>
      <c r="Z959" s="957">
        <f t="shared" si="70"/>
        <v>0</v>
      </c>
      <c r="AA959" s="957" t="str">
        <f t="shared" si="71"/>
        <v/>
      </c>
      <c r="AB959" s="959">
        <f t="array" ref="AB959">MAX(($I$2:$I$10000=I959)*($W$2:$W$10000=W959)*($E$2:$E$10000="51")*($P$2:$P$10000))</f>
        <v>0</v>
      </c>
      <c r="AC959" s="957">
        <f t="shared" si="74"/>
        <v>0</v>
      </c>
    </row>
    <row r="960" spans="24:29" x14ac:dyDescent="0.3">
      <c r="X960" s="970" t="str">
        <f t="shared" si="72"/>
        <v>PAS AE 2018</v>
      </c>
      <c r="Y960" s="970" t="str">
        <f t="shared" si="73"/>
        <v/>
      </c>
      <c r="Z960" s="957">
        <f t="shared" si="70"/>
        <v>0</v>
      </c>
      <c r="AA960" s="957" t="str">
        <f t="shared" si="71"/>
        <v/>
      </c>
      <c r="AB960" s="959">
        <f t="array" ref="AB960">MAX(($I$2:$I$10000=I960)*($W$2:$W$10000=W960)*($E$2:$E$10000="51")*($P$2:$P$10000))</f>
        <v>0</v>
      </c>
      <c r="AC960" s="957">
        <f t="shared" si="74"/>
        <v>0</v>
      </c>
    </row>
    <row r="961" spans="24:29" x14ac:dyDescent="0.3">
      <c r="X961" s="970" t="str">
        <f t="shared" si="72"/>
        <v>PAS AE 2018</v>
      </c>
      <c r="Y961" s="970" t="str">
        <f t="shared" si="73"/>
        <v/>
      </c>
      <c r="Z961" s="957">
        <f t="shared" si="70"/>
        <v>0</v>
      </c>
      <c r="AA961" s="957" t="str">
        <f t="shared" si="71"/>
        <v/>
      </c>
      <c r="AB961" s="959">
        <f t="array" ref="AB961">MAX(($I$2:$I$10000=I961)*($W$2:$W$10000=W961)*($E$2:$E$10000="51")*($P$2:$P$10000))</f>
        <v>0</v>
      </c>
      <c r="AC961" s="957">
        <f t="shared" si="74"/>
        <v>0</v>
      </c>
    </row>
    <row r="962" spans="24:29" x14ac:dyDescent="0.3">
      <c r="X962" s="970" t="str">
        <f t="shared" si="72"/>
        <v>PAS AE 2018</v>
      </c>
      <c r="Y962" s="970" t="str">
        <f t="shared" si="73"/>
        <v/>
      </c>
      <c r="Z962" s="957">
        <f t="shared" ref="Z962:Z1025" si="75">IF(AND(X962="AE 2018",Y962&lt;&gt;"0"),F962,0)</f>
        <v>0</v>
      </c>
      <c r="AA962" s="957" t="str">
        <f t="shared" ref="AA962:AA1025" si="76">LEFT(C962,12)</f>
        <v/>
      </c>
      <c r="AB962" s="959">
        <f t="array" ref="AB962">MAX(($I$2:$I$10000=I962)*($W$2:$W$10000=W962)*($E$2:$E$10000="51")*($P$2:$P$10000))</f>
        <v>0</v>
      </c>
      <c r="AC962" s="957">
        <f t="shared" si="74"/>
        <v>0</v>
      </c>
    </row>
    <row r="963" spans="24:29" x14ac:dyDescent="0.3">
      <c r="X963" s="970" t="str">
        <f t="shared" ref="X963:X1026" si="77">IF(AND(OR(E963="51",E963="57",E963="54",E963="61"),YEAR(AB963)=2018),"AE 2018","PAS AE 2018")</f>
        <v>PAS AE 2018</v>
      </c>
      <c r="Y963" s="970" t="str">
        <f t="shared" ref="Y963:Y1026" si="78">CONCATENATE(W963,I963,E963)</f>
        <v/>
      </c>
      <c r="Z963" s="957">
        <f t="shared" si="75"/>
        <v>0</v>
      </c>
      <c r="AA963" s="957" t="str">
        <f t="shared" si="76"/>
        <v/>
      </c>
      <c r="AB963" s="959">
        <f t="array" ref="AB963">MAX(($I$2:$I$10000=I963)*($W$2:$W$10000=W963)*($E$2:$E$10000="51")*($P$2:$P$10000))</f>
        <v>0</v>
      </c>
      <c r="AC963" s="957">
        <f t="shared" ref="AC963:AC1026" si="79">IF(YEAR(A963)&gt;2018,0,F963)</f>
        <v>0</v>
      </c>
    </row>
    <row r="964" spans="24:29" x14ac:dyDescent="0.3">
      <c r="X964" s="970" t="str">
        <f t="shared" si="77"/>
        <v>PAS AE 2018</v>
      </c>
      <c r="Y964" s="970" t="str">
        <f t="shared" si="78"/>
        <v/>
      </c>
      <c r="Z964" s="957">
        <f t="shared" si="75"/>
        <v>0</v>
      </c>
      <c r="AA964" s="957" t="str">
        <f t="shared" si="76"/>
        <v/>
      </c>
      <c r="AB964" s="959">
        <f t="array" ref="AB964">MAX(($I$2:$I$10000=I964)*($W$2:$W$10000=W964)*($E$2:$E$10000="51")*($P$2:$P$10000))</f>
        <v>0</v>
      </c>
      <c r="AC964" s="957">
        <f t="shared" si="79"/>
        <v>0</v>
      </c>
    </row>
    <row r="965" spans="24:29" x14ac:dyDescent="0.3">
      <c r="X965" s="970" t="str">
        <f t="shared" si="77"/>
        <v>PAS AE 2018</v>
      </c>
      <c r="Y965" s="970" t="str">
        <f t="shared" si="78"/>
        <v/>
      </c>
      <c r="Z965" s="957">
        <f t="shared" si="75"/>
        <v>0</v>
      </c>
      <c r="AA965" s="957" t="str">
        <f t="shared" si="76"/>
        <v/>
      </c>
      <c r="AB965" s="959">
        <f t="array" ref="AB965">MAX(($I$2:$I$10000=I965)*($W$2:$W$10000=W965)*($E$2:$E$10000="51")*($P$2:$P$10000))</f>
        <v>0</v>
      </c>
      <c r="AC965" s="957">
        <f t="shared" si="79"/>
        <v>0</v>
      </c>
    </row>
    <row r="966" spans="24:29" x14ac:dyDescent="0.3">
      <c r="X966" s="970" t="str">
        <f t="shared" si="77"/>
        <v>PAS AE 2018</v>
      </c>
      <c r="Y966" s="970" t="str">
        <f t="shared" si="78"/>
        <v/>
      </c>
      <c r="Z966" s="957">
        <f t="shared" si="75"/>
        <v>0</v>
      </c>
      <c r="AA966" s="957" t="str">
        <f t="shared" si="76"/>
        <v/>
      </c>
      <c r="AB966" s="959">
        <f t="array" ref="AB966">MAX(($I$2:$I$10000=I966)*($W$2:$W$10000=W966)*($E$2:$E$10000="51")*($P$2:$P$10000))</f>
        <v>0</v>
      </c>
      <c r="AC966" s="957">
        <f t="shared" si="79"/>
        <v>0</v>
      </c>
    </row>
    <row r="967" spans="24:29" x14ac:dyDescent="0.3">
      <c r="X967" s="970" t="str">
        <f t="shared" si="77"/>
        <v>PAS AE 2018</v>
      </c>
      <c r="Y967" s="970" t="str">
        <f t="shared" si="78"/>
        <v/>
      </c>
      <c r="Z967" s="957">
        <f t="shared" si="75"/>
        <v>0</v>
      </c>
      <c r="AA967" s="957" t="str">
        <f t="shared" si="76"/>
        <v/>
      </c>
      <c r="AB967" s="959">
        <f t="array" ref="AB967">MAX(($I$2:$I$10000=I967)*($W$2:$W$10000=W967)*($E$2:$E$10000="51")*($P$2:$P$10000))</f>
        <v>0</v>
      </c>
      <c r="AC967" s="957">
        <f t="shared" si="79"/>
        <v>0</v>
      </c>
    </row>
    <row r="968" spans="24:29" x14ac:dyDescent="0.3">
      <c r="X968" s="970" t="str">
        <f t="shared" si="77"/>
        <v>PAS AE 2018</v>
      </c>
      <c r="Y968" s="970" t="str">
        <f t="shared" si="78"/>
        <v/>
      </c>
      <c r="Z968" s="957">
        <f t="shared" si="75"/>
        <v>0</v>
      </c>
      <c r="AA968" s="957" t="str">
        <f t="shared" si="76"/>
        <v/>
      </c>
      <c r="AB968" s="959">
        <f t="array" ref="AB968">MAX(($I$2:$I$10000=I968)*($W$2:$W$10000=W968)*($E$2:$E$10000="51")*($P$2:$P$10000))</f>
        <v>0</v>
      </c>
      <c r="AC968" s="957">
        <f t="shared" si="79"/>
        <v>0</v>
      </c>
    </row>
    <row r="969" spans="24:29" x14ac:dyDescent="0.3">
      <c r="X969" s="970" t="str">
        <f t="shared" si="77"/>
        <v>PAS AE 2018</v>
      </c>
      <c r="Y969" s="970" t="str">
        <f t="shared" si="78"/>
        <v/>
      </c>
      <c r="Z969" s="957">
        <f t="shared" si="75"/>
        <v>0</v>
      </c>
      <c r="AA969" s="957" t="str">
        <f t="shared" si="76"/>
        <v/>
      </c>
      <c r="AB969" s="959">
        <f t="array" ref="AB969">MAX(($I$2:$I$10000=I969)*($W$2:$W$10000=W969)*($E$2:$E$10000="51")*($P$2:$P$10000))</f>
        <v>0</v>
      </c>
      <c r="AC969" s="957">
        <f t="shared" si="79"/>
        <v>0</v>
      </c>
    </row>
    <row r="970" spans="24:29" x14ac:dyDescent="0.3">
      <c r="X970" s="970" t="str">
        <f t="shared" si="77"/>
        <v>PAS AE 2018</v>
      </c>
      <c r="Y970" s="970" t="str">
        <f t="shared" si="78"/>
        <v/>
      </c>
      <c r="Z970" s="957">
        <f t="shared" si="75"/>
        <v>0</v>
      </c>
      <c r="AA970" s="957" t="str">
        <f t="shared" si="76"/>
        <v/>
      </c>
      <c r="AB970" s="959">
        <f t="array" ref="AB970">MAX(($I$2:$I$10000=I970)*($W$2:$W$10000=W970)*($E$2:$E$10000="51")*($P$2:$P$10000))</f>
        <v>0</v>
      </c>
      <c r="AC970" s="957">
        <f t="shared" si="79"/>
        <v>0</v>
      </c>
    </row>
    <row r="971" spans="24:29" x14ac:dyDescent="0.3">
      <c r="X971" s="970" t="str">
        <f t="shared" si="77"/>
        <v>PAS AE 2018</v>
      </c>
      <c r="Y971" s="970" t="str">
        <f t="shared" si="78"/>
        <v/>
      </c>
      <c r="Z971" s="957">
        <f t="shared" si="75"/>
        <v>0</v>
      </c>
      <c r="AA971" s="957" t="str">
        <f t="shared" si="76"/>
        <v/>
      </c>
      <c r="AB971" s="959">
        <f t="array" ref="AB971">MAX(($I$2:$I$10000=I971)*($W$2:$W$10000=W971)*($E$2:$E$10000="51")*($P$2:$P$10000))</f>
        <v>0</v>
      </c>
      <c r="AC971" s="957">
        <f t="shared" si="79"/>
        <v>0</v>
      </c>
    </row>
    <row r="972" spans="24:29" x14ac:dyDescent="0.3">
      <c r="X972" s="970" t="str">
        <f t="shared" si="77"/>
        <v>PAS AE 2018</v>
      </c>
      <c r="Y972" s="970" t="str">
        <f t="shared" si="78"/>
        <v/>
      </c>
      <c r="Z972" s="957">
        <f t="shared" si="75"/>
        <v>0</v>
      </c>
      <c r="AA972" s="957" t="str">
        <f t="shared" si="76"/>
        <v/>
      </c>
      <c r="AB972" s="959">
        <f t="array" ref="AB972">MAX(($I$2:$I$10000=I972)*($W$2:$W$10000=W972)*($E$2:$E$10000="51")*($P$2:$P$10000))</f>
        <v>0</v>
      </c>
      <c r="AC972" s="957">
        <f t="shared" si="79"/>
        <v>0</v>
      </c>
    </row>
    <row r="973" spans="24:29" x14ac:dyDescent="0.3">
      <c r="X973" s="970" t="str">
        <f t="shared" si="77"/>
        <v>PAS AE 2018</v>
      </c>
      <c r="Y973" s="970" t="str">
        <f t="shared" si="78"/>
        <v/>
      </c>
      <c r="Z973" s="957">
        <f t="shared" si="75"/>
        <v>0</v>
      </c>
      <c r="AA973" s="957" t="str">
        <f t="shared" si="76"/>
        <v/>
      </c>
      <c r="AB973" s="959">
        <f t="array" ref="AB973">MAX(($I$2:$I$10000=I973)*($W$2:$W$10000=W973)*($E$2:$E$10000="51")*($P$2:$P$10000))</f>
        <v>0</v>
      </c>
      <c r="AC973" s="957">
        <f t="shared" si="79"/>
        <v>0</v>
      </c>
    </row>
    <row r="974" spans="24:29" x14ac:dyDescent="0.3">
      <c r="X974" s="970" t="str">
        <f t="shared" si="77"/>
        <v>PAS AE 2018</v>
      </c>
      <c r="Y974" s="970" t="str">
        <f t="shared" si="78"/>
        <v/>
      </c>
      <c r="Z974" s="957">
        <f t="shared" si="75"/>
        <v>0</v>
      </c>
      <c r="AA974" s="957" t="str">
        <f t="shared" si="76"/>
        <v/>
      </c>
      <c r="AB974" s="959">
        <f t="array" ref="AB974">MAX(($I$2:$I$10000=I974)*($W$2:$W$10000=W974)*($E$2:$E$10000="51")*($P$2:$P$10000))</f>
        <v>0</v>
      </c>
      <c r="AC974" s="957">
        <f t="shared" si="79"/>
        <v>0</v>
      </c>
    </row>
    <row r="975" spans="24:29" x14ac:dyDescent="0.3">
      <c r="X975" s="970" t="str">
        <f t="shared" si="77"/>
        <v>PAS AE 2018</v>
      </c>
      <c r="Y975" s="970" t="str">
        <f t="shared" si="78"/>
        <v/>
      </c>
      <c r="Z975" s="957">
        <f t="shared" si="75"/>
        <v>0</v>
      </c>
      <c r="AA975" s="957" t="str">
        <f t="shared" si="76"/>
        <v/>
      </c>
      <c r="AB975" s="959">
        <f t="array" ref="AB975">MAX(($I$2:$I$10000=I975)*($W$2:$W$10000=W975)*($E$2:$E$10000="51")*($P$2:$P$10000))</f>
        <v>0</v>
      </c>
      <c r="AC975" s="957">
        <f t="shared" si="79"/>
        <v>0</v>
      </c>
    </row>
    <row r="976" spans="24:29" x14ac:dyDescent="0.3">
      <c r="X976" s="970" t="str">
        <f t="shared" si="77"/>
        <v>PAS AE 2018</v>
      </c>
      <c r="Y976" s="970" t="str">
        <f t="shared" si="78"/>
        <v/>
      </c>
      <c r="Z976" s="957">
        <f t="shared" si="75"/>
        <v>0</v>
      </c>
      <c r="AA976" s="957" t="str">
        <f t="shared" si="76"/>
        <v/>
      </c>
      <c r="AB976" s="959">
        <f t="array" ref="AB976">MAX(($I$2:$I$10000=I976)*($W$2:$W$10000=W976)*($E$2:$E$10000="51")*($P$2:$P$10000))</f>
        <v>0</v>
      </c>
      <c r="AC976" s="957">
        <f t="shared" si="79"/>
        <v>0</v>
      </c>
    </row>
    <row r="977" spans="24:29" x14ac:dyDescent="0.3">
      <c r="X977" s="970" t="str">
        <f t="shared" si="77"/>
        <v>PAS AE 2018</v>
      </c>
      <c r="Y977" s="970" t="str">
        <f t="shared" si="78"/>
        <v/>
      </c>
      <c r="Z977" s="957">
        <f t="shared" si="75"/>
        <v>0</v>
      </c>
      <c r="AA977" s="957" t="str">
        <f t="shared" si="76"/>
        <v/>
      </c>
      <c r="AB977" s="959">
        <f t="array" ref="AB977">MAX(($I$2:$I$10000=I977)*($W$2:$W$10000=W977)*($E$2:$E$10000="51")*($P$2:$P$10000))</f>
        <v>0</v>
      </c>
      <c r="AC977" s="957">
        <f t="shared" si="79"/>
        <v>0</v>
      </c>
    </row>
    <row r="978" spans="24:29" x14ac:dyDescent="0.3">
      <c r="X978" s="970" t="str">
        <f t="shared" si="77"/>
        <v>PAS AE 2018</v>
      </c>
      <c r="Y978" s="970" t="str">
        <f t="shared" si="78"/>
        <v/>
      </c>
      <c r="Z978" s="957">
        <f t="shared" si="75"/>
        <v>0</v>
      </c>
      <c r="AA978" s="957" t="str">
        <f t="shared" si="76"/>
        <v/>
      </c>
      <c r="AB978" s="959">
        <f t="array" ref="AB978">MAX(($I$2:$I$10000=I978)*($W$2:$W$10000=W978)*($E$2:$E$10000="51")*($P$2:$P$10000))</f>
        <v>0</v>
      </c>
      <c r="AC978" s="957">
        <f t="shared" si="79"/>
        <v>0</v>
      </c>
    </row>
    <row r="979" spans="24:29" x14ac:dyDescent="0.3">
      <c r="X979" s="970" t="str">
        <f t="shared" si="77"/>
        <v>PAS AE 2018</v>
      </c>
      <c r="Y979" s="970" t="str">
        <f t="shared" si="78"/>
        <v/>
      </c>
      <c r="Z979" s="957">
        <f t="shared" si="75"/>
        <v>0</v>
      </c>
      <c r="AA979" s="957" t="str">
        <f t="shared" si="76"/>
        <v/>
      </c>
      <c r="AB979" s="959">
        <f t="array" ref="AB979">MAX(($I$2:$I$10000=I979)*($W$2:$W$10000=W979)*($E$2:$E$10000="51")*($P$2:$P$10000))</f>
        <v>0</v>
      </c>
      <c r="AC979" s="957">
        <f t="shared" si="79"/>
        <v>0</v>
      </c>
    </row>
    <row r="980" spans="24:29" x14ac:dyDescent="0.3">
      <c r="X980" s="970" t="str">
        <f t="shared" si="77"/>
        <v>PAS AE 2018</v>
      </c>
      <c r="Y980" s="970" t="str">
        <f t="shared" si="78"/>
        <v/>
      </c>
      <c r="Z980" s="957">
        <f t="shared" si="75"/>
        <v>0</v>
      </c>
      <c r="AA980" s="957" t="str">
        <f t="shared" si="76"/>
        <v/>
      </c>
      <c r="AB980" s="959">
        <f t="array" ref="AB980">MAX(($I$2:$I$10000=I980)*($W$2:$W$10000=W980)*($E$2:$E$10000="51")*($P$2:$P$10000))</f>
        <v>0</v>
      </c>
      <c r="AC980" s="957">
        <f t="shared" si="79"/>
        <v>0</v>
      </c>
    </row>
    <row r="981" spans="24:29" x14ac:dyDescent="0.3">
      <c r="X981" s="970" t="str">
        <f t="shared" si="77"/>
        <v>PAS AE 2018</v>
      </c>
      <c r="Y981" s="970" t="str">
        <f t="shared" si="78"/>
        <v/>
      </c>
      <c r="Z981" s="957">
        <f t="shared" si="75"/>
        <v>0</v>
      </c>
      <c r="AA981" s="957" t="str">
        <f t="shared" si="76"/>
        <v/>
      </c>
      <c r="AB981" s="959">
        <f t="array" ref="AB981">MAX(($I$2:$I$10000=I981)*($W$2:$W$10000=W981)*($E$2:$E$10000="51")*($P$2:$P$10000))</f>
        <v>0</v>
      </c>
      <c r="AC981" s="957">
        <f t="shared" si="79"/>
        <v>0</v>
      </c>
    </row>
    <row r="982" spans="24:29" x14ac:dyDescent="0.3">
      <c r="X982" s="970" t="str">
        <f t="shared" si="77"/>
        <v>PAS AE 2018</v>
      </c>
      <c r="Y982" s="970" t="str">
        <f t="shared" si="78"/>
        <v/>
      </c>
      <c r="Z982" s="957">
        <f t="shared" si="75"/>
        <v>0</v>
      </c>
      <c r="AA982" s="957" t="str">
        <f t="shared" si="76"/>
        <v/>
      </c>
      <c r="AB982" s="959">
        <f t="array" ref="AB982">MAX(($I$2:$I$10000=I982)*($W$2:$W$10000=W982)*($E$2:$E$10000="51")*($P$2:$P$10000))</f>
        <v>0</v>
      </c>
      <c r="AC982" s="957">
        <f t="shared" si="79"/>
        <v>0</v>
      </c>
    </row>
    <row r="983" spans="24:29" x14ac:dyDescent="0.3">
      <c r="X983" s="970" t="str">
        <f t="shared" si="77"/>
        <v>PAS AE 2018</v>
      </c>
      <c r="Y983" s="970" t="str">
        <f t="shared" si="78"/>
        <v/>
      </c>
      <c r="Z983" s="957">
        <f t="shared" si="75"/>
        <v>0</v>
      </c>
      <c r="AA983" s="957" t="str">
        <f t="shared" si="76"/>
        <v/>
      </c>
      <c r="AB983" s="959">
        <f t="array" ref="AB983">MAX(($I$2:$I$10000=I983)*($W$2:$W$10000=W983)*($E$2:$E$10000="51")*($P$2:$P$10000))</f>
        <v>0</v>
      </c>
      <c r="AC983" s="957">
        <f t="shared" si="79"/>
        <v>0</v>
      </c>
    </row>
    <row r="984" spans="24:29" x14ac:dyDescent="0.3">
      <c r="X984" s="970" t="str">
        <f t="shared" si="77"/>
        <v>PAS AE 2018</v>
      </c>
      <c r="Y984" s="970" t="str">
        <f t="shared" si="78"/>
        <v/>
      </c>
      <c r="Z984" s="957">
        <f t="shared" si="75"/>
        <v>0</v>
      </c>
      <c r="AA984" s="957" t="str">
        <f t="shared" si="76"/>
        <v/>
      </c>
      <c r="AB984" s="959">
        <f t="array" ref="AB984">MAX(($I$2:$I$10000=I984)*($W$2:$W$10000=W984)*($E$2:$E$10000="51")*($P$2:$P$10000))</f>
        <v>0</v>
      </c>
      <c r="AC984" s="957">
        <f t="shared" si="79"/>
        <v>0</v>
      </c>
    </row>
    <row r="985" spans="24:29" x14ac:dyDescent="0.3">
      <c r="X985" s="970" t="str">
        <f t="shared" si="77"/>
        <v>PAS AE 2018</v>
      </c>
      <c r="Y985" s="970" t="str">
        <f t="shared" si="78"/>
        <v/>
      </c>
      <c r="Z985" s="957">
        <f t="shared" si="75"/>
        <v>0</v>
      </c>
      <c r="AA985" s="957" t="str">
        <f t="shared" si="76"/>
        <v/>
      </c>
      <c r="AB985" s="959">
        <f t="array" ref="AB985">MAX(($I$2:$I$10000=I985)*($W$2:$W$10000=W985)*($E$2:$E$10000="51")*($P$2:$P$10000))</f>
        <v>0</v>
      </c>
      <c r="AC985" s="957">
        <f t="shared" si="79"/>
        <v>0</v>
      </c>
    </row>
    <row r="986" spans="24:29" x14ac:dyDescent="0.3">
      <c r="X986" s="970" t="str">
        <f t="shared" si="77"/>
        <v>PAS AE 2018</v>
      </c>
      <c r="Y986" s="970" t="str">
        <f t="shared" si="78"/>
        <v/>
      </c>
      <c r="Z986" s="957">
        <f t="shared" si="75"/>
        <v>0</v>
      </c>
      <c r="AA986" s="957" t="str">
        <f t="shared" si="76"/>
        <v/>
      </c>
      <c r="AB986" s="959">
        <f t="array" ref="AB986">MAX(($I$2:$I$10000=I986)*($W$2:$W$10000=W986)*($E$2:$E$10000="51")*($P$2:$P$10000))</f>
        <v>0</v>
      </c>
      <c r="AC986" s="957">
        <f t="shared" si="79"/>
        <v>0</v>
      </c>
    </row>
    <row r="987" spans="24:29" x14ac:dyDescent="0.3">
      <c r="X987" s="970" t="str">
        <f t="shared" si="77"/>
        <v>PAS AE 2018</v>
      </c>
      <c r="Y987" s="970" t="str">
        <f t="shared" si="78"/>
        <v/>
      </c>
      <c r="Z987" s="957">
        <f t="shared" si="75"/>
        <v>0</v>
      </c>
      <c r="AA987" s="957" t="str">
        <f t="shared" si="76"/>
        <v/>
      </c>
      <c r="AB987" s="959">
        <f t="array" ref="AB987">MAX(($I$2:$I$10000=I987)*($W$2:$W$10000=W987)*($E$2:$E$10000="51")*($P$2:$P$10000))</f>
        <v>0</v>
      </c>
      <c r="AC987" s="957">
        <f t="shared" si="79"/>
        <v>0</v>
      </c>
    </row>
    <row r="988" spans="24:29" x14ac:dyDescent="0.3">
      <c r="X988" s="970" t="str">
        <f t="shared" si="77"/>
        <v>PAS AE 2018</v>
      </c>
      <c r="Y988" s="970" t="str">
        <f t="shared" si="78"/>
        <v/>
      </c>
      <c r="Z988" s="957">
        <f t="shared" si="75"/>
        <v>0</v>
      </c>
      <c r="AA988" s="957" t="str">
        <f t="shared" si="76"/>
        <v/>
      </c>
      <c r="AB988" s="959">
        <f t="array" ref="AB988">MAX(($I$2:$I$10000=I988)*($W$2:$W$10000=W988)*($E$2:$E$10000="51")*($P$2:$P$10000))</f>
        <v>0</v>
      </c>
      <c r="AC988" s="957">
        <f t="shared" si="79"/>
        <v>0</v>
      </c>
    </row>
    <row r="989" spans="24:29" x14ac:dyDescent="0.3">
      <c r="X989" s="970" t="str">
        <f t="shared" si="77"/>
        <v>PAS AE 2018</v>
      </c>
      <c r="Y989" s="970" t="str">
        <f t="shared" si="78"/>
        <v/>
      </c>
      <c r="Z989" s="957">
        <f t="shared" si="75"/>
        <v>0</v>
      </c>
      <c r="AA989" s="957" t="str">
        <f t="shared" si="76"/>
        <v/>
      </c>
      <c r="AB989" s="959">
        <f t="array" ref="AB989">MAX(($I$2:$I$10000=I989)*($W$2:$W$10000=W989)*($E$2:$E$10000="51")*($P$2:$P$10000))</f>
        <v>0</v>
      </c>
      <c r="AC989" s="957">
        <f t="shared" si="79"/>
        <v>0</v>
      </c>
    </row>
    <row r="990" spans="24:29" x14ac:dyDescent="0.3">
      <c r="X990" s="970" t="str">
        <f t="shared" si="77"/>
        <v>PAS AE 2018</v>
      </c>
      <c r="Y990" s="970" t="str">
        <f t="shared" si="78"/>
        <v/>
      </c>
      <c r="Z990" s="957">
        <f t="shared" si="75"/>
        <v>0</v>
      </c>
      <c r="AA990" s="957" t="str">
        <f t="shared" si="76"/>
        <v/>
      </c>
      <c r="AB990" s="959">
        <f t="array" ref="AB990">MAX(($I$2:$I$10000=I990)*($W$2:$W$10000=W990)*($E$2:$E$10000="51")*($P$2:$P$10000))</f>
        <v>0</v>
      </c>
      <c r="AC990" s="957">
        <f t="shared" si="79"/>
        <v>0</v>
      </c>
    </row>
    <row r="991" spans="24:29" x14ac:dyDescent="0.3">
      <c r="X991" s="970" t="str">
        <f t="shared" si="77"/>
        <v>PAS AE 2018</v>
      </c>
      <c r="Y991" s="970" t="str">
        <f t="shared" si="78"/>
        <v/>
      </c>
      <c r="Z991" s="957">
        <f t="shared" si="75"/>
        <v>0</v>
      </c>
      <c r="AA991" s="957" t="str">
        <f t="shared" si="76"/>
        <v/>
      </c>
      <c r="AB991" s="959">
        <f t="array" ref="AB991">MAX(($I$2:$I$10000=I991)*($W$2:$W$10000=W991)*($E$2:$E$10000="51")*($P$2:$P$10000))</f>
        <v>0</v>
      </c>
      <c r="AC991" s="957">
        <f t="shared" si="79"/>
        <v>0</v>
      </c>
    </row>
    <row r="992" spans="24:29" x14ac:dyDescent="0.3">
      <c r="X992" s="970" t="str">
        <f t="shared" si="77"/>
        <v>PAS AE 2018</v>
      </c>
      <c r="Y992" s="970" t="str">
        <f t="shared" si="78"/>
        <v/>
      </c>
      <c r="Z992" s="957">
        <f t="shared" si="75"/>
        <v>0</v>
      </c>
      <c r="AA992" s="957" t="str">
        <f t="shared" si="76"/>
        <v/>
      </c>
      <c r="AB992" s="959">
        <f t="array" ref="AB992">MAX(($I$2:$I$10000=I992)*($W$2:$W$10000=W992)*($E$2:$E$10000="51")*($P$2:$P$10000))</f>
        <v>0</v>
      </c>
      <c r="AC992" s="957">
        <f t="shared" si="79"/>
        <v>0</v>
      </c>
    </row>
    <row r="993" spans="24:29" x14ac:dyDescent="0.3">
      <c r="X993" s="970" t="str">
        <f t="shared" si="77"/>
        <v>PAS AE 2018</v>
      </c>
      <c r="Y993" s="970" t="str">
        <f t="shared" si="78"/>
        <v/>
      </c>
      <c r="Z993" s="957">
        <f t="shared" si="75"/>
        <v>0</v>
      </c>
      <c r="AA993" s="957" t="str">
        <f t="shared" si="76"/>
        <v/>
      </c>
      <c r="AB993" s="959">
        <f t="array" ref="AB993">MAX(($I$2:$I$10000=I993)*($W$2:$W$10000=W993)*($E$2:$E$10000="51")*($P$2:$P$10000))</f>
        <v>0</v>
      </c>
      <c r="AC993" s="957">
        <f t="shared" si="79"/>
        <v>0</v>
      </c>
    </row>
    <row r="994" spans="24:29" x14ac:dyDescent="0.3">
      <c r="X994" s="970" t="str">
        <f t="shared" si="77"/>
        <v>PAS AE 2018</v>
      </c>
      <c r="Y994" s="970" t="str">
        <f t="shared" si="78"/>
        <v/>
      </c>
      <c r="Z994" s="957">
        <f t="shared" si="75"/>
        <v>0</v>
      </c>
      <c r="AA994" s="957" t="str">
        <f t="shared" si="76"/>
        <v/>
      </c>
      <c r="AB994" s="959">
        <f t="array" ref="AB994">MAX(($I$2:$I$10000=I994)*($W$2:$W$10000=W994)*($E$2:$E$10000="51")*($P$2:$P$10000))</f>
        <v>0</v>
      </c>
      <c r="AC994" s="957">
        <f t="shared" si="79"/>
        <v>0</v>
      </c>
    </row>
    <row r="995" spans="24:29" x14ac:dyDescent="0.3">
      <c r="X995" s="970" t="str">
        <f t="shared" si="77"/>
        <v>PAS AE 2018</v>
      </c>
      <c r="Y995" s="970" t="str">
        <f t="shared" si="78"/>
        <v/>
      </c>
      <c r="Z995" s="957">
        <f t="shared" si="75"/>
        <v>0</v>
      </c>
      <c r="AA995" s="957" t="str">
        <f t="shared" si="76"/>
        <v/>
      </c>
      <c r="AB995" s="959">
        <f t="array" ref="AB995">MAX(($I$2:$I$10000=I995)*($W$2:$W$10000=W995)*($E$2:$E$10000="51")*($P$2:$P$10000))</f>
        <v>0</v>
      </c>
      <c r="AC995" s="957">
        <f t="shared" si="79"/>
        <v>0</v>
      </c>
    </row>
    <row r="996" spans="24:29" x14ac:dyDescent="0.3">
      <c r="X996" s="970" t="str">
        <f t="shared" si="77"/>
        <v>PAS AE 2018</v>
      </c>
      <c r="Y996" s="970" t="str">
        <f t="shared" si="78"/>
        <v/>
      </c>
      <c r="Z996" s="957">
        <f t="shared" si="75"/>
        <v>0</v>
      </c>
      <c r="AA996" s="957" t="str">
        <f t="shared" si="76"/>
        <v/>
      </c>
      <c r="AB996" s="959">
        <f t="array" ref="AB996">MAX(($I$2:$I$10000=I996)*($W$2:$W$10000=W996)*($E$2:$E$10000="51")*($P$2:$P$10000))</f>
        <v>0</v>
      </c>
      <c r="AC996" s="957">
        <f t="shared" si="79"/>
        <v>0</v>
      </c>
    </row>
    <row r="997" spans="24:29" x14ac:dyDescent="0.3">
      <c r="X997" s="970" t="str">
        <f t="shared" si="77"/>
        <v>PAS AE 2018</v>
      </c>
      <c r="Y997" s="970" t="str">
        <f t="shared" si="78"/>
        <v/>
      </c>
      <c r="Z997" s="957">
        <f t="shared" si="75"/>
        <v>0</v>
      </c>
      <c r="AA997" s="957" t="str">
        <f t="shared" si="76"/>
        <v/>
      </c>
      <c r="AB997" s="959">
        <f t="array" ref="AB997">MAX(($I$2:$I$10000=I997)*($W$2:$W$10000=W997)*($E$2:$E$10000="51")*($P$2:$P$10000))</f>
        <v>0</v>
      </c>
      <c r="AC997" s="957">
        <f t="shared" si="79"/>
        <v>0</v>
      </c>
    </row>
    <row r="998" spans="24:29" x14ac:dyDescent="0.3">
      <c r="X998" s="970" t="str">
        <f t="shared" si="77"/>
        <v>PAS AE 2018</v>
      </c>
      <c r="Y998" s="970" t="str">
        <f t="shared" si="78"/>
        <v/>
      </c>
      <c r="Z998" s="957">
        <f t="shared" si="75"/>
        <v>0</v>
      </c>
      <c r="AA998" s="957" t="str">
        <f t="shared" si="76"/>
        <v/>
      </c>
      <c r="AB998" s="959">
        <f t="array" ref="AB998">MAX(($I$2:$I$10000=I998)*($W$2:$W$10000=W998)*($E$2:$E$10000="51")*($P$2:$P$10000))</f>
        <v>0</v>
      </c>
      <c r="AC998" s="957">
        <f t="shared" si="79"/>
        <v>0</v>
      </c>
    </row>
    <row r="999" spans="24:29" x14ac:dyDescent="0.3">
      <c r="X999" s="970" t="str">
        <f t="shared" si="77"/>
        <v>PAS AE 2018</v>
      </c>
      <c r="Y999" s="970" t="str">
        <f t="shared" si="78"/>
        <v/>
      </c>
      <c r="Z999" s="957">
        <f t="shared" si="75"/>
        <v>0</v>
      </c>
      <c r="AA999" s="957" t="str">
        <f t="shared" si="76"/>
        <v/>
      </c>
      <c r="AB999" s="959">
        <f t="array" ref="AB999">MAX(($I$2:$I$10000=I999)*($W$2:$W$10000=W999)*($E$2:$E$10000="51")*($P$2:$P$10000))</f>
        <v>0</v>
      </c>
      <c r="AC999" s="957">
        <f t="shared" si="79"/>
        <v>0</v>
      </c>
    </row>
    <row r="1000" spans="24:29" x14ac:dyDescent="0.3">
      <c r="X1000" s="970" t="str">
        <f t="shared" si="77"/>
        <v>PAS AE 2018</v>
      </c>
      <c r="Y1000" s="970" t="str">
        <f t="shared" si="78"/>
        <v/>
      </c>
      <c r="Z1000" s="957">
        <f t="shared" si="75"/>
        <v>0</v>
      </c>
      <c r="AA1000" s="957" t="str">
        <f t="shared" si="76"/>
        <v/>
      </c>
      <c r="AB1000" s="959">
        <f t="array" ref="AB1000">MAX(($I$2:$I$10000=I1000)*($W$2:$W$10000=W1000)*($E$2:$E$10000="51")*($P$2:$P$10000))</f>
        <v>0</v>
      </c>
      <c r="AC1000" s="957">
        <f t="shared" si="79"/>
        <v>0</v>
      </c>
    </row>
    <row r="1001" spans="24:29" x14ac:dyDescent="0.3">
      <c r="X1001" s="970" t="str">
        <f t="shared" si="77"/>
        <v>PAS AE 2018</v>
      </c>
      <c r="Y1001" s="970" t="str">
        <f t="shared" si="78"/>
        <v/>
      </c>
      <c r="Z1001" s="957">
        <f t="shared" si="75"/>
        <v>0</v>
      </c>
      <c r="AA1001" s="957" t="str">
        <f t="shared" si="76"/>
        <v/>
      </c>
      <c r="AB1001" s="959">
        <f t="array" ref="AB1001">MAX(($I$2:$I$10000=I1001)*($W$2:$W$10000=W1001)*($E$2:$E$10000="51")*($P$2:$P$10000))</f>
        <v>0</v>
      </c>
      <c r="AC1001" s="957">
        <f t="shared" si="79"/>
        <v>0</v>
      </c>
    </row>
    <row r="1002" spans="24:29" x14ac:dyDescent="0.3">
      <c r="X1002" s="970" t="str">
        <f t="shared" si="77"/>
        <v>PAS AE 2018</v>
      </c>
      <c r="Y1002" s="970" t="str">
        <f t="shared" si="78"/>
        <v/>
      </c>
      <c r="Z1002" s="957">
        <f t="shared" si="75"/>
        <v>0</v>
      </c>
      <c r="AA1002" s="957" t="str">
        <f t="shared" si="76"/>
        <v/>
      </c>
      <c r="AB1002" s="959">
        <f t="array" ref="AB1002">MAX(($I$2:$I$10000=I1002)*($W$2:$W$10000=W1002)*($E$2:$E$10000="51")*($P$2:$P$10000))</f>
        <v>0</v>
      </c>
      <c r="AC1002" s="957">
        <f t="shared" si="79"/>
        <v>0</v>
      </c>
    </row>
    <row r="1003" spans="24:29" x14ac:dyDescent="0.3">
      <c r="X1003" s="970" t="str">
        <f t="shared" si="77"/>
        <v>PAS AE 2018</v>
      </c>
      <c r="Y1003" s="970" t="str">
        <f t="shared" si="78"/>
        <v/>
      </c>
      <c r="Z1003" s="957">
        <f t="shared" si="75"/>
        <v>0</v>
      </c>
      <c r="AA1003" s="957" t="str">
        <f t="shared" si="76"/>
        <v/>
      </c>
      <c r="AB1003" s="959">
        <f t="array" ref="AB1003">MAX(($I$2:$I$10000=I1003)*($W$2:$W$10000=W1003)*($E$2:$E$10000="51")*($P$2:$P$10000))</f>
        <v>0</v>
      </c>
      <c r="AC1003" s="957">
        <f t="shared" si="79"/>
        <v>0</v>
      </c>
    </row>
    <row r="1004" spans="24:29" x14ac:dyDescent="0.3">
      <c r="X1004" s="970" t="str">
        <f t="shared" si="77"/>
        <v>PAS AE 2018</v>
      </c>
      <c r="Y1004" s="970" t="str">
        <f t="shared" si="78"/>
        <v/>
      </c>
      <c r="Z1004" s="957">
        <f t="shared" si="75"/>
        <v>0</v>
      </c>
      <c r="AA1004" s="957" t="str">
        <f t="shared" si="76"/>
        <v/>
      </c>
      <c r="AB1004" s="959">
        <f t="array" ref="AB1004">MAX(($I$2:$I$10000=I1004)*($W$2:$W$10000=W1004)*($E$2:$E$10000="51")*($P$2:$P$10000))</f>
        <v>0</v>
      </c>
      <c r="AC1004" s="957">
        <f t="shared" si="79"/>
        <v>0</v>
      </c>
    </row>
    <row r="1005" spans="24:29" x14ac:dyDescent="0.3">
      <c r="X1005" s="970" t="str">
        <f t="shared" si="77"/>
        <v>PAS AE 2018</v>
      </c>
      <c r="Y1005" s="970" t="str">
        <f t="shared" si="78"/>
        <v/>
      </c>
      <c r="Z1005" s="957">
        <f t="shared" si="75"/>
        <v>0</v>
      </c>
      <c r="AA1005" s="957" t="str">
        <f t="shared" si="76"/>
        <v/>
      </c>
      <c r="AB1005" s="959">
        <f t="array" ref="AB1005">MAX(($I$2:$I$10000=I1005)*($W$2:$W$10000=W1005)*($E$2:$E$10000="51")*($P$2:$P$10000))</f>
        <v>0</v>
      </c>
      <c r="AC1005" s="957">
        <f t="shared" si="79"/>
        <v>0</v>
      </c>
    </row>
    <row r="1006" spans="24:29" x14ac:dyDescent="0.3">
      <c r="X1006" s="970" t="str">
        <f t="shared" si="77"/>
        <v>PAS AE 2018</v>
      </c>
      <c r="Y1006" s="970" t="str">
        <f t="shared" si="78"/>
        <v/>
      </c>
      <c r="Z1006" s="957">
        <f t="shared" si="75"/>
        <v>0</v>
      </c>
      <c r="AA1006" s="957" t="str">
        <f t="shared" si="76"/>
        <v/>
      </c>
      <c r="AB1006" s="959">
        <f t="array" ref="AB1006">MAX(($I$2:$I$10000=I1006)*($W$2:$W$10000=W1006)*($E$2:$E$10000="51")*($P$2:$P$10000))</f>
        <v>0</v>
      </c>
      <c r="AC1006" s="957">
        <f t="shared" si="79"/>
        <v>0</v>
      </c>
    </row>
    <row r="1007" spans="24:29" x14ac:dyDescent="0.3">
      <c r="X1007" s="970" t="str">
        <f t="shared" si="77"/>
        <v>PAS AE 2018</v>
      </c>
      <c r="Y1007" s="970" t="str">
        <f t="shared" si="78"/>
        <v/>
      </c>
      <c r="Z1007" s="957">
        <f t="shared" si="75"/>
        <v>0</v>
      </c>
      <c r="AA1007" s="957" t="str">
        <f t="shared" si="76"/>
        <v/>
      </c>
      <c r="AB1007" s="959">
        <f t="array" ref="AB1007">MAX(($I$2:$I$10000=I1007)*($W$2:$W$10000=W1007)*($E$2:$E$10000="51")*($P$2:$P$10000))</f>
        <v>0</v>
      </c>
      <c r="AC1007" s="957">
        <f t="shared" si="79"/>
        <v>0</v>
      </c>
    </row>
    <row r="1008" spans="24:29" x14ac:dyDescent="0.3">
      <c r="X1008" s="970" t="str">
        <f t="shared" si="77"/>
        <v>PAS AE 2018</v>
      </c>
      <c r="Y1008" s="970" t="str">
        <f t="shared" si="78"/>
        <v/>
      </c>
      <c r="Z1008" s="957">
        <f t="shared" si="75"/>
        <v>0</v>
      </c>
      <c r="AA1008" s="957" t="str">
        <f t="shared" si="76"/>
        <v/>
      </c>
      <c r="AB1008" s="959">
        <f t="array" ref="AB1008">MAX(($I$2:$I$10000=I1008)*($W$2:$W$10000=W1008)*($E$2:$E$10000="51")*($P$2:$P$10000))</f>
        <v>0</v>
      </c>
      <c r="AC1008" s="957">
        <f t="shared" si="79"/>
        <v>0</v>
      </c>
    </row>
    <row r="1009" spans="24:29" x14ac:dyDescent="0.3">
      <c r="X1009" s="970" t="str">
        <f t="shared" si="77"/>
        <v>PAS AE 2018</v>
      </c>
      <c r="Y1009" s="970" t="str">
        <f t="shared" si="78"/>
        <v/>
      </c>
      <c r="Z1009" s="957">
        <f t="shared" si="75"/>
        <v>0</v>
      </c>
      <c r="AA1009" s="957" t="str">
        <f t="shared" si="76"/>
        <v/>
      </c>
      <c r="AB1009" s="959">
        <f t="array" ref="AB1009">MAX(($I$2:$I$10000=I1009)*($W$2:$W$10000=W1009)*($E$2:$E$10000="51")*($P$2:$P$10000))</f>
        <v>0</v>
      </c>
      <c r="AC1009" s="957">
        <f t="shared" si="79"/>
        <v>0</v>
      </c>
    </row>
    <row r="1010" spans="24:29" x14ac:dyDescent="0.3">
      <c r="X1010" s="970" t="str">
        <f t="shared" si="77"/>
        <v>PAS AE 2018</v>
      </c>
      <c r="Y1010" s="970" t="str">
        <f t="shared" si="78"/>
        <v/>
      </c>
      <c r="Z1010" s="957">
        <f t="shared" si="75"/>
        <v>0</v>
      </c>
      <c r="AA1010" s="957" t="str">
        <f t="shared" si="76"/>
        <v/>
      </c>
      <c r="AB1010" s="959">
        <f t="array" ref="AB1010">MAX(($I$2:$I$10000=I1010)*($W$2:$W$10000=W1010)*($E$2:$E$10000="51")*($P$2:$P$10000))</f>
        <v>0</v>
      </c>
      <c r="AC1010" s="957">
        <f t="shared" si="79"/>
        <v>0</v>
      </c>
    </row>
    <row r="1011" spans="24:29" x14ac:dyDescent="0.3">
      <c r="X1011" s="970" t="str">
        <f t="shared" si="77"/>
        <v>PAS AE 2018</v>
      </c>
      <c r="Y1011" s="970" t="str">
        <f t="shared" si="78"/>
        <v/>
      </c>
      <c r="Z1011" s="957">
        <f t="shared" si="75"/>
        <v>0</v>
      </c>
      <c r="AA1011" s="957" t="str">
        <f t="shared" si="76"/>
        <v/>
      </c>
      <c r="AB1011" s="959">
        <f t="array" ref="AB1011">MAX(($I$2:$I$10000=I1011)*($W$2:$W$10000=W1011)*($E$2:$E$10000="51")*($P$2:$P$10000))</f>
        <v>0</v>
      </c>
      <c r="AC1011" s="957">
        <f t="shared" si="79"/>
        <v>0</v>
      </c>
    </row>
    <row r="1012" spans="24:29" x14ac:dyDescent="0.3">
      <c r="X1012" s="970" t="str">
        <f t="shared" si="77"/>
        <v>PAS AE 2018</v>
      </c>
      <c r="Y1012" s="970" t="str">
        <f t="shared" si="78"/>
        <v/>
      </c>
      <c r="Z1012" s="957">
        <f t="shared" si="75"/>
        <v>0</v>
      </c>
      <c r="AA1012" s="957" t="str">
        <f t="shared" si="76"/>
        <v/>
      </c>
      <c r="AB1012" s="959">
        <f t="array" ref="AB1012">MAX(($I$2:$I$10000=I1012)*($W$2:$W$10000=W1012)*($E$2:$E$10000="51")*($P$2:$P$10000))</f>
        <v>0</v>
      </c>
      <c r="AC1012" s="957">
        <f t="shared" si="79"/>
        <v>0</v>
      </c>
    </row>
    <row r="1013" spans="24:29" x14ac:dyDescent="0.3">
      <c r="X1013" s="970" t="str">
        <f t="shared" si="77"/>
        <v>PAS AE 2018</v>
      </c>
      <c r="Y1013" s="970" t="str">
        <f t="shared" si="78"/>
        <v/>
      </c>
      <c r="Z1013" s="957">
        <f t="shared" si="75"/>
        <v>0</v>
      </c>
      <c r="AA1013" s="957" t="str">
        <f t="shared" si="76"/>
        <v/>
      </c>
      <c r="AB1013" s="959">
        <f t="array" ref="AB1013">MAX(($I$2:$I$10000=I1013)*($W$2:$W$10000=W1013)*($E$2:$E$10000="51")*($P$2:$P$10000))</f>
        <v>0</v>
      </c>
      <c r="AC1013" s="957">
        <f t="shared" si="79"/>
        <v>0</v>
      </c>
    </row>
    <row r="1014" spans="24:29" x14ac:dyDescent="0.3">
      <c r="X1014" s="970" t="str">
        <f t="shared" si="77"/>
        <v>PAS AE 2018</v>
      </c>
      <c r="Y1014" s="970" t="str">
        <f t="shared" si="78"/>
        <v/>
      </c>
      <c r="Z1014" s="957">
        <f t="shared" si="75"/>
        <v>0</v>
      </c>
      <c r="AA1014" s="957" t="str">
        <f t="shared" si="76"/>
        <v/>
      </c>
      <c r="AB1014" s="959">
        <f t="array" ref="AB1014">MAX(($I$2:$I$10000=I1014)*($W$2:$W$10000=W1014)*($E$2:$E$10000="51")*($P$2:$P$10000))</f>
        <v>0</v>
      </c>
      <c r="AC1014" s="957">
        <f t="shared" si="79"/>
        <v>0</v>
      </c>
    </row>
    <row r="1015" spans="24:29" x14ac:dyDescent="0.3">
      <c r="X1015" s="970" t="str">
        <f t="shared" si="77"/>
        <v>PAS AE 2018</v>
      </c>
      <c r="Y1015" s="970" t="str">
        <f t="shared" si="78"/>
        <v/>
      </c>
      <c r="Z1015" s="957">
        <f t="shared" si="75"/>
        <v>0</v>
      </c>
      <c r="AA1015" s="957" t="str">
        <f t="shared" si="76"/>
        <v/>
      </c>
      <c r="AB1015" s="959">
        <f t="array" ref="AB1015">MAX(($I$2:$I$10000=I1015)*($W$2:$W$10000=W1015)*($E$2:$E$10000="51")*($P$2:$P$10000))</f>
        <v>0</v>
      </c>
      <c r="AC1015" s="957">
        <f t="shared" si="79"/>
        <v>0</v>
      </c>
    </row>
    <row r="1016" spans="24:29" x14ac:dyDescent="0.3">
      <c r="X1016" s="970" t="str">
        <f t="shared" si="77"/>
        <v>PAS AE 2018</v>
      </c>
      <c r="Y1016" s="970" t="str">
        <f t="shared" si="78"/>
        <v/>
      </c>
      <c r="Z1016" s="957">
        <f t="shared" si="75"/>
        <v>0</v>
      </c>
      <c r="AA1016" s="957" t="str">
        <f t="shared" si="76"/>
        <v/>
      </c>
      <c r="AB1016" s="959">
        <f t="array" ref="AB1016">MAX(($I$2:$I$10000=I1016)*($W$2:$W$10000=W1016)*($E$2:$E$10000="51")*($P$2:$P$10000))</f>
        <v>0</v>
      </c>
      <c r="AC1016" s="957">
        <f t="shared" si="79"/>
        <v>0</v>
      </c>
    </row>
    <row r="1017" spans="24:29" x14ac:dyDescent="0.3">
      <c r="X1017" s="970" t="str">
        <f t="shared" si="77"/>
        <v>PAS AE 2018</v>
      </c>
      <c r="Y1017" s="970" t="str">
        <f t="shared" si="78"/>
        <v/>
      </c>
      <c r="Z1017" s="957">
        <f t="shared" si="75"/>
        <v>0</v>
      </c>
      <c r="AA1017" s="957" t="str">
        <f t="shared" si="76"/>
        <v/>
      </c>
      <c r="AB1017" s="959">
        <f t="array" ref="AB1017">MAX(($I$2:$I$10000=I1017)*($W$2:$W$10000=W1017)*($E$2:$E$10000="51")*($P$2:$P$10000))</f>
        <v>0</v>
      </c>
      <c r="AC1017" s="957">
        <f t="shared" si="79"/>
        <v>0</v>
      </c>
    </row>
    <row r="1018" spans="24:29" x14ac:dyDescent="0.3">
      <c r="X1018" s="970" t="str">
        <f t="shared" si="77"/>
        <v>PAS AE 2018</v>
      </c>
      <c r="Y1018" s="970" t="str">
        <f t="shared" si="78"/>
        <v/>
      </c>
      <c r="Z1018" s="957">
        <f t="shared" si="75"/>
        <v>0</v>
      </c>
      <c r="AA1018" s="957" t="str">
        <f t="shared" si="76"/>
        <v/>
      </c>
      <c r="AB1018" s="959">
        <f t="array" ref="AB1018">MAX(($I$2:$I$10000=I1018)*($W$2:$W$10000=W1018)*($E$2:$E$10000="51")*($P$2:$P$10000))</f>
        <v>0</v>
      </c>
      <c r="AC1018" s="957">
        <f t="shared" si="79"/>
        <v>0</v>
      </c>
    </row>
    <row r="1019" spans="24:29" x14ac:dyDescent="0.3">
      <c r="X1019" s="970" t="str">
        <f t="shared" si="77"/>
        <v>PAS AE 2018</v>
      </c>
      <c r="Y1019" s="970" t="str">
        <f t="shared" si="78"/>
        <v/>
      </c>
      <c r="Z1019" s="957">
        <f t="shared" si="75"/>
        <v>0</v>
      </c>
      <c r="AA1019" s="957" t="str">
        <f t="shared" si="76"/>
        <v/>
      </c>
      <c r="AB1019" s="959">
        <f t="array" ref="AB1019">MAX(($I$2:$I$10000=I1019)*($W$2:$W$10000=W1019)*($E$2:$E$10000="51")*($P$2:$P$10000))</f>
        <v>0</v>
      </c>
      <c r="AC1019" s="957">
        <f t="shared" si="79"/>
        <v>0</v>
      </c>
    </row>
    <row r="1020" spans="24:29" x14ac:dyDescent="0.3">
      <c r="X1020" s="970" t="str">
        <f t="shared" si="77"/>
        <v>PAS AE 2018</v>
      </c>
      <c r="Y1020" s="970" t="str">
        <f t="shared" si="78"/>
        <v/>
      </c>
      <c r="Z1020" s="957">
        <f t="shared" si="75"/>
        <v>0</v>
      </c>
      <c r="AA1020" s="957" t="str">
        <f t="shared" si="76"/>
        <v/>
      </c>
      <c r="AB1020" s="959">
        <f t="array" ref="AB1020">MAX(($I$2:$I$10000=I1020)*($W$2:$W$10000=W1020)*($E$2:$E$10000="51")*($P$2:$P$10000))</f>
        <v>0</v>
      </c>
      <c r="AC1020" s="957">
        <f t="shared" si="79"/>
        <v>0</v>
      </c>
    </row>
    <row r="1021" spans="24:29" x14ac:dyDescent="0.3">
      <c r="X1021" s="970" t="str">
        <f t="shared" si="77"/>
        <v>PAS AE 2018</v>
      </c>
      <c r="Y1021" s="970" t="str">
        <f t="shared" si="78"/>
        <v/>
      </c>
      <c r="Z1021" s="957">
        <f t="shared" si="75"/>
        <v>0</v>
      </c>
      <c r="AA1021" s="957" t="str">
        <f t="shared" si="76"/>
        <v/>
      </c>
      <c r="AB1021" s="959">
        <f t="array" ref="AB1021">MAX(($I$2:$I$10000=I1021)*($W$2:$W$10000=W1021)*($E$2:$E$10000="51")*($P$2:$P$10000))</f>
        <v>0</v>
      </c>
      <c r="AC1021" s="957">
        <f t="shared" si="79"/>
        <v>0</v>
      </c>
    </row>
    <row r="1022" spans="24:29" x14ac:dyDescent="0.3">
      <c r="X1022" s="970" t="str">
        <f t="shared" si="77"/>
        <v>PAS AE 2018</v>
      </c>
      <c r="Y1022" s="970" t="str">
        <f t="shared" si="78"/>
        <v/>
      </c>
      <c r="Z1022" s="957">
        <f t="shared" si="75"/>
        <v>0</v>
      </c>
      <c r="AA1022" s="957" t="str">
        <f t="shared" si="76"/>
        <v/>
      </c>
      <c r="AB1022" s="959">
        <f t="array" ref="AB1022">MAX(($I$2:$I$10000=I1022)*($W$2:$W$10000=W1022)*($E$2:$E$10000="51")*($P$2:$P$10000))</f>
        <v>0</v>
      </c>
      <c r="AC1022" s="957">
        <f t="shared" si="79"/>
        <v>0</v>
      </c>
    </row>
    <row r="1023" spans="24:29" x14ac:dyDescent="0.3">
      <c r="X1023" s="970" t="str">
        <f t="shared" si="77"/>
        <v>PAS AE 2018</v>
      </c>
      <c r="Y1023" s="970" t="str">
        <f t="shared" si="78"/>
        <v/>
      </c>
      <c r="Z1023" s="957">
        <f t="shared" si="75"/>
        <v>0</v>
      </c>
      <c r="AA1023" s="957" t="str">
        <f t="shared" si="76"/>
        <v/>
      </c>
      <c r="AB1023" s="959">
        <f t="array" ref="AB1023">MAX(($I$2:$I$10000=I1023)*($W$2:$W$10000=W1023)*($E$2:$E$10000="51")*($P$2:$P$10000))</f>
        <v>0</v>
      </c>
      <c r="AC1023" s="957">
        <f t="shared" si="79"/>
        <v>0</v>
      </c>
    </row>
    <row r="1024" spans="24:29" x14ac:dyDescent="0.3">
      <c r="X1024" s="970" t="str">
        <f t="shared" si="77"/>
        <v>PAS AE 2018</v>
      </c>
      <c r="Y1024" s="970" t="str">
        <f t="shared" si="78"/>
        <v/>
      </c>
      <c r="Z1024" s="957">
        <f t="shared" si="75"/>
        <v>0</v>
      </c>
      <c r="AA1024" s="957" t="str">
        <f t="shared" si="76"/>
        <v/>
      </c>
      <c r="AB1024" s="959">
        <f t="array" ref="AB1024">MAX(($I$2:$I$10000=I1024)*($W$2:$W$10000=W1024)*($E$2:$E$10000="51")*($P$2:$P$10000))</f>
        <v>0</v>
      </c>
      <c r="AC1024" s="957">
        <f t="shared" si="79"/>
        <v>0</v>
      </c>
    </row>
    <row r="1025" spans="24:29" x14ac:dyDescent="0.3">
      <c r="X1025" s="970" t="str">
        <f t="shared" si="77"/>
        <v>PAS AE 2018</v>
      </c>
      <c r="Y1025" s="970" t="str">
        <f t="shared" si="78"/>
        <v/>
      </c>
      <c r="Z1025" s="957">
        <f t="shared" si="75"/>
        <v>0</v>
      </c>
      <c r="AA1025" s="957" t="str">
        <f t="shared" si="76"/>
        <v/>
      </c>
      <c r="AB1025" s="959">
        <f t="array" ref="AB1025">MAX(($I$2:$I$10000=I1025)*($W$2:$W$10000=W1025)*($E$2:$E$10000="51")*($P$2:$P$10000))</f>
        <v>0</v>
      </c>
      <c r="AC1025" s="957">
        <f t="shared" si="79"/>
        <v>0</v>
      </c>
    </row>
    <row r="1026" spans="24:29" x14ac:dyDescent="0.3">
      <c r="X1026" s="970" t="str">
        <f t="shared" si="77"/>
        <v>PAS AE 2018</v>
      </c>
      <c r="Y1026" s="970" t="str">
        <f t="shared" si="78"/>
        <v/>
      </c>
      <c r="Z1026" s="957">
        <f t="shared" ref="Z1026:Z1089" si="80">IF(AND(X1026="AE 2018",Y1026&lt;&gt;"0"),F1026,0)</f>
        <v>0</v>
      </c>
      <c r="AA1026" s="957" t="str">
        <f t="shared" ref="AA1026:AA1089" si="81">LEFT(C1026,12)</f>
        <v/>
      </c>
      <c r="AB1026" s="959">
        <f t="array" ref="AB1026">MAX(($I$2:$I$10000=I1026)*($W$2:$W$10000=W1026)*($E$2:$E$10000="51")*($P$2:$P$10000))</f>
        <v>0</v>
      </c>
      <c r="AC1026" s="957">
        <f t="shared" si="79"/>
        <v>0</v>
      </c>
    </row>
    <row r="1027" spans="24:29" x14ac:dyDescent="0.3">
      <c r="X1027" s="970" t="str">
        <f t="shared" ref="X1027:X1090" si="82">IF(AND(OR(E1027="51",E1027="57",E1027="54",E1027="61"),YEAR(AB1027)=2018),"AE 2018","PAS AE 2018")</f>
        <v>PAS AE 2018</v>
      </c>
      <c r="Y1027" s="970" t="str">
        <f t="shared" ref="Y1027:Y1090" si="83">CONCATENATE(W1027,I1027,E1027)</f>
        <v/>
      </c>
      <c r="Z1027" s="957">
        <f t="shared" si="80"/>
        <v>0</v>
      </c>
      <c r="AA1027" s="957" t="str">
        <f t="shared" si="81"/>
        <v/>
      </c>
      <c r="AB1027" s="959">
        <f t="array" ref="AB1027">MAX(($I$2:$I$10000=I1027)*($W$2:$W$10000=W1027)*($E$2:$E$10000="51")*($P$2:$P$10000))</f>
        <v>0</v>
      </c>
      <c r="AC1027" s="957">
        <f t="shared" ref="AC1027:AC1090" si="84">IF(YEAR(A1027)&gt;2018,0,F1027)</f>
        <v>0</v>
      </c>
    </row>
    <row r="1028" spans="24:29" x14ac:dyDescent="0.3">
      <c r="X1028" s="970" t="str">
        <f t="shared" si="82"/>
        <v>PAS AE 2018</v>
      </c>
      <c r="Y1028" s="970" t="str">
        <f t="shared" si="83"/>
        <v/>
      </c>
      <c r="Z1028" s="957">
        <f t="shared" si="80"/>
        <v>0</v>
      </c>
      <c r="AA1028" s="957" t="str">
        <f t="shared" si="81"/>
        <v/>
      </c>
      <c r="AB1028" s="959">
        <f t="array" ref="AB1028">MAX(($I$2:$I$10000=I1028)*($W$2:$W$10000=W1028)*($E$2:$E$10000="51")*($P$2:$P$10000))</f>
        <v>0</v>
      </c>
      <c r="AC1028" s="957">
        <f t="shared" si="84"/>
        <v>0</v>
      </c>
    </row>
    <row r="1029" spans="24:29" x14ac:dyDescent="0.3">
      <c r="X1029" s="970" t="str">
        <f t="shared" si="82"/>
        <v>PAS AE 2018</v>
      </c>
      <c r="Y1029" s="970" t="str">
        <f t="shared" si="83"/>
        <v/>
      </c>
      <c r="Z1029" s="957">
        <f t="shared" si="80"/>
        <v>0</v>
      </c>
      <c r="AA1029" s="957" t="str">
        <f t="shared" si="81"/>
        <v/>
      </c>
      <c r="AB1029" s="959">
        <f t="array" ref="AB1029">MAX(($I$2:$I$10000=I1029)*($W$2:$W$10000=W1029)*($E$2:$E$10000="51")*($P$2:$P$10000))</f>
        <v>0</v>
      </c>
      <c r="AC1029" s="957">
        <f t="shared" si="84"/>
        <v>0</v>
      </c>
    </row>
    <row r="1030" spans="24:29" x14ac:dyDescent="0.3">
      <c r="X1030" s="970" t="str">
        <f t="shared" si="82"/>
        <v>PAS AE 2018</v>
      </c>
      <c r="Y1030" s="970" t="str">
        <f t="shared" si="83"/>
        <v/>
      </c>
      <c r="Z1030" s="957">
        <f t="shared" si="80"/>
        <v>0</v>
      </c>
      <c r="AA1030" s="957" t="str">
        <f t="shared" si="81"/>
        <v/>
      </c>
      <c r="AB1030" s="959">
        <f t="array" ref="AB1030">MAX(($I$2:$I$10000=I1030)*($W$2:$W$10000=W1030)*($E$2:$E$10000="51")*($P$2:$P$10000))</f>
        <v>0</v>
      </c>
      <c r="AC1030" s="957">
        <f t="shared" si="84"/>
        <v>0</v>
      </c>
    </row>
    <row r="1031" spans="24:29" x14ac:dyDescent="0.3">
      <c r="X1031" s="970" t="str">
        <f t="shared" si="82"/>
        <v>PAS AE 2018</v>
      </c>
      <c r="Y1031" s="970" t="str">
        <f t="shared" si="83"/>
        <v/>
      </c>
      <c r="Z1031" s="957">
        <f t="shared" si="80"/>
        <v>0</v>
      </c>
      <c r="AA1031" s="957" t="str">
        <f t="shared" si="81"/>
        <v/>
      </c>
      <c r="AB1031" s="959">
        <f t="array" ref="AB1031">MAX(($I$2:$I$10000=I1031)*($W$2:$W$10000=W1031)*($E$2:$E$10000="51")*($P$2:$P$10000))</f>
        <v>0</v>
      </c>
      <c r="AC1031" s="957">
        <f t="shared" si="84"/>
        <v>0</v>
      </c>
    </row>
    <row r="1032" spans="24:29" x14ac:dyDescent="0.3">
      <c r="X1032" s="970" t="str">
        <f t="shared" si="82"/>
        <v>PAS AE 2018</v>
      </c>
      <c r="Y1032" s="970" t="str">
        <f t="shared" si="83"/>
        <v/>
      </c>
      <c r="Z1032" s="957">
        <f t="shared" si="80"/>
        <v>0</v>
      </c>
      <c r="AA1032" s="957" t="str">
        <f t="shared" si="81"/>
        <v/>
      </c>
      <c r="AB1032" s="959">
        <f t="array" ref="AB1032">MAX(($I$2:$I$10000=I1032)*($W$2:$W$10000=W1032)*($E$2:$E$10000="51")*($P$2:$P$10000))</f>
        <v>0</v>
      </c>
      <c r="AC1032" s="957">
        <f t="shared" si="84"/>
        <v>0</v>
      </c>
    </row>
    <row r="1033" spans="24:29" x14ac:dyDescent="0.3">
      <c r="X1033" s="970" t="str">
        <f t="shared" si="82"/>
        <v>PAS AE 2018</v>
      </c>
      <c r="Y1033" s="970" t="str">
        <f t="shared" si="83"/>
        <v/>
      </c>
      <c r="Z1033" s="957">
        <f t="shared" si="80"/>
        <v>0</v>
      </c>
      <c r="AA1033" s="957" t="str">
        <f t="shared" si="81"/>
        <v/>
      </c>
      <c r="AB1033" s="959">
        <f t="array" ref="AB1033">MAX(($I$2:$I$10000=I1033)*($W$2:$W$10000=W1033)*($E$2:$E$10000="51")*($P$2:$P$10000))</f>
        <v>0</v>
      </c>
      <c r="AC1033" s="957">
        <f t="shared" si="84"/>
        <v>0</v>
      </c>
    </row>
    <row r="1034" spans="24:29" x14ac:dyDescent="0.3">
      <c r="X1034" s="970" t="str">
        <f t="shared" si="82"/>
        <v>PAS AE 2018</v>
      </c>
      <c r="Y1034" s="970" t="str">
        <f t="shared" si="83"/>
        <v/>
      </c>
      <c r="Z1034" s="957">
        <f t="shared" si="80"/>
        <v>0</v>
      </c>
      <c r="AA1034" s="957" t="str">
        <f t="shared" si="81"/>
        <v/>
      </c>
      <c r="AB1034" s="959">
        <f t="array" ref="AB1034">MAX(($I$2:$I$10000=I1034)*($W$2:$W$10000=W1034)*($E$2:$E$10000="51")*($P$2:$P$10000))</f>
        <v>0</v>
      </c>
      <c r="AC1034" s="957">
        <f t="shared" si="84"/>
        <v>0</v>
      </c>
    </row>
    <row r="1035" spans="24:29" x14ac:dyDescent="0.3">
      <c r="X1035" s="970" t="str">
        <f t="shared" si="82"/>
        <v>PAS AE 2018</v>
      </c>
      <c r="Y1035" s="970" t="str">
        <f t="shared" si="83"/>
        <v/>
      </c>
      <c r="Z1035" s="957">
        <f t="shared" si="80"/>
        <v>0</v>
      </c>
      <c r="AA1035" s="957" t="str">
        <f t="shared" si="81"/>
        <v/>
      </c>
      <c r="AB1035" s="959">
        <f t="array" ref="AB1035">MAX(($I$2:$I$10000=I1035)*($W$2:$W$10000=W1035)*($E$2:$E$10000="51")*($P$2:$P$10000))</f>
        <v>0</v>
      </c>
      <c r="AC1035" s="957">
        <f t="shared" si="84"/>
        <v>0</v>
      </c>
    </row>
    <row r="1036" spans="24:29" x14ac:dyDescent="0.3">
      <c r="X1036" s="970" t="str">
        <f t="shared" si="82"/>
        <v>PAS AE 2018</v>
      </c>
      <c r="Y1036" s="970" t="str">
        <f t="shared" si="83"/>
        <v/>
      </c>
      <c r="Z1036" s="957">
        <f t="shared" si="80"/>
        <v>0</v>
      </c>
      <c r="AA1036" s="957" t="str">
        <f t="shared" si="81"/>
        <v/>
      </c>
      <c r="AB1036" s="959">
        <f t="array" ref="AB1036">MAX(($I$2:$I$10000=I1036)*($W$2:$W$10000=W1036)*($E$2:$E$10000="51")*($P$2:$P$10000))</f>
        <v>0</v>
      </c>
      <c r="AC1036" s="957">
        <f t="shared" si="84"/>
        <v>0</v>
      </c>
    </row>
    <row r="1037" spans="24:29" x14ac:dyDescent="0.3">
      <c r="X1037" s="970" t="str">
        <f t="shared" si="82"/>
        <v>PAS AE 2018</v>
      </c>
      <c r="Y1037" s="970" t="str">
        <f t="shared" si="83"/>
        <v/>
      </c>
      <c r="Z1037" s="957">
        <f t="shared" si="80"/>
        <v>0</v>
      </c>
      <c r="AA1037" s="957" t="str">
        <f t="shared" si="81"/>
        <v/>
      </c>
      <c r="AB1037" s="959">
        <f t="array" ref="AB1037">MAX(($I$2:$I$10000=I1037)*($W$2:$W$10000=W1037)*($E$2:$E$10000="51")*($P$2:$P$10000))</f>
        <v>0</v>
      </c>
      <c r="AC1037" s="957">
        <f t="shared" si="84"/>
        <v>0</v>
      </c>
    </row>
    <row r="1038" spans="24:29" x14ac:dyDescent="0.3">
      <c r="X1038" s="970" t="str">
        <f t="shared" si="82"/>
        <v>PAS AE 2018</v>
      </c>
      <c r="Y1038" s="970" t="str">
        <f t="shared" si="83"/>
        <v/>
      </c>
      <c r="Z1038" s="957">
        <f t="shared" si="80"/>
        <v>0</v>
      </c>
      <c r="AA1038" s="957" t="str">
        <f t="shared" si="81"/>
        <v/>
      </c>
      <c r="AB1038" s="959">
        <f t="array" ref="AB1038">MAX(($I$2:$I$10000=I1038)*($W$2:$W$10000=W1038)*($E$2:$E$10000="51")*($P$2:$P$10000))</f>
        <v>0</v>
      </c>
      <c r="AC1038" s="957">
        <f t="shared" si="84"/>
        <v>0</v>
      </c>
    </row>
    <row r="1039" spans="24:29" x14ac:dyDescent="0.3">
      <c r="X1039" s="970" t="str">
        <f t="shared" si="82"/>
        <v>PAS AE 2018</v>
      </c>
      <c r="Y1039" s="970" t="str">
        <f t="shared" si="83"/>
        <v/>
      </c>
      <c r="Z1039" s="957">
        <f t="shared" si="80"/>
        <v>0</v>
      </c>
      <c r="AA1039" s="957" t="str">
        <f t="shared" si="81"/>
        <v/>
      </c>
      <c r="AB1039" s="959">
        <f t="array" ref="AB1039">MAX(($I$2:$I$10000=I1039)*($W$2:$W$10000=W1039)*($E$2:$E$10000="51")*($P$2:$P$10000))</f>
        <v>0</v>
      </c>
      <c r="AC1039" s="957">
        <f t="shared" si="84"/>
        <v>0</v>
      </c>
    </row>
    <row r="1040" spans="24:29" x14ac:dyDescent="0.3">
      <c r="X1040" s="970" t="str">
        <f t="shared" si="82"/>
        <v>PAS AE 2018</v>
      </c>
      <c r="Y1040" s="970" t="str">
        <f t="shared" si="83"/>
        <v/>
      </c>
      <c r="Z1040" s="957">
        <f t="shared" si="80"/>
        <v>0</v>
      </c>
      <c r="AA1040" s="957" t="str">
        <f t="shared" si="81"/>
        <v/>
      </c>
      <c r="AB1040" s="959">
        <f t="array" ref="AB1040">MAX(($I$2:$I$10000=I1040)*($W$2:$W$10000=W1040)*($E$2:$E$10000="51")*($P$2:$P$10000))</f>
        <v>0</v>
      </c>
      <c r="AC1040" s="957">
        <f t="shared" si="84"/>
        <v>0</v>
      </c>
    </row>
    <row r="1041" spans="24:29" x14ac:dyDescent="0.3">
      <c r="X1041" s="970" t="str">
        <f t="shared" si="82"/>
        <v>PAS AE 2018</v>
      </c>
      <c r="Y1041" s="970" t="str">
        <f t="shared" si="83"/>
        <v/>
      </c>
      <c r="Z1041" s="957">
        <f t="shared" si="80"/>
        <v>0</v>
      </c>
      <c r="AA1041" s="957" t="str">
        <f t="shared" si="81"/>
        <v/>
      </c>
      <c r="AB1041" s="959">
        <f t="array" ref="AB1041">MAX(($I$2:$I$10000=I1041)*($W$2:$W$10000=W1041)*($E$2:$E$10000="51")*($P$2:$P$10000))</f>
        <v>0</v>
      </c>
      <c r="AC1041" s="957">
        <f t="shared" si="84"/>
        <v>0</v>
      </c>
    </row>
    <row r="1042" spans="24:29" x14ac:dyDescent="0.3">
      <c r="X1042" s="970" t="str">
        <f t="shared" si="82"/>
        <v>PAS AE 2018</v>
      </c>
      <c r="Y1042" s="970" t="str">
        <f t="shared" si="83"/>
        <v/>
      </c>
      <c r="Z1042" s="957">
        <f t="shared" si="80"/>
        <v>0</v>
      </c>
      <c r="AA1042" s="957" t="str">
        <f t="shared" si="81"/>
        <v/>
      </c>
      <c r="AB1042" s="959">
        <f t="array" ref="AB1042">MAX(($I$2:$I$10000=I1042)*($W$2:$W$10000=W1042)*($E$2:$E$10000="51")*($P$2:$P$10000))</f>
        <v>0</v>
      </c>
      <c r="AC1042" s="957">
        <f t="shared" si="84"/>
        <v>0</v>
      </c>
    </row>
    <row r="1043" spans="24:29" x14ac:dyDescent="0.3">
      <c r="X1043" s="970" t="str">
        <f t="shared" si="82"/>
        <v>PAS AE 2018</v>
      </c>
      <c r="Y1043" s="970" t="str">
        <f t="shared" si="83"/>
        <v/>
      </c>
      <c r="Z1043" s="957">
        <f t="shared" si="80"/>
        <v>0</v>
      </c>
      <c r="AA1043" s="957" t="str">
        <f t="shared" si="81"/>
        <v/>
      </c>
      <c r="AB1043" s="959">
        <f t="array" ref="AB1043">MAX(($I$2:$I$10000=I1043)*($W$2:$W$10000=W1043)*($E$2:$E$10000="51")*($P$2:$P$10000))</f>
        <v>0</v>
      </c>
      <c r="AC1043" s="957">
        <f t="shared" si="84"/>
        <v>0</v>
      </c>
    </row>
    <row r="1044" spans="24:29" x14ac:dyDescent="0.3">
      <c r="X1044" s="970" t="str">
        <f t="shared" si="82"/>
        <v>PAS AE 2018</v>
      </c>
      <c r="Y1044" s="970" t="str">
        <f t="shared" si="83"/>
        <v/>
      </c>
      <c r="Z1044" s="957">
        <f t="shared" si="80"/>
        <v>0</v>
      </c>
      <c r="AA1044" s="957" t="str">
        <f t="shared" si="81"/>
        <v/>
      </c>
      <c r="AB1044" s="959">
        <f t="array" ref="AB1044">MAX(($I$2:$I$10000=I1044)*($W$2:$W$10000=W1044)*($E$2:$E$10000="51")*($P$2:$P$10000))</f>
        <v>0</v>
      </c>
      <c r="AC1044" s="957">
        <f t="shared" si="84"/>
        <v>0</v>
      </c>
    </row>
    <row r="1045" spans="24:29" x14ac:dyDescent="0.3">
      <c r="X1045" s="970" t="str">
        <f t="shared" si="82"/>
        <v>PAS AE 2018</v>
      </c>
      <c r="Y1045" s="970" t="str">
        <f t="shared" si="83"/>
        <v/>
      </c>
      <c r="Z1045" s="957">
        <f t="shared" si="80"/>
        <v>0</v>
      </c>
      <c r="AA1045" s="957" t="str">
        <f t="shared" si="81"/>
        <v/>
      </c>
      <c r="AB1045" s="959">
        <f t="array" ref="AB1045">MAX(($I$2:$I$10000=I1045)*($W$2:$W$10000=W1045)*($E$2:$E$10000="51")*($P$2:$P$10000))</f>
        <v>0</v>
      </c>
      <c r="AC1045" s="957">
        <f t="shared" si="84"/>
        <v>0</v>
      </c>
    </row>
    <row r="1046" spans="24:29" x14ac:dyDescent="0.3">
      <c r="X1046" s="970" t="str">
        <f t="shared" si="82"/>
        <v>PAS AE 2018</v>
      </c>
      <c r="Y1046" s="970" t="str">
        <f t="shared" si="83"/>
        <v/>
      </c>
      <c r="Z1046" s="957">
        <f t="shared" si="80"/>
        <v>0</v>
      </c>
      <c r="AA1046" s="957" t="str">
        <f t="shared" si="81"/>
        <v/>
      </c>
      <c r="AB1046" s="959">
        <f t="array" ref="AB1046">MAX(($I$2:$I$10000=I1046)*($W$2:$W$10000=W1046)*($E$2:$E$10000="51")*($P$2:$P$10000))</f>
        <v>0</v>
      </c>
      <c r="AC1046" s="957">
        <f t="shared" si="84"/>
        <v>0</v>
      </c>
    </row>
    <row r="1047" spans="24:29" x14ac:dyDescent="0.3">
      <c r="X1047" s="970" t="str">
        <f t="shared" si="82"/>
        <v>PAS AE 2018</v>
      </c>
      <c r="Y1047" s="970" t="str">
        <f t="shared" si="83"/>
        <v/>
      </c>
      <c r="Z1047" s="957">
        <f t="shared" si="80"/>
        <v>0</v>
      </c>
      <c r="AA1047" s="957" t="str">
        <f t="shared" si="81"/>
        <v/>
      </c>
      <c r="AB1047" s="959">
        <f t="array" ref="AB1047">MAX(($I$2:$I$10000=I1047)*($W$2:$W$10000=W1047)*($E$2:$E$10000="51")*($P$2:$P$10000))</f>
        <v>0</v>
      </c>
      <c r="AC1047" s="957">
        <f t="shared" si="84"/>
        <v>0</v>
      </c>
    </row>
    <row r="1048" spans="24:29" x14ac:dyDescent="0.3">
      <c r="X1048" s="970" t="str">
        <f t="shared" si="82"/>
        <v>PAS AE 2018</v>
      </c>
      <c r="Y1048" s="970" t="str">
        <f t="shared" si="83"/>
        <v/>
      </c>
      <c r="Z1048" s="957">
        <f t="shared" si="80"/>
        <v>0</v>
      </c>
      <c r="AA1048" s="957" t="str">
        <f t="shared" si="81"/>
        <v/>
      </c>
      <c r="AB1048" s="959">
        <f t="array" ref="AB1048">MAX(($I$2:$I$10000=I1048)*($W$2:$W$10000=W1048)*($E$2:$E$10000="51")*($P$2:$P$10000))</f>
        <v>0</v>
      </c>
      <c r="AC1048" s="957">
        <f t="shared" si="84"/>
        <v>0</v>
      </c>
    </row>
    <row r="1049" spans="24:29" x14ac:dyDescent="0.3">
      <c r="X1049" s="970" t="str">
        <f t="shared" si="82"/>
        <v>PAS AE 2018</v>
      </c>
      <c r="Y1049" s="970" t="str">
        <f t="shared" si="83"/>
        <v/>
      </c>
      <c r="Z1049" s="957">
        <f t="shared" si="80"/>
        <v>0</v>
      </c>
      <c r="AA1049" s="957" t="str">
        <f t="shared" si="81"/>
        <v/>
      </c>
      <c r="AB1049" s="959">
        <f t="array" ref="AB1049">MAX(($I$2:$I$10000=I1049)*($W$2:$W$10000=W1049)*($E$2:$E$10000="51")*($P$2:$P$10000))</f>
        <v>0</v>
      </c>
      <c r="AC1049" s="957">
        <f t="shared" si="84"/>
        <v>0</v>
      </c>
    </row>
    <row r="1050" spans="24:29" x14ac:dyDescent="0.3">
      <c r="X1050" s="970" t="str">
        <f t="shared" si="82"/>
        <v>PAS AE 2018</v>
      </c>
      <c r="Y1050" s="970" t="str">
        <f t="shared" si="83"/>
        <v/>
      </c>
      <c r="Z1050" s="957">
        <f t="shared" si="80"/>
        <v>0</v>
      </c>
      <c r="AA1050" s="957" t="str">
        <f t="shared" si="81"/>
        <v/>
      </c>
      <c r="AB1050" s="959">
        <f t="array" ref="AB1050">MAX(($I$2:$I$10000=I1050)*($W$2:$W$10000=W1050)*($E$2:$E$10000="51")*($P$2:$P$10000))</f>
        <v>0</v>
      </c>
      <c r="AC1050" s="957">
        <f t="shared" si="84"/>
        <v>0</v>
      </c>
    </row>
    <row r="1051" spans="24:29" x14ac:dyDescent="0.3">
      <c r="X1051" s="970" t="str">
        <f t="shared" si="82"/>
        <v>PAS AE 2018</v>
      </c>
      <c r="Y1051" s="970" t="str">
        <f t="shared" si="83"/>
        <v/>
      </c>
      <c r="Z1051" s="957">
        <f t="shared" si="80"/>
        <v>0</v>
      </c>
      <c r="AA1051" s="957" t="str">
        <f t="shared" si="81"/>
        <v/>
      </c>
      <c r="AB1051" s="959">
        <f t="array" ref="AB1051">MAX(($I$2:$I$10000=I1051)*($W$2:$W$10000=W1051)*($E$2:$E$10000="51")*($P$2:$P$10000))</f>
        <v>0</v>
      </c>
      <c r="AC1051" s="957">
        <f t="shared" si="84"/>
        <v>0</v>
      </c>
    </row>
    <row r="1052" spans="24:29" x14ac:dyDescent="0.3">
      <c r="X1052" s="970" t="str">
        <f t="shared" si="82"/>
        <v>PAS AE 2018</v>
      </c>
      <c r="Y1052" s="970" t="str">
        <f t="shared" si="83"/>
        <v/>
      </c>
      <c r="Z1052" s="957">
        <f t="shared" si="80"/>
        <v>0</v>
      </c>
      <c r="AA1052" s="957" t="str">
        <f t="shared" si="81"/>
        <v/>
      </c>
      <c r="AB1052" s="959">
        <f t="array" ref="AB1052">MAX(($I$2:$I$10000=I1052)*($W$2:$W$10000=W1052)*($E$2:$E$10000="51")*($P$2:$P$10000))</f>
        <v>0</v>
      </c>
      <c r="AC1052" s="957">
        <f t="shared" si="84"/>
        <v>0</v>
      </c>
    </row>
    <row r="1053" spans="24:29" x14ac:dyDescent="0.3">
      <c r="X1053" s="970" t="str">
        <f t="shared" si="82"/>
        <v>PAS AE 2018</v>
      </c>
      <c r="Y1053" s="970" t="str">
        <f t="shared" si="83"/>
        <v/>
      </c>
      <c r="Z1053" s="957">
        <f t="shared" si="80"/>
        <v>0</v>
      </c>
      <c r="AA1053" s="957" t="str">
        <f t="shared" si="81"/>
        <v/>
      </c>
      <c r="AB1053" s="959">
        <f t="array" ref="AB1053">MAX(($I$2:$I$10000=I1053)*($W$2:$W$10000=W1053)*($E$2:$E$10000="51")*($P$2:$P$10000))</f>
        <v>0</v>
      </c>
      <c r="AC1053" s="957">
        <f t="shared" si="84"/>
        <v>0</v>
      </c>
    </row>
    <row r="1054" spans="24:29" x14ac:dyDescent="0.3">
      <c r="X1054" s="970" t="str">
        <f t="shared" si="82"/>
        <v>PAS AE 2018</v>
      </c>
      <c r="Y1054" s="970" t="str">
        <f t="shared" si="83"/>
        <v/>
      </c>
      <c r="Z1054" s="957">
        <f t="shared" si="80"/>
        <v>0</v>
      </c>
      <c r="AA1054" s="957" t="str">
        <f t="shared" si="81"/>
        <v/>
      </c>
      <c r="AB1054" s="959">
        <f t="array" ref="AB1054">MAX(($I$2:$I$10000=I1054)*($W$2:$W$10000=W1054)*($E$2:$E$10000="51")*($P$2:$P$10000))</f>
        <v>0</v>
      </c>
      <c r="AC1054" s="957">
        <f t="shared" si="84"/>
        <v>0</v>
      </c>
    </row>
    <row r="1055" spans="24:29" x14ac:dyDescent="0.3">
      <c r="X1055" s="970" t="str">
        <f t="shared" si="82"/>
        <v>PAS AE 2018</v>
      </c>
      <c r="Y1055" s="970" t="str">
        <f t="shared" si="83"/>
        <v/>
      </c>
      <c r="Z1055" s="957">
        <f t="shared" si="80"/>
        <v>0</v>
      </c>
      <c r="AA1055" s="957" t="str">
        <f t="shared" si="81"/>
        <v/>
      </c>
      <c r="AB1055" s="959">
        <f t="array" ref="AB1055">MAX(($I$2:$I$10000=I1055)*($W$2:$W$10000=W1055)*($E$2:$E$10000="51")*($P$2:$P$10000))</f>
        <v>0</v>
      </c>
      <c r="AC1055" s="957">
        <f t="shared" si="84"/>
        <v>0</v>
      </c>
    </row>
    <row r="1056" spans="24:29" x14ac:dyDescent="0.3">
      <c r="X1056" s="970" t="str">
        <f t="shared" si="82"/>
        <v>PAS AE 2018</v>
      </c>
      <c r="Y1056" s="970" t="str">
        <f t="shared" si="83"/>
        <v/>
      </c>
      <c r="Z1056" s="957">
        <f t="shared" si="80"/>
        <v>0</v>
      </c>
      <c r="AA1056" s="957" t="str">
        <f t="shared" si="81"/>
        <v/>
      </c>
      <c r="AB1056" s="959">
        <f t="array" ref="AB1056">MAX(($I$2:$I$10000=I1056)*($W$2:$W$10000=W1056)*($E$2:$E$10000="51")*($P$2:$P$10000))</f>
        <v>0</v>
      </c>
      <c r="AC1056" s="957">
        <f t="shared" si="84"/>
        <v>0</v>
      </c>
    </row>
    <row r="1057" spans="24:29" x14ac:dyDescent="0.3">
      <c r="X1057" s="970" t="str">
        <f t="shared" si="82"/>
        <v>PAS AE 2018</v>
      </c>
      <c r="Y1057" s="970" t="str">
        <f t="shared" si="83"/>
        <v/>
      </c>
      <c r="Z1057" s="957">
        <f t="shared" si="80"/>
        <v>0</v>
      </c>
      <c r="AA1057" s="957" t="str">
        <f t="shared" si="81"/>
        <v/>
      </c>
      <c r="AB1057" s="959">
        <f t="array" ref="AB1057">MAX(($I$2:$I$10000=I1057)*($W$2:$W$10000=W1057)*($E$2:$E$10000="51")*($P$2:$P$10000))</f>
        <v>0</v>
      </c>
      <c r="AC1057" s="957">
        <f t="shared" si="84"/>
        <v>0</v>
      </c>
    </row>
    <row r="1058" spans="24:29" x14ac:dyDescent="0.3">
      <c r="X1058" s="970" t="str">
        <f t="shared" si="82"/>
        <v>PAS AE 2018</v>
      </c>
      <c r="Y1058" s="970" t="str">
        <f t="shared" si="83"/>
        <v/>
      </c>
      <c r="Z1058" s="957">
        <f t="shared" si="80"/>
        <v>0</v>
      </c>
      <c r="AA1058" s="957" t="str">
        <f t="shared" si="81"/>
        <v/>
      </c>
      <c r="AB1058" s="959">
        <f t="array" ref="AB1058">MAX(($I$2:$I$10000=I1058)*($W$2:$W$10000=W1058)*($E$2:$E$10000="51")*($P$2:$P$10000))</f>
        <v>0</v>
      </c>
      <c r="AC1058" s="957">
        <f t="shared" si="84"/>
        <v>0</v>
      </c>
    </row>
    <row r="1059" spans="24:29" x14ac:dyDescent="0.3">
      <c r="X1059" s="970" t="str">
        <f t="shared" si="82"/>
        <v>PAS AE 2018</v>
      </c>
      <c r="Y1059" s="970" t="str">
        <f t="shared" si="83"/>
        <v/>
      </c>
      <c r="Z1059" s="957">
        <f t="shared" si="80"/>
        <v>0</v>
      </c>
      <c r="AA1059" s="957" t="str">
        <f t="shared" si="81"/>
        <v/>
      </c>
      <c r="AB1059" s="959">
        <f t="array" ref="AB1059">MAX(($I$2:$I$10000=I1059)*($W$2:$W$10000=W1059)*($E$2:$E$10000="51")*($P$2:$P$10000))</f>
        <v>0</v>
      </c>
      <c r="AC1059" s="957">
        <f t="shared" si="84"/>
        <v>0</v>
      </c>
    </row>
    <row r="1060" spans="24:29" x14ac:dyDescent="0.3">
      <c r="X1060" s="970" t="str">
        <f t="shared" si="82"/>
        <v>PAS AE 2018</v>
      </c>
      <c r="Y1060" s="970" t="str">
        <f t="shared" si="83"/>
        <v/>
      </c>
      <c r="Z1060" s="957">
        <f t="shared" si="80"/>
        <v>0</v>
      </c>
      <c r="AA1060" s="957" t="str">
        <f t="shared" si="81"/>
        <v/>
      </c>
      <c r="AB1060" s="959">
        <f t="array" ref="AB1060">MAX(($I$2:$I$10000=I1060)*($W$2:$W$10000=W1060)*($E$2:$E$10000="51")*($P$2:$P$10000))</f>
        <v>0</v>
      </c>
      <c r="AC1060" s="957">
        <f t="shared" si="84"/>
        <v>0</v>
      </c>
    </row>
    <row r="1061" spans="24:29" x14ac:dyDescent="0.3">
      <c r="X1061" s="970" t="str">
        <f t="shared" si="82"/>
        <v>PAS AE 2018</v>
      </c>
      <c r="Y1061" s="970" t="str">
        <f t="shared" si="83"/>
        <v/>
      </c>
      <c r="Z1061" s="957">
        <f t="shared" si="80"/>
        <v>0</v>
      </c>
      <c r="AA1061" s="957" t="str">
        <f t="shared" si="81"/>
        <v/>
      </c>
      <c r="AB1061" s="959">
        <f t="array" ref="AB1061">MAX(($I$2:$I$10000=I1061)*($W$2:$W$10000=W1061)*($E$2:$E$10000="51")*($P$2:$P$10000))</f>
        <v>0</v>
      </c>
      <c r="AC1061" s="957">
        <f t="shared" si="84"/>
        <v>0</v>
      </c>
    </row>
    <row r="1062" spans="24:29" x14ac:dyDescent="0.3">
      <c r="X1062" s="970" t="str">
        <f t="shared" si="82"/>
        <v>PAS AE 2018</v>
      </c>
      <c r="Y1062" s="970" t="str">
        <f t="shared" si="83"/>
        <v/>
      </c>
      <c r="Z1062" s="957">
        <f t="shared" si="80"/>
        <v>0</v>
      </c>
      <c r="AA1062" s="957" t="str">
        <f t="shared" si="81"/>
        <v/>
      </c>
      <c r="AB1062" s="959">
        <f t="array" ref="AB1062">MAX(($I$2:$I$10000=I1062)*($W$2:$W$10000=W1062)*($E$2:$E$10000="51")*($P$2:$P$10000))</f>
        <v>0</v>
      </c>
      <c r="AC1062" s="957">
        <f t="shared" si="84"/>
        <v>0</v>
      </c>
    </row>
    <row r="1063" spans="24:29" x14ac:dyDescent="0.3">
      <c r="X1063" s="970" t="str">
        <f t="shared" si="82"/>
        <v>PAS AE 2018</v>
      </c>
      <c r="Y1063" s="970" t="str">
        <f t="shared" si="83"/>
        <v/>
      </c>
      <c r="Z1063" s="957">
        <f t="shared" si="80"/>
        <v>0</v>
      </c>
      <c r="AA1063" s="957" t="str">
        <f t="shared" si="81"/>
        <v/>
      </c>
      <c r="AB1063" s="959">
        <f t="array" ref="AB1063">MAX(($I$2:$I$10000=I1063)*($W$2:$W$10000=W1063)*($E$2:$E$10000="51")*($P$2:$P$10000))</f>
        <v>0</v>
      </c>
      <c r="AC1063" s="957">
        <f t="shared" si="84"/>
        <v>0</v>
      </c>
    </row>
    <row r="1064" spans="24:29" x14ac:dyDescent="0.3">
      <c r="X1064" s="970" t="str">
        <f t="shared" si="82"/>
        <v>PAS AE 2018</v>
      </c>
      <c r="Y1064" s="970" t="str">
        <f t="shared" si="83"/>
        <v/>
      </c>
      <c r="Z1064" s="957">
        <f t="shared" si="80"/>
        <v>0</v>
      </c>
      <c r="AA1064" s="957" t="str">
        <f t="shared" si="81"/>
        <v/>
      </c>
      <c r="AB1064" s="959">
        <f t="array" ref="AB1064">MAX(($I$2:$I$10000=I1064)*($W$2:$W$10000=W1064)*($E$2:$E$10000="51")*($P$2:$P$10000))</f>
        <v>0</v>
      </c>
      <c r="AC1064" s="957">
        <f t="shared" si="84"/>
        <v>0</v>
      </c>
    </row>
    <row r="1065" spans="24:29" x14ac:dyDescent="0.3">
      <c r="X1065" s="970" t="str">
        <f t="shared" si="82"/>
        <v>PAS AE 2018</v>
      </c>
      <c r="Y1065" s="970" t="str">
        <f t="shared" si="83"/>
        <v/>
      </c>
      <c r="Z1065" s="957">
        <f t="shared" si="80"/>
        <v>0</v>
      </c>
      <c r="AA1065" s="957" t="str">
        <f t="shared" si="81"/>
        <v/>
      </c>
      <c r="AB1065" s="959">
        <f t="array" ref="AB1065">MAX(($I$2:$I$10000=I1065)*($W$2:$W$10000=W1065)*($E$2:$E$10000="51")*($P$2:$P$10000))</f>
        <v>0</v>
      </c>
      <c r="AC1065" s="957">
        <f t="shared" si="84"/>
        <v>0</v>
      </c>
    </row>
    <row r="1066" spans="24:29" x14ac:dyDescent="0.3">
      <c r="X1066" s="970" t="str">
        <f t="shared" si="82"/>
        <v>PAS AE 2018</v>
      </c>
      <c r="Y1066" s="970" t="str">
        <f t="shared" si="83"/>
        <v/>
      </c>
      <c r="Z1066" s="957">
        <f t="shared" si="80"/>
        <v>0</v>
      </c>
      <c r="AA1066" s="957" t="str">
        <f t="shared" si="81"/>
        <v/>
      </c>
      <c r="AB1066" s="959">
        <f t="array" ref="AB1066">MAX(($I$2:$I$10000=I1066)*($W$2:$W$10000=W1066)*($E$2:$E$10000="51")*($P$2:$P$10000))</f>
        <v>0</v>
      </c>
      <c r="AC1066" s="957">
        <f t="shared" si="84"/>
        <v>0</v>
      </c>
    </row>
    <row r="1067" spans="24:29" x14ac:dyDescent="0.3">
      <c r="X1067" s="970" t="str">
        <f t="shared" si="82"/>
        <v>PAS AE 2018</v>
      </c>
      <c r="Y1067" s="970" t="str">
        <f t="shared" si="83"/>
        <v/>
      </c>
      <c r="Z1067" s="957">
        <f t="shared" si="80"/>
        <v>0</v>
      </c>
      <c r="AA1067" s="957" t="str">
        <f t="shared" si="81"/>
        <v/>
      </c>
      <c r="AB1067" s="959">
        <f t="array" ref="AB1067">MAX(($I$2:$I$10000=I1067)*($W$2:$W$10000=W1067)*($E$2:$E$10000="51")*($P$2:$P$10000))</f>
        <v>0</v>
      </c>
      <c r="AC1067" s="957">
        <f t="shared" si="84"/>
        <v>0</v>
      </c>
    </row>
    <row r="1068" spans="24:29" x14ac:dyDescent="0.3">
      <c r="X1068" s="970" t="str">
        <f t="shared" si="82"/>
        <v>PAS AE 2018</v>
      </c>
      <c r="Y1068" s="970" t="str">
        <f t="shared" si="83"/>
        <v/>
      </c>
      <c r="Z1068" s="957">
        <f t="shared" si="80"/>
        <v>0</v>
      </c>
      <c r="AA1068" s="957" t="str">
        <f t="shared" si="81"/>
        <v/>
      </c>
      <c r="AB1068" s="959">
        <f t="array" ref="AB1068">MAX(($I$2:$I$10000=I1068)*($W$2:$W$10000=W1068)*($E$2:$E$10000="51")*($P$2:$P$10000))</f>
        <v>0</v>
      </c>
      <c r="AC1068" s="957">
        <f t="shared" si="84"/>
        <v>0</v>
      </c>
    </row>
    <row r="1069" spans="24:29" x14ac:dyDescent="0.3">
      <c r="X1069" s="970" t="str">
        <f t="shared" si="82"/>
        <v>PAS AE 2018</v>
      </c>
      <c r="Y1069" s="970" t="str">
        <f t="shared" si="83"/>
        <v/>
      </c>
      <c r="Z1069" s="957">
        <f t="shared" si="80"/>
        <v>0</v>
      </c>
      <c r="AA1069" s="957" t="str">
        <f t="shared" si="81"/>
        <v/>
      </c>
      <c r="AB1069" s="959">
        <f t="array" ref="AB1069">MAX(($I$2:$I$10000=I1069)*($W$2:$W$10000=W1069)*($E$2:$E$10000="51")*($P$2:$P$10000))</f>
        <v>0</v>
      </c>
      <c r="AC1069" s="957">
        <f t="shared" si="84"/>
        <v>0</v>
      </c>
    </row>
    <row r="1070" spans="24:29" x14ac:dyDescent="0.3">
      <c r="X1070" s="970" t="str">
        <f t="shared" si="82"/>
        <v>PAS AE 2018</v>
      </c>
      <c r="Y1070" s="970" t="str">
        <f t="shared" si="83"/>
        <v/>
      </c>
      <c r="Z1070" s="957">
        <f t="shared" si="80"/>
        <v>0</v>
      </c>
      <c r="AA1070" s="957" t="str">
        <f t="shared" si="81"/>
        <v/>
      </c>
      <c r="AB1070" s="959">
        <f t="array" ref="AB1070">MAX(($I$2:$I$10000=I1070)*($W$2:$W$10000=W1070)*($E$2:$E$10000="51")*($P$2:$P$10000))</f>
        <v>0</v>
      </c>
      <c r="AC1070" s="957">
        <f t="shared" si="84"/>
        <v>0</v>
      </c>
    </row>
    <row r="1071" spans="24:29" x14ac:dyDescent="0.3">
      <c r="X1071" s="970" t="str">
        <f t="shared" si="82"/>
        <v>PAS AE 2018</v>
      </c>
      <c r="Y1071" s="970" t="str">
        <f t="shared" si="83"/>
        <v/>
      </c>
      <c r="Z1071" s="957">
        <f t="shared" si="80"/>
        <v>0</v>
      </c>
      <c r="AA1071" s="957" t="str">
        <f t="shared" si="81"/>
        <v/>
      </c>
      <c r="AB1071" s="959">
        <f t="array" ref="AB1071">MAX(($I$2:$I$10000=I1071)*($W$2:$W$10000=W1071)*($E$2:$E$10000="51")*($P$2:$P$10000))</f>
        <v>0</v>
      </c>
      <c r="AC1071" s="957">
        <f t="shared" si="84"/>
        <v>0</v>
      </c>
    </row>
    <row r="1072" spans="24:29" x14ac:dyDescent="0.3">
      <c r="X1072" s="970" t="str">
        <f t="shared" si="82"/>
        <v>PAS AE 2018</v>
      </c>
      <c r="Y1072" s="970" t="str">
        <f t="shared" si="83"/>
        <v/>
      </c>
      <c r="Z1072" s="957">
        <f t="shared" si="80"/>
        <v>0</v>
      </c>
      <c r="AA1072" s="957" t="str">
        <f t="shared" si="81"/>
        <v/>
      </c>
      <c r="AB1072" s="959">
        <f t="array" ref="AB1072">MAX(($I$2:$I$10000=I1072)*($W$2:$W$10000=W1072)*($E$2:$E$10000="51")*($P$2:$P$10000))</f>
        <v>0</v>
      </c>
      <c r="AC1072" s="957">
        <f t="shared" si="84"/>
        <v>0</v>
      </c>
    </row>
    <row r="1073" spans="24:29" x14ac:dyDescent="0.3">
      <c r="X1073" s="970" t="str">
        <f t="shared" si="82"/>
        <v>PAS AE 2018</v>
      </c>
      <c r="Y1073" s="970" t="str">
        <f t="shared" si="83"/>
        <v/>
      </c>
      <c r="Z1073" s="957">
        <f t="shared" si="80"/>
        <v>0</v>
      </c>
      <c r="AA1073" s="957" t="str">
        <f t="shared" si="81"/>
        <v/>
      </c>
      <c r="AB1073" s="959">
        <f t="array" ref="AB1073">MAX(($I$2:$I$10000=I1073)*($W$2:$W$10000=W1073)*($E$2:$E$10000="51")*($P$2:$P$10000))</f>
        <v>0</v>
      </c>
      <c r="AC1073" s="957">
        <f t="shared" si="84"/>
        <v>0</v>
      </c>
    </row>
    <row r="1074" spans="24:29" x14ac:dyDescent="0.3">
      <c r="X1074" s="970" t="str">
        <f t="shared" si="82"/>
        <v>PAS AE 2018</v>
      </c>
      <c r="Y1074" s="970" t="str">
        <f t="shared" si="83"/>
        <v/>
      </c>
      <c r="Z1074" s="957">
        <f t="shared" si="80"/>
        <v>0</v>
      </c>
      <c r="AA1074" s="957" t="str">
        <f t="shared" si="81"/>
        <v/>
      </c>
      <c r="AB1074" s="959">
        <f t="array" ref="AB1074">MAX(($I$2:$I$10000=I1074)*($W$2:$W$10000=W1074)*($E$2:$E$10000="51")*($P$2:$P$10000))</f>
        <v>0</v>
      </c>
      <c r="AC1074" s="957">
        <f t="shared" si="84"/>
        <v>0</v>
      </c>
    </row>
    <row r="1075" spans="24:29" x14ac:dyDescent="0.3">
      <c r="X1075" s="970" t="str">
        <f t="shared" si="82"/>
        <v>PAS AE 2018</v>
      </c>
      <c r="Y1075" s="970" t="str">
        <f t="shared" si="83"/>
        <v/>
      </c>
      <c r="Z1075" s="957">
        <f t="shared" si="80"/>
        <v>0</v>
      </c>
      <c r="AA1075" s="957" t="str">
        <f t="shared" si="81"/>
        <v/>
      </c>
      <c r="AB1075" s="959">
        <f t="array" ref="AB1075">MAX(($I$2:$I$10000=I1075)*($W$2:$W$10000=W1075)*($E$2:$E$10000="51")*($P$2:$P$10000))</f>
        <v>0</v>
      </c>
      <c r="AC1075" s="957">
        <f t="shared" si="84"/>
        <v>0</v>
      </c>
    </row>
    <row r="1076" spans="24:29" x14ac:dyDescent="0.3">
      <c r="X1076" s="970" t="str">
        <f t="shared" si="82"/>
        <v>PAS AE 2018</v>
      </c>
      <c r="Y1076" s="970" t="str">
        <f t="shared" si="83"/>
        <v/>
      </c>
      <c r="Z1076" s="957">
        <f t="shared" si="80"/>
        <v>0</v>
      </c>
      <c r="AA1076" s="957" t="str">
        <f t="shared" si="81"/>
        <v/>
      </c>
      <c r="AB1076" s="959">
        <f t="array" ref="AB1076">MAX(($I$2:$I$10000=I1076)*($W$2:$W$10000=W1076)*($E$2:$E$10000="51")*($P$2:$P$10000))</f>
        <v>0</v>
      </c>
      <c r="AC1076" s="957">
        <f t="shared" si="84"/>
        <v>0</v>
      </c>
    </row>
    <row r="1077" spans="24:29" x14ac:dyDescent="0.3">
      <c r="X1077" s="970" t="str">
        <f t="shared" si="82"/>
        <v>PAS AE 2018</v>
      </c>
      <c r="Y1077" s="970" t="str">
        <f t="shared" si="83"/>
        <v/>
      </c>
      <c r="Z1077" s="957">
        <f t="shared" si="80"/>
        <v>0</v>
      </c>
      <c r="AA1077" s="957" t="str">
        <f t="shared" si="81"/>
        <v/>
      </c>
      <c r="AB1077" s="959">
        <f t="array" ref="AB1077">MAX(($I$2:$I$10000=I1077)*($W$2:$W$10000=W1077)*($E$2:$E$10000="51")*($P$2:$P$10000))</f>
        <v>0</v>
      </c>
      <c r="AC1077" s="957">
        <f t="shared" si="84"/>
        <v>0</v>
      </c>
    </row>
    <row r="1078" spans="24:29" x14ac:dyDescent="0.3">
      <c r="X1078" s="970" t="str">
        <f t="shared" si="82"/>
        <v>PAS AE 2018</v>
      </c>
      <c r="Y1078" s="970" t="str">
        <f t="shared" si="83"/>
        <v/>
      </c>
      <c r="Z1078" s="957">
        <f t="shared" si="80"/>
        <v>0</v>
      </c>
      <c r="AA1078" s="957" t="str">
        <f t="shared" si="81"/>
        <v/>
      </c>
      <c r="AB1078" s="959">
        <f t="array" ref="AB1078">MAX(($I$2:$I$10000=I1078)*($W$2:$W$10000=W1078)*($E$2:$E$10000="51")*($P$2:$P$10000))</f>
        <v>0</v>
      </c>
      <c r="AC1078" s="957">
        <f t="shared" si="84"/>
        <v>0</v>
      </c>
    </row>
    <row r="1079" spans="24:29" x14ac:dyDescent="0.3">
      <c r="X1079" s="970" t="str">
        <f t="shared" si="82"/>
        <v>PAS AE 2018</v>
      </c>
      <c r="Y1079" s="970" t="str">
        <f t="shared" si="83"/>
        <v/>
      </c>
      <c r="Z1079" s="957">
        <f t="shared" si="80"/>
        <v>0</v>
      </c>
      <c r="AA1079" s="957" t="str">
        <f t="shared" si="81"/>
        <v/>
      </c>
      <c r="AB1079" s="959">
        <f t="array" ref="AB1079">MAX(($I$2:$I$10000=I1079)*($W$2:$W$10000=W1079)*($E$2:$E$10000="51")*($P$2:$P$10000))</f>
        <v>0</v>
      </c>
      <c r="AC1079" s="957">
        <f t="shared" si="84"/>
        <v>0</v>
      </c>
    </row>
    <row r="1080" spans="24:29" x14ac:dyDescent="0.3">
      <c r="X1080" s="970" t="str">
        <f t="shared" si="82"/>
        <v>PAS AE 2018</v>
      </c>
      <c r="Y1080" s="970" t="str">
        <f t="shared" si="83"/>
        <v/>
      </c>
      <c r="Z1080" s="957">
        <f t="shared" si="80"/>
        <v>0</v>
      </c>
      <c r="AA1080" s="957" t="str">
        <f t="shared" si="81"/>
        <v/>
      </c>
      <c r="AB1080" s="959">
        <f t="array" ref="AB1080">MAX(($I$2:$I$10000=I1080)*($W$2:$W$10000=W1080)*($E$2:$E$10000="51")*($P$2:$P$10000))</f>
        <v>0</v>
      </c>
      <c r="AC1080" s="957">
        <f t="shared" si="84"/>
        <v>0</v>
      </c>
    </row>
    <row r="1081" spans="24:29" x14ac:dyDescent="0.3">
      <c r="X1081" s="970" t="str">
        <f t="shared" si="82"/>
        <v>PAS AE 2018</v>
      </c>
      <c r="Y1081" s="970" t="str">
        <f t="shared" si="83"/>
        <v/>
      </c>
      <c r="Z1081" s="957">
        <f t="shared" si="80"/>
        <v>0</v>
      </c>
      <c r="AA1081" s="957" t="str">
        <f t="shared" si="81"/>
        <v/>
      </c>
      <c r="AB1081" s="959">
        <f t="array" ref="AB1081">MAX(($I$2:$I$10000=I1081)*($W$2:$W$10000=W1081)*($E$2:$E$10000="51")*($P$2:$P$10000))</f>
        <v>0</v>
      </c>
      <c r="AC1081" s="957">
        <f t="shared" si="84"/>
        <v>0</v>
      </c>
    </row>
    <row r="1082" spans="24:29" x14ac:dyDescent="0.3">
      <c r="X1082" s="970" t="str">
        <f t="shared" si="82"/>
        <v>PAS AE 2018</v>
      </c>
      <c r="Y1082" s="970" t="str">
        <f t="shared" si="83"/>
        <v/>
      </c>
      <c r="Z1082" s="957">
        <f t="shared" si="80"/>
        <v>0</v>
      </c>
      <c r="AA1082" s="957" t="str">
        <f t="shared" si="81"/>
        <v/>
      </c>
      <c r="AB1082" s="959">
        <f t="array" ref="AB1082">MAX(($I$2:$I$10000=I1082)*($W$2:$W$10000=W1082)*($E$2:$E$10000="51")*($P$2:$P$10000))</f>
        <v>0</v>
      </c>
      <c r="AC1082" s="957">
        <f t="shared" si="84"/>
        <v>0</v>
      </c>
    </row>
    <row r="1083" spans="24:29" x14ac:dyDescent="0.3">
      <c r="X1083" s="970" t="str">
        <f t="shared" si="82"/>
        <v>PAS AE 2018</v>
      </c>
      <c r="Y1083" s="970" t="str">
        <f t="shared" si="83"/>
        <v/>
      </c>
      <c r="Z1083" s="957">
        <f t="shared" si="80"/>
        <v>0</v>
      </c>
      <c r="AA1083" s="957" t="str">
        <f t="shared" si="81"/>
        <v/>
      </c>
      <c r="AB1083" s="959">
        <f t="array" ref="AB1083">MAX(($I$2:$I$10000=I1083)*($W$2:$W$10000=W1083)*($E$2:$E$10000="51")*($P$2:$P$10000))</f>
        <v>0</v>
      </c>
      <c r="AC1083" s="957">
        <f t="shared" si="84"/>
        <v>0</v>
      </c>
    </row>
    <row r="1084" spans="24:29" x14ac:dyDescent="0.3">
      <c r="X1084" s="970" t="str">
        <f t="shared" si="82"/>
        <v>PAS AE 2018</v>
      </c>
      <c r="Y1084" s="970" t="str">
        <f t="shared" si="83"/>
        <v/>
      </c>
      <c r="Z1084" s="957">
        <f t="shared" si="80"/>
        <v>0</v>
      </c>
      <c r="AA1084" s="957" t="str">
        <f t="shared" si="81"/>
        <v/>
      </c>
      <c r="AB1084" s="959">
        <f t="array" ref="AB1084">MAX(($I$2:$I$10000=I1084)*($W$2:$W$10000=W1084)*($E$2:$E$10000="51")*($P$2:$P$10000))</f>
        <v>0</v>
      </c>
      <c r="AC1084" s="957">
        <f t="shared" si="84"/>
        <v>0</v>
      </c>
    </row>
    <row r="1085" spans="24:29" x14ac:dyDescent="0.3">
      <c r="X1085" s="970" t="str">
        <f t="shared" si="82"/>
        <v>PAS AE 2018</v>
      </c>
      <c r="Y1085" s="970" t="str">
        <f t="shared" si="83"/>
        <v/>
      </c>
      <c r="Z1085" s="957">
        <f t="shared" si="80"/>
        <v>0</v>
      </c>
      <c r="AA1085" s="957" t="str">
        <f t="shared" si="81"/>
        <v/>
      </c>
      <c r="AB1085" s="959">
        <f t="array" ref="AB1085">MAX(($I$2:$I$10000=I1085)*($W$2:$W$10000=W1085)*($E$2:$E$10000="51")*($P$2:$P$10000))</f>
        <v>0</v>
      </c>
      <c r="AC1085" s="957">
        <f t="shared" si="84"/>
        <v>0</v>
      </c>
    </row>
    <row r="1086" spans="24:29" x14ac:dyDescent="0.3">
      <c r="X1086" s="970" t="str">
        <f t="shared" si="82"/>
        <v>PAS AE 2018</v>
      </c>
      <c r="Y1086" s="970" t="str">
        <f t="shared" si="83"/>
        <v/>
      </c>
      <c r="Z1086" s="957">
        <f t="shared" si="80"/>
        <v>0</v>
      </c>
      <c r="AA1086" s="957" t="str">
        <f t="shared" si="81"/>
        <v/>
      </c>
      <c r="AB1086" s="959">
        <f t="array" ref="AB1086">MAX(($I$2:$I$10000=I1086)*($W$2:$W$10000=W1086)*($E$2:$E$10000="51")*($P$2:$P$10000))</f>
        <v>0</v>
      </c>
      <c r="AC1086" s="957">
        <f t="shared" si="84"/>
        <v>0</v>
      </c>
    </row>
    <row r="1087" spans="24:29" x14ac:dyDescent="0.3">
      <c r="X1087" s="970" t="str">
        <f t="shared" si="82"/>
        <v>PAS AE 2018</v>
      </c>
      <c r="Y1087" s="970" t="str">
        <f t="shared" si="83"/>
        <v/>
      </c>
      <c r="Z1087" s="957">
        <f t="shared" si="80"/>
        <v>0</v>
      </c>
      <c r="AA1087" s="957" t="str">
        <f t="shared" si="81"/>
        <v/>
      </c>
      <c r="AB1087" s="959">
        <f t="array" ref="AB1087">MAX(($I$2:$I$10000=I1087)*($W$2:$W$10000=W1087)*($E$2:$E$10000="51")*($P$2:$P$10000))</f>
        <v>0</v>
      </c>
      <c r="AC1087" s="957">
        <f t="shared" si="84"/>
        <v>0</v>
      </c>
    </row>
    <row r="1088" spans="24:29" x14ac:dyDescent="0.3">
      <c r="X1088" s="970" t="str">
        <f t="shared" si="82"/>
        <v>PAS AE 2018</v>
      </c>
      <c r="Y1088" s="970" t="str">
        <f t="shared" si="83"/>
        <v/>
      </c>
      <c r="Z1088" s="957">
        <f t="shared" si="80"/>
        <v>0</v>
      </c>
      <c r="AA1088" s="957" t="str">
        <f t="shared" si="81"/>
        <v/>
      </c>
      <c r="AB1088" s="959">
        <f t="array" ref="AB1088">MAX(($I$2:$I$10000=I1088)*($W$2:$W$10000=W1088)*($E$2:$E$10000="51")*($P$2:$P$10000))</f>
        <v>0</v>
      </c>
      <c r="AC1088" s="957">
        <f t="shared" si="84"/>
        <v>0</v>
      </c>
    </row>
    <row r="1089" spans="24:29" x14ac:dyDescent="0.3">
      <c r="X1089" s="970" t="str">
        <f t="shared" si="82"/>
        <v>PAS AE 2018</v>
      </c>
      <c r="Y1089" s="970" t="str">
        <f t="shared" si="83"/>
        <v/>
      </c>
      <c r="Z1089" s="957">
        <f t="shared" si="80"/>
        <v>0</v>
      </c>
      <c r="AA1089" s="957" t="str">
        <f t="shared" si="81"/>
        <v/>
      </c>
      <c r="AB1089" s="959">
        <f t="array" ref="AB1089">MAX(($I$2:$I$10000=I1089)*($W$2:$W$10000=W1089)*($E$2:$E$10000="51")*($P$2:$P$10000))</f>
        <v>0</v>
      </c>
      <c r="AC1089" s="957">
        <f t="shared" si="84"/>
        <v>0</v>
      </c>
    </row>
    <row r="1090" spans="24:29" x14ac:dyDescent="0.3">
      <c r="X1090" s="970" t="str">
        <f t="shared" si="82"/>
        <v>PAS AE 2018</v>
      </c>
      <c r="Y1090" s="970" t="str">
        <f t="shared" si="83"/>
        <v/>
      </c>
      <c r="Z1090" s="957">
        <f t="shared" ref="Z1090:Z1153" si="85">IF(AND(X1090="AE 2018",Y1090&lt;&gt;"0"),F1090,0)</f>
        <v>0</v>
      </c>
      <c r="AA1090" s="957" t="str">
        <f t="shared" ref="AA1090:AA1153" si="86">LEFT(C1090,12)</f>
        <v/>
      </c>
      <c r="AB1090" s="959">
        <f t="array" ref="AB1090">MAX(($I$2:$I$10000=I1090)*($W$2:$W$10000=W1090)*($E$2:$E$10000="51")*($P$2:$P$10000))</f>
        <v>0</v>
      </c>
      <c r="AC1090" s="957">
        <f t="shared" si="84"/>
        <v>0</v>
      </c>
    </row>
    <row r="1091" spans="24:29" x14ac:dyDescent="0.3">
      <c r="X1091" s="970" t="str">
        <f t="shared" ref="X1091:X1154" si="87">IF(AND(OR(E1091="51",E1091="57",E1091="54",E1091="61"),YEAR(AB1091)=2018),"AE 2018","PAS AE 2018")</f>
        <v>PAS AE 2018</v>
      </c>
      <c r="Y1091" s="970" t="str">
        <f t="shared" ref="Y1091:Y1154" si="88">CONCATENATE(W1091,I1091,E1091)</f>
        <v/>
      </c>
      <c r="Z1091" s="957">
        <f t="shared" si="85"/>
        <v>0</v>
      </c>
      <c r="AA1091" s="957" t="str">
        <f t="shared" si="86"/>
        <v/>
      </c>
      <c r="AB1091" s="959">
        <f t="array" ref="AB1091">MAX(($I$2:$I$10000=I1091)*($W$2:$W$10000=W1091)*($E$2:$E$10000="51")*($P$2:$P$10000))</f>
        <v>0</v>
      </c>
      <c r="AC1091" s="957">
        <f t="shared" ref="AC1091:AC1154" si="89">IF(YEAR(A1091)&gt;2018,0,F1091)</f>
        <v>0</v>
      </c>
    </row>
    <row r="1092" spans="24:29" x14ac:dyDescent="0.3">
      <c r="X1092" s="970" t="str">
        <f t="shared" si="87"/>
        <v>PAS AE 2018</v>
      </c>
      <c r="Y1092" s="970" t="str">
        <f t="shared" si="88"/>
        <v/>
      </c>
      <c r="Z1092" s="957">
        <f t="shared" si="85"/>
        <v>0</v>
      </c>
      <c r="AA1092" s="957" t="str">
        <f t="shared" si="86"/>
        <v/>
      </c>
      <c r="AB1092" s="959">
        <f t="array" ref="AB1092">MAX(($I$2:$I$10000=I1092)*($W$2:$W$10000=W1092)*($E$2:$E$10000="51")*($P$2:$P$10000))</f>
        <v>0</v>
      </c>
      <c r="AC1092" s="957">
        <f t="shared" si="89"/>
        <v>0</v>
      </c>
    </row>
    <row r="1093" spans="24:29" x14ac:dyDescent="0.3">
      <c r="X1093" s="970" t="str">
        <f t="shared" si="87"/>
        <v>PAS AE 2018</v>
      </c>
      <c r="Y1093" s="970" t="str">
        <f t="shared" si="88"/>
        <v/>
      </c>
      <c r="Z1093" s="957">
        <f t="shared" si="85"/>
        <v>0</v>
      </c>
      <c r="AA1093" s="957" t="str">
        <f t="shared" si="86"/>
        <v/>
      </c>
      <c r="AB1093" s="959">
        <f t="array" ref="AB1093">MAX(($I$2:$I$10000=I1093)*($W$2:$W$10000=W1093)*($E$2:$E$10000="51")*($P$2:$P$10000))</f>
        <v>0</v>
      </c>
      <c r="AC1093" s="957">
        <f t="shared" si="89"/>
        <v>0</v>
      </c>
    </row>
    <row r="1094" spans="24:29" x14ac:dyDescent="0.3">
      <c r="X1094" s="970" t="str">
        <f t="shared" si="87"/>
        <v>PAS AE 2018</v>
      </c>
      <c r="Y1094" s="970" t="str">
        <f t="shared" si="88"/>
        <v/>
      </c>
      <c r="Z1094" s="957">
        <f t="shared" si="85"/>
        <v>0</v>
      </c>
      <c r="AA1094" s="957" t="str">
        <f t="shared" si="86"/>
        <v/>
      </c>
      <c r="AB1094" s="959">
        <f t="array" ref="AB1094">MAX(($I$2:$I$10000=I1094)*($W$2:$W$10000=W1094)*($E$2:$E$10000="51")*($P$2:$P$10000))</f>
        <v>0</v>
      </c>
      <c r="AC1094" s="957">
        <f t="shared" si="89"/>
        <v>0</v>
      </c>
    </row>
    <row r="1095" spans="24:29" x14ac:dyDescent="0.3">
      <c r="X1095" s="970" t="str">
        <f t="shared" si="87"/>
        <v>PAS AE 2018</v>
      </c>
      <c r="Y1095" s="970" t="str">
        <f t="shared" si="88"/>
        <v/>
      </c>
      <c r="Z1095" s="957">
        <f t="shared" si="85"/>
        <v>0</v>
      </c>
      <c r="AA1095" s="957" t="str">
        <f t="shared" si="86"/>
        <v/>
      </c>
      <c r="AB1095" s="959">
        <f t="array" ref="AB1095">MAX(($I$2:$I$10000=I1095)*($W$2:$W$10000=W1095)*($E$2:$E$10000="51")*($P$2:$P$10000))</f>
        <v>0</v>
      </c>
      <c r="AC1095" s="957">
        <f t="shared" si="89"/>
        <v>0</v>
      </c>
    </row>
    <row r="1096" spans="24:29" x14ac:dyDescent="0.3">
      <c r="X1096" s="970" t="str">
        <f t="shared" si="87"/>
        <v>PAS AE 2018</v>
      </c>
      <c r="Y1096" s="970" t="str">
        <f t="shared" si="88"/>
        <v/>
      </c>
      <c r="Z1096" s="957">
        <f t="shared" si="85"/>
        <v>0</v>
      </c>
      <c r="AA1096" s="957" t="str">
        <f t="shared" si="86"/>
        <v/>
      </c>
      <c r="AB1096" s="959">
        <f t="array" ref="AB1096">MAX(($I$2:$I$10000=I1096)*($W$2:$W$10000=W1096)*($E$2:$E$10000="51")*($P$2:$P$10000))</f>
        <v>0</v>
      </c>
      <c r="AC1096" s="957">
        <f t="shared" si="89"/>
        <v>0</v>
      </c>
    </row>
    <row r="1097" spans="24:29" x14ac:dyDescent="0.3">
      <c r="X1097" s="970" t="str">
        <f t="shared" si="87"/>
        <v>PAS AE 2018</v>
      </c>
      <c r="Y1097" s="970" t="str">
        <f t="shared" si="88"/>
        <v/>
      </c>
      <c r="Z1097" s="957">
        <f t="shared" si="85"/>
        <v>0</v>
      </c>
      <c r="AA1097" s="957" t="str">
        <f t="shared" si="86"/>
        <v/>
      </c>
      <c r="AB1097" s="959">
        <f t="array" ref="AB1097">MAX(($I$2:$I$10000=I1097)*($W$2:$W$10000=W1097)*($E$2:$E$10000="51")*($P$2:$P$10000))</f>
        <v>0</v>
      </c>
      <c r="AC1097" s="957">
        <f t="shared" si="89"/>
        <v>0</v>
      </c>
    </row>
    <row r="1098" spans="24:29" x14ac:dyDescent="0.3">
      <c r="X1098" s="970" t="str">
        <f t="shared" si="87"/>
        <v>PAS AE 2018</v>
      </c>
      <c r="Y1098" s="970" t="str">
        <f t="shared" si="88"/>
        <v/>
      </c>
      <c r="Z1098" s="957">
        <f t="shared" si="85"/>
        <v>0</v>
      </c>
      <c r="AA1098" s="957" t="str">
        <f t="shared" si="86"/>
        <v/>
      </c>
      <c r="AB1098" s="959">
        <f t="array" ref="AB1098">MAX(($I$2:$I$10000=I1098)*($W$2:$W$10000=W1098)*($E$2:$E$10000="51")*($P$2:$P$10000))</f>
        <v>0</v>
      </c>
      <c r="AC1098" s="957">
        <f t="shared" si="89"/>
        <v>0</v>
      </c>
    </row>
    <row r="1099" spans="24:29" x14ac:dyDescent="0.3">
      <c r="X1099" s="970" t="str">
        <f t="shared" si="87"/>
        <v>PAS AE 2018</v>
      </c>
      <c r="Y1099" s="970" t="str">
        <f t="shared" si="88"/>
        <v/>
      </c>
      <c r="Z1099" s="957">
        <f t="shared" si="85"/>
        <v>0</v>
      </c>
      <c r="AA1099" s="957" t="str">
        <f t="shared" si="86"/>
        <v/>
      </c>
      <c r="AB1099" s="959">
        <f t="array" ref="AB1099">MAX(($I$2:$I$10000=I1099)*($W$2:$W$10000=W1099)*($E$2:$E$10000="51")*($P$2:$P$10000))</f>
        <v>0</v>
      </c>
      <c r="AC1099" s="957">
        <f t="shared" si="89"/>
        <v>0</v>
      </c>
    </row>
    <row r="1100" spans="24:29" x14ac:dyDescent="0.3">
      <c r="X1100" s="970" t="str">
        <f t="shared" si="87"/>
        <v>PAS AE 2018</v>
      </c>
      <c r="Y1100" s="970" t="str">
        <f t="shared" si="88"/>
        <v/>
      </c>
      <c r="Z1100" s="957">
        <f t="shared" si="85"/>
        <v>0</v>
      </c>
      <c r="AA1100" s="957" t="str">
        <f t="shared" si="86"/>
        <v/>
      </c>
      <c r="AB1100" s="959">
        <f t="array" ref="AB1100">MAX(($I$2:$I$10000=I1100)*($W$2:$W$10000=W1100)*($E$2:$E$10000="51")*($P$2:$P$10000))</f>
        <v>0</v>
      </c>
      <c r="AC1100" s="957">
        <f t="shared" si="89"/>
        <v>0</v>
      </c>
    </row>
    <row r="1101" spans="24:29" x14ac:dyDescent="0.3">
      <c r="X1101" s="970" t="str">
        <f t="shared" si="87"/>
        <v>PAS AE 2018</v>
      </c>
      <c r="Y1101" s="970" t="str">
        <f t="shared" si="88"/>
        <v/>
      </c>
      <c r="Z1101" s="957">
        <f t="shared" si="85"/>
        <v>0</v>
      </c>
      <c r="AA1101" s="957" t="str">
        <f t="shared" si="86"/>
        <v/>
      </c>
      <c r="AB1101" s="959">
        <f t="array" ref="AB1101">MAX(($I$2:$I$10000=I1101)*($W$2:$W$10000=W1101)*($E$2:$E$10000="51")*($P$2:$P$10000))</f>
        <v>0</v>
      </c>
      <c r="AC1101" s="957">
        <f t="shared" si="89"/>
        <v>0</v>
      </c>
    </row>
    <row r="1102" spans="24:29" x14ac:dyDescent="0.3">
      <c r="X1102" s="970" t="str">
        <f t="shared" si="87"/>
        <v>PAS AE 2018</v>
      </c>
      <c r="Y1102" s="970" t="str">
        <f t="shared" si="88"/>
        <v/>
      </c>
      <c r="Z1102" s="957">
        <f t="shared" si="85"/>
        <v>0</v>
      </c>
      <c r="AA1102" s="957" t="str">
        <f t="shared" si="86"/>
        <v/>
      </c>
      <c r="AB1102" s="959">
        <f t="array" ref="AB1102">MAX(($I$2:$I$10000=I1102)*($W$2:$W$10000=W1102)*($E$2:$E$10000="51")*($P$2:$P$10000))</f>
        <v>0</v>
      </c>
      <c r="AC1102" s="957">
        <f t="shared" si="89"/>
        <v>0</v>
      </c>
    </row>
    <row r="1103" spans="24:29" x14ac:dyDescent="0.3">
      <c r="X1103" s="970" t="str">
        <f t="shared" si="87"/>
        <v>PAS AE 2018</v>
      </c>
      <c r="Y1103" s="970" t="str">
        <f t="shared" si="88"/>
        <v/>
      </c>
      <c r="Z1103" s="957">
        <f t="shared" si="85"/>
        <v>0</v>
      </c>
      <c r="AA1103" s="957" t="str">
        <f t="shared" si="86"/>
        <v/>
      </c>
      <c r="AB1103" s="959">
        <f t="array" ref="AB1103">MAX(($I$2:$I$10000=I1103)*($W$2:$W$10000=W1103)*($E$2:$E$10000="51")*($P$2:$P$10000))</f>
        <v>0</v>
      </c>
      <c r="AC1103" s="957">
        <f t="shared" si="89"/>
        <v>0</v>
      </c>
    </row>
    <row r="1104" spans="24:29" x14ac:dyDescent="0.3">
      <c r="X1104" s="970" t="str">
        <f t="shared" si="87"/>
        <v>PAS AE 2018</v>
      </c>
      <c r="Y1104" s="970" t="str">
        <f t="shared" si="88"/>
        <v/>
      </c>
      <c r="Z1104" s="957">
        <f t="shared" si="85"/>
        <v>0</v>
      </c>
      <c r="AA1104" s="957" t="str">
        <f t="shared" si="86"/>
        <v/>
      </c>
      <c r="AB1104" s="959">
        <f t="array" ref="AB1104">MAX(($I$2:$I$10000=I1104)*($W$2:$W$10000=W1104)*($E$2:$E$10000="51")*($P$2:$P$10000))</f>
        <v>0</v>
      </c>
      <c r="AC1104" s="957">
        <f t="shared" si="89"/>
        <v>0</v>
      </c>
    </row>
    <row r="1105" spans="24:29" x14ac:dyDescent="0.3">
      <c r="X1105" s="970" t="str">
        <f t="shared" si="87"/>
        <v>PAS AE 2018</v>
      </c>
      <c r="Y1105" s="970" t="str">
        <f t="shared" si="88"/>
        <v/>
      </c>
      <c r="Z1105" s="957">
        <f t="shared" si="85"/>
        <v>0</v>
      </c>
      <c r="AA1105" s="957" t="str">
        <f t="shared" si="86"/>
        <v/>
      </c>
      <c r="AB1105" s="959">
        <f t="array" ref="AB1105">MAX(($I$2:$I$10000=I1105)*($W$2:$W$10000=W1105)*($E$2:$E$10000="51")*($P$2:$P$10000))</f>
        <v>0</v>
      </c>
      <c r="AC1105" s="957">
        <f t="shared" si="89"/>
        <v>0</v>
      </c>
    </row>
    <row r="1106" spans="24:29" x14ac:dyDescent="0.3">
      <c r="X1106" s="970" t="str">
        <f t="shared" si="87"/>
        <v>PAS AE 2018</v>
      </c>
      <c r="Y1106" s="970" t="str">
        <f t="shared" si="88"/>
        <v/>
      </c>
      <c r="Z1106" s="957">
        <f t="shared" si="85"/>
        <v>0</v>
      </c>
      <c r="AA1106" s="957" t="str">
        <f t="shared" si="86"/>
        <v/>
      </c>
      <c r="AB1106" s="959">
        <f t="array" ref="AB1106">MAX(($I$2:$I$10000=I1106)*($W$2:$W$10000=W1106)*($E$2:$E$10000="51")*($P$2:$P$10000))</f>
        <v>0</v>
      </c>
      <c r="AC1106" s="957">
        <f t="shared" si="89"/>
        <v>0</v>
      </c>
    </row>
    <row r="1107" spans="24:29" x14ac:dyDescent="0.3">
      <c r="X1107" s="970" t="str">
        <f t="shared" si="87"/>
        <v>PAS AE 2018</v>
      </c>
      <c r="Y1107" s="970" t="str">
        <f t="shared" si="88"/>
        <v/>
      </c>
      <c r="Z1107" s="957">
        <f t="shared" si="85"/>
        <v>0</v>
      </c>
      <c r="AA1107" s="957" t="str">
        <f t="shared" si="86"/>
        <v/>
      </c>
      <c r="AB1107" s="959">
        <f t="array" ref="AB1107">MAX(($I$2:$I$10000=I1107)*($W$2:$W$10000=W1107)*($E$2:$E$10000="51")*($P$2:$P$10000))</f>
        <v>0</v>
      </c>
      <c r="AC1107" s="957">
        <f t="shared" si="89"/>
        <v>0</v>
      </c>
    </row>
    <row r="1108" spans="24:29" x14ac:dyDescent="0.3">
      <c r="X1108" s="970" t="str">
        <f t="shared" si="87"/>
        <v>PAS AE 2018</v>
      </c>
      <c r="Y1108" s="970" t="str">
        <f t="shared" si="88"/>
        <v/>
      </c>
      <c r="Z1108" s="957">
        <f t="shared" si="85"/>
        <v>0</v>
      </c>
      <c r="AA1108" s="957" t="str">
        <f t="shared" si="86"/>
        <v/>
      </c>
      <c r="AB1108" s="959">
        <f t="array" ref="AB1108">MAX(($I$2:$I$10000=I1108)*($W$2:$W$10000=W1108)*($E$2:$E$10000="51")*($P$2:$P$10000))</f>
        <v>0</v>
      </c>
      <c r="AC1108" s="957">
        <f t="shared" si="89"/>
        <v>0</v>
      </c>
    </row>
    <row r="1109" spans="24:29" x14ac:dyDescent="0.3">
      <c r="X1109" s="970" t="str">
        <f t="shared" si="87"/>
        <v>PAS AE 2018</v>
      </c>
      <c r="Y1109" s="970" t="str">
        <f t="shared" si="88"/>
        <v/>
      </c>
      <c r="Z1109" s="957">
        <f t="shared" si="85"/>
        <v>0</v>
      </c>
      <c r="AA1109" s="957" t="str">
        <f t="shared" si="86"/>
        <v/>
      </c>
      <c r="AB1109" s="959">
        <f t="array" ref="AB1109">MAX(($I$2:$I$10000=I1109)*($W$2:$W$10000=W1109)*($E$2:$E$10000="51")*($P$2:$P$10000))</f>
        <v>0</v>
      </c>
      <c r="AC1109" s="957">
        <f t="shared" si="89"/>
        <v>0</v>
      </c>
    </row>
    <row r="1110" spans="24:29" x14ac:dyDescent="0.3">
      <c r="X1110" s="970" t="str">
        <f t="shared" si="87"/>
        <v>PAS AE 2018</v>
      </c>
      <c r="Y1110" s="970" t="str">
        <f t="shared" si="88"/>
        <v/>
      </c>
      <c r="Z1110" s="957">
        <f t="shared" si="85"/>
        <v>0</v>
      </c>
      <c r="AA1110" s="957" t="str">
        <f t="shared" si="86"/>
        <v/>
      </c>
      <c r="AB1110" s="959">
        <f t="array" ref="AB1110">MAX(($I$2:$I$10000=I1110)*($W$2:$W$10000=W1110)*($E$2:$E$10000="51")*($P$2:$P$10000))</f>
        <v>0</v>
      </c>
      <c r="AC1110" s="957">
        <f t="shared" si="89"/>
        <v>0</v>
      </c>
    </row>
    <row r="1111" spans="24:29" x14ac:dyDescent="0.3">
      <c r="X1111" s="970" t="str">
        <f t="shared" si="87"/>
        <v>PAS AE 2018</v>
      </c>
      <c r="Y1111" s="970" t="str">
        <f t="shared" si="88"/>
        <v/>
      </c>
      <c r="Z1111" s="957">
        <f t="shared" si="85"/>
        <v>0</v>
      </c>
      <c r="AA1111" s="957" t="str">
        <f t="shared" si="86"/>
        <v/>
      </c>
      <c r="AB1111" s="959">
        <f t="array" ref="AB1111">MAX(($I$2:$I$10000=I1111)*($W$2:$W$10000=W1111)*($E$2:$E$10000="51")*($P$2:$P$10000))</f>
        <v>0</v>
      </c>
      <c r="AC1111" s="957">
        <f t="shared" si="89"/>
        <v>0</v>
      </c>
    </row>
    <row r="1112" spans="24:29" x14ac:dyDescent="0.3">
      <c r="X1112" s="970" t="str">
        <f t="shared" si="87"/>
        <v>PAS AE 2018</v>
      </c>
      <c r="Y1112" s="970" t="str">
        <f t="shared" si="88"/>
        <v/>
      </c>
      <c r="Z1112" s="957">
        <f t="shared" si="85"/>
        <v>0</v>
      </c>
      <c r="AA1112" s="957" t="str">
        <f t="shared" si="86"/>
        <v/>
      </c>
      <c r="AB1112" s="959">
        <f t="array" ref="AB1112">MAX(($I$2:$I$10000=I1112)*($W$2:$W$10000=W1112)*($E$2:$E$10000="51")*($P$2:$P$10000))</f>
        <v>0</v>
      </c>
      <c r="AC1112" s="957">
        <f t="shared" si="89"/>
        <v>0</v>
      </c>
    </row>
    <row r="1113" spans="24:29" x14ac:dyDescent="0.3">
      <c r="X1113" s="970" t="str">
        <f t="shared" si="87"/>
        <v>PAS AE 2018</v>
      </c>
      <c r="Y1113" s="970" t="str">
        <f t="shared" si="88"/>
        <v/>
      </c>
      <c r="Z1113" s="957">
        <f t="shared" si="85"/>
        <v>0</v>
      </c>
      <c r="AA1113" s="957" t="str">
        <f t="shared" si="86"/>
        <v/>
      </c>
      <c r="AB1113" s="959">
        <f t="array" ref="AB1113">MAX(($I$2:$I$10000=I1113)*($W$2:$W$10000=W1113)*($E$2:$E$10000="51")*($P$2:$P$10000))</f>
        <v>0</v>
      </c>
      <c r="AC1113" s="957">
        <f t="shared" si="89"/>
        <v>0</v>
      </c>
    </row>
    <row r="1114" spans="24:29" x14ac:dyDescent="0.3">
      <c r="X1114" s="970" t="str">
        <f t="shared" si="87"/>
        <v>PAS AE 2018</v>
      </c>
      <c r="Y1114" s="970" t="str">
        <f t="shared" si="88"/>
        <v/>
      </c>
      <c r="Z1114" s="957">
        <f t="shared" si="85"/>
        <v>0</v>
      </c>
      <c r="AA1114" s="957" t="str">
        <f t="shared" si="86"/>
        <v/>
      </c>
      <c r="AB1114" s="959">
        <f t="array" ref="AB1114">MAX(($I$2:$I$10000=I1114)*($W$2:$W$10000=W1114)*($E$2:$E$10000="51")*($P$2:$P$10000))</f>
        <v>0</v>
      </c>
      <c r="AC1114" s="957">
        <f t="shared" si="89"/>
        <v>0</v>
      </c>
    </row>
    <row r="1115" spans="24:29" x14ac:dyDescent="0.3">
      <c r="X1115" s="970" t="str">
        <f t="shared" si="87"/>
        <v>PAS AE 2018</v>
      </c>
      <c r="Y1115" s="970" t="str">
        <f t="shared" si="88"/>
        <v/>
      </c>
      <c r="Z1115" s="957">
        <f t="shared" si="85"/>
        <v>0</v>
      </c>
      <c r="AA1115" s="957" t="str">
        <f t="shared" si="86"/>
        <v/>
      </c>
      <c r="AB1115" s="959">
        <f t="array" ref="AB1115">MAX(($I$2:$I$10000=I1115)*($W$2:$W$10000=W1115)*($E$2:$E$10000="51")*($P$2:$P$10000))</f>
        <v>0</v>
      </c>
      <c r="AC1115" s="957">
        <f t="shared" si="89"/>
        <v>0</v>
      </c>
    </row>
    <row r="1116" spans="24:29" x14ac:dyDescent="0.3">
      <c r="X1116" s="970" t="str">
        <f t="shared" si="87"/>
        <v>PAS AE 2018</v>
      </c>
      <c r="Y1116" s="970" t="str">
        <f t="shared" si="88"/>
        <v/>
      </c>
      <c r="Z1116" s="957">
        <f t="shared" si="85"/>
        <v>0</v>
      </c>
      <c r="AA1116" s="957" t="str">
        <f t="shared" si="86"/>
        <v/>
      </c>
      <c r="AB1116" s="959">
        <f t="array" ref="AB1116">MAX(($I$2:$I$10000=I1116)*($W$2:$W$10000=W1116)*($E$2:$E$10000="51")*($P$2:$P$10000))</f>
        <v>0</v>
      </c>
      <c r="AC1116" s="957">
        <f t="shared" si="89"/>
        <v>0</v>
      </c>
    </row>
    <row r="1117" spans="24:29" x14ac:dyDescent="0.3">
      <c r="X1117" s="970" t="str">
        <f t="shared" si="87"/>
        <v>PAS AE 2018</v>
      </c>
      <c r="Y1117" s="970" t="str">
        <f t="shared" si="88"/>
        <v/>
      </c>
      <c r="Z1117" s="957">
        <f t="shared" si="85"/>
        <v>0</v>
      </c>
      <c r="AA1117" s="957" t="str">
        <f t="shared" si="86"/>
        <v/>
      </c>
      <c r="AB1117" s="959">
        <f t="array" ref="AB1117">MAX(($I$2:$I$10000=I1117)*($W$2:$W$10000=W1117)*($E$2:$E$10000="51")*($P$2:$P$10000))</f>
        <v>0</v>
      </c>
      <c r="AC1117" s="957">
        <f t="shared" si="89"/>
        <v>0</v>
      </c>
    </row>
    <row r="1118" spans="24:29" x14ac:dyDescent="0.3">
      <c r="X1118" s="970" t="str">
        <f t="shared" si="87"/>
        <v>PAS AE 2018</v>
      </c>
      <c r="Y1118" s="970" t="str">
        <f t="shared" si="88"/>
        <v/>
      </c>
      <c r="Z1118" s="957">
        <f t="shared" si="85"/>
        <v>0</v>
      </c>
      <c r="AA1118" s="957" t="str">
        <f t="shared" si="86"/>
        <v/>
      </c>
      <c r="AB1118" s="959">
        <f t="array" ref="AB1118">MAX(($I$2:$I$10000=I1118)*($W$2:$W$10000=W1118)*($E$2:$E$10000="51")*($P$2:$P$10000))</f>
        <v>0</v>
      </c>
      <c r="AC1118" s="957">
        <f t="shared" si="89"/>
        <v>0</v>
      </c>
    </row>
    <row r="1119" spans="24:29" x14ac:dyDescent="0.3">
      <c r="X1119" s="970" t="str">
        <f t="shared" si="87"/>
        <v>PAS AE 2018</v>
      </c>
      <c r="Y1119" s="970" t="str">
        <f t="shared" si="88"/>
        <v/>
      </c>
      <c r="Z1119" s="957">
        <f t="shared" si="85"/>
        <v>0</v>
      </c>
      <c r="AA1119" s="957" t="str">
        <f t="shared" si="86"/>
        <v/>
      </c>
      <c r="AB1119" s="959">
        <f t="array" ref="AB1119">MAX(($I$2:$I$10000=I1119)*($W$2:$W$10000=W1119)*($E$2:$E$10000="51")*($P$2:$P$10000))</f>
        <v>0</v>
      </c>
      <c r="AC1119" s="957">
        <f t="shared" si="89"/>
        <v>0</v>
      </c>
    </row>
    <row r="1120" spans="24:29" x14ac:dyDescent="0.3">
      <c r="X1120" s="970" t="str">
        <f t="shared" si="87"/>
        <v>PAS AE 2018</v>
      </c>
      <c r="Y1120" s="970" t="str">
        <f t="shared" si="88"/>
        <v/>
      </c>
      <c r="Z1120" s="957">
        <f t="shared" si="85"/>
        <v>0</v>
      </c>
      <c r="AA1120" s="957" t="str">
        <f t="shared" si="86"/>
        <v/>
      </c>
      <c r="AB1120" s="959">
        <f t="array" ref="AB1120">MAX(($I$2:$I$10000=I1120)*($W$2:$W$10000=W1120)*($E$2:$E$10000="51")*($P$2:$P$10000))</f>
        <v>0</v>
      </c>
      <c r="AC1120" s="957">
        <f t="shared" si="89"/>
        <v>0</v>
      </c>
    </row>
    <row r="1121" spans="24:29" x14ac:dyDescent="0.3">
      <c r="X1121" s="970" t="str">
        <f t="shared" si="87"/>
        <v>PAS AE 2018</v>
      </c>
      <c r="Y1121" s="970" t="str">
        <f t="shared" si="88"/>
        <v/>
      </c>
      <c r="Z1121" s="957">
        <f t="shared" si="85"/>
        <v>0</v>
      </c>
      <c r="AA1121" s="957" t="str">
        <f t="shared" si="86"/>
        <v/>
      </c>
      <c r="AB1121" s="959">
        <f t="array" ref="AB1121">MAX(($I$2:$I$10000=I1121)*($W$2:$W$10000=W1121)*($E$2:$E$10000="51")*($P$2:$P$10000))</f>
        <v>0</v>
      </c>
      <c r="AC1121" s="957">
        <f t="shared" si="89"/>
        <v>0</v>
      </c>
    </row>
    <row r="1122" spans="24:29" x14ac:dyDescent="0.3">
      <c r="X1122" s="970" t="str">
        <f t="shared" si="87"/>
        <v>PAS AE 2018</v>
      </c>
      <c r="Y1122" s="970" t="str">
        <f t="shared" si="88"/>
        <v/>
      </c>
      <c r="Z1122" s="957">
        <f t="shared" si="85"/>
        <v>0</v>
      </c>
      <c r="AA1122" s="957" t="str">
        <f t="shared" si="86"/>
        <v/>
      </c>
      <c r="AB1122" s="959">
        <f t="array" ref="AB1122">MAX(($I$2:$I$10000=I1122)*($W$2:$W$10000=W1122)*($E$2:$E$10000="51")*($P$2:$P$10000))</f>
        <v>0</v>
      </c>
      <c r="AC1122" s="957">
        <f t="shared" si="89"/>
        <v>0</v>
      </c>
    </row>
    <row r="1123" spans="24:29" x14ac:dyDescent="0.3">
      <c r="X1123" s="970" t="str">
        <f t="shared" si="87"/>
        <v>PAS AE 2018</v>
      </c>
      <c r="Y1123" s="970" t="str">
        <f t="shared" si="88"/>
        <v/>
      </c>
      <c r="Z1123" s="957">
        <f t="shared" si="85"/>
        <v>0</v>
      </c>
      <c r="AA1123" s="957" t="str">
        <f t="shared" si="86"/>
        <v/>
      </c>
      <c r="AB1123" s="959">
        <f t="array" ref="AB1123">MAX(($I$2:$I$10000=I1123)*($W$2:$W$10000=W1123)*($E$2:$E$10000="51")*($P$2:$P$10000))</f>
        <v>0</v>
      </c>
      <c r="AC1123" s="957">
        <f t="shared" si="89"/>
        <v>0</v>
      </c>
    </row>
    <row r="1124" spans="24:29" x14ac:dyDescent="0.3">
      <c r="X1124" s="970" t="str">
        <f t="shared" si="87"/>
        <v>PAS AE 2018</v>
      </c>
      <c r="Y1124" s="970" t="str">
        <f t="shared" si="88"/>
        <v/>
      </c>
      <c r="Z1124" s="957">
        <f t="shared" si="85"/>
        <v>0</v>
      </c>
      <c r="AA1124" s="957" t="str">
        <f t="shared" si="86"/>
        <v/>
      </c>
      <c r="AB1124" s="959">
        <f t="array" ref="AB1124">MAX(($I$2:$I$10000=I1124)*($W$2:$W$10000=W1124)*($E$2:$E$10000="51")*($P$2:$P$10000))</f>
        <v>0</v>
      </c>
      <c r="AC1124" s="957">
        <f t="shared" si="89"/>
        <v>0</v>
      </c>
    </row>
    <row r="1125" spans="24:29" x14ac:dyDescent="0.3">
      <c r="X1125" s="970" t="str">
        <f t="shared" si="87"/>
        <v>PAS AE 2018</v>
      </c>
      <c r="Y1125" s="970" t="str">
        <f t="shared" si="88"/>
        <v/>
      </c>
      <c r="Z1125" s="957">
        <f t="shared" si="85"/>
        <v>0</v>
      </c>
      <c r="AA1125" s="957" t="str">
        <f t="shared" si="86"/>
        <v/>
      </c>
      <c r="AB1125" s="959">
        <f t="array" ref="AB1125">MAX(($I$2:$I$10000=I1125)*($W$2:$W$10000=W1125)*($E$2:$E$10000="51")*($P$2:$P$10000))</f>
        <v>0</v>
      </c>
      <c r="AC1125" s="957">
        <f t="shared" si="89"/>
        <v>0</v>
      </c>
    </row>
    <row r="1126" spans="24:29" x14ac:dyDescent="0.3">
      <c r="X1126" s="970" t="str">
        <f t="shared" si="87"/>
        <v>PAS AE 2018</v>
      </c>
      <c r="Y1126" s="970" t="str">
        <f t="shared" si="88"/>
        <v/>
      </c>
      <c r="Z1126" s="957">
        <f t="shared" si="85"/>
        <v>0</v>
      </c>
      <c r="AA1126" s="957" t="str">
        <f t="shared" si="86"/>
        <v/>
      </c>
      <c r="AB1126" s="959">
        <f t="array" ref="AB1126">MAX(($I$2:$I$10000=I1126)*($W$2:$W$10000=W1126)*($E$2:$E$10000="51")*($P$2:$P$10000))</f>
        <v>0</v>
      </c>
      <c r="AC1126" s="957">
        <f t="shared" si="89"/>
        <v>0</v>
      </c>
    </row>
    <row r="1127" spans="24:29" x14ac:dyDescent="0.3">
      <c r="X1127" s="970" t="str">
        <f t="shared" si="87"/>
        <v>PAS AE 2018</v>
      </c>
      <c r="Y1127" s="970" t="str">
        <f t="shared" si="88"/>
        <v/>
      </c>
      <c r="Z1127" s="957">
        <f t="shared" si="85"/>
        <v>0</v>
      </c>
      <c r="AA1127" s="957" t="str">
        <f t="shared" si="86"/>
        <v/>
      </c>
      <c r="AB1127" s="959">
        <f t="array" ref="AB1127">MAX(($I$2:$I$10000=I1127)*($W$2:$W$10000=W1127)*($E$2:$E$10000="51")*($P$2:$P$10000))</f>
        <v>0</v>
      </c>
      <c r="AC1127" s="957">
        <f t="shared" si="89"/>
        <v>0</v>
      </c>
    </row>
    <row r="1128" spans="24:29" x14ac:dyDescent="0.3">
      <c r="X1128" s="970" t="str">
        <f t="shared" si="87"/>
        <v>PAS AE 2018</v>
      </c>
      <c r="Y1128" s="970" t="str">
        <f t="shared" si="88"/>
        <v/>
      </c>
      <c r="Z1128" s="957">
        <f t="shared" si="85"/>
        <v>0</v>
      </c>
      <c r="AA1128" s="957" t="str">
        <f t="shared" si="86"/>
        <v/>
      </c>
      <c r="AB1128" s="959">
        <f t="array" ref="AB1128">MAX(($I$2:$I$10000=I1128)*($W$2:$W$10000=W1128)*($E$2:$E$10000="51")*($P$2:$P$10000))</f>
        <v>0</v>
      </c>
      <c r="AC1128" s="957">
        <f t="shared" si="89"/>
        <v>0</v>
      </c>
    </row>
    <row r="1129" spans="24:29" x14ac:dyDescent="0.3">
      <c r="X1129" s="970" t="str">
        <f t="shared" si="87"/>
        <v>PAS AE 2018</v>
      </c>
      <c r="Y1129" s="970" t="str">
        <f t="shared" si="88"/>
        <v/>
      </c>
      <c r="Z1129" s="957">
        <f t="shared" si="85"/>
        <v>0</v>
      </c>
      <c r="AA1129" s="957" t="str">
        <f t="shared" si="86"/>
        <v/>
      </c>
      <c r="AB1129" s="959">
        <f t="array" ref="AB1129">MAX(($I$2:$I$10000=I1129)*($W$2:$W$10000=W1129)*($E$2:$E$10000="51")*($P$2:$P$10000))</f>
        <v>0</v>
      </c>
      <c r="AC1129" s="957">
        <f t="shared" si="89"/>
        <v>0</v>
      </c>
    </row>
    <row r="1130" spans="24:29" x14ac:dyDescent="0.3">
      <c r="X1130" s="970" t="str">
        <f t="shared" si="87"/>
        <v>PAS AE 2018</v>
      </c>
      <c r="Y1130" s="970" t="str">
        <f t="shared" si="88"/>
        <v/>
      </c>
      <c r="Z1130" s="957">
        <f t="shared" si="85"/>
        <v>0</v>
      </c>
      <c r="AA1130" s="957" t="str">
        <f t="shared" si="86"/>
        <v/>
      </c>
      <c r="AB1130" s="959">
        <f t="array" ref="AB1130">MAX(($I$2:$I$10000=I1130)*($W$2:$W$10000=W1130)*($E$2:$E$10000="51")*($P$2:$P$10000))</f>
        <v>0</v>
      </c>
      <c r="AC1130" s="957">
        <f t="shared" si="89"/>
        <v>0</v>
      </c>
    </row>
    <row r="1131" spans="24:29" x14ac:dyDescent="0.3">
      <c r="X1131" s="970" t="str">
        <f t="shared" si="87"/>
        <v>PAS AE 2018</v>
      </c>
      <c r="Y1131" s="970" t="str">
        <f t="shared" si="88"/>
        <v/>
      </c>
      <c r="Z1131" s="957">
        <f t="shared" si="85"/>
        <v>0</v>
      </c>
      <c r="AA1131" s="957" t="str">
        <f t="shared" si="86"/>
        <v/>
      </c>
      <c r="AB1131" s="959">
        <f t="array" ref="AB1131">MAX(($I$2:$I$10000=I1131)*($W$2:$W$10000=W1131)*($E$2:$E$10000="51")*($P$2:$P$10000))</f>
        <v>0</v>
      </c>
      <c r="AC1131" s="957">
        <f t="shared" si="89"/>
        <v>0</v>
      </c>
    </row>
    <row r="1132" spans="24:29" x14ac:dyDescent="0.3">
      <c r="X1132" s="970" t="str">
        <f t="shared" si="87"/>
        <v>PAS AE 2018</v>
      </c>
      <c r="Y1132" s="970" t="str">
        <f t="shared" si="88"/>
        <v/>
      </c>
      <c r="Z1132" s="957">
        <f t="shared" si="85"/>
        <v>0</v>
      </c>
      <c r="AA1132" s="957" t="str">
        <f t="shared" si="86"/>
        <v/>
      </c>
      <c r="AB1132" s="959">
        <f t="array" ref="AB1132">MAX(($I$2:$I$10000=I1132)*($W$2:$W$10000=W1132)*($E$2:$E$10000="51")*($P$2:$P$10000))</f>
        <v>0</v>
      </c>
      <c r="AC1132" s="957">
        <f t="shared" si="89"/>
        <v>0</v>
      </c>
    </row>
    <row r="1133" spans="24:29" x14ac:dyDescent="0.3">
      <c r="X1133" s="970" t="str">
        <f t="shared" si="87"/>
        <v>PAS AE 2018</v>
      </c>
      <c r="Y1133" s="970" t="str">
        <f t="shared" si="88"/>
        <v/>
      </c>
      <c r="Z1133" s="957">
        <f t="shared" si="85"/>
        <v>0</v>
      </c>
      <c r="AA1133" s="957" t="str">
        <f t="shared" si="86"/>
        <v/>
      </c>
      <c r="AB1133" s="959">
        <f t="array" ref="AB1133">MAX(($I$2:$I$10000=I1133)*($W$2:$W$10000=W1133)*($E$2:$E$10000="51")*($P$2:$P$10000))</f>
        <v>0</v>
      </c>
      <c r="AC1133" s="957">
        <f t="shared" si="89"/>
        <v>0</v>
      </c>
    </row>
    <row r="1134" spans="24:29" x14ac:dyDescent="0.3">
      <c r="X1134" s="970" t="str">
        <f t="shared" si="87"/>
        <v>PAS AE 2018</v>
      </c>
      <c r="Y1134" s="970" t="str">
        <f t="shared" si="88"/>
        <v/>
      </c>
      <c r="Z1134" s="957">
        <f t="shared" si="85"/>
        <v>0</v>
      </c>
      <c r="AA1134" s="957" t="str">
        <f t="shared" si="86"/>
        <v/>
      </c>
      <c r="AB1134" s="959">
        <f t="array" ref="AB1134">MAX(($I$2:$I$10000=I1134)*($W$2:$W$10000=W1134)*($E$2:$E$10000="51")*($P$2:$P$10000))</f>
        <v>0</v>
      </c>
      <c r="AC1134" s="957">
        <f t="shared" si="89"/>
        <v>0</v>
      </c>
    </row>
    <row r="1135" spans="24:29" x14ac:dyDescent="0.3">
      <c r="X1135" s="970" t="str">
        <f t="shared" si="87"/>
        <v>PAS AE 2018</v>
      </c>
      <c r="Y1135" s="970" t="str">
        <f t="shared" si="88"/>
        <v/>
      </c>
      <c r="Z1135" s="957">
        <f t="shared" si="85"/>
        <v>0</v>
      </c>
      <c r="AA1135" s="957" t="str">
        <f t="shared" si="86"/>
        <v/>
      </c>
      <c r="AB1135" s="959">
        <f t="array" ref="AB1135">MAX(($I$2:$I$10000=I1135)*($W$2:$W$10000=W1135)*($E$2:$E$10000="51")*($P$2:$P$10000))</f>
        <v>0</v>
      </c>
      <c r="AC1135" s="957">
        <f t="shared" si="89"/>
        <v>0</v>
      </c>
    </row>
    <row r="1136" spans="24:29" x14ac:dyDescent="0.3">
      <c r="X1136" s="970" t="str">
        <f t="shared" si="87"/>
        <v>PAS AE 2018</v>
      </c>
      <c r="Y1136" s="970" t="str">
        <f t="shared" si="88"/>
        <v/>
      </c>
      <c r="Z1136" s="957">
        <f t="shared" si="85"/>
        <v>0</v>
      </c>
      <c r="AA1136" s="957" t="str">
        <f t="shared" si="86"/>
        <v/>
      </c>
      <c r="AB1136" s="959">
        <f t="array" ref="AB1136">MAX(($I$2:$I$10000=I1136)*($W$2:$W$10000=W1136)*($E$2:$E$10000="51")*($P$2:$P$10000))</f>
        <v>0</v>
      </c>
      <c r="AC1136" s="957">
        <f t="shared" si="89"/>
        <v>0</v>
      </c>
    </row>
    <row r="1137" spans="24:29" x14ac:dyDescent="0.3">
      <c r="X1137" s="970" t="str">
        <f t="shared" si="87"/>
        <v>PAS AE 2018</v>
      </c>
      <c r="Y1137" s="970" t="str">
        <f t="shared" si="88"/>
        <v/>
      </c>
      <c r="Z1137" s="957">
        <f t="shared" si="85"/>
        <v>0</v>
      </c>
      <c r="AA1137" s="957" t="str">
        <f t="shared" si="86"/>
        <v/>
      </c>
      <c r="AB1137" s="959">
        <f t="array" ref="AB1137">MAX(($I$2:$I$10000=I1137)*($W$2:$W$10000=W1137)*($E$2:$E$10000="51")*($P$2:$P$10000))</f>
        <v>0</v>
      </c>
      <c r="AC1137" s="957">
        <f t="shared" si="89"/>
        <v>0</v>
      </c>
    </row>
    <row r="1138" spans="24:29" x14ac:dyDescent="0.3">
      <c r="X1138" s="970" t="str">
        <f t="shared" si="87"/>
        <v>PAS AE 2018</v>
      </c>
      <c r="Y1138" s="970" t="str">
        <f t="shared" si="88"/>
        <v/>
      </c>
      <c r="Z1138" s="957">
        <f t="shared" si="85"/>
        <v>0</v>
      </c>
      <c r="AA1138" s="957" t="str">
        <f t="shared" si="86"/>
        <v/>
      </c>
      <c r="AB1138" s="959">
        <f t="array" ref="AB1138">MAX(($I$2:$I$10000=I1138)*($W$2:$W$10000=W1138)*($E$2:$E$10000="51")*($P$2:$P$10000))</f>
        <v>0</v>
      </c>
      <c r="AC1138" s="957">
        <f t="shared" si="89"/>
        <v>0</v>
      </c>
    </row>
    <row r="1139" spans="24:29" x14ac:dyDescent="0.3">
      <c r="X1139" s="970" t="str">
        <f t="shared" si="87"/>
        <v>PAS AE 2018</v>
      </c>
      <c r="Y1139" s="970" t="str">
        <f t="shared" si="88"/>
        <v/>
      </c>
      <c r="Z1139" s="957">
        <f t="shared" si="85"/>
        <v>0</v>
      </c>
      <c r="AA1139" s="957" t="str">
        <f t="shared" si="86"/>
        <v/>
      </c>
      <c r="AB1139" s="959">
        <f t="array" ref="AB1139">MAX(($I$2:$I$10000=I1139)*($W$2:$W$10000=W1139)*($E$2:$E$10000="51")*($P$2:$P$10000))</f>
        <v>0</v>
      </c>
      <c r="AC1139" s="957">
        <f t="shared" si="89"/>
        <v>0</v>
      </c>
    </row>
    <row r="1140" spans="24:29" x14ac:dyDescent="0.3">
      <c r="X1140" s="970" t="str">
        <f t="shared" si="87"/>
        <v>PAS AE 2018</v>
      </c>
      <c r="Y1140" s="970" t="str">
        <f t="shared" si="88"/>
        <v/>
      </c>
      <c r="Z1140" s="957">
        <f t="shared" si="85"/>
        <v>0</v>
      </c>
      <c r="AA1140" s="957" t="str">
        <f t="shared" si="86"/>
        <v/>
      </c>
      <c r="AB1140" s="959">
        <f t="array" ref="AB1140">MAX(($I$2:$I$10000=I1140)*($W$2:$W$10000=W1140)*($E$2:$E$10000="51")*($P$2:$P$10000))</f>
        <v>0</v>
      </c>
      <c r="AC1140" s="957">
        <f t="shared" si="89"/>
        <v>0</v>
      </c>
    </row>
    <row r="1141" spans="24:29" x14ac:dyDescent="0.3">
      <c r="X1141" s="970" t="str">
        <f t="shared" si="87"/>
        <v>PAS AE 2018</v>
      </c>
      <c r="Y1141" s="970" t="str">
        <f t="shared" si="88"/>
        <v/>
      </c>
      <c r="Z1141" s="957">
        <f t="shared" si="85"/>
        <v>0</v>
      </c>
      <c r="AA1141" s="957" t="str">
        <f t="shared" si="86"/>
        <v/>
      </c>
      <c r="AB1141" s="959">
        <f t="array" ref="AB1141">MAX(($I$2:$I$10000=I1141)*($W$2:$W$10000=W1141)*($E$2:$E$10000="51")*($P$2:$P$10000))</f>
        <v>0</v>
      </c>
      <c r="AC1141" s="957">
        <f t="shared" si="89"/>
        <v>0</v>
      </c>
    </row>
    <row r="1142" spans="24:29" x14ac:dyDescent="0.3">
      <c r="X1142" s="970" t="str">
        <f t="shared" si="87"/>
        <v>PAS AE 2018</v>
      </c>
      <c r="Y1142" s="970" t="str">
        <f t="shared" si="88"/>
        <v/>
      </c>
      <c r="Z1142" s="957">
        <f t="shared" si="85"/>
        <v>0</v>
      </c>
      <c r="AA1142" s="957" t="str">
        <f t="shared" si="86"/>
        <v/>
      </c>
      <c r="AB1142" s="959">
        <f t="array" ref="AB1142">MAX(($I$2:$I$10000=I1142)*($W$2:$W$10000=W1142)*($E$2:$E$10000="51")*($P$2:$P$10000))</f>
        <v>0</v>
      </c>
      <c r="AC1142" s="957">
        <f t="shared" si="89"/>
        <v>0</v>
      </c>
    </row>
    <row r="1143" spans="24:29" x14ac:dyDescent="0.3">
      <c r="X1143" s="970" t="str">
        <f t="shared" si="87"/>
        <v>PAS AE 2018</v>
      </c>
      <c r="Y1143" s="970" t="str">
        <f t="shared" si="88"/>
        <v/>
      </c>
      <c r="Z1143" s="957">
        <f t="shared" si="85"/>
        <v>0</v>
      </c>
      <c r="AA1143" s="957" t="str">
        <f t="shared" si="86"/>
        <v/>
      </c>
      <c r="AB1143" s="959">
        <f t="array" ref="AB1143">MAX(($I$2:$I$10000=I1143)*($W$2:$W$10000=W1143)*($E$2:$E$10000="51")*($P$2:$P$10000))</f>
        <v>0</v>
      </c>
      <c r="AC1143" s="957">
        <f t="shared" si="89"/>
        <v>0</v>
      </c>
    </row>
    <row r="1144" spans="24:29" x14ac:dyDescent="0.3">
      <c r="X1144" s="970" t="str">
        <f t="shared" si="87"/>
        <v>PAS AE 2018</v>
      </c>
      <c r="Y1144" s="970" t="str">
        <f t="shared" si="88"/>
        <v/>
      </c>
      <c r="Z1144" s="957">
        <f t="shared" si="85"/>
        <v>0</v>
      </c>
      <c r="AA1144" s="957" t="str">
        <f t="shared" si="86"/>
        <v/>
      </c>
      <c r="AB1144" s="959">
        <f t="array" ref="AB1144">MAX(($I$2:$I$10000=I1144)*($W$2:$W$10000=W1144)*($E$2:$E$10000="51")*($P$2:$P$10000))</f>
        <v>0</v>
      </c>
      <c r="AC1144" s="957">
        <f t="shared" si="89"/>
        <v>0</v>
      </c>
    </row>
    <row r="1145" spans="24:29" x14ac:dyDescent="0.3">
      <c r="X1145" s="970" t="str">
        <f t="shared" si="87"/>
        <v>PAS AE 2018</v>
      </c>
      <c r="Y1145" s="970" t="str">
        <f t="shared" si="88"/>
        <v/>
      </c>
      <c r="Z1145" s="957">
        <f t="shared" si="85"/>
        <v>0</v>
      </c>
      <c r="AA1145" s="957" t="str">
        <f t="shared" si="86"/>
        <v/>
      </c>
      <c r="AB1145" s="959">
        <f t="array" ref="AB1145">MAX(($I$2:$I$10000=I1145)*($W$2:$W$10000=W1145)*($E$2:$E$10000="51")*($P$2:$P$10000))</f>
        <v>0</v>
      </c>
      <c r="AC1145" s="957">
        <f t="shared" si="89"/>
        <v>0</v>
      </c>
    </row>
    <row r="1146" spans="24:29" x14ac:dyDescent="0.3">
      <c r="X1146" s="970" t="str">
        <f t="shared" si="87"/>
        <v>PAS AE 2018</v>
      </c>
      <c r="Y1146" s="970" t="str">
        <f t="shared" si="88"/>
        <v/>
      </c>
      <c r="Z1146" s="957">
        <f t="shared" si="85"/>
        <v>0</v>
      </c>
      <c r="AA1146" s="957" t="str">
        <f t="shared" si="86"/>
        <v/>
      </c>
      <c r="AB1146" s="959">
        <f t="array" ref="AB1146">MAX(($I$2:$I$10000=I1146)*($W$2:$W$10000=W1146)*($E$2:$E$10000="51")*($P$2:$P$10000))</f>
        <v>0</v>
      </c>
      <c r="AC1146" s="957">
        <f t="shared" si="89"/>
        <v>0</v>
      </c>
    </row>
    <row r="1147" spans="24:29" x14ac:dyDescent="0.3">
      <c r="X1147" s="970" t="str">
        <f t="shared" si="87"/>
        <v>PAS AE 2018</v>
      </c>
      <c r="Y1147" s="970" t="str">
        <f t="shared" si="88"/>
        <v/>
      </c>
      <c r="Z1147" s="957">
        <f t="shared" si="85"/>
        <v>0</v>
      </c>
      <c r="AA1147" s="957" t="str">
        <f t="shared" si="86"/>
        <v/>
      </c>
      <c r="AB1147" s="959">
        <f t="array" ref="AB1147">MAX(($I$2:$I$10000=I1147)*($W$2:$W$10000=W1147)*($E$2:$E$10000="51")*($P$2:$P$10000))</f>
        <v>0</v>
      </c>
      <c r="AC1147" s="957">
        <f t="shared" si="89"/>
        <v>0</v>
      </c>
    </row>
    <row r="1148" spans="24:29" x14ac:dyDescent="0.3">
      <c r="X1148" s="970" t="str">
        <f t="shared" si="87"/>
        <v>PAS AE 2018</v>
      </c>
      <c r="Y1148" s="970" t="str">
        <f t="shared" si="88"/>
        <v/>
      </c>
      <c r="Z1148" s="957">
        <f t="shared" si="85"/>
        <v>0</v>
      </c>
      <c r="AA1148" s="957" t="str">
        <f t="shared" si="86"/>
        <v/>
      </c>
      <c r="AB1148" s="959">
        <f t="array" ref="AB1148">MAX(($I$2:$I$10000=I1148)*($W$2:$W$10000=W1148)*($E$2:$E$10000="51")*($P$2:$P$10000))</f>
        <v>0</v>
      </c>
      <c r="AC1148" s="957">
        <f t="shared" si="89"/>
        <v>0</v>
      </c>
    </row>
    <row r="1149" spans="24:29" x14ac:dyDescent="0.3">
      <c r="X1149" s="970" t="str">
        <f t="shared" si="87"/>
        <v>PAS AE 2018</v>
      </c>
      <c r="Y1149" s="970" t="str">
        <f t="shared" si="88"/>
        <v/>
      </c>
      <c r="Z1149" s="957">
        <f t="shared" si="85"/>
        <v>0</v>
      </c>
      <c r="AA1149" s="957" t="str">
        <f t="shared" si="86"/>
        <v/>
      </c>
      <c r="AB1149" s="959">
        <f t="array" ref="AB1149">MAX(($I$2:$I$10000=I1149)*($W$2:$W$10000=W1149)*($E$2:$E$10000="51")*($P$2:$P$10000))</f>
        <v>0</v>
      </c>
      <c r="AC1149" s="957">
        <f t="shared" si="89"/>
        <v>0</v>
      </c>
    </row>
    <row r="1150" spans="24:29" x14ac:dyDescent="0.3">
      <c r="X1150" s="970" t="str">
        <f t="shared" si="87"/>
        <v>PAS AE 2018</v>
      </c>
      <c r="Y1150" s="970" t="str">
        <f t="shared" si="88"/>
        <v/>
      </c>
      <c r="Z1150" s="957">
        <f t="shared" si="85"/>
        <v>0</v>
      </c>
      <c r="AA1150" s="957" t="str">
        <f t="shared" si="86"/>
        <v/>
      </c>
      <c r="AB1150" s="959">
        <f t="array" ref="AB1150">MAX(($I$2:$I$10000=I1150)*($W$2:$W$10000=W1150)*($E$2:$E$10000="51")*($P$2:$P$10000))</f>
        <v>0</v>
      </c>
      <c r="AC1150" s="957">
        <f t="shared" si="89"/>
        <v>0</v>
      </c>
    </row>
    <row r="1151" spans="24:29" x14ac:dyDescent="0.3">
      <c r="X1151" s="970" t="str">
        <f t="shared" si="87"/>
        <v>PAS AE 2018</v>
      </c>
      <c r="Y1151" s="970" t="str">
        <f t="shared" si="88"/>
        <v/>
      </c>
      <c r="Z1151" s="957">
        <f t="shared" si="85"/>
        <v>0</v>
      </c>
      <c r="AA1151" s="957" t="str">
        <f t="shared" si="86"/>
        <v/>
      </c>
      <c r="AB1151" s="959">
        <f t="array" ref="AB1151">MAX(($I$2:$I$10000=I1151)*($W$2:$W$10000=W1151)*($E$2:$E$10000="51")*($P$2:$P$10000))</f>
        <v>0</v>
      </c>
      <c r="AC1151" s="957">
        <f t="shared" si="89"/>
        <v>0</v>
      </c>
    </row>
    <row r="1152" spans="24:29" x14ac:dyDescent="0.3">
      <c r="X1152" s="970" t="str">
        <f t="shared" si="87"/>
        <v>PAS AE 2018</v>
      </c>
      <c r="Y1152" s="970" t="str">
        <f t="shared" si="88"/>
        <v/>
      </c>
      <c r="Z1152" s="957">
        <f t="shared" si="85"/>
        <v>0</v>
      </c>
      <c r="AA1152" s="957" t="str">
        <f t="shared" si="86"/>
        <v/>
      </c>
      <c r="AB1152" s="959">
        <f t="array" ref="AB1152">MAX(($I$2:$I$10000=I1152)*($W$2:$W$10000=W1152)*($E$2:$E$10000="51")*($P$2:$P$10000))</f>
        <v>0</v>
      </c>
      <c r="AC1152" s="957">
        <f t="shared" si="89"/>
        <v>0</v>
      </c>
    </row>
    <row r="1153" spans="24:29" x14ac:dyDescent="0.3">
      <c r="X1153" s="970" t="str">
        <f t="shared" si="87"/>
        <v>PAS AE 2018</v>
      </c>
      <c r="Y1153" s="970" t="str">
        <f t="shared" si="88"/>
        <v/>
      </c>
      <c r="Z1153" s="957">
        <f t="shared" si="85"/>
        <v>0</v>
      </c>
      <c r="AA1153" s="957" t="str">
        <f t="shared" si="86"/>
        <v/>
      </c>
      <c r="AB1153" s="959">
        <f t="array" ref="AB1153">MAX(($I$2:$I$10000=I1153)*($W$2:$W$10000=W1153)*($E$2:$E$10000="51")*($P$2:$P$10000))</f>
        <v>0</v>
      </c>
      <c r="AC1153" s="957">
        <f t="shared" si="89"/>
        <v>0</v>
      </c>
    </row>
    <row r="1154" spans="24:29" x14ac:dyDescent="0.3">
      <c r="X1154" s="970" t="str">
        <f t="shared" si="87"/>
        <v>PAS AE 2018</v>
      </c>
      <c r="Y1154" s="970" t="str">
        <f t="shared" si="88"/>
        <v/>
      </c>
      <c r="Z1154" s="957">
        <f t="shared" ref="Z1154:Z1217" si="90">IF(AND(X1154="AE 2018",Y1154&lt;&gt;"0"),F1154,0)</f>
        <v>0</v>
      </c>
      <c r="AA1154" s="957" t="str">
        <f t="shared" ref="AA1154:AA1217" si="91">LEFT(C1154,12)</f>
        <v/>
      </c>
      <c r="AB1154" s="959">
        <f t="array" ref="AB1154">MAX(($I$2:$I$10000=I1154)*($W$2:$W$10000=W1154)*($E$2:$E$10000="51")*($P$2:$P$10000))</f>
        <v>0</v>
      </c>
      <c r="AC1154" s="957">
        <f t="shared" si="89"/>
        <v>0</v>
      </c>
    </row>
    <row r="1155" spans="24:29" x14ac:dyDescent="0.3">
      <c r="X1155" s="970" t="str">
        <f t="shared" ref="X1155:X1218" si="92">IF(AND(OR(E1155="51",E1155="57",E1155="54",E1155="61"),YEAR(AB1155)=2018),"AE 2018","PAS AE 2018")</f>
        <v>PAS AE 2018</v>
      </c>
      <c r="Y1155" s="970" t="str">
        <f t="shared" ref="Y1155:Y1218" si="93">CONCATENATE(W1155,I1155,E1155)</f>
        <v/>
      </c>
      <c r="Z1155" s="957">
        <f t="shared" si="90"/>
        <v>0</v>
      </c>
      <c r="AA1155" s="957" t="str">
        <f t="shared" si="91"/>
        <v/>
      </c>
      <c r="AB1155" s="959">
        <f t="array" ref="AB1155">MAX(($I$2:$I$10000=I1155)*($W$2:$W$10000=W1155)*($E$2:$E$10000="51")*($P$2:$P$10000))</f>
        <v>0</v>
      </c>
      <c r="AC1155" s="957">
        <f t="shared" ref="AC1155:AC1218" si="94">IF(YEAR(A1155)&gt;2018,0,F1155)</f>
        <v>0</v>
      </c>
    </row>
    <row r="1156" spans="24:29" x14ac:dyDescent="0.3">
      <c r="X1156" s="970" t="str">
        <f t="shared" si="92"/>
        <v>PAS AE 2018</v>
      </c>
      <c r="Y1156" s="970" t="str">
        <f t="shared" si="93"/>
        <v/>
      </c>
      <c r="Z1156" s="957">
        <f t="shared" si="90"/>
        <v>0</v>
      </c>
      <c r="AA1156" s="957" t="str">
        <f t="shared" si="91"/>
        <v/>
      </c>
      <c r="AB1156" s="959">
        <f t="array" ref="AB1156">MAX(($I$2:$I$10000=I1156)*($W$2:$W$10000=W1156)*($E$2:$E$10000="51")*($P$2:$P$10000))</f>
        <v>0</v>
      </c>
      <c r="AC1156" s="957">
        <f t="shared" si="94"/>
        <v>0</v>
      </c>
    </row>
    <row r="1157" spans="24:29" x14ac:dyDescent="0.3">
      <c r="X1157" s="970" t="str">
        <f t="shared" si="92"/>
        <v>PAS AE 2018</v>
      </c>
      <c r="Y1157" s="970" t="str">
        <f t="shared" si="93"/>
        <v/>
      </c>
      <c r="Z1157" s="957">
        <f t="shared" si="90"/>
        <v>0</v>
      </c>
      <c r="AA1157" s="957" t="str">
        <f t="shared" si="91"/>
        <v/>
      </c>
      <c r="AB1157" s="959">
        <f t="array" ref="AB1157">MAX(($I$2:$I$10000=I1157)*($W$2:$W$10000=W1157)*($E$2:$E$10000="51")*($P$2:$P$10000))</f>
        <v>0</v>
      </c>
      <c r="AC1157" s="957">
        <f t="shared" si="94"/>
        <v>0</v>
      </c>
    </row>
    <row r="1158" spans="24:29" x14ac:dyDescent="0.3">
      <c r="X1158" s="970" t="str">
        <f t="shared" si="92"/>
        <v>PAS AE 2018</v>
      </c>
      <c r="Y1158" s="970" t="str">
        <f t="shared" si="93"/>
        <v/>
      </c>
      <c r="Z1158" s="957">
        <f t="shared" si="90"/>
        <v>0</v>
      </c>
      <c r="AA1158" s="957" t="str">
        <f t="shared" si="91"/>
        <v/>
      </c>
      <c r="AB1158" s="959">
        <f t="array" ref="AB1158">MAX(($I$2:$I$10000=I1158)*($W$2:$W$10000=W1158)*($E$2:$E$10000="51")*($P$2:$P$10000))</f>
        <v>0</v>
      </c>
      <c r="AC1158" s="957">
        <f t="shared" si="94"/>
        <v>0</v>
      </c>
    </row>
    <row r="1159" spans="24:29" x14ac:dyDescent="0.3">
      <c r="X1159" s="970" t="str">
        <f t="shared" si="92"/>
        <v>PAS AE 2018</v>
      </c>
      <c r="Y1159" s="970" t="str">
        <f t="shared" si="93"/>
        <v/>
      </c>
      <c r="Z1159" s="957">
        <f t="shared" si="90"/>
        <v>0</v>
      </c>
      <c r="AA1159" s="957" t="str">
        <f t="shared" si="91"/>
        <v/>
      </c>
      <c r="AB1159" s="959">
        <f t="array" ref="AB1159">MAX(($I$2:$I$10000=I1159)*($W$2:$W$10000=W1159)*($E$2:$E$10000="51")*($P$2:$P$10000))</f>
        <v>0</v>
      </c>
      <c r="AC1159" s="957">
        <f t="shared" si="94"/>
        <v>0</v>
      </c>
    </row>
    <row r="1160" spans="24:29" x14ac:dyDescent="0.3">
      <c r="X1160" s="970" t="str">
        <f t="shared" si="92"/>
        <v>PAS AE 2018</v>
      </c>
      <c r="Y1160" s="970" t="str">
        <f t="shared" si="93"/>
        <v/>
      </c>
      <c r="Z1160" s="957">
        <f t="shared" si="90"/>
        <v>0</v>
      </c>
      <c r="AA1160" s="957" t="str">
        <f t="shared" si="91"/>
        <v/>
      </c>
      <c r="AB1160" s="959">
        <f t="array" ref="AB1160">MAX(($I$2:$I$10000=I1160)*($W$2:$W$10000=W1160)*($E$2:$E$10000="51")*($P$2:$P$10000))</f>
        <v>0</v>
      </c>
      <c r="AC1160" s="957">
        <f t="shared" si="94"/>
        <v>0</v>
      </c>
    </row>
    <row r="1161" spans="24:29" x14ac:dyDescent="0.3">
      <c r="X1161" s="970" t="str">
        <f t="shared" si="92"/>
        <v>PAS AE 2018</v>
      </c>
      <c r="Y1161" s="970" t="str">
        <f t="shared" si="93"/>
        <v/>
      </c>
      <c r="Z1161" s="957">
        <f t="shared" si="90"/>
        <v>0</v>
      </c>
      <c r="AA1161" s="957" t="str">
        <f t="shared" si="91"/>
        <v/>
      </c>
      <c r="AB1161" s="959">
        <f t="array" ref="AB1161">MAX(($I$2:$I$10000=I1161)*($W$2:$W$10000=W1161)*($E$2:$E$10000="51")*($P$2:$P$10000))</f>
        <v>0</v>
      </c>
      <c r="AC1161" s="957">
        <f t="shared" si="94"/>
        <v>0</v>
      </c>
    </row>
    <row r="1162" spans="24:29" x14ac:dyDescent="0.3">
      <c r="X1162" s="970" t="str">
        <f t="shared" si="92"/>
        <v>PAS AE 2018</v>
      </c>
      <c r="Y1162" s="970" t="str">
        <f t="shared" si="93"/>
        <v/>
      </c>
      <c r="Z1162" s="957">
        <f t="shared" si="90"/>
        <v>0</v>
      </c>
      <c r="AA1162" s="957" t="str">
        <f t="shared" si="91"/>
        <v/>
      </c>
      <c r="AB1162" s="959">
        <f t="array" ref="AB1162">MAX(($I$2:$I$10000=I1162)*($W$2:$W$10000=W1162)*($E$2:$E$10000="51")*($P$2:$P$10000))</f>
        <v>0</v>
      </c>
      <c r="AC1162" s="957">
        <f t="shared" si="94"/>
        <v>0</v>
      </c>
    </row>
    <row r="1163" spans="24:29" x14ac:dyDescent="0.3">
      <c r="X1163" s="970" t="str">
        <f t="shared" si="92"/>
        <v>PAS AE 2018</v>
      </c>
      <c r="Y1163" s="970" t="str">
        <f t="shared" si="93"/>
        <v/>
      </c>
      <c r="Z1163" s="957">
        <f t="shared" si="90"/>
        <v>0</v>
      </c>
      <c r="AA1163" s="957" t="str">
        <f t="shared" si="91"/>
        <v/>
      </c>
      <c r="AB1163" s="959">
        <f t="array" ref="AB1163">MAX(($I$2:$I$10000=I1163)*($W$2:$W$10000=W1163)*($E$2:$E$10000="51")*($P$2:$P$10000))</f>
        <v>0</v>
      </c>
      <c r="AC1163" s="957">
        <f t="shared" si="94"/>
        <v>0</v>
      </c>
    </row>
    <row r="1164" spans="24:29" x14ac:dyDescent="0.3">
      <c r="X1164" s="970" t="str">
        <f t="shared" si="92"/>
        <v>PAS AE 2018</v>
      </c>
      <c r="Y1164" s="970" t="str">
        <f t="shared" si="93"/>
        <v/>
      </c>
      <c r="Z1164" s="957">
        <f t="shared" si="90"/>
        <v>0</v>
      </c>
      <c r="AA1164" s="957" t="str">
        <f t="shared" si="91"/>
        <v/>
      </c>
      <c r="AB1164" s="959">
        <f t="array" ref="AB1164">MAX(($I$2:$I$10000=I1164)*($W$2:$W$10000=W1164)*($E$2:$E$10000="51")*($P$2:$P$10000))</f>
        <v>0</v>
      </c>
      <c r="AC1164" s="957">
        <f t="shared" si="94"/>
        <v>0</v>
      </c>
    </row>
    <row r="1165" spans="24:29" x14ac:dyDescent="0.3">
      <c r="X1165" s="970" t="str">
        <f t="shared" si="92"/>
        <v>PAS AE 2018</v>
      </c>
      <c r="Y1165" s="970" t="str">
        <f t="shared" si="93"/>
        <v/>
      </c>
      <c r="Z1165" s="957">
        <f t="shared" si="90"/>
        <v>0</v>
      </c>
      <c r="AA1165" s="957" t="str">
        <f t="shared" si="91"/>
        <v/>
      </c>
      <c r="AB1165" s="959">
        <f t="array" ref="AB1165">MAX(($I$2:$I$10000=I1165)*($W$2:$W$10000=W1165)*($E$2:$E$10000="51")*($P$2:$P$10000))</f>
        <v>0</v>
      </c>
      <c r="AC1165" s="957">
        <f t="shared" si="94"/>
        <v>0</v>
      </c>
    </row>
    <row r="1166" spans="24:29" x14ac:dyDescent="0.3">
      <c r="X1166" s="970" t="str">
        <f t="shared" si="92"/>
        <v>PAS AE 2018</v>
      </c>
      <c r="Y1166" s="970" t="str">
        <f t="shared" si="93"/>
        <v/>
      </c>
      <c r="Z1166" s="957">
        <f t="shared" si="90"/>
        <v>0</v>
      </c>
      <c r="AA1166" s="957" t="str">
        <f t="shared" si="91"/>
        <v/>
      </c>
      <c r="AB1166" s="959">
        <f t="array" ref="AB1166">MAX(($I$2:$I$10000=I1166)*($W$2:$W$10000=W1166)*($E$2:$E$10000="51")*($P$2:$P$10000))</f>
        <v>0</v>
      </c>
      <c r="AC1166" s="957">
        <f t="shared" si="94"/>
        <v>0</v>
      </c>
    </row>
    <row r="1167" spans="24:29" x14ac:dyDescent="0.3">
      <c r="X1167" s="970" t="str">
        <f t="shared" si="92"/>
        <v>PAS AE 2018</v>
      </c>
      <c r="Y1167" s="970" t="str">
        <f t="shared" si="93"/>
        <v/>
      </c>
      <c r="Z1167" s="957">
        <f t="shared" si="90"/>
        <v>0</v>
      </c>
      <c r="AA1167" s="957" t="str">
        <f t="shared" si="91"/>
        <v/>
      </c>
      <c r="AB1167" s="959">
        <f t="array" ref="AB1167">MAX(($I$2:$I$10000=I1167)*($W$2:$W$10000=W1167)*($E$2:$E$10000="51")*($P$2:$P$10000))</f>
        <v>0</v>
      </c>
      <c r="AC1167" s="957">
        <f t="shared" si="94"/>
        <v>0</v>
      </c>
    </row>
    <row r="1168" spans="24:29" x14ac:dyDescent="0.3">
      <c r="X1168" s="970" t="str">
        <f t="shared" si="92"/>
        <v>PAS AE 2018</v>
      </c>
      <c r="Y1168" s="970" t="str">
        <f t="shared" si="93"/>
        <v/>
      </c>
      <c r="Z1168" s="957">
        <f t="shared" si="90"/>
        <v>0</v>
      </c>
      <c r="AA1168" s="957" t="str">
        <f t="shared" si="91"/>
        <v/>
      </c>
      <c r="AB1168" s="959">
        <f t="array" ref="AB1168">MAX(($I$2:$I$10000=I1168)*($W$2:$W$10000=W1168)*($E$2:$E$10000="51")*($P$2:$P$10000))</f>
        <v>0</v>
      </c>
      <c r="AC1168" s="957">
        <f t="shared" si="94"/>
        <v>0</v>
      </c>
    </row>
    <row r="1169" spans="24:29" x14ac:dyDescent="0.3">
      <c r="X1169" s="970" t="str">
        <f t="shared" si="92"/>
        <v>PAS AE 2018</v>
      </c>
      <c r="Y1169" s="970" t="str">
        <f t="shared" si="93"/>
        <v/>
      </c>
      <c r="Z1169" s="957">
        <f t="shared" si="90"/>
        <v>0</v>
      </c>
      <c r="AA1169" s="957" t="str">
        <f t="shared" si="91"/>
        <v/>
      </c>
      <c r="AB1169" s="959">
        <f t="array" ref="AB1169">MAX(($I$2:$I$10000=I1169)*($W$2:$W$10000=W1169)*($E$2:$E$10000="51")*($P$2:$P$10000))</f>
        <v>0</v>
      </c>
      <c r="AC1169" s="957">
        <f t="shared" si="94"/>
        <v>0</v>
      </c>
    </row>
    <row r="1170" spans="24:29" x14ac:dyDescent="0.3">
      <c r="X1170" s="970" t="str">
        <f t="shared" si="92"/>
        <v>PAS AE 2018</v>
      </c>
      <c r="Y1170" s="970" t="str">
        <f t="shared" si="93"/>
        <v/>
      </c>
      <c r="Z1170" s="957">
        <f t="shared" si="90"/>
        <v>0</v>
      </c>
      <c r="AA1170" s="957" t="str">
        <f t="shared" si="91"/>
        <v/>
      </c>
      <c r="AB1170" s="959">
        <f t="array" ref="AB1170">MAX(($I$2:$I$10000=I1170)*($W$2:$W$10000=W1170)*($E$2:$E$10000="51")*($P$2:$P$10000))</f>
        <v>0</v>
      </c>
      <c r="AC1170" s="957">
        <f t="shared" si="94"/>
        <v>0</v>
      </c>
    </row>
    <row r="1171" spans="24:29" x14ac:dyDescent="0.3">
      <c r="X1171" s="970" t="str">
        <f t="shared" si="92"/>
        <v>PAS AE 2018</v>
      </c>
      <c r="Y1171" s="970" t="str">
        <f t="shared" si="93"/>
        <v/>
      </c>
      <c r="Z1171" s="957">
        <f t="shared" si="90"/>
        <v>0</v>
      </c>
      <c r="AA1171" s="957" t="str">
        <f t="shared" si="91"/>
        <v/>
      </c>
      <c r="AB1171" s="959">
        <f t="array" ref="AB1171">MAX(($I$2:$I$10000=I1171)*($W$2:$W$10000=W1171)*($E$2:$E$10000="51")*($P$2:$P$10000))</f>
        <v>0</v>
      </c>
      <c r="AC1171" s="957">
        <f t="shared" si="94"/>
        <v>0</v>
      </c>
    </row>
    <row r="1172" spans="24:29" x14ac:dyDescent="0.3">
      <c r="X1172" s="970" t="str">
        <f t="shared" si="92"/>
        <v>PAS AE 2018</v>
      </c>
      <c r="Y1172" s="970" t="str">
        <f t="shared" si="93"/>
        <v/>
      </c>
      <c r="Z1172" s="957">
        <f t="shared" si="90"/>
        <v>0</v>
      </c>
      <c r="AA1172" s="957" t="str">
        <f t="shared" si="91"/>
        <v/>
      </c>
      <c r="AB1172" s="959">
        <f t="array" ref="AB1172">MAX(($I$2:$I$10000=I1172)*($W$2:$W$10000=W1172)*($E$2:$E$10000="51")*($P$2:$P$10000))</f>
        <v>0</v>
      </c>
      <c r="AC1172" s="957">
        <f t="shared" si="94"/>
        <v>0</v>
      </c>
    </row>
    <row r="1173" spans="24:29" x14ac:dyDescent="0.3">
      <c r="X1173" s="970" t="str">
        <f t="shared" si="92"/>
        <v>PAS AE 2018</v>
      </c>
      <c r="Y1173" s="970" t="str">
        <f t="shared" si="93"/>
        <v/>
      </c>
      <c r="Z1173" s="957">
        <f t="shared" si="90"/>
        <v>0</v>
      </c>
      <c r="AA1173" s="957" t="str">
        <f t="shared" si="91"/>
        <v/>
      </c>
      <c r="AB1173" s="959">
        <f t="array" ref="AB1173">MAX(($I$2:$I$10000=I1173)*($W$2:$W$10000=W1173)*($E$2:$E$10000="51")*($P$2:$P$10000))</f>
        <v>0</v>
      </c>
      <c r="AC1173" s="957">
        <f t="shared" si="94"/>
        <v>0</v>
      </c>
    </row>
    <row r="1174" spans="24:29" x14ac:dyDescent="0.3">
      <c r="X1174" s="970" t="str">
        <f t="shared" si="92"/>
        <v>PAS AE 2018</v>
      </c>
      <c r="Y1174" s="970" t="str">
        <f t="shared" si="93"/>
        <v/>
      </c>
      <c r="Z1174" s="957">
        <f t="shared" si="90"/>
        <v>0</v>
      </c>
      <c r="AA1174" s="957" t="str">
        <f t="shared" si="91"/>
        <v/>
      </c>
      <c r="AB1174" s="959">
        <f t="array" ref="AB1174">MAX(($I$2:$I$10000=I1174)*($W$2:$W$10000=W1174)*($E$2:$E$10000="51")*($P$2:$P$10000))</f>
        <v>0</v>
      </c>
      <c r="AC1174" s="957">
        <f t="shared" si="94"/>
        <v>0</v>
      </c>
    </row>
    <row r="1175" spans="24:29" x14ac:dyDescent="0.3">
      <c r="X1175" s="970" t="str">
        <f t="shared" si="92"/>
        <v>PAS AE 2018</v>
      </c>
      <c r="Y1175" s="970" t="str">
        <f t="shared" si="93"/>
        <v/>
      </c>
      <c r="Z1175" s="957">
        <f t="shared" si="90"/>
        <v>0</v>
      </c>
      <c r="AA1175" s="957" t="str">
        <f t="shared" si="91"/>
        <v/>
      </c>
      <c r="AB1175" s="959">
        <f t="array" ref="AB1175">MAX(($I$2:$I$10000=I1175)*($W$2:$W$10000=W1175)*($E$2:$E$10000="51")*($P$2:$P$10000))</f>
        <v>0</v>
      </c>
      <c r="AC1175" s="957">
        <f t="shared" si="94"/>
        <v>0</v>
      </c>
    </row>
    <row r="1176" spans="24:29" x14ac:dyDescent="0.3">
      <c r="X1176" s="970" t="str">
        <f t="shared" si="92"/>
        <v>PAS AE 2018</v>
      </c>
      <c r="Y1176" s="970" t="str">
        <f t="shared" si="93"/>
        <v/>
      </c>
      <c r="Z1176" s="957">
        <f t="shared" si="90"/>
        <v>0</v>
      </c>
      <c r="AA1176" s="957" t="str">
        <f t="shared" si="91"/>
        <v/>
      </c>
      <c r="AB1176" s="959">
        <f t="array" ref="AB1176">MAX(($I$2:$I$10000=I1176)*($W$2:$W$10000=W1176)*($E$2:$E$10000="51")*($P$2:$P$10000))</f>
        <v>0</v>
      </c>
      <c r="AC1176" s="957">
        <f t="shared" si="94"/>
        <v>0</v>
      </c>
    </row>
    <row r="1177" spans="24:29" x14ac:dyDescent="0.3">
      <c r="X1177" s="970" t="str">
        <f t="shared" si="92"/>
        <v>PAS AE 2018</v>
      </c>
      <c r="Y1177" s="970" t="str">
        <f t="shared" si="93"/>
        <v/>
      </c>
      <c r="Z1177" s="957">
        <f t="shared" si="90"/>
        <v>0</v>
      </c>
      <c r="AA1177" s="957" t="str">
        <f t="shared" si="91"/>
        <v/>
      </c>
      <c r="AB1177" s="959">
        <f t="array" ref="AB1177">MAX(($I$2:$I$10000=I1177)*($W$2:$W$10000=W1177)*($E$2:$E$10000="51")*($P$2:$P$10000))</f>
        <v>0</v>
      </c>
      <c r="AC1177" s="957">
        <f t="shared" si="94"/>
        <v>0</v>
      </c>
    </row>
    <row r="1178" spans="24:29" x14ac:dyDescent="0.3">
      <c r="X1178" s="970" t="str">
        <f t="shared" si="92"/>
        <v>PAS AE 2018</v>
      </c>
      <c r="Y1178" s="970" t="str">
        <f t="shared" si="93"/>
        <v/>
      </c>
      <c r="Z1178" s="957">
        <f t="shared" si="90"/>
        <v>0</v>
      </c>
      <c r="AA1178" s="957" t="str">
        <f t="shared" si="91"/>
        <v/>
      </c>
      <c r="AB1178" s="959">
        <f t="array" ref="AB1178">MAX(($I$2:$I$10000=I1178)*($W$2:$W$10000=W1178)*($E$2:$E$10000="51")*($P$2:$P$10000))</f>
        <v>0</v>
      </c>
      <c r="AC1178" s="957">
        <f t="shared" si="94"/>
        <v>0</v>
      </c>
    </row>
    <row r="1179" spans="24:29" x14ac:dyDescent="0.3">
      <c r="X1179" s="970" t="str">
        <f t="shared" si="92"/>
        <v>PAS AE 2018</v>
      </c>
      <c r="Y1179" s="970" t="str">
        <f t="shared" si="93"/>
        <v/>
      </c>
      <c r="Z1179" s="957">
        <f t="shared" si="90"/>
        <v>0</v>
      </c>
      <c r="AA1179" s="957" t="str">
        <f t="shared" si="91"/>
        <v/>
      </c>
      <c r="AB1179" s="959">
        <f t="array" ref="AB1179">MAX(($I$2:$I$10000=I1179)*($W$2:$W$10000=W1179)*($E$2:$E$10000="51")*($P$2:$P$10000))</f>
        <v>0</v>
      </c>
      <c r="AC1179" s="957">
        <f t="shared" si="94"/>
        <v>0</v>
      </c>
    </row>
    <row r="1180" spans="24:29" x14ac:dyDescent="0.3">
      <c r="X1180" s="970" t="str">
        <f t="shared" si="92"/>
        <v>PAS AE 2018</v>
      </c>
      <c r="Y1180" s="970" t="str">
        <f t="shared" si="93"/>
        <v/>
      </c>
      <c r="Z1180" s="957">
        <f t="shared" si="90"/>
        <v>0</v>
      </c>
      <c r="AA1180" s="957" t="str">
        <f t="shared" si="91"/>
        <v/>
      </c>
      <c r="AB1180" s="959">
        <f t="array" ref="AB1180">MAX(($I$2:$I$10000=I1180)*($W$2:$W$10000=W1180)*($E$2:$E$10000="51")*($P$2:$P$10000))</f>
        <v>0</v>
      </c>
      <c r="AC1180" s="957">
        <f t="shared" si="94"/>
        <v>0</v>
      </c>
    </row>
    <row r="1181" spans="24:29" x14ac:dyDescent="0.3">
      <c r="X1181" s="970" t="str">
        <f t="shared" si="92"/>
        <v>PAS AE 2018</v>
      </c>
      <c r="Y1181" s="970" t="str">
        <f t="shared" si="93"/>
        <v/>
      </c>
      <c r="Z1181" s="957">
        <f t="shared" si="90"/>
        <v>0</v>
      </c>
      <c r="AA1181" s="957" t="str">
        <f t="shared" si="91"/>
        <v/>
      </c>
      <c r="AB1181" s="959">
        <f t="array" ref="AB1181">MAX(($I$2:$I$10000=I1181)*($W$2:$W$10000=W1181)*($E$2:$E$10000="51")*($P$2:$P$10000))</f>
        <v>0</v>
      </c>
      <c r="AC1181" s="957">
        <f t="shared" si="94"/>
        <v>0</v>
      </c>
    </row>
    <row r="1182" spans="24:29" x14ac:dyDescent="0.3">
      <c r="X1182" s="970" t="str">
        <f t="shared" si="92"/>
        <v>PAS AE 2018</v>
      </c>
      <c r="Y1182" s="970" t="str">
        <f t="shared" si="93"/>
        <v/>
      </c>
      <c r="Z1182" s="957">
        <f t="shared" si="90"/>
        <v>0</v>
      </c>
      <c r="AA1182" s="957" t="str">
        <f t="shared" si="91"/>
        <v/>
      </c>
      <c r="AB1182" s="959">
        <f t="array" ref="AB1182">MAX(($I$2:$I$10000=I1182)*($W$2:$W$10000=W1182)*($E$2:$E$10000="51")*($P$2:$P$10000))</f>
        <v>0</v>
      </c>
      <c r="AC1182" s="957">
        <f t="shared" si="94"/>
        <v>0</v>
      </c>
    </row>
    <row r="1183" spans="24:29" x14ac:dyDescent="0.3">
      <c r="X1183" s="970" t="str">
        <f t="shared" si="92"/>
        <v>PAS AE 2018</v>
      </c>
      <c r="Y1183" s="970" t="str">
        <f t="shared" si="93"/>
        <v/>
      </c>
      <c r="Z1183" s="957">
        <f t="shared" si="90"/>
        <v>0</v>
      </c>
      <c r="AA1183" s="957" t="str">
        <f t="shared" si="91"/>
        <v/>
      </c>
      <c r="AB1183" s="959">
        <f t="array" ref="AB1183">MAX(($I$2:$I$10000=I1183)*($W$2:$W$10000=W1183)*($E$2:$E$10000="51")*($P$2:$P$10000))</f>
        <v>0</v>
      </c>
      <c r="AC1183" s="957">
        <f t="shared" si="94"/>
        <v>0</v>
      </c>
    </row>
    <row r="1184" spans="24:29" x14ac:dyDescent="0.3">
      <c r="X1184" s="970" t="str">
        <f t="shared" si="92"/>
        <v>PAS AE 2018</v>
      </c>
      <c r="Y1184" s="970" t="str">
        <f t="shared" si="93"/>
        <v/>
      </c>
      <c r="Z1184" s="957">
        <f t="shared" si="90"/>
        <v>0</v>
      </c>
      <c r="AA1184" s="957" t="str">
        <f t="shared" si="91"/>
        <v/>
      </c>
      <c r="AB1184" s="959">
        <f t="array" ref="AB1184">MAX(($I$2:$I$10000=I1184)*($W$2:$W$10000=W1184)*($E$2:$E$10000="51")*($P$2:$P$10000))</f>
        <v>0</v>
      </c>
      <c r="AC1184" s="957">
        <f t="shared" si="94"/>
        <v>0</v>
      </c>
    </row>
    <row r="1185" spans="24:29" x14ac:dyDescent="0.3">
      <c r="X1185" s="970" t="str">
        <f t="shared" si="92"/>
        <v>PAS AE 2018</v>
      </c>
      <c r="Y1185" s="970" t="str">
        <f t="shared" si="93"/>
        <v/>
      </c>
      <c r="Z1185" s="957">
        <f t="shared" si="90"/>
        <v>0</v>
      </c>
      <c r="AA1185" s="957" t="str">
        <f t="shared" si="91"/>
        <v/>
      </c>
      <c r="AB1185" s="959">
        <f t="array" ref="AB1185">MAX(($I$2:$I$10000=I1185)*($W$2:$W$10000=W1185)*($E$2:$E$10000="51")*($P$2:$P$10000))</f>
        <v>0</v>
      </c>
      <c r="AC1185" s="957">
        <f t="shared" si="94"/>
        <v>0</v>
      </c>
    </row>
    <row r="1186" spans="24:29" x14ac:dyDescent="0.3">
      <c r="X1186" s="970" t="str">
        <f t="shared" si="92"/>
        <v>PAS AE 2018</v>
      </c>
      <c r="Y1186" s="970" t="str">
        <f t="shared" si="93"/>
        <v/>
      </c>
      <c r="Z1186" s="957">
        <f t="shared" si="90"/>
        <v>0</v>
      </c>
      <c r="AA1186" s="957" t="str">
        <f t="shared" si="91"/>
        <v/>
      </c>
      <c r="AB1186" s="959">
        <f t="array" ref="AB1186">MAX(($I$2:$I$10000=I1186)*($W$2:$W$10000=W1186)*($E$2:$E$10000="51")*($P$2:$P$10000))</f>
        <v>0</v>
      </c>
      <c r="AC1186" s="957">
        <f t="shared" si="94"/>
        <v>0</v>
      </c>
    </row>
    <row r="1187" spans="24:29" x14ac:dyDescent="0.3">
      <c r="X1187" s="970" t="str">
        <f t="shared" si="92"/>
        <v>PAS AE 2018</v>
      </c>
      <c r="Y1187" s="970" t="str">
        <f t="shared" si="93"/>
        <v/>
      </c>
      <c r="Z1187" s="957">
        <f t="shared" si="90"/>
        <v>0</v>
      </c>
      <c r="AA1187" s="957" t="str">
        <f t="shared" si="91"/>
        <v/>
      </c>
      <c r="AB1187" s="959">
        <f t="array" ref="AB1187">MAX(($I$2:$I$10000=I1187)*($W$2:$W$10000=W1187)*($E$2:$E$10000="51")*($P$2:$P$10000))</f>
        <v>0</v>
      </c>
      <c r="AC1187" s="957">
        <f t="shared" si="94"/>
        <v>0</v>
      </c>
    </row>
    <row r="1188" spans="24:29" x14ac:dyDescent="0.3">
      <c r="X1188" s="970" t="str">
        <f t="shared" si="92"/>
        <v>PAS AE 2018</v>
      </c>
      <c r="Y1188" s="970" t="str">
        <f t="shared" si="93"/>
        <v/>
      </c>
      <c r="Z1188" s="957">
        <f t="shared" si="90"/>
        <v>0</v>
      </c>
      <c r="AA1188" s="957" t="str">
        <f t="shared" si="91"/>
        <v/>
      </c>
      <c r="AB1188" s="959">
        <f t="array" ref="AB1188">MAX(($I$2:$I$10000=I1188)*($W$2:$W$10000=W1188)*($E$2:$E$10000="51")*($P$2:$P$10000))</f>
        <v>0</v>
      </c>
      <c r="AC1188" s="957">
        <f t="shared" si="94"/>
        <v>0</v>
      </c>
    </row>
    <row r="1189" spans="24:29" x14ac:dyDescent="0.3">
      <c r="X1189" s="970" t="str">
        <f t="shared" si="92"/>
        <v>PAS AE 2018</v>
      </c>
      <c r="Y1189" s="970" t="str">
        <f t="shared" si="93"/>
        <v/>
      </c>
      <c r="Z1189" s="957">
        <f t="shared" si="90"/>
        <v>0</v>
      </c>
      <c r="AA1189" s="957" t="str">
        <f t="shared" si="91"/>
        <v/>
      </c>
      <c r="AB1189" s="959">
        <f t="array" ref="AB1189">MAX(($I$2:$I$10000=I1189)*($W$2:$W$10000=W1189)*($E$2:$E$10000="51")*($P$2:$P$10000))</f>
        <v>0</v>
      </c>
      <c r="AC1189" s="957">
        <f t="shared" si="94"/>
        <v>0</v>
      </c>
    </row>
    <row r="1190" spans="24:29" x14ac:dyDescent="0.3">
      <c r="X1190" s="970" t="str">
        <f t="shared" si="92"/>
        <v>PAS AE 2018</v>
      </c>
      <c r="Y1190" s="970" t="str">
        <f t="shared" si="93"/>
        <v/>
      </c>
      <c r="Z1190" s="957">
        <f t="shared" si="90"/>
        <v>0</v>
      </c>
      <c r="AA1190" s="957" t="str">
        <f t="shared" si="91"/>
        <v/>
      </c>
      <c r="AB1190" s="959">
        <f t="array" ref="AB1190">MAX(($I$2:$I$10000=I1190)*($W$2:$W$10000=W1190)*($E$2:$E$10000="51")*($P$2:$P$10000))</f>
        <v>0</v>
      </c>
      <c r="AC1190" s="957">
        <f t="shared" si="94"/>
        <v>0</v>
      </c>
    </row>
    <row r="1191" spans="24:29" x14ac:dyDescent="0.3">
      <c r="X1191" s="970" t="str">
        <f t="shared" si="92"/>
        <v>PAS AE 2018</v>
      </c>
      <c r="Y1191" s="970" t="str">
        <f t="shared" si="93"/>
        <v/>
      </c>
      <c r="Z1191" s="957">
        <f t="shared" si="90"/>
        <v>0</v>
      </c>
      <c r="AA1191" s="957" t="str">
        <f t="shared" si="91"/>
        <v/>
      </c>
      <c r="AB1191" s="959">
        <f t="array" ref="AB1191">MAX(($I$2:$I$10000=I1191)*($W$2:$W$10000=W1191)*($E$2:$E$10000="51")*($P$2:$P$10000))</f>
        <v>0</v>
      </c>
      <c r="AC1191" s="957">
        <f t="shared" si="94"/>
        <v>0</v>
      </c>
    </row>
    <row r="1192" spans="24:29" x14ac:dyDescent="0.3">
      <c r="X1192" s="970" t="str">
        <f t="shared" si="92"/>
        <v>PAS AE 2018</v>
      </c>
      <c r="Y1192" s="970" t="str">
        <f t="shared" si="93"/>
        <v/>
      </c>
      <c r="Z1192" s="957">
        <f t="shared" si="90"/>
        <v>0</v>
      </c>
      <c r="AA1192" s="957" t="str">
        <f t="shared" si="91"/>
        <v/>
      </c>
      <c r="AB1192" s="959">
        <f t="array" ref="AB1192">MAX(($I$2:$I$10000=I1192)*($W$2:$W$10000=W1192)*($E$2:$E$10000="51")*($P$2:$P$10000))</f>
        <v>0</v>
      </c>
      <c r="AC1192" s="957">
        <f t="shared" si="94"/>
        <v>0</v>
      </c>
    </row>
    <row r="1193" spans="24:29" x14ac:dyDescent="0.3">
      <c r="X1193" s="970" t="str">
        <f t="shared" si="92"/>
        <v>PAS AE 2018</v>
      </c>
      <c r="Y1193" s="970" t="str">
        <f t="shared" si="93"/>
        <v/>
      </c>
      <c r="Z1193" s="957">
        <f t="shared" si="90"/>
        <v>0</v>
      </c>
      <c r="AA1193" s="957" t="str">
        <f t="shared" si="91"/>
        <v/>
      </c>
      <c r="AB1193" s="959">
        <f t="array" ref="AB1193">MAX(($I$2:$I$10000=I1193)*($W$2:$W$10000=W1193)*($E$2:$E$10000="51")*($P$2:$P$10000))</f>
        <v>0</v>
      </c>
      <c r="AC1193" s="957">
        <f t="shared" si="94"/>
        <v>0</v>
      </c>
    </row>
    <row r="1194" spans="24:29" x14ac:dyDescent="0.3">
      <c r="X1194" s="970" t="str">
        <f t="shared" si="92"/>
        <v>PAS AE 2018</v>
      </c>
      <c r="Y1194" s="970" t="str">
        <f t="shared" si="93"/>
        <v/>
      </c>
      <c r="Z1194" s="957">
        <f t="shared" si="90"/>
        <v>0</v>
      </c>
      <c r="AA1194" s="957" t="str">
        <f t="shared" si="91"/>
        <v/>
      </c>
      <c r="AB1194" s="959">
        <f t="array" ref="AB1194">MAX(($I$2:$I$10000=I1194)*($W$2:$W$10000=W1194)*($E$2:$E$10000="51")*($P$2:$P$10000))</f>
        <v>0</v>
      </c>
      <c r="AC1194" s="957">
        <f t="shared" si="94"/>
        <v>0</v>
      </c>
    </row>
    <row r="1195" spans="24:29" x14ac:dyDescent="0.3">
      <c r="X1195" s="970" t="str">
        <f t="shared" si="92"/>
        <v>PAS AE 2018</v>
      </c>
      <c r="Y1195" s="970" t="str">
        <f t="shared" si="93"/>
        <v/>
      </c>
      <c r="Z1195" s="957">
        <f t="shared" si="90"/>
        <v>0</v>
      </c>
      <c r="AA1195" s="957" t="str">
        <f t="shared" si="91"/>
        <v/>
      </c>
      <c r="AB1195" s="959">
        <f t="array" ref="AB1195">MAX(($I$2:$I$10000=I1195)*($W$2:$W$10000=W1195)*($E$2:$E$10000="51")*($P$2:$P$10000))</f>
        <v>0</v>
      </c>
      <c r="AC1195" s="957">
        <f t="shared" si="94"/>
        <v>0</v>
      </c>
    </row>
    <row r="1196" spans="24:29" x14ac:dyDescent="0.3">
      <c r="X1196" s="970" t="str">
        <f t="shared" si="92"/>
        <v>PAS AE 2018</v>
      </c>
      <c r="Y1196" s="970" t="str">
        <f t="shared" si="93"/>
        <v/>
      </c>
      <c r="Z1196" s="957">
        <f t="shared" si="90"/>
        <v>0</v>
      </c>
      <c r="AA1196" s="957" t="str">
        <f t="shared" si="91"/>
        <v/>
      </c>
      <c r="AB1196" s="959">
        <f t="array" ref="AB1196">MAX(($I$2:$I$10000=I1196)*($W$2:$W$10000=W1196)*($E$2:$E$10000="51")*($P$2:$P$10000))</f>
        <v>0</v>
      </c>
      <c r="AC1196" s="957">
        <f t="shared" si="94"/>
        <v>0</v>
      </c>
    </row>
    <row r="1197" spans="24:29" x14ac:dyDescent="0.3">
      <c r="X1197" s="970" t="str">
        <f t="shared" si="92"/>
        <v>PAS AE 2018</v>
      </c>
      <c r="Y1197" s="970" t="str">
        <f t="shared" si="93"/>
        <v/>
      </c>
      <c r="Z1197" s="957">
        <f t="shared" si="90"/>
        <v>0</v>
      </c>
      <c r="AA1197" s="957" t="str">
        <f t="shared" si="91"/>
        <v/>
      </c>
      <c r="AB1197" s="959">
        <f t="array" ref="AB1197">MAX(($I$2:$I$10000=I1197)*($W$2:$W$10000=W1197)*($E$2:$E$10000="51")*($P$2:$P$10000))</f>
        <v>0</v>
      </c>
      <c r="AC1197" s="957">
        <f t="shared" si="94"/>
        <v>0</v>
      </c>
    </row>
    <row r="1198" spans="24:29" x14ac:dyDescent="0.3">
      <c r="X1198" s="970" t="str">
        <f t="shared" si="92"/>
        <v>PAS AE 2018</v>
      </c>
      <c r="Y1198" s="970" t="str">
        <f t="shared" si="93"/>
        <v/>
      </c>
      <c r="Z1198" s="957">
        <f t="shared" si="90"/>
        <v>0</v>
      </c>
      <c r="AA1198" s="957" t="str">
        <f t="shared" si="91"/>
        <v/>
      </c>
      <c r="AB1198" s="959">
        <f t="array" ref="AB1198">MAX(($I$2:$I$10000=I1198)*($W$2:$W$10000=W1198)*($E$2:$E$10000="51")*($P$2:$P$10000))</f>
        <v>0</v>
      </c>
      <c r="AC1198" s="957">
        <f t="shared" si="94"/>
        <v>0</v>
      </c>
    </row>
    <row r="1199" spans="24:29" x14ac:dyDescent="0.3">
      <c r="X1199" s="970" t="str">
        <f t="shared" si="92"/>
        <v>PAS AE 2018</v>
      </c>
      <c r="Y1199" s="970" t="str">
        <f t="shared" si="93"/>
        <v/>
      </c>
      <c r="Z1199" s="957">
        <f t="shared" si="90"/>
        <v>0</v>
      </c>
      <c r="AA1199" s="957" t="str">
        <f t="shared" si="91"/>
        <v/>
      </c>
      <c r="AB1199" s="959">
        <f t="array" ref="AB1199">MAX(($I$2:$I$10000=I1199)*($W$2:$W$10000=W1199)*($E$2:$E$10000="51")*($P$2:$P$10000))</f>
        <v>0</v>
      </c>
      <c r="AC1199" s="957">
        <f t="shared" si="94"/>
        <v>0</v>
      </c>
    </row>
    <row r="1200" spans="24:29" x14ac:dyDescent="0.3">
      <c r="X1200" s="970" t="str">
        <f t="shared" si="92"/>
        <v>PAS AE 2018</v>
      </c>
      <c r="Y1200" s="970" t="str">
        <f t="shared" si="93"/>
        <v/>
      </c>
      <c r="Z1200" s="957">
        <f t="shared" si="90"/>
        <v>0</v>
      </c>
      <c r="AA1200" s="957" t="str">
        <f t="shared" si="91"/>
        <v/>
      </c>
      <c r="AB1200" s="959">
        <f t="array" ref="AB1200">MAX(($I$2:$I$10000=I1200)*($W$2:$W$10000=W1200)*($E$2:$E$10000="51")*($P$2:$P$10000))</f>
        <v>0</v>
      </c>
      <c r="AC1200" s="957">
        <f t="shared" si="94"/>
        <v>0</v>
      </c>
    </row>
    <row r="1201" spans="24:29" x14ac:dyDescent="0.3">
      <c r="X1201" s="970" t="str">
        <f t="shared" si="92"/>
        <v>PAS AE 2018</v>
      </c>
      <c r="Y1201" s="970" t="str">
        <f t="shared" si="93"/>
        <v/>
      </c>
      <c r="Z1201" s="957">
        <f t="shared" si="90"/>
        <v>0</v>
      </c>
      <c r="AA1201" s="957" t="str">
        <f t="shared" si="91"/>
        <v/>
      </c>
      <c r="AB1201" s="959">
        <f t="array" ref="AB1201">MAX(($I$2:$I$10000=I1201)*($W$2:$W$10000=W1201)*($E$2:$E$10000="51")*($P$2:$P$10000))</f>
        <v>0</v>
      </c>
      <c r="AC1201" s="957">
        <f t="shared" si="94"/>
        <v>0</v>
      </c>
    </row>
    <row r="1202" spans="24:29" x14ac:dyDescent="0.3">
      <c r="X1202" s="970" t="str">
        <f t="shared" si="92"/>
        <v>PAS AE 2018</v>
      </c>
      <c r="Y1202" s="970" t="str">
        <f t="shared" si="93"/>
        <v/>
      </c>
      <c r="Z1202" s="957">
        <f t="shared" si="90"/>
        <v>0</v>
      </c>
      <c r="AA1202" s="957" t="str">
        <f t="shared" si="91"/>
        <v/>
      </c>
      <c r="AB1202" s="959">
        <f t="array" ref="AB1202">MAX(($I$2:$I$10000=I1202)*($W$2:$W$10000=W1202)*($E$2:$E$10000="51")*($P$2:$P$10000))</f>
        <v>0</v>
      </c>
      <c r="AC1202" s="957">
        <f t="shared" si="94"/>
        <v>0</v>
      </c>
    </row>
    <row r="1203" spans="24:29" x14ac:dyDescent="0.3">
      <c r="X1203" s="970" t="str">
        <f t="shared" si="92"/>
        <v>PAS AE 2018</v>
      </c>
      <c r="Y1203" s="970" t="str">
        <f t="shared" si="93"/>
        <v/>
      </c>
      <c r="Z1203" s="957">
        <f t="shared" si="90"/>
        <v>0</v>
      </c>
      <c r="AA1203" s="957" t="str">
        <f t="shared" si="91"/>
        <v/>
      </c>
      <c r="AB1203" s="959">
        <f t="array" ref="AB1203">MAX(($I$2:$I$10000=I1203)*($W$2:$W$10000=W1203)*($E$2:$E$10000="51")*($P$2:$P$10000))</f>
        <v>0</v>
      </c>
      <c r="AC1203" s="957">
        <f t="shared" si="94"/>
        <v>0</v>
      </c>
    </row>
    <row r="1204" spans="24:29" x14ac:dyDescent="0.3">
      <c r="X1204" s="970" t="str">
        <f t="shared" si="92"/>
        <v>PAS AE 2018</v>
      </c>
      <c r="Y1204" s="970" t="str">
        <f t="shared" si="93"/>
        <v/>
      </c>
      <c r="Z1204" s="957">
        <f t="shared" si="90"/>
        <v>0</v>
      </c>
      <c r="AA1204" s="957" t="str">
        <f t="shared" si="91"/>
        <v/>
      </c>
      <c r="AB1204" s="959">
        <f t="array" ref="AB1204">MAX(($I$2:$I$10000=I1204)*($W$2:$W$10000=W1204)*($E$2:$E$10000="51")*($P$2:$P$10000))</f>
        <v>0</v>
      </c>
      <c r="AC1204" s="957">
        <f t="shared" si="94"/>
        <v>0</v>
      </c>
    </row>
    <row r="1205" spans="24:29" x14ac:dyDescent="0.3">
      <c r="X1205" s="970" t="str">
        <f t="shared" si="92"/>
        <v>PAS AE 2018</v>
      </c>
      <c r="Y1205" s="970" t="str">
        <f t="shared" si="93"/>
        <v/>
      </c>
      <c r="Z1205" s="957">
        <f t="shared" si="90"/>
        <v>0</v>
      </c>
      <c r="AA1205" s="957" t="str">
        <f t="shared" si="91"/>
        <v/>
      </c>
      <c r="AB1205" s="959">
        <f t="array" ref="AB1205">MAX(($I$2:$I$10000=I1205)*($W$2:$W$10000=W1205)*($E$2:$E$10000="51")*($P$2:$P$10000))</f>
        <v>0</v>
      </c>
      <c r="AC1205" s="957">
        <f t="shared" si="94"/>
        <v>0</v>
      </c>
    </row>
    <row r="1206" spans="24:29" x14ac:dyDescent="0.3">
      <c r="X1206" s="970" t="str">
        <f t="shared" si="92"/>
        <v>PAS AE 2018</v>
      </c>
      <c r="Y1206" s="970" t="str">
        <f t="shared" si="93"/>
        <v/>
      </c>
      <c r="Z1206" s="957">
        <f t="shared" si="90"/>
        <v>0</v>
      </c>
      <c r="AA1206" s="957" t="str">
        <f t="shared" si="91"/>
        <v/>
      </c>
      <c r="AB1206" s="959">
        <f t="array" ref="AB1206">MAX(($I$2:$I$10000=I1206)*($W$2:$W$10000=W1206)*($E$2:$E$10000="51")*($P$2:$P$10000))</f>
        <v>0</v>
      </c>
      <c r="AC1206" s="957">
        <f t="shared" si="94"/>
        <v>0</v>
      </c>
    </row>
    <row r="1207" spans="24:29" x14ac:dyDescent="0.3">
      <c r="X1207" s="970" t="str">
        <f t="shared" si="92"/>
        <v>PAS AE 2018</v>
      </c>
      <c r="Y1207" s="970" t="str">
        <f t="shared" si="93"/>
        <v/>
      </c>
      <c r="Z1207" s="957">
        <f t="shared" si="90"/>
        <v>0</v>
      </c>
      <c r="AA1207" s="957" t="str">
        <f t="shared" si="91"/>
        <v/>
      </c>
      <c r="AB1207" s="959">
        <f t="array" ref="AB1207">MAX(($I$2:$I$10000=I1207)*($W$2:$W$10000=W1207)*($E$2:$E$10000="51")*($P$2:$P$10000))</f>
        <v>0</v>
      </c>
      <c r="AC1207" s="957">
        <f t="shared" si="94"/>
        <v>0</v>
      </c>
    </row>
    <row r="1208" spans="24:29" x14ac:dyDescent="0.3">
      <c r="X1208" s="970" t="str">
        <f t="shared" si="92"/>
        <v>PAS AE 2018</v>
      </c>
      <c r="Y1208" s="970" t="str">
        <f t="shared" si="93"/>
        <v/>
      </c>
      <c r="Z1208" s="957">
        <f t="shared" si="90"/>
        <v>0</v>
      </c>
      <c r="AA1208" s="957" t="str">
        <f t="shared" si="91"/>
        <v/>
      </c>
      <c r="AB1208" s="959">
        <f t="array" ref="AB1208">MAX(($I$2:$I$10000=I1208)*($W$2:$W$10000=W1208)*($E$2:$E$10000="51")*($P$2:$P$10000))</f>
        <v>0</v>
      </c>
      <c r="AC1208" s="957">
        <f t="shared" si="94"/>
        <v>0</v>
      </c>
    </row>
    <row r="1209" spans="24:29" x14ac:dyDescent="0.3">
      <c r="X1209" s="970" t="str">
        <f t="shared" si="92"/>
        <v>PAS AE 2018</v>
      </c>
      <c r="Y1209" s="970" t="str">
        <f t="shared" si="93"/>
        <v/>
      </c>
      <c r="Z1209" s="957">
        <f t="shared" si="90"/>
        <v>0</v>
      </c>
      <c r="AA1209" s="957" t="str">
        <f t="shared" si="91"/>
        <v/>
      </c>
      <c r="AB1209" s="959">
        <f t="array" ref="AB1209">MAX(($I$2:$I$10000=I1209)*($W$2:$W$10000=W1209)*($E$2:$E$10000="51")*($P$2:$P$10000))</f>
        <v>0</v>
      </c>
      <c r="AC1209" s="957">
        <f t="shared" si="94"/>
        <v>0</v>
      </c>
    </row>
    <row r="1210" spans="24:29" x14ac:dyDescent="0.3">
      <c r="X1210" s="970" t="str">
        <f t="shared" si="92"/>
        <v>PAS AE 2018</v>
      </c>
      <c r="Y1210" s="970" t="str">
        <f t="shared" si="93"/>
        <v/>
      </c>
      <c r="Z1210" s="957">
        <f t="shared" si="90"/>
        <v>0</v>
      </c>
      <c r="AA1210" s="957" t="str">
        <f t="shared" si="91"/>
        <v/>
      </c>
      <c r="AB1210" s="959">
        <f t="array" ref="AB1210">MAX(($I$2:$I$10000=I1210)*($W$2:$W$10000=W1210)*($E$2:$E$10000="51")*($P$2:$P$10000))</f>
        <v>0</v>
      </c>
      <c r="AC1210" s="957">
        <f t="shared" si="94"/>
        <v>0</v>
      </c>
    </row>
    <row r="1211" spans="24:29" x14ac:dyDescent="0.3">
      <c r="X1211" s="970" t="str">
        <f t="shared" si="92"/>
        <v>PAS AE 2018</v>
      </c>
      <c r="Y1211" s="970" t="str">
        <f t="shared" si="93"/>
        <v/>
      </c>
      <c r="Z1211" s="957">
        <f t="shared" si="90"/>
        <v>0</v>
      </c>
      <c r="AA1211" s="957" t="str">
        <f t="shared" si="91"/>
        <v/>
      </c>
      <c r="AB1211" s="959">
        <f t="array" ref="AB1211">MAX(($I$2:$I$10000=I1211)*($W$2:$W$10000=W1211)*($E$2:$E$10000="51")*($P$2:$P$10000))</f>
        <v>0</v>
      </c>
      <c r="AC1211" s="957">
        <f t="shared" si="94"/>
        <v>0</v>
      </c>
    </row>
    <row r="1212" spans="24:29" x14ac:dyDescent="0.3">
      <c r="X1212" s="970" t="str">
        <f t="shared" si="92"/>
        <v>PAS AE 2018</v>
      </c>
      <c r="Y1212" s="970" t="str">
        <f t="shared" si="93"/>
        <v/>
      </c>
      <c r="Z1212" s="957">
        <f t="shared" si="90"/>
        <v>0</v>
      </c>
      <c r="AA1212" s="957" t="str">
        <f t="shared" si="91"/>
        <v/>
      </c>
      <c r="AB1212" s="959">
        <f t="array" ref="AB1212">MAX(($I$2:$I$10000=I1212)*($W$2:$W$10000=W1212)*($E$2:$E$10000="51")*($P$2:$P$10000))</f>
        <v>0</v>
      </c>
      <c r="AC1212" s="957">
        <f t="shared" si="94"/>
        <v>0</v>
      </c>
    </row>
    <row r="1213" spans="24:29" x14ac:dyDescent="0.3">
      <c r="X1213" s="970" t="str">
        <f t="shared" si="92"/>
        <v>PAS AE 2018</v>
      </c>
      <c r="Y1213" s="970" t="str">
        <f t="shared" si="93"/>
        <v/>
      </c>
      <c r="Z1213" s="957">
        <f t="shared" si="90"/>
        <v>0</v>
      </c>
      <c r="AA1213" s="957" t="str">
        <f t="shared" si="91"/>
        <v/>
      </c>
      <c r="AB1213" s="959">
        <f t="array" ref="AB1213">MAX(($I$2:$I$10000=I1213)*($W$2:$W$10000=W1213)*($E$2:$E$10000="51")*($P$2:$P$10000))</f>
        <v>0</v>
      </c>
      <c r="AC1213" s="957">
        <f t="shared" si="94"/>
        <v>0</v>
      </c>
    </row>
    <row r="1214" spans="24:29" x14ac:dyDescent="0.3">
      <c r="X1214" s="970" t="str">
        <f t="shared" si="92"/>
        <v>PAS AE 2018</v>
      </c>
      <c r="Y1214" s="970" t="str">
        <f t="shared" si="93"/>
        <v/>
      </c>
      <c r="Z1214" s="957">
        <f t="shared" si="90"/>
        <v>0</v>
      </c>
      <c r="AA1214" s="957" t="str">
        <f t="shared" si="91"/>
        <v/>
      </c>
      <c r="AB1214" s="959">
        <f t="array" ref="AB1214">MAX(($I$2:$I$10000=I1214)*($W$2:$W$10000=W1214)*($E$2:$E$10000="51")*($P$2:$P$10000))</f>
        <v>0</v>
      </c>
      <c r="AC1214" s="957">
        <f t="shared" si="94"/>
        <v>0</v>
      </c>
    </row>
    <row r="1215" spans="24:29" x14ac:dyDescent="0.3">
      <c r="X1215" s="970" t="str">
        <f t="shared" si="92"/>
        <v>PAS AE 2018</v>
      </c>
      <c r="Y1215" s="970" t="str">
        <f t="shared" si="93"/>
        <v/>
      </c>
      <c r="Z1215" s="957">
        <f t="shared" si="90"/>
        <v>0</v>
      </c>
      <c r="AA1215" s="957" t="str">
        <f t="shared" si="91"/>
        <v/>
      </c>
      <c r="AB1215" s="959">
        <f t="array" ref="AB1215">MAX(($I$2:$I$10000=I1215)*($W$2:$W$10000=W1215)*($E$2:$E$10000="51")*($P$2:$P$10000))</f>
        <v>0</v>
      </c>
      <c r="AC1215" s="957">
        <f t="shared" si="94"/>
        <v>0</v>
      </c>
    </row>
    <row r="1216" spans="24:29" x14ac:dyDescent="0.3">
      <c r="X1216" s="970" t="str">
        <f t="shared" si="92"/>
        <v>PAS AE 2018</v>
      </c>
      <c r="Y1216" s="970" t="str">
        <f t="shared" si="93"/>
        <v/>
      </c>
      <c r="Z1216" s="957">
        <f t="shared" si="90"/>
        <v>0</v>
      </c>
      <c r="AA1216" s="957" t="str">
        <f t="shared" si="91"/>
        <v/>
      </c>
      <c r="AB1216" s="959">
        <f t="array" ref="AB1216">MAX(($I$2:$I$10000=I1216)*($W$2:$W$10000=W1216)*($E$2:$E$10000="51")*($P$2:$P$10000))</f>
        <v>0</v>
      </c>
      <c r="AC1216" s="957">
        <f t="shared" si="94"/>
        <v>0</v>
      </c>
    </row>
    <row r="1217" spans="24:29" x14ac:dyDescent="0.3">
      <c r="X1217" s="970" t="str">
        <f t="shared" si="92"/>
        <v>PAS AE 2018</v>
      </c>
      <c r="Y1217" s="970" t="str">
        <f t="shared" si="93"/>
        <v/>
      </c>
      <c r="Z1217" s="957">
        <f t="shared" si="90"/>
        <v>0</v>
      </c>
      <c r="AA1217" s="957" t="str">
        <f t="shared" si="91"/>
        <v/>
      </c>
      <c r="AB1217" s="959">
        <f t="array" ref="AB1217">MAX(($I$2:$I$10000=I1217)*($W$2:$W$10000=W1217)*($E$2:$E$10000="51")*($P$2:$P$10000))</f>
        <v>0</v>
      </c>
      <c r="AC1217" s="957">
        <f t="shared" si="94"/>
        <v>0</v>
      </c>
    </row>
    <row r="1218" spans="24:29" x14ac:dyDescent="0.3">
      <c r="X1218" s="970" t="str">
        <f t="shared" si="92"/>
        <v>PAS AE 2018</v>
      </c>
      <c r="Y1218" s="970" t="str">
        <f t="shared" si="93"/>
        <v/>
      </c>
      <c r="Z1218" s="957">
        <f t="shared" ref="Z1218:Z1281" si="95">IF(AND(X1218="AE 2018",Y1218&lt;&gt;"0"),F1218,0)</f>
        <v>0</v>
      </c>
      <c r="AA1218" s="957" t="str">
        <f t="shared" ref="AA1218:AA1281" si="96">LEFT(C1218,12)</f>
        <v/>
      </c>
      <c r="AB1218" s="959">
        <f t="array" ref="AB1218">MAX(($I$2:$I$10000=I1218)*($W$2:$W$10000=W1218)*($E$2:$E$10000="51")*($P$2:$P$10000))</f>
        <v>0</v>
      </c>
      <c r="AC1218" s="957">
        <f t="shared" si="94"/>
        <v>0</v>
      </c>
    </row>
    <row r="1219" spans="24:29" x14ac:dyDescent="0.3">
      <c r="X1219" s="970" t="str">
        <f t="shared" ref="X1219:X1282" si="97">IF(AND(OR(E1219="51",E1219="57",E1219="54",E1219="61"),YEAR(AB1219)=2018),"AE 2018","PAS AE 2018")</f>
        <v>PAS AE 2018</v>
      </c>
      <c r="Y1219" s="970" t="str">
        <f t="shared" ref="Y1219:Y1282" si="98">CONCATENATE(W1219,I1219,E1219)</f>
        <v/>
      </c>
      <c r="Z1219" s="957">
        <f t="shared" si="95"/>
        <v>0</v>
      </c>
      <c r="AA1219" s="957" t="str">
        <f t="shared" si="96"/>
        <v/>
      </c>
      <c r="AB1219" s="959">
        <f t="array" ref="AB1219">MAX(($I$2:$I$10000=I1219)*($W$2:$W$10000=W1219)*($E$2:$E$10000="51")*($P$2:$P$10000))</f>
        <v>0</v>
      </c>
      <c r="AC1219" s="957">
        <f t="shared" ref="AC1219:AC1282" si="99">IF(YEAR(A1219)&gt;2018,0,F1219)</f>
        <v>0</v>
      </c>
    </row>
    <row r="1220" spans="24:29" x14ac:dyDescent="0.3">
      <c r="X1220" s="970" t="str">
        <f t="shared" si="97"/>
        <v>PAS AE 2018</v>
      </c>
      <c r="Y1220" s="970" t="str">
        <f t="shared" si="98"/>
        <v/>
      </c>
      <c r="Z1220" s="957">
        <f t="shared" si="95"/>
        <v>0</v>
      </c>
      <c r="AA1220" s="957" t="str">
        <f t="shared" si="96"/>
        <v/>
      </c>
      <c r="AB1220" s="959">
        <f t="array" ref="AB1220">MAX(($I$2:$I$10000=I1220)*($W$2:$W$10000=W1220)*($E$2:$E$10000="51")*($P$2:$P$10000))</f>
        <v>0</v>
      </c>
      <c r="AC1220" s="957">
        <f t="shared" si="99"/>
        <v>0</v>
      </c>
    </row>
    <row r="1221" spans="24:29" x14ac:dyDescent="0.3">
      <c r="X1221" s="970" t="str">
        <f t="shared" si="97"/>
        <v>PAS AE 2018</v>
      </c>
      <c r="Y1221" s="970" t="str">
        <f t="shared" si="98"/>
        <v/>
      </c>
      <c r="Z1221" s="957">
        <f t="shared" si="95"/>
        <v>0</v>
      </c>
      <c r="AA1221" s="957" t="str">
        <f t="shared" si="96"/>
        <v/>
      </c>
      <c r="AB1221" s="959">
        <f t="array" ref="AB1221">MAX(($I$2:$I$10000=I1221)*($W$2:$W$10000=W1221)*($E$2:$E$10000="51")*($P$2:$P$10000))</f>
        <v>0</v>
      </c>
      <c r="AC1221" s="957">
        <f t="shared" si="99"/>
        <v>0</v>
      </c>
    </row>
    <row r="1222" spans="24:29" x14ac:dyDescent="0.3">
      <c r="X1222" s="970" t="str">
        <f t="shared" si="97"/>
        <v>PAS AE 2018</v>
      </c>
      <c r="Y1222" s="970" t="str">
        <f t="shared" si="98"/>
        <v/>
      </c>
      <c r="Z1222" s="957">
        <f t="shared" si="95"/>
        <v>0</v>
      </c>
      <c r="AA1222" s="957" t="str">
        <f t="shared" si="96"/>
        <v/>
      </c>
      <c r="AB1222" s="959">
        <f t="array" ref="AB1222">MAX(($I$2:$I$10000=I1222)*($W$2:$W$10000=W1222)*($E$2:$E$10000="51")*($P$2:$P$10000))</f>
        <v>0</v>
      </c>
      <c r="AC1222" s="957">
        <f t="shared" si="99"/>
        <v>0</v>
      </c>
    </row>
    <row r="1223" spans="24:29" x14ac:dyDescent="0.3">
      <c r="X1223" s="970" t="str">
        <f t="shared" si="97"/>
        <v>PAS AE 2018</v>
      </c>
      <c r="Y1223" s="970" t="str">
        <f t="shared" si="98"/>
        <v/>
      </c>
      <c r="Z1223" s="957">
        <f t="shared" si="95"/>
        <v>0</v>
      </c>
      <c r="AA1223" s="957" t="str">
        <f t="shared" si="96"/>
        <v/>
      </c>
      <c r="AB1223" s="959">
        <f t="array" ref="AB1223">MAX(($I$2:$I$10000=I1223)*($W$2:$W$10000=W1223)*($E$2:$E$10000="51")*($P$2:$P$10000))</f>
        <v>0</v>
      </c>
      <c r="AC1223" s="957">
        <f t="shared" si="99"/>
        <v>0</v>
      </c>
    </row>
    <row r="1224" spans="24:29" x14ac:dyDescent="0.3">
      <c r="X1224" s="970" t="str">
        <f t="shared" si="97"/>
        <v>PAS AE 2018</v>
      </c>
      <c r="Y1224" s="970" t="str">
        <f t="shared" si="98"/>
        <v/>
      </c>
      <c r="Z1224" s="957">
        <f t="shared" si="95"/>
        <v>0</v>
      </c>
      <c r="AA1224" s="957" t="str">
        <f t="shared" si="96"/>
        <v/>
      </c>
      <c r="AB1224" s="959">
        <f t="array" ref="AB1224">MAX(($I$2:$I$10000=I1224)*($W$2:$W$10000=W1224)*($E$2:$E$10000="51")*($P$2:$P$10000))</f>
        <v>0</v>
      </c>
      <c r="AC1224" s="957">
        <f t="shared" si="99"/>
        <v>0</v>
      </c>
    </row>
    <row r="1225" spans="24:29" x14ac:dyDescent="0.3">
      <c r="X1225" s="970" t="str">
        <f t="shared" si="97"/>
        <v>PAS AE 2018</v>
      </c>
      <c r="Y1225" s="970" t="str">
        <f t="shared" si="98"/>
        <v/>
      </c>
      <c r="Z1225" s="957">
        <f t="shared" si="95"/>
        <v>0</v>
      </c>
      <c r="AA1225" s="957" t="str">
        <f t="shared" si="96"/>
        <v/>
      </c>
      <c r="AB1225" s="959">
        <f t="array" ref="AB1225">MAX(($I$2:$I$10000=I1225)*($W$2:$W$10000=W1225)*($E$2:$E$10000="51")*($P$2:$P$10000))</f>
        <v>0</v>
      </c>
      <c r="AC1225" s="957">
        <f t="shared" si="99"/>
        <v>0</v>
      </c>
    </row>
    <row r="1226" spans="24:29" x14ac:dyDescent="0.3">
      <c r="X1226" s="970" t="str">
        <f t="shared" si="97"/>
        <v>PAS AE 2018</v>
      </c>
      <c r="Y1226" s="970" t="str">
        <f t="shared" si="98"/>
        <v/>
      </c>
      <c r="Z1226" s="957">
        <f t="shared" si="95"/>
        <v>0</v>
      </c>
      <c r="AA1226" s="957" t="str">
        <f t="shared" si="96"/>
        <v/>
      </c>
      <c r="AB1226" s="959">
        <f t="array" ref="AB1226">MAX(($I$2:$I$10000=I1226)*($W$2:$W$10000=W1226)*($E$2:$E$10000="51")*($P$2:$P$10000))</f>
        <v>0</v>
      </c>
      <c r="AC1226" s="957">
        <f t="shared" si="99"/>
        <v>0</v>
      </c>
    </row>
    <row r="1227" spans="24:29" x14ac:dyDescent="0.3">
      <c r="X1227" s="970" t="str">
        <f t="shared" si="97"/>
        <v>PAS AE 2018</v>
      </c>
      <c r="Y1227" s="970" t="str">
        <f t="shared" si="98"/>
        <v/>
      </c>
      <c r="Z1227" s="957">
        <f t="shared" si="95"/>
        <v>0</v>
      </c>
      <c r="AA1227" s="957" t="str">
        <f t="shared" si="96"/>
        <v/>
      </c>
      <c r="AB1227" s="959">
        <f t="array" ref="AB1227">MAX(($I$2:$I$10000=I1227)*($W$2:$W$10000=W1227)*($E$2:$E$10000="51")*($P$2:$P$10000))</f>
        <v>0</v>
      </c>
      <c r="AC1227" s="957">
        <f t="shared" si="99"/>
        <v>0</v>
      </c>
    </row>
    <row r="1228" spans="24:29" x14ac:dyDescent="0.3">
      <c r="X1228" s="970" t="str">
        <f t="shared" si="97"/>
        <v>PAS AE 2018</v>
      </c>
      <c r="Y1228" s="970" t="str">
        <f t="shared" si="98"/>
        <v/>
      </c>
      <c r="Z1228" s="957">
        <f t="shared" si="95"/>
        <v>0</v>
      </c>
      <c r="AA1228" s="957" t="str">
        <f t="shared" si="96"/>
        <v/>
      </c>
      <c r="AB1228" s="959">
        <f t="array" ref="AB1228">MAX(($I$2:$I$10000=I1228)*($W$2:$W$10000=W1228)*($E$2:$E$10000="51")*($P$2:$P$10000))</f>
        <v>0</v>
      </c>
      <c r="AC1228" s="957">
        <f t="shared" si="99"/>
        <v>0</v>
      </c>
    </row>
    <row r="1229" spans="24:29" x14ac:dyDescent="0.3">
      <c r="X1229" s="970" t="str">
        <f t="shared" si="97"/>
        <v>PAS AE 2018</v>
      </c>
      <c r="Y1229" s="970" t="str">
        <f t="shared" si="98"/>
        <v/>
      </c>
      <c r="Z1229" s="957">
        <f t="shared" si="95"/>
        <v>0</v>
      </c>
      <c r="AA1229" s="957" t="str">
        <f t="shared" si="96"/>
        <v/>
      </c>
      <c r="AB1229" s="959">
        <f t="array" ref="AB1229">MAX(($I$2:$I$10000=I1229)*($W$2:$W$10000=W1229)*($E$2:$E$10000="51")*($P$2:$P$10000))</f>
        <v>0</v>
      </c>
      <c r="AC1229" s="957">
        <f t="shared" si="99"/>
        <v>0</v>
      </c>
    </row>
    <row r="1230" spans="24:29" x14ac:dyDescent="0.3">
      <c r="X1230" s="970" t="str">
        <f t="shared" si="97"/>
        <v>PAS AE 2018</v>
      </c>
      <c r="Y1230" s="970" t="str">
        <f t="shared" si="98"/>
        <v/>
      </c>
      <c r="Z1230" s="957">
        <f t="shared" si="95"/>
        <v>0</v>
      </c>
      <c r="AA1230" s="957" t="str">
        <f t="shared" si="96"/>
        <v/>
      </c>
      <c r="AB1230" s="959">
        <f t="array" ref="AB1230">MAX(($I$2:$I$10000=I1230)*($W$2:$W$10000=W1230)*($E$2:$E$10000="51")*($P$2:$P$10000))</f>
        <v>0</v>
      </c>
      <c r="AC1230" s="957">
        <f t="shared" si="99"/>
        <v>0</v>
      </c>
    </row>
    <row r="1231" spans="24:29" x14ac:dyDescent="0.3">
      <c r="X1231" s="970" t="str">
        <f t="shared" si="97"/>
        <v>PAS AE 2018</v>
      </c>
      <c r="Y1231" s="970" t="str">
        <f t="shared" si="98"/>
        <v/>
      </c>
      <c r="Z1231" s="957">
        <f t="shared" si="95"/>
        <v>0</v>
      </c>
      <c r="AA1231" s="957" t="str">
        <f t="shared" si="96"/>
        <v/>
      </c>
      <c r="AB1231" s="959">
        <f t="array" ref="AB1231">MAX(($I$2:$I$10000=I1231)*($W$2:$W$10000=W1231)*($E$2:$E$10000="51")*($P$2:$P$10000))</f>
        <v>0</v>
      </c>
      <c r="AC1231" s="957">
        <f t="shared" si="99"/>
        <v>0</v>
      </c>
    </row>
    <row r="1232" spans="24:29" x14ac:dyDescent="0.3">
      <c r="X1232" s="970" t="str">
        <f t="shared" si="97"/>
        <v>PAS AE 2018</v>
      </c>
      <c r="Y1232" s="970" t="str">
        <f t="shared" si="98"/>
        <v/>
      </c>
      <c r="Z1232" s="957">
        <f t="shared" si="95"/>
        <v>0</v>
      </c>
      <c r="AA1232" s="957" t="str">
        <f t="shared" si="96"/>
        <v/>
      </c>
      <c r="AB1232" s="959">
        <f t="array" ref="AB1232">MAX(($I$2:$I$10000=I1232)*($W$2:$W$10000=W1232)*($E$2:$E$10000="51")*($P$2:$P$10000))</f>
        <v>0</v>
      </c>
      <c r="AC1232" s="957">
        <f t="shared" si="99"/>
        <v>0</v>
      </c>
    </row>
    <row r="1233" spans="24:29" x14ac:dyDescent="0.3">
      <c r="X1233" s="970" t="str">
        <f t="shared" si="97"/>
        <v>PAS AE 2018</v>
      </c>
      <c r="Y1233" s="970" t="str">
        <f t="shared" si="98"/>
        <v/>
      </c>
      <c r="Z1233" s="957">
        <f t="shared" si="95"/>
        <v>0</v>
      </c>
      <c r="AA1233" s="957" t="str">
        <f t="shared" si="96"/>
        <v/>
      </c>
      <c r="AB1233" s="959">
        <f t="array" ref="AB1233">MAX(($I$2:$I$10000=I1233)*($W$2:$W$10000=W1233)*($E$2:$E$10000="51")*($P$2:$P$10000))</f>
        <v>0</v>
      </c>
      <c r="AC1233" s="957">
        <f t="shared" si="99"/>
        <v>0</v>
      </c>
    </row>
    <row r="1234" spans="24:29" x14ac:dyDescent="0.3">
      <c r="X1234" s="970" t="str">
        <f t="shared" si="97"/>
        <v>PAS AE 2018</v>
      </c>
      <c r="Y1234" s="970" t="str">
        <f t="shared" si="98"/>
        <v/>
      </c>
      <c r="Z1234" s="957">
        <f t="shared" si="95"/>
        <v>0</v>
      </c>
      <c r="AA1234" s="957" t="str">
        <f t="shared" si="96"/>
        <v/>
      </c>
      <c r="AB1234" s="959">
        <f t="array" ref="AB1234">MAX(($I$2:$I$10000=I1234)*($W$2:$W$10000=W1234)*($E$2:$E$10000="51")*($P$2:$P$10000))</f>
        <v>0</v>
      </c>
      <c r="AC1234" s="957">
        <f t="shared" si="99"/>
        <v>0</v>
      </c>
    </row>
    <row r="1235" spans="24:29" x14ac:dyDescent="0.3">
      <c r="X1235" s="970" t="str">
        <f t="shared" si="97"/>
        <v>PAS AE 2018</v>
      </c>
      <c r="Y1235" s="970" t="str">
        <f t="shared" si="98"/>
        <v/>
      </c>
      <c r="Z1235" s="957">
        <f t="shared" si="95"/>
        <v>0</v>
      </c>
      <c r="AA1235" s="957" t="str">
        <f t="shared" si="96"/>
        <v/>
      </c>
      <c r="AB1235" s="959">
        <f t="array" ref="AB1235">MAX(($I$2:$I$10000=I1235)*($W$2:$W$10000=W1235)*($E$2:$E$10000="51")*($P$2:$P$10000))</f>
        <v>0</v>
      </c>
      <c r="AC1235" s="957">
        <f t="shared" si="99"/>
        <v>0</v>
      </c>
    </row>
    <row r="1236" spans="24:29" x14ac:dyDescent="0.3">
      <c r="X1236" s="970" t="str">
        <f t="shared" si="97"/>
        <v>PAS AE 2018</v>
      </c>
      <c r="Y1236" s="970" t="str">
        <f t="shared" si="98"/>
        <v/>
      </c>
      <c r="Z1236" s="957">
        <f t="shared" si="95"/>
        <v>0</v>
      </c>
      <c r="AA1236" s="957" t="str">
        <f t="shared" si="96"/>
        <v/>
      </c>
      <c r="AB1236" s="959">
        <f t="array" ref="AB1236">MAX(($I$2:$I$10000=I1236)*($W$2:$W$10000=W1236)*($E$2:$E$10000="51")*($P$2:$P$10000))</f>
        <v>0</v>
      </c>
      <c r="AC1236" s="957">
        <f t="shared" si="99"/>
        <v>0</v>
      </c>
    </row>
    <row r="1237" spans="24:29" x14ac:dyDescent="0.3">
      <c r="X1237" s="970" t="str">
        <f t="shared" si="97"/>
        <v>PAS AE 2018</v>
      </c>
      <c r="Y1237" s="970" t="str">
        <f t="shared" si="98"/>
        <v/>
      </c>
      <c r="Z1237" s="957">
        <f t="shared" si="95"/>
        <v>0</v>
      </c>
      <c r="AA1237" s="957" t="str">
        <f t="shared" si="96"/>
        <v/>
      </c>
      <c r="AB1237" s="959">
        <f t="array" ref="AB1237">MAX(($I$2:$I$10000=I1237)*($W$2:$W$10000=W1237)*($E$2:$E$10000="51")*($P$2:$P$10000))</f>
        <v>0</v>
      </c>
      <c r="AC1237" s="957">
        <f t="shared" si="99"/>
        <v>0</v>
      </c>
    </row>
    <row r="1238" spans="24:29" x14ac:dyDescent="0.3">
      <c r="X1238" s="970" t="str">
        <f t="shared" si="97"/>
        <v>PAS AE 2018</v>
      </c>
      <c r="Y1238" s="970" t="str">
        <f t="shared" si="98"/>
        <v/>
      </c>
      <c r="Z1238" s="957">
        <f t="shared" si="95"/>
        <v>0</v>
      </c>
      <c r="AA1238" s="957" t="str">
        <f t="shared" si="96"/>
        <v/>
      </c>
      <c r="AB1238" s="959">
        <f t="array" ref="AB1238">MAX(($I$2:$I$10000=I1238)*($W$2:$W$10000=W1238)*($E$2:$E$10000="51")*($P$2:$P$10000))</f>
        <v>0</v>
      </c>
      <c r="AC1238" s="957">
        <f t="shared" si="99"/>
        <v>0</v>
      </c>
    </row>
    <row r="1239" spans="24:29" x14ac:dyDescent="0.3">
      <c r="X1239" s="970" t="str">
        <f t="shared" si="97"/>
        <v>PAS AE 2018</v>
      </c>
      <c r="Y1239" s="970" t="str">
        <f t="shared" si="98"/>
        <v/>
      </c>
      <c r="Z1239" s="957">
        <f t="shared" si="95"/>
        <v>0</v>
      </c>
      <c r="AA1239" s="957" t="str">
        <f t="shared" si="96"/>
        <v/>
      </c>
      <c r="AB1239" s="959">
        <f t="array" ref="AB1239">MAX(($I$2:$I$10000=I1239)*($W$2:$W$10000=W1239)*($E$2:$E$10000="51")*($P$2:$P$10000))</f>
        <v>0</v>
      </c>
      <c r="AC1239" s="957">
        <f t="shared" si="99"/>
        <v>0</v>
      </c>
    </row>
    <row r="1240" spans="24:29" x14ac:dyDescent="0.3">
      <c r="X1240" s="970" t="str">
        <f t="shared" si="97"/>
        <v>PAS AE 2018</v>
      </c>
      <c r="Y1240" s="970" t="str">
        <f t="shared" si="98"/>
        <v/>
      </c>
      <c r="Z1240" s="957">
        <f t="shared" si="95"/>
        <v>0</v>
      </c>
      <c r="AA1240" s="957" t="str">
        <f t="shared" si="96"/>
        <v/>
      </c>
      <c r="AB1240" s="959">
        <f t="array" ref="AB1240">MAX(($I$2:$I$10000=I1240)*($W$2:$W$10000=W1240)*($E$2:$E$10000="51")*($P$2:$P$10000))</f>
        <v>0</v>
      </c>
      <c r="AC1240" s="957">
        <f t="shared" si="99"/>
        <v>0</v>
      </c>
    </row>
    <row r="1241" spans="24:29" x14ac:dyDescent="0.3">
      <c r="X1241" s="970" t="str">
        <f t="shared" si="97"/>
        <v>PAS AE 2018</v>
      </c>
      <c r="Y1241" s="970" t="str">
        <f t="shared" si="98"/>
        <v/>
      </c>
      <c r="Z1241" s="957">
        <f t="shared" si="95"/>
        <v>0</v>
      </c>
      <c r="AA1241" s="957" t="str">
        <f t="shared" si="96"/>
        <v/>
      </c>
      <c r="AB1241" s="959">
        <f t="array" ref="AB1241">MAX(($I$2:$I$10000=I1241)*($W$2:$W$10000=W1241)*($E$2:$E$10000="51")*($P$2:$P$10000))</f>
        <v>0</v>
      </c>
      <c r="AC1241" s="957">
        <f t="shared" si="99"/>
        <v>0</v>
      </c>
    </row>
    <row r="1242" spans="24:29" x14ac:dyDescent="0.3">
      <c r="X1242" s="970" t="str">
        <f t="shared" si="97"/>
        <v>PAS AE 2018</v>
      </c>
      <c r="Y1242" s="970" t="str">
        <f t="shared" si="98"/>
        <v/>
      </c>
      <c r="Z1242" s="957">
        <f t="shared" si="95"/>
        <v>0</v>
      </c>
      <c r="AA1242" s="957" t="str">
        <f t="shared" si="96"/>
        <v/>
      </c>
      <c r="AB1242" s="959">
        <f t="array" ref="AB1242">MAX(($I$2:$I$10000=I1242)*($W$2:$W$10000=W1242)*($E$2:$E$10000="51")*($P$2:$P$10000))</f>
        <v>0</v>
      </c>
      <c r="AC1242" s="957">
        <f t="shared" si="99"/>
        <v>0</v>
      </c>
    </row>
    <row r="1243" spans="24:29" x14ac:dyDescent="0.3">
      <c r="X1243" s="970" t="str">
        <f t="shared" si="97"/>
        <v>PAS AE 2018</v>
      </c>
      <c r="Y1243" s="970" t="str">
        <f t="shared" si="98"/>
        <v/>
      </c>
      <c r="Z1243" s="957">
        <f t="shared" si="95"/>
        <v>0</v>
      </c>
      <c r="AA1243" s="957" t="str">
        <f t="shared" si="96"/>
        <v/>
      </c>
      <c r="AB1243" s="959">
        <f t="array" ref="AB1243">MAX(($I$2:$I$10000=I1243)*($W$2:$W$10000=W1243)*($E$2:$E$10000="51")*($P$2:$P$10000))</f>
        <v>0</v>
      </c>
      <c r="AC1243" s="957">
        <f t="shared" si="99"/>
        <v>0</v>
      </c>
    </row>
    <row r="1244" spans="24:29" x14ac:dyDescent="0.3">
      <c r="X1244" s="970" t="str">
        <f t="shared" si="97"/>
        <v>PAS AE 2018</v>
      </c>
      <c r="Y1244" s="970" t="str">
        <f t="shared" si="98"/>
        <v/>
      </c>
      <c r="Z1244" s="957">
        <f t="shared" si="95"/>
        <v>0</v>
      </c>
      <c r="AA1244" s="957" t="str">
        <f t="shared" si="96"/>
        <v/>
      </c>
      <c r="AB1244" s="959">
        <f t="array" ref="AB1244">MAX(($I$2:$I$10000=I1244)*($W$2:$W$10000=W1244)*($E$2:$E$10000="51")*($P$2:$P$10000))</f>
        <v>0</v>
      </c>
      <c r="AC1244" s="957">
        <f t="shared" si="99"/>
        <v>0</v>
      </c>
    </row>
    <row r="1245" spans="24:29" x14ac:dyDescent="0.3">
      <c r="X1245" s="970" t="str">
        <f t="shared" si="97"/>
        <v>PAS AE 2018</v>
      </c>
      <c r="Y1245" s="970" t="str">
        <f t="shared" si="98"/>
        <v/>
      </c>
      <c r="Z1245" s="957">
        <f t="shared" si="95"/>
        <v>0</v>
      </c>
      <c r="AA1245" s="957" t="str">
        <f t="shared" si="96"/>
        <v/>
      </c>
      <c r="AB1245" s="959">
        <f t="array" ref="AB1245">MAX(($I$2:$I$10000=I1245)*($W$2:$W$10000=W1245)*($E$2:$E$10000="51")*($P$2:$P$10000))</f>
        <v>0</v>
      </c>
      <c r="AC1245" s="957">
        <f t="shared" si="99"/>
        <v>0</v>
      </c>
    </row>
    <row r="1246" spans="24:29" x14ac:dyDescent="0.3">
      <c r="X1246" s="970" t="str">
        <f t="shared" si="97"/>
        <v>PAS AE 2018</v>
      </c>
      <c r="Y1246" s="970" t="str">
        <f t="shared" si="98"/>
        <v/>
      </c>
      <c r="Z1246" s="957">
        <f t="shared" si="95"/>
        <v>0</v>
      </c>
      <c r="AA1246" s="957" t="str">
        <f t="shared" si="96"/>
        <v/>
      </c>
      <c r="AB1246" s="959">
        <f t="array" ref="AB1246">MAX(($I$2:$I$10000=I1246)*($W$2:$W$10000=W1246)*($E$2:$E$10000="51")*($P$2:$P$10000))</f>
        <v>0</v>
      </c>
      <c r="AC1246" s="957">
        <f t="shared" si="99"/>
        <v>0</v>
      </c>
    </row>
    <row r="1247" spans="24:29" x14ac:dyDescent="0.3">
      <c r="X1247" s="970" t="str">
        <f t="shared" si="97"/>
        <v>PAS AE 2018</v>
      </c>
      <c r="Y1247" s="970" t="str">
        <f t="shared" si="98"/>
        <v/>
      </c>
      <c r="Z1247" s="957">
        <f t="shared" si="95"/>
        <v>0</v>
      </c>
      <c r="AA1247" s="957" t="str">
        <f t="shared" si="96"/>
        <v/>
      </c>
      <c r="AB1247" s="959">
        <f t="array" ref="AB1247">MAX(($I$2:$I$10000=I1247)*($W$2:$W$10000=W1247)*($E$2:$E$10000="51")*($P$2:$P$10000))</f>
        <v>0</v>
      </c>
      <c r="AC1247" s="957">
        <f t="shared" si="99"/>
        <v>0</v>
      </c>
    </row>
    <row r="1248" spans="24:29" x14ac:dyDescent="0.3">
      <c r="X1248" s="970" t="str">
        <f t="shared" si="97"/>
        <v>PAS AE 2018</v>
      </c>
      <c r="Y1248" s="970" t="str">
        <f t="shared" si="98"/>
        <v/>
      </c>
      <c r="Z1248" s="957">
        <f t="shared" si="95"/>
        <v>0</v>
      </c>
      <c r="AA1248" s="957" t="str">
        <f t="shared" si="96"/>
        <v/>
      </c>
      <c r="AB1248" s="959">
        <f t="array" ref="AB1248">MAX(($I$2:$I$10000=I1248)*($W$2:$W$10000=W1248)*($E$2:$E$10000="51")*($P$2:$P$10000))</f>
        <v>0</v>
      </c>
      <c r="AC1248" s="957">
        <f t="shared" si="99"/>
        <v>0</v>
      </c>
    </row>
    <row r="1249" spans="24:29" x14ac:dyDescent="0.3">
      <c r="X1249" s="970" t="str">
        <f t="shared" si="97"/>
        <v>PAS AE 2018</v>
      </c>
      <c r="Y1249" s="970" t="str">
        <f t="shared" si="98"/>
        <v/>
      </c>
      <c r="Z1249" s="957">
        <f t="shared" si="95"/>
        <v>0</v>
      </c>
      <c r="AA1249" s="957" t="str">
        <f t="shared" si="96"/>
        <v/>
      </c>
      <c r="AB1249" s="959">
        <f t="array" ref="AB1249">MAX(($I$2:$I$10000=I1249)*($W$2:$W$10000=W1249)*($E$2:$E$10000="51")*($P$2:$P$10000))</f>
        <v>0</v>
      </c>
      <c r="AC1249" s="957">
        <f t="shared" si="99"/>
        <v>0</v>
      </c>
    </row>
    <row r="1250" spans="24:29" x14ac:dyDescent="0.3">
      <c r="X1250" s="970" t="str">
        <f t="shared" si="97"/>
        <v>PAS AE 2018</v>
      </c>
      <c r="Y1250" s="970" t="str">
        <f t="shared" si="98"/>
        <v/>
      </c>
      <c r="Z1250" s="957">
        <f t="shared" si="95"/>
        <v>0</v>
      </c>
      <c r="AA1250" s="957" t="str">
        <f t="shared" si="96"/>
        <v/>
      </c>
      <c r="AB1250" s="959">
        <f t="array" ref="AB1250">MAX(($I$2:$I$10000=I1250)*($W$2:$W$10000=W1250)*($E$2:$E$10000="51")*($P$2:$P$10000))</f>
        <v>0</v>
      </c>
      <c r="AC1250" s="957">
        <f t="shared" si="99"/>
        <v>0</v>
      </c>
    </row>
    <row r="1251" spans="24:29" x14ac:dyDescent="0.3">
      <c r="X1251" s="970" t="str">
        <f t="shared" si="97"/>
        <v>PAS AE 2018</v>
      </c>
      <c r="Y1251" s="970" t="str">
        <f t="shared" si="98"/>
        <v/>
      </c>
      <c r="Z1251" s="957">
        <f t="shared" si="95"/>
        <v>0</v>
      </c>
      <c r="AA1251" s="957" t="str">
        <f t="shared" si="96"/>
        <v/>
      </c>
      <c r="AB1251" s="959">
        <f t="array" ref="AB1251">MAX(($I$2:$I$10000=I1251)*($W$2:$W$10000=W1251)*($E$2:$E$10000="51")*($P$2:$P$10000))</f>
        <v>0</v>
      </c>
      <c r="AC1251" s="957">
        <f t="shared" si="99"/>
        <v>0</v>
      </c>
    </row>
    <row r="1252" spans="24:29" x14ac:dyDescent="0.3">
      <c r="X1252" s="970" t="str">
        <f t="shared" si="97"/>
        <v>PAS AE 2018</v>
      </c>
      <c r="Y1252" s="970" t="str">
        <f t="shared" si="98"/>
        <v/>
      </c>
      <c r="Z1252" s="957">
        <f t="shared" si="95"/>
        <v>0</v>
      </c>
      <c r="AA1252" s="957" t="str">
        <f t="shared" si="96"/>
        <v/>
      </c>
      <c r="AB1252" s="959">
        <f t="array" ref="AB1252">MAX(($I$2:$I$10000=I1252)*($W$2:$W$10000=W1252)*($E$2:$E$10000="51")*($P$2:$P$10000))</f>
        <v>0</v>
      </c>
      <c r="AC1252" s="957">
        <f t="shared" si="99"/>
        <v>0</v>
      </c>
    </row>
    <row r="1253" spans="24:29" x14ac:dyDescent="0.3">
      <c r="X1253" s="970" t="str">
        <f t="shared" si="97"/>
        <v>PAS AE 2018</v>
      </c>
      <c r="Y1253" s="970" t="str">
        <f t="shared" si="98"/>
        <v/>
      </c>
      <c r="Z1253" s="957">
        <f t="shared" si="95"/>
        <v>0</v>
      </c>
      <c r="AA1253" s="957" t="str">
        <f t="shared" si="96"/>
        <v/>
      </c>
      <c r="AB1253" s="959">
        <f t="array" ref="AB1253">MAX(($I$2:$I$10000=I1253)*($W$2:$W$10000=W1253)*($E$2:$E$10000="51")*($P$2:$P$10000))</f>
        <v>0</v>
      </c>
      <c r="AC1253" s="957">
        <f t="shared" si="99"/>
        <v>0</v>
      </c>
    </row>
    <row r="1254" spans="24:29" x14ac:dyDescent="0.3">
      <c r="X1254" s="970" t="str">
        <f t="shared" si="97"/>
        <v>PAS AE 2018</v>
      </c>
      <c r="Y1254" s="970" t="str">
        <f t="shared" si="98"/>
        <v/>
      </c>
      <c r="Z1254" s="957">
        <f t="shared" si="95"/>
        <v>0</v>
      </c>
      <c r="AA1254" s="957" t="str">
        <f t="shared" si="96"/>
        <v/>
      </c>
      <c r="AB1254" s="959">
        <f t="array" ref="AB1254">MAX(($I$2:$I$10000=I1254)*($W$2:$W$10000=W1254)*($E$2:$E$10000="51")*($P$2:$P$10000))</f>
        <v>0</v>
      </c>
      <c r="AC1254" s="957">
        <f t="shared" si="99"/>
        <v>0</v>
      </c>
    </row>
    <row r="1255" spans="24:29" x14ac:dyDescent="0.3">
      <c r="X1255" s="970" t="str">
        <f t="shared" si="97"/>
        <v>PAS AE 2018</v>
      </c>
      <c r="Y1255" s="970" t="str">
        <f t="shared" si="98"/>
        <v/>
      </c>
      <c r="Z1255" s="957">
        <f t="shared" si="95"/>
        <v>0</v>
      </c>
      <c r="AA1255" s="957" t="str">
        <f t="shared" si="96"/>
        <v/>
      </c>
      <c r="AB1255" s="959">
        <f t="array" ref="AB1255">MAX(($I$2:$I$10000=I1255)*($W$2:$W$10000=W1255)*($E$2:$E$10000="51")*($P$2:$P$10000))</f>
        <v>0</v>
      </c>
      <c r="AC1255" s="957">
        <f t="shared" si="99"/>
        <v>0</v>
      </c>
    </row>
    <row r="1256" spans="24:29" x14ac:dyDescent="0.3">
      <c r="X1256" s="970" t="str">
        <f t="shared" si="97"/>
        <v>PAS AE 2018</v>
      </c>
      <c r="Y1256" s="970" t="str">
        <f t="shared" si="98"/>
        <v/>
      </c>
      <c r="Z1256" s="957">
        <f t="shared" si="95"/>
        <v>0</v>
      </c>
      <c r="AA1256" s="957" t="str">
        <f t="shared" si="96"/>
        <v/>
      </c>
      <c r="AB1256" s="959">
        <f t="array" ref="AB1256">MAX(($I$2:$I$10000=I1256)*($W$2:$W$10000=W1256)*($E$2:$E$10000="51")*($P$2:$P$10000))</f>
        <v>0</v>
      </c>
      <c r="AC1256" s="957">
        <f t="shared" si="99"/>
        <v>0</v>
      </c>
    </row>
    <row r="1257" spans="24:29" x14ac:dyDescent="0.3">
      <c r="X1257" s="970" t="str">
        <f t="shared" si="97"/>
        <v>PAS AE 2018</v>
      </c>
      <c r="Y1257" s="970" t="str">
        <f t="shared" si="98"/>
        <v/>
      </c>
      <c r="Z1257" s="957">
        <f t="shared" si="95"/>
        <v>0</v>
      </c>
      <c r="AA1257" s="957" t="str">
        <f t="shared" si="96"/>
        <v/>
      </c>
      <c r="AB1257" s="959">
        <f t="array" ref="AB1257">MAX(($I$2:$I$10000=I1257)*($W$2:$W$10000=W1257)*($E$2:$E$10000="51")*($P$2:$P$10000))</f>
        <v>0</v>
      </c>
      <c r="AC1257" s="957">
        <f t="shared" si="99"/>
        <v>0</v>
      </c>
    </row>
    <row r="1258" spans="24:29" x14ac:dyDescent="0.3">
      <c r="X1258" s="970" t="str">
        <f t="shared" si="97"/>
        <v>PAS AE 2018</v>
      </c>
      <c r="Y1258" s="970" t="str">
        <f t="shared" si="98"/>
        <v/>
      </c>
      <c r="Z1258" s="957">
        <f t="shared" si="95"/>
        <v>0</v>
      </c>
      <c r="AA1258" s="957" t="str">
        <f t="shared" si="96"/>
        <v/>
      </c>
      <c r="AB1258" s="959">
        <f t="array" ref="AB1258">MAX(($I$2:$I$10000=I1258)*($W$2:$W$10000=W1258)*($E$2:$E$10000="51")*($P$2:$P$10000))</f>
        <v>0</v>
      </c>
      <c r="AC1258" s="957">
        <f t="shared" si="99"/>
        <v>0</v>
      </c>
    </row>
    <row r="1259" spans="24:29" x14ac:dyDescent="0.3">
      <c r="X1259" s="970" t="str">
        <f t="shared" si="97"/>
        <v>PAS AE 2018</v>
      </c>
      <c r="Y1259" s="970" t="str">
        <f t="shared" si="98"/>
        <v/>
      </c>
      <c r="Z1259" s="957">
        <f t="shared" si="95"/>
        <v>0</v>
      </c>
      <c r="AA1259" s="957" t="str">
        <f t="shared" si="96"/>
        <v/>
      </c>
      <c r="AB1259" s="959">
        <f t="array" ref="AB1259">MAX(($I$2:$I$10000=I1259)*($W$2:$W$10000=W1259)*($E$2:$E$10000="51")*($P$2:$P$10000))</f>
        <v>0</v>
      </c>
      <c r="AC1259" s="957">
        <f t="shared" si="99"/>
        <v>0</v>
      </c>
    </row>
    <row r="1260" spans="24:29" x14ac:dyDescent="0.3">
      <c r="X1260" s="970" t="str">
        <f t="shared" si="97"/>
        <v>PAS AE 2018</v>
      </c>
      <c r="Y1260" s="970" t="str">
        <f t="shared" si="98"/>
        <v/>
      </c>
      <c r="Z1260" s="957">
        <f t="shared" si="95"/>
        <v>0</v>
      </c>
      <c r="AA1260" s="957" t="str">
        <f t="shared" si="96"/>
        <v/>
      </c>
      <c r="AB1260" s="959">
        <f t="array" ref="AB1260">MAX(($I$2:$I$10000=I1260)*($W$2:$W$10000=W1260)*($E$2:$E$10000="51")*($P$2:$P$10000))</f>
        <v>0</v>
      </c>
      <c r="AC1260" s="957">
        <f t="shared" si="99"/>
        <v>0</v>
      </c>
    </row>
    <row r="1261" spans="24:29" x14ac:dyDescent="0.3">
      <c r="X1261" s="970" t="str">
        <f t="shared" si="97"/>
        <v>PAS AE 2018</v>
      </c>
      <c r="Y1261" s="970" t="str">
        <f t="shared" si="98"/>
        <v/>
      </c>
      <c r="Z1261" s="957">
        <f t="shared" si="95"/>
        <v>0</v>
      </c>
      <c r="AA1261" s="957" t="str">
        <f t="shared" si="96"/>
        <v/>
      </c>
      <c r="AB1261" s="959">
        <f t="array" ref="AB1261">MAX(($I$2:$I$10000=I1261)*($W$2:$W$10000=W1261)*($E$2:$E$10000="51")*($P$2:$P$10000))</f>
        <v>0</v>
      </c>
      <c r="AC1261" s="957">
        <f t="shared" si="99"/>
        <v>0</v>
      </c>
    </row>
    <row r="1262" spans="24:29" x14ac:dyDescent="0.3">
      <c r="X1262" s="970" t="str">
        <f t="shared" si="97"/>
        <v>PAS AE 2018</v>
      </c>
      <c r="Y1262" s="970" t="str">
        <f t="shared" si="98"/>
        <v/>
      </c>
      <c r="Z1262" s="957">
        <f t="shared" si="95"/>
        <v>0</v>
      </c>
      <c r="AA1262" s="957" t="str">
        <f t="shared" si="96"/>
        <v/>
      </c>
      <c r="AB1262" s="959">
        <f t="array" ref="AB1262">MAX(($I$2:$I$10000=I1262)*($W$2:$W$10000=W1262)*($E$2:$E$10000="51")*($P$2:$P$10000))</f>
        <v>0</v>
      </c>
      <c r="AC1262" s="957">
        <f t="shared" si="99"/>
        <v>0</v>
      </c>
    </row>
    <row r="1263" spans="24:29" x14ac:dyDescent="0.3">
      <c r="X1263" s="970" t="str">
        <f t="shared" si="97"/>
        <v>PAS AE 2018</v>
      </c>
      <c r="Y1263" s="970" t="str">
        <f t="shared" si="98"/>
        <v/>
      </c>
      <c r="Z1263" s="957">
        <f t="shared" si="95"/>
        <v>0</v>
      </c>
      <c r="AA1263" s="957" t="str">
        <f t="shared" si="96"/>
        <v/>
      </c>
      <c r="AB1263" s="959">
        <f t="array" ref="AB1263">MAX(($I$2:$I$10000=I1263)*($W$2:$W$10000=W1263)*($E$2:$E$10000="51")*($P$2:$P$10000))</f>
        <v>0</v>
      </c>
      <c r="AC1263" s="957">
        <f t="shared" si="99"/>
        <v>0</v>
      </c>
    </row>
    <row r="1264" spans="24:29" x14ac:dyDescent="0.3">
      <c r="X1264" s="970" t="str">
        <f t="shared" si="97"/>
        <v>PAS AE 2018</v>
      </c>
      <c r="Y1264" s="970" t="str">
        <f t="shared" si="98"/>
        <v/>
      </c>
      <c r="Z1264" s="957">
        <f t="shared" si="95"/>
        <v>0</v>
      </c>
      <c r="AA1264" s="957" t="str">
        <f t="shared" si="96"/>
        <v/>
      </c>
      <c r="AB1264" s="959">
        <f t="array" ref="AB1264">MAX(($I$2:$I$10000=I1264)*($W$2:$W$10000=W1264)*($E$2:$E$10000="51")*($P$2:$P$10000))</f>
        <v>0</v>
      </c>
      <c r="AC1264" s="957">
        <f t="shared" si="99"/>
        <v>0</v>
      </c>
    </row>
    <row r="1265" spans="24:29" x14ac:dyDescent="0.3">
      <c r="X1265" s="970" t="str">
        <f t="shared" si="97"/>
        <v>PAS AE 2018</v>
      </c>
      <c r="Y1265" s="970" t="str">
        <f t="shared" si="98"/>
        <v/>
      </c>
      <c r="Z1265" s="957">
        <f t="shared" si="95"/>
        <v>0</v>
      </c>
      <c r="AA1265" s="957" t="str">
        <f t="shared" si="96"/>
        <v/>
      </c>
      <c r="AB1265" s="959">
        <f t="array" ref="AB1265">MAX(($I$2:$I$10000=I1265)*($W$2:$W$10000=W1265)*($E$2:$E$10000="51")*($P$2:$P$10000))</f>
        <v>0</v>
      </c>
      <c r="AC1265" s="957">
        <f t="shared" si="99"/>
        <v>0</v>
      </c>
    </row>
    <row r="1266" spans="24:29" x14ac:dyDescent="0.3">
      <c r="X1266" s="970" t="str">
        <f t="shared" si="97"/>
        <v>PAS AE 2018</v>
      </c>
      <c r="Y1266" s="970" t="str">
        <f t="shared" si="98"/>
        <v/>
      </c>
      <c r="Z1266" s="957">
        <f t="shared" si="95"/>
        <v>0</v>
      </c>
      <c r="AA1266" s="957" t="str">
        <f t="shared" si="96"/>
        <v/>
      </c>
      <c r="AB1266" s="959">
        <f t="array" ref="AB1266">MAX(($I$2:$I$10000=I1266)*($W$2:$W$10000=W1266)*($E$2:$E$10000="51")*($P$2:$P$10000))</f>
        <v>0</v>
      </c>
      <c r="AC1266" s="957">
        <f t="shared" si="99"/>
        <v>0</v>
      </c>
    </row>
    <row r="1267" spans="24:29" x14ac:dyDescent="0.3">
      <c r="X1267" s="970" t="str">
        <f t="shared" si="97"/>
        <v>PAS AE 2018</v>
      </c>
      <c r="Y1267" s="970" t="str">
        <f t="shared" si="98"/>
        <v/>
      </c>
      <c r="Z1267" s="957">
        <f t="shared" si="95"/>
        <v>0</v>
      </c>
      <c r="AA1267" s="957" t="str">
        <f t="shared" si="96"/>
        <v/>
      </c>
      <c r="AB1267" s="959">
        <f t="array" ref="AB1267">MAX(($I$2:$I$10000=I1267)*($W$2:$W$10000=W1267)*($E$2:$E$10000="51")*($P$2:$P$10000))</f>
        <v>0</v>
      </c>
      <c r="AC1267" s="957">
        <f t="shared" si="99"/>
        <v>0</v>
      </c>
    </row>
    <row r="1268" spans="24:29" x14ac:dyDescent="0.3">
      <c r="X1268" s="970" t="str">
        <f t="shared" si="97"/>
        <v>PAS AE 2018</v>
      </c>
      <c r="Y1268" s="970" t="str">
        <f t="shared" si="98"/>
        <v/>
      </c>
      <c r="Z1268" s="957">
        <f t="shared" si="95"/>
        <v>0</v>
      </c>
      <c r="AA1268" s="957" t="str">
        <f t="shared" si="96"/>
        <v/>
      </c>
      <c r="AB1268" s="959">
        <f t="array" ref="AB1268">MAX(($I$2:$I$10000=I1268)*($W$2:$W$10000=W1268)*($E$2:$E$10000="51")*($P$2:$P$10000))</f>
        <v>0</v>
      </c>
      <c r="AC1268" s="957">
        <f t="shared" si="99"/>
        <v>0</v>
      </c>
    </row>
    <row r="1269" spans="24:29" x14ac:dyDescent="0.3">
      <c r="X1269" s="970" t="str">
        <f t="shared" si="97"/>
        <v>PAS AE 2018</v>
      </c>
      <c r="Y1269" s="970" t="str">
        <f t="shared" si="98"/>
        <v/>
      </c>
      <c r="Z1269" s="957">
        <f t="shared" si="95"/>
        <v>0</v>
      </c>
      <c r="AA1269" s="957" t="str">
        <f t="shared" si="96"/>
        <v/>
      </c>
      <c r="AB1269" s="959">
        <f t="array" ref="AB1269">MAX(($I$2:$I$10000=I1269)*($W$2:$W$10000=W1269)*($E$2:$E$10000="51")*($P$2:$P$10000))</f>
        <v>0</v>
      </c>
      <c r="AC1269" s="957">
        <f t="shared" si="99"/>
        <v>0</v>
      </c>
    </row>
    <row r="1270" spans="24:29" x14ac:dyDescent="0.3">
      <c r="X1270" s="970" t="str">
        <f t="shared" si="97"/>
        <v>PAS AE 2018</v>
      </c>
      <c r="Y1270" s="970" t="str">
        <f t="shared" si="98"/>
        <v/>
      </c>
      <c r="Z1270" s="957">
        <f t="shared" si="95"/>
        <v>0</v>
      </c>
      <c r="AA1270" s="957" t="str">
        <f t="shared" si="96"/>
        <v/>
      </c>
      <c r="AB1270" s="959">
        <f t="array" ref="AB1270">MAX(($I$2:$I$10000=I1270)*($W$2:$W$10000=W1270)*($E$2:$E$10000="51")*($P$2:$P$10000))</f>
        <v>0</v>
      </c>
      <c r="AC1270" s="957">
        <f t="shared" si="99"/>
        <v>0</v>
      </c>
    </row>
    <row r="1271" spans="24:29" x14ac:dyDescent="0.3">
      <c r="X1271" s="970" t="str">
        <f t="shared" si="97"/>
        <v>PAS AE 2018</v>
      </c>
      <c r="Y1271" s="970" t="str">
        <f t="shared" si="98"/>
        <v/>
      </c>
      <c r="Z1271" s="957">
        <f t="shared" si="95"/>
        <v>0</v>
      </c>
      <c r="AA1271" s="957" t="str">
        <f t="shared" si="96"/>
        <v/>
      </c>
      <c r="AB1271" s="959">
        <f t="array" ref="AB1271">MAX(($I$2:$I$10000=I1271)*($W$2:$W$10000=W1271)*($E$2:$E$10000="51")*($P$2:$P$10000))</f>
        <v>0</v>
      </c>
      <c r="AC1271" s="957">
        <f t="shared" si="99"/>
        <v>0</v>
      </c>
    </row>
    <row r="1272" spans="24:29" x14ac:dyDescent="0.3">
      <c r="X1272" s="970" t="str">
        <f t="shared" si="97"/>
        <v>PAS AE 2018</v>
      </c>
      <c r="Y1272" s="970" t="str">
        <f t="shared" si="98"/>
        <v/>
      </c>
      <c r="Z1272" s="957">
        <f t="shared" si="95"/>
        <v>0</v>
      </c>
      <c r="AA1272" s="957" t="str">
        <f t="shared" si="96"/>
        <v/>
      </c>
      <c r="AB1272" s="959">
        <f t="array" ref="AB1272">MAX(($I$2:$I$10000=I1272)*($W$2:$W$10000=W1272)*($E$2:$E$10000="51")*($P$2:$P$10000))</f>
        <v>0</v>
      </c>
      <c r="AC1272" s="957">
        <f t="shared" si="99"/>
        <v>0</v>
      </c>
    </row>
    <row r="1273" spans="24:29" x14ac:dyDescent="0.3">
      <c r="X1273" s="970" t="str">
        <f t="shared" si="97"/>
        <v>PAS AE 2018</v>
      </c>
      <c r="Y1273" s="970" t="str">
        <f t="shared" si="98"/>
        <v/>
      </c>
      <c r="Z1273" s="957">
        <f t="shared" si="95"/>
        <v>0</v>
      </c>
      <c r="AA1273" s="957" t="str">
        <f t="shared" si="96"/>
        <v/>
      </c>
      <c r="AB1273" s="959">
        <f t="array" ref="AB1273">MAX(($I$2:$I$10000=I1273)*($W$2:$W$10000=W1273)*($E$2:$E$10000="51")*($P$2:$P$10000))</f>
        <v>0</v>
      </c>
      <c r="AC1273" s="957">
        <f t="shared" si="99"/>
        <v>0</v>
      </c>
    </row>
    <row r="1274" spans="24:29" x14ac:dyDescent="0.3">
      <c r="X1274" s="970" t="str">
        <f t="shared" si="97"/>
        <v>PAS AE 2018</v>
      </c>
      <c r="Y1274" s="970" t="str">
        <f t="shared" si="98"/>
        <v/>
      </c>
      <c r="Z1274" s="957">
        <f t="shared" si="95"/>
        <v>0</v>
      </c>
      <c r="AA1274" s="957" t="str">
        <f t="shared" si="96"/>
        <v/>
      </c>
      <c r="AB1274" s="959">
        <f t="array" ref="AB1274">MAX(($I$2:$I$10000=I1274)*($W$2:$W$10000=W1274)*($E$2:$E$10000="51")*($P$2:$P$10000))</f>
        <v>0</v>
      </c>
      <c r="AC1274" s="957">
        <f t="shared" si="99"/>
        <v>0</v>
      </c>
    </row>
    <row r="1275" spans="24:29" x14ac:dyDescent="0.3">
      <c r="X1275" s="970" t="str">
        <f t="shared" si="97"/>
        <v>PAS AE 2018</v>
      </c>
      <c r="Y1275" s="970" t="str">
        <f t="shared" si="98"/>
        <v/>
      </c>
      <c r="Z1275" s="957">
        <f t="shared" si="95"/>
        <v>0</v>
      </c>
      <c r="AA1275" s="957" t="str">
        <f t="shared" si="96"/>
        <v/>
      </c>
      <c r="AB1275" s="959">
        <f t="array" ref="AB1275">MAX(($I$2:$I$10000=I1275)*($W$2:$W$10000=W1275)*($E$2:$E$10000="51")*($P$2:$P$10000))</f>
        <v>0</v>
      </c>
      <c r="AC1275" s="957">
        <f t="shared" si="99"/>
        <v>0</v>
      </c>
    </row>
    <row r="1276" spans="24:29" x14ac:dyDescent="0.3">
      <c r="X1276" s="970" t="str">
        <f t="shared" si="97"/>
        <v>PAS AE 2018</v>
      </c>
      <c r="Y1276" s="970" t="str">
        <f t="shared" si="98"/>
        <v/>
      </c>
      <c r="Z1276" s="957">
        <f t="shared" si="95"/>
        <v>0</v>
      </c>
      <c r="AA1276" s="957" t="str">
        <f t="shared" si="96"/>
        <v/>
      </c>
      <c r="AB1276" s="959">
        <f t="array" ref="AB1276">MAX(($I$2:$I$10000=I1276)*($W$2:$W$10000=W1276)*($E$2:$E$10000="51")*($P$2:$P$10000))</f>
        <v>0</v>
      </c>
      <c r="AC1276" s="957">
        <f t="shared" si="99"/>
        <v>0</v>
      </c>
    </row>
    <row r="1277" spans="24:29" x14ac:dyDescent="0.3">
      <c r="X1277" s="970" t="str">
        <f t="shared" si="97"/>
        <v>PAS AE 2018</v>
      </c>
      <c r="Y1277" s="970" t="str">
        <f t="shared" si="98"/>
        <v/>
      </c>
      <c r="Z1277" s="957">
        <f t="shared" si="95"/>
        <v>0</v>
      </c>
      <c r="AA1277" s="957" t="str">
        <f t="shared" si="96"/>
        <v/>
      </c>
      <c r="AB1277" s="959">
        <f t="array" ref="AB1277">MAX(($I$2:$I$10000=I1277)*($W$2:$W$10000=W1277)*($E$2:$E$10000="51")*($P$2:$P$10000))</f>
        <v>0</v>
      </c>
      <c r="AC1277" s="957">
        <f t="shared" si="99"/>
        <v>0</v>
      </c>
    </row>
    <row r="1278" spans="24:29" x14ac:dyDescent="0.3">
      <c r="X1278" s="970" t="str">
        <f t="shared" si="97"/>
        <v>PAS AE 2018</v>
      </c>
      <c r="Y1278" s="970" t="str">
        <f t="shared" si="98"/>
        <v/>
      </c>
      <c r="Z1278" s="957">
        <f t="shared" si="95"/>
        <v>0</v>
      </c>
      <c r="AA1278" s="957" t="str">
        <f t="shared" si="96"/>
        <v/>
      </c>
      <c r="AB1278" s="959">
        <f t="array" ref="AB1278">MAX(($I$2:$I$10000=I1278)*($W$2:$W$10000=W1278)*($E$2:$E$10000="51")*($P$2:$P$10000))</f>
        <v>0</v>
      </c>
      <c r="AC1278" s="957">
        <f t="shared" si="99"/>
        <v>0</v>
      </c>
    </row>
    <row r="1279" spans="24:29" x14ac:dyDescent="0.3">
      <c r="X1279" s="970" t="str">
        <f t="shared" si="97"/>
        <v>PAS AE 2018</v>
      </c>
      <c r="Y1279" s="970" t="str">
        <f t="shared" si="98"/>
        <v/>
      </c>
      <c r="Z1279" s="957">
        <f t="shared" si="95"/>
        <v>0</v>
      </c>
      <c r="AA1279" s="957" t="str">
        <f t="shared" si="96"/>
        <v/>
      </c>
      <c r="AB1279" s="959">
        <f t="array" ref="AB1279">MAX(($I$2:$I$10000=I1279)*($W$2:$W$10000=W1279)*($E$2:$E$10000="51")*($P$2:$P$10000))</f>
        <v>0</v>
      </c>
      <c r="AC1279" s="957">
        <f t="shared" si="99"/>
        <v>0</v>
      </c>
    </row>
    <row r="1280" spans="24:29" x14ac:dyDescent="0.3">
      <c r="X1280" s="970" t="str">
        <f t="shared" si="97"/>
        <v>PAS AE 2018</v>
      </c>
      <c r="Y1280" s="970" t="str">
        <f t="shared" si="98"/>
        <v/>
      </c>
      <c r="Z1280" s="957">
        <f t="shared" si="95"/>
        <v>0</v>
      </c>
      <c r="AA1280" s="957" t="str">
        <f t="shared" si="96"/>
        <v/>
      </c>
      <c r="AB1280" s="959">
        <f t="array" ref="AB1280">MAX(($I$2:$I$10000=I1280)*($W$2:$W$10000=W1280)*($E$2:$E$10000="51")*($P$2:$P$10000))</f>
        <v>0</v>
      </c>
      <c r="AC1280" s="957">
        <f t="shared" si="99"/>
        <v>0</v>
      </c>
    </row>
    <row r="1281" spans="24:29" x14ac:dyDescent="0.3">
      <c r="X1281" s="970" t="str">
        <f t="shared" si="97"/>
        <v>PAS AE 2018</v>
      </c>
      <c r="Y1281" s="970" t="str">
        <f t="shared" si="98"/>
        <v/>
      </c>
      <c r="Z1281" s="957">
        <f t="shared" si="95"/>
        <v>0</v>
      </c>
      <c r="AA1281" s="957" t="str">
        <f t="shared" si="96"/>
        <v/>
      </c>
      <c r="AB1281" s="959">
        <f t="array" ref="AB1281">MAX(($I$2:$I$10000=I1281)*($W$2:$W$10000=W1281)*($E$2:$E$10000="51")*($P$2:$P$10000))</f>
        <v>0</v>
      </c>
      <c r="AC1281" s="957">
        <f t="shared" si="99"/>
        <v>0</v>
      </c>
    </row>
    <row r="1282" spans="24:29" x14ac:dyDescent="0.3">
      <c r="X1282" s="970" t="str">
        <f t="shared" si="97"/>
        <v>PAS AE 2018</v>
      </c>
      <c r="Y1282" s="970" t="str">
        <f t="shared" si="98"/>
        <v/>
      </c>
      <c r="Z1282" s="957">
        <f t="shared" ref="Z1282:Z1345" si="100">IF(AND(X1282="AE 2018",Y1282&lt;&gt;"0"),F1282,0)</f>
        <v>0</v>
      </c>
      <c r="AA1282" s="957" t="str">
        <f t="shared" ref="AA1282:AA1345" si="101">LEFT(C1282,12)</f>
        <v/>
      </c>
      <c r="AB1282" s="959">
        <f t="array" ref="AB1282">MAX(($I$2:$I$10000=I1282)*($W$2:$W$10000=W1282)*($E$2:$E$10000="51")*($P$2:$P$10000))</f>
        <v>0</v>
      </c>
      <c r="AC1282" s="957">
        <f t="shared" si="99"/>
        <v>0</v>
      </c>
    </row>
    <row r="1283" spans="24:29" x14ac:dyDescent="0.3">
      <c r="X1283" s="970" t="str">
        <f t="shared" ref="X1283:X1346" si="102">IF(AND(OR(E1283="51",E1283="57",E1283="54",E1283="61"),YEAR(AB1283)=2018),"AE 2018","PAS AE 2018")</f>
        <v>PAS AE 2018</v>
      </c>
      <c r="Y1283" s="970" t="str">
        <f t="shared" ref="Y1283:Y1346" si="103">CONCATENATE(W1283,I1283,E1283)</f>
        <v/>
      </c>
      <c r="Z1283" s="957">
        <f t="shared" si="100"/>
        <v>0</v>
      </c>
      <c r="AA1283" s="957" t="str">
        <f t="shared" si="101"/>
        <v/>
      </c>
      <c r="AB1283" s="959">
        <f t="array" ref="AB1283">MAX(($I$2:$I$10000=I1283)*($W$2:$W$10000=W1283)*($E$2:$E$10000="51")*($P$2:$P$10000))</f>
        <v>0</v>
      </c>
      <c r="AC1283" s="957">
        <f t="shared" ref="AC1283:AC1346" si="104">IF(YEAR(A1283)&gt;2018,0,F1283)</f>
        <v>0</v>
      </c>
    </row>
    <row r="1284" spans="24:29" x14ac:dyDescent="0.3">
      <c r="X1284" s="970" t="str">
        <f t="shared" si="102"/>
        <v>PAS AE 2018</v>
      </c>
      <c r="Y1284" s="970" t="str">
        <f t="shared" si="103"/>
        <v/>
      </c>
      <c r="Z1284" s="957">
        <f t="shared" si="100"/>
        <v>0</v>
      </c>
      <c r="AA1284" s="957" t="str">
        <f t="shared" si="101"/>
        <v/>
      </c>
      <c r="AB1284" s="959">
        <f t="array" ref="AB1284">MAX(($I$2:$I$10000=I1284)*($W$2:$W$10000=W1284)*($E$2:$E$10000="51")*($P$2:$P$10000))</f>
        <v>0</v>
      </c>
      <c r="AC1284" s="957">
        <f t="shared" si="104"/>
        <v>0</v>
      </c>
    </row>
    <row r="1285" spans="24:29" x14ac:dyDescent="0.3">
      <c r="X1285" s="970" t="str">
        <f t="shared" si="102"/>
        <v>PAS AE 2018</v>
      </c>
      <c r="Y1285" s="970" t="str">
        <f t="shared" si="103"/>
        <v/>
      </c>
      <c r="Z1285" s="957">
        <f t="shared" si="100"/>
        <v>0</v>
      </c>
      <c r="AA1285" s="957" t="str">
        <f t="shared" si="101"/>
        <v/>
      </c>
      <c r="AB1285" s="959">
        <f t="array" ref="AB1285">MAX(($I$2:$I$10000=I1285)*($W$2:$W$10000=W1285)*($E$2:$E$10000="51")*($P$2:$P$10000))</f>
        <v>0</v>
      </c>
      <c r="AC1285" s="957">
        <f t="shared" si="104"/>
        <v>0</v>
      </c>
    </row>
    <row r="1286" spans="24:29" x14ac:dyDescent="0.3">
      <c r="X1286" s="970" t="str">
        <f t="shared" si="102"/>
        <v>PAS AE 2018</v>
      </c>
      <c r="Y1286" s="970" t="str">
        <f t="shared" si="103"/>
        <v/>
      </c>
      <c r="Z1286" s="957">
        <f t="shared" si="100"/>
        <v>0</v>
      </c>
      <c r="AA1286" s="957" t="str">
        <f t="shared" si="101"/>
        <v/>
      </c>
      <c r="AB1286" s="959">
        <f t="array" ref="AB1286">MAX(($I$2:$I$10000=I1286)*($W$2:$W$10000=W1286)*($E$2:$E$10000="51")*($P$2:$P$10000))</f>
        <v>0</v>
      </c>
      <c r="AC1286" s="957">
        <f t="shared" si="104"/>
        <v>0</v>
      </c>
    </row>
    <row r="1287" spans="24:29" x14ac:dyDescent="0.3">
      <c r="X1287" s="970" t="str">
        <f t="shared" si="102"/>
        <v>PAS AE 2018</v>
      </c>
      <c r="Y1287" s="970" t="str">
        <f t="shared" si="103"/>
        <v/>
      </c>
      <c r="Z1287" s="957">
        <f t="shared" si="100"/>
        <v>0</v>
      </c>
      <c r="AA1287" s="957" t="str">
        <f t="shared" si="101"/>
        <v/>
      </c>
      <c r="AB1287" s="959">
        <f t="array" ref="AB1287">MAX(($I$2:$I$10000=I1287)*($W$2:$W$10000=W1287)*($E$2:$E$10000="51")*($P$2:$P$10000))</f>
        <v>0</v>
      </c>
      <c r="AC1287" s="957">
        <f t="shared" si="104"/>
        <v>0</v>
      </c>
    </row>
    <row r="1288" spans="24:29" x14ac:dyDescent="0.3">
      <c r="X1288" s="970" t="str">
        <f t="shared" si="102"/>
        <v>PAS AE 2018</v>
      </c>
      <c r="Y1288" s="970" t="str">
        <f t="shared" si="103"/>
        <v/>
      </c>
      <c r="Z1288" s="957">
        <f t="shared" si="100"/>
        <v>0</v>
      </c>
      <c r="AA1288" s="957" t="str">
        <f t="shared" si="101"/>
        <v/>
      </c>
      <c r="AB1288" s="959">
        <f t="array" ref="AB1288">MAX(($I$2:$I$10000=I1288)*($W$2:$W$10000=W1288)*($E$2:$E$10000="51")*($P$2:$P$10000))</f>
        <v>0</v>
      </c>
      <c r="AC1288" s="957">
        <f t="shared" si="104"/>
        <v>0</v>
      </c>
    </row>
    <row r="1289" spans="24:29" x14ac:dyDescent="0.3">
      <c r="X1289" s="970" t="str">
        <f t="shared" si="102"/>
        <v>PAS AE 2018</v>
      </c>
      <c r="Y1289" s="970" t="str">
        <f t="shared" si="103"/>
        <v/>
      </c>
      <c r="Z1289" s="957">
        <f t="shared" si="100"/>
        <v>0</v>
      </c>
      <c r="AA1289" s="957" t="str">
        <f t="shared" si="101"/>
        <v/>
      </c>
      <c r="AB1289" s="959">
        <f t="array" ref="AB1289">MAX(($I$2:$I$10000=I1289)*($W$2:$W$10000=W1289)*($E$2:$E$10000="51")*($P$2:$P$10000))</f>
        <v>0</v>
      </c>
      <c r="AC1289" s="957">
        <f t="shared" si="104"/>
        <v>0</v>
      </c>
    </row>
    <row r="1290" spans="24:29" x14ac:dyDescent="0.3">
      <c r="X1290" s="970" t="str">
        <f t="shared" si="102"/>
        <v>PAS AE 2018</v>
      </c>
      <c r="Y1290" s="970" t="str">
        <f t="shared" si="103"/>
        <v/>
      </c>
      <c r="Z1290" s="957">
        <f t="shared" si="100"/>
        <v>0</v>
      </c>
      <c r="AA1290" s="957" t="str">
        <f t="shared" si="101"/>
        <v/>
      </c>
      <c r="AB1290" s="959">
        <f t="array" ref="AB1290">MAX(($I$2:$I$10000=I1290)*($W$2:$W$10000=W1290)*($E$2:$E$10000="51")*($P$2:$P$10000))</f>
        <v>0</v>
      </c>
      <c r="AC1290" s="957">
        <f t="shared" si="104"/>
        <v>0</v>
      </c>
    </row>
    <row r="1291" spans="24:29" x14ac:dyDescent="0.3">
      <c r="X1291" s="970" t="str">
        <f t="shared" si="102"/>
        <v>PAS AE 2018</v>
      </c>
      <c r="Y1291" s="970" t="str">
        <f t="shared" si="103"/>
        <v/>
      </c>
      <c r="Z1291" s="957">
        <f t="shared" si="100"/>
        <v>0</v>
      </c>
      <c r="AA1291" s="957" t="str">
        <f t="shared" si="101"/>
        <v/>
      </c>
      <c r="AB1291" s="959">
        <f t="array" ref="AB1291">MAX(($I$2:$I$10000=I1291)*($W$2:$W$10000=W1291)*($E$2:$E$10000="51")*($P$2:$P$10000))</f>
        <v>0</v>
      </c>
      <c r="AC1291" s="957">
        <f t="shared" si="104"/>
        <v>0</v>
      </c>
    </row>
    <row r="1292" spans="24:29" x14ac:dyDescent="0.3">
      <c r="X1292" s="970" t="str">
        <f t="shared" si="102"/>
        <v>PAS AE 2018</v>
      </c>
      <c r="Y1292" s="970" t="str">
        <f t="shared" si="103"/>
        <v/>
      </c>
      <c r="Z1292" s="957">
        <f t="shared" si="100"/>
        <v>0</v>
      </c>
      <c r="AA1292" s="957" t="str">
        <f t="shared" si="101"/>
        <v/>
      </c>
      <c r="AB1292" s="959">
        <f t="array" ref="AB1292">MAX(($I$2:$I$10000=I1292)*($W$2:$W$10000=W1292)*($E$2:$E$10000="51")*($P$2:$P$10000))</f>
        <v>0</v>
      </c>
      <c r="AC1292" s="957">
        <f t="shared" si="104"/>
        <v>0</v>
      </c>
    </row>
    <row r="1293" spans="24:29" x14ac:dyDescent="0.3">
      <c r="X1293" s="970" t="str">
        <f t="shared" si="102"/>
        <v>PAS AE 2018</v>
      </c>
      <c r="Y1293" s="970" t="str">
        <f t="shared" si="103"/>
        <v/>
      </c>
      <c r="Z1293" s="957">
        <f t="shared" si="100"/>
        <v>0</v>
      </c>
      <c r="AA1293" s="957" t="str">
        <f t="shared" si="101"/>
        <v/>
      </c>
      <c r="AB1293" s="959">
        <f t="array" ref="AB1293">MAX(($I$2:$I$10000=I1293)*($W$2:$W$10000=W1293)*($E$2:$E$10000="51")*($P$2:$P$10000))</f>
        <v>0</v>
      </c>
      <c r="AC1293" s="957">
        <f t="shared" si="104"/>
        <v>0</v>
      </c>
    </row>
    <row r="1294" spans="24:29" x14ac:dyDescent="0.3">
      <c r="X1294" s="970" t="str">
        <f t="shared" si="102"/>
        <v>PAS AE 2018</v>
      </c>
      <c r="Y1294" s="970" t="str">
        <f t="shared" si="103"/>
        <v/>
      </c>
      <c r="Z1294" s="957">
        <f t="shared" si="100"/>
        <v>0</v>
      </c>
      <c r="AA1294" s="957" t="str">
        <f t="shared" si="101"/>
        <v/>
      </c>
      <c r="AB1294" s="959">
        <f t="array" ref="AB1294">MAX(($I$2:$I$10000=I1294)*($W$2:$W$10000=W1294)*($E$2:$E$10000="51")*($P$2:$P$10000))</f>
        <v>0</v>
      </c>
      <c r="AC1294" s="957">
        <f t="shared" si="104"/>
        <v>0</v>
      </c>
    </row>
    <row r="1295" spans="24:29" x14ac:dyDescent="0.3">
      <c r="X1295" s="970" t="str">
        <f t="shared" si="102"/>
        <v>PAS AE 2018</v>
      </c>
      <c r="Y1295" s="970" t="str">
        <f t="shared" si="103"/>
        <v/>
      </c>
      <c r="Z1295" s="957">
        <f t="shared" si="100"/>
        <v>0</v>
      </c>
      <c r="AA1295" s="957" t="str">
        <f t="shared" si="101"/>
        <v/>
      </c>
      <c r="AB1295" s="959">
        <f t="array" ref="AB1295">MAX(($I$2:$I$10000=I1295)*($W$2:$W$10000=W1295)*($E$2:$E$10000="51")*($P$2:$P$10000))</f>
        <v>0</v>
      </c>
      <c r="AC1295" s="957">
        <f t="shared" si="104"/>
        <v>0</v>
      </c>
    </row>
    <row r="1296" spans="24:29" x14ac:dyDescent="0.3">
      <c r="X1296" s="970" t="str">
        <f t="shared" si="102"/>
        <v>PAS AE 2018</v>
      </c>
      <c r="Y1296" s="970" t="str">
        <f t="shared" si="103"/>
        <v/>
      </c>
      <c r="Z1296" s="957">
        <f t="shared" si="100"/>
        <v>0</v>
      </c>
      <c r="AA1296" s="957" t="str">
        <f t="shared" si="101"/>
        <v/>
      </c>
      <c r="AB1296" s="959">
        <f t="array" ref="AB1296">MAX(($I$2:$I$10000=I1296)*($W$2:$W$10000=W1296)*($E$2:$E$10000="51")*($P$2:$P$10000))</f>
        <v>0</v>
      </c>
      <c r="AC1296" s="957">
        <f t="shared" si="104"/>
        <v>0</v>
      </c>
    </row>
    <row r="1297" spans="24:29" x14ac:dyDescent="0.3">
      <c r="X1297" s="970" t="str">
        <f t="shared" si="102"/>
        <v>PAS AE 2018</v>
      </c>
      <c r="Y1297" s="970" t="str">
        <f t="shared" si="103"/>
        <v/>
      </c>
      <c r="Z1297" s="957">
        <f t="shared" si="100"/>
        <v>0</v>
      </c>
      <c r="AA1297" s="957" t="str">
        <f t="shared" si="101"/>
        <v/>
      </c>
      <c r="AB1297" s="959">
        <f t="array" ref="AB1297">MAX(($I$2:$I$10000=I1297)*($W$2:$W$10000=W1297)*($E$2:$E$10000="51")*($P$2:$P$10000))</f>
        <v>0</v>
      </c>
      <c r="AC1297" s="957">
        <f t="shared" si="104"/>
        <v>0</v>
      </c>
    </row>
    <row r="1298" spans="24:29" x14ac:dyDescent="0.3">
      <c r="X1298" s="970" t="str">
        <f t="shared" si="102"/>
        <v>PAS AE 2018</v>
      </c>
      <c r="Y1298" s="970" t="str">
        <f t="shared" si="103"/>
        <v/>
      </c>
      <c r="Z1298" s="957">
        <f t="shared" si="100"/>
        <v>0</v>
      </c>
      <c r="AA1298" s="957" t="str">
        <f t="shared" si="101"/>
        <v/>
      </c>
      <c r="AB1298" s="959">
        <f t="array" ref="AB1298">MAX(($I$2:$I$10000=I1298)*($W$2:$W$10000=W1298)*($E$2:$E$10000="51")*($P$2:$P$10000))</f>
        <v>0</v>
      </c>
      <c r="AC1298" s="957">
        <f t="shared" si="104"/>
        <v>0</v>
      </c>
    </row>
    <row r="1299" spans="24:29" x14ac:dyDescent="0.3">
      <c r="X1299" s="970" t="str">
        <f t="shared" si="102"/>
        <v>PAS AE 2018</v>
      </c>
      <c r="Y1299" s="970" t="str">
        <f t="shared" si="103"/>
        <v/>
      </c>
      <c r="Z1299" s="957">
        <f t="shared" si="100"/>
        <v>0</v>
      </c>
      <c r="AA1299" s="957" t="str">
        <f t="shared" si="101"/>
        <v/>
      </c>
      <c r="AB1299" s="959">
        <f t="array" ref="AB1299">MAX(($I$2:$I$10000=I1299)*($W$2:$W$10000=W1299)*($E$2:$E$10000="51")*($P$2:$P$10000))</f>
        <v>0</v>
      </c>
      <c r="AC1299" s="957">
        <f t="shared" si="104"/>
        <v>0</v>
      </c>
    </row>
    <row r="1300" spans="24:29" x14ac:dyDescent="0.3">
      <c r="X1300" s="970" t="str">
        <f t="shared" si="102"/>
        <v>PAS AE 2018</v>
      </c>
      <c r="Y1300" s="970" t="str">
        <f t="shared" si="103"/>
        <v/>
      </c>
      <c r="Z1300" s="957">
        <f t="shared" si="100"/>
        <v>0</v>
      </c>
      <c r="AA1300" s="957" t="str">
        <f t="shared" si="101"/>
        <v/>
      </c>
      <c r="AB1300" s="959">
        <f t="array" ref="AB1300">MAX(($I$2:$I$10000=I1300)*($W$2:$W$10000=W1300)*($E$2:$E$10000="51")*($P$2:$P$10000))</f>
        <v>0</v>
      </c>
      <c r="AC1300" s="957">
        <f t="shared" si="104"/>
        <v>0</v>
      </c>
    </row>
    <row r="1301" spans="24:29" x14ac:dyDescent="0.3">
      <c r="X1301" s="970" t="str">
        <f t="shared" si="102"/>
        <v>PAS AE 2018</v>
      </c>
      <c r="Y1301" s="970" t="str">
        <f t="shared" si="103"/>
        <v/>
      </c>
      <c r="Z1301" s="957">
        <f t="shared" si="100"/>
        <v>0</v>
      </c>
      <c r="AA1301" s="957" t="str">
        <f t="shared" si="101"/>
        <v/>
      </c>
      <c r="AB1301" s="959">
        <f t="array" ref="AB1301">MAX(($I$2:$I$10000=I1301)*($W$2:$W$10000=W1301)*($E$2:$E$10000="51")*($P$2:$P$10000))</f>
        <v>0</v>
      </c>
      <c r="AC1301" s="957">
        <f t="shared" si="104"/>
        <v>0</v>
      </c>
    </row>
    <row r="1302" spans="24:29" x14ac:dyDescent="0.3">
      <c r="X1302" s="970" t="str">
        <f t="shared" si="102"/>
        <v>PAS AE 2018</v>
      </c>
      <c r="Y1302" s="970" t="str">
        <f t="shared" si="103"/>
        <v/>
      </c>
      <c r="Z1302" s="957">
        <f t="shared" si="100"/>
        <v>0</v>
      </c>
      <c r="AA1302" s="957" t="str">
        <f t="shared" si="101"/>
        <v/>
      </c>
      <c r="AB1302" s="959">
        <f t="array" ref="AB1302">MAX(($I$2:$I$10000=I1302)*($W$2:$W$10000=W1302)*($E$2:$E$10000="51")*($P$2:$P$10000))</f>
        <v>0</v>
      </c>
      <c r="AC1302" s="957">
        <f t="shared" si="104"/>
        <v>0</v>
      </c>
    </row>
    <row r="1303" spans="24:29" x14ac:dyDescent="0.3">
      <c r="X1303" s="970" t="str">
        <f t="shared" si="102"/>
        <v>PAS AE 2018</v>
      </c>
      <c r="Y1303" s="970" t="str">
        <f t="shared" si="103"/>
        <v/>
      </c>
      <c r="Z1303" s="957">
        <f t="shared" si="100"/>
        <v>0</v>
      </c>
      <c r="AA1303" s="957" t="str">
        <f t="shared" si="101"/>
        <v/>
      </c>
      <c r="AB1303" s="959">
        <f t="array" ref="AB1303">MAX(($I$2:$I$10000=I1303)*($W$2:$W$10000=W1303)*($E$2:$E$10000="51")*($P$2:$P$10000))</f>
        <v>0</v>
      </c>
      <c r="AC1303" s="957">
        <f t="shared" si="104"/>
        <v>0</v>
      </c>
    </row>
    <row r="1304" spans="24:29" x14ac:dyDescent="0.3">
      <c r="X1304" s="970" t="str">
        <f t="shared" si="102"/>
        <v>PAS AE 2018</v>
      </c>
      <c r="Y1304" s="970" t="str">
        <f t="shared" si="103"/>
        <v/>
      </c>
      <c r="Z1304" s="957">
        <f t="shared" si="100"/>
        <v>0</v>
      </c>
      <c r="AA1304" s="957" t="str">
        <f t="shared" si="101"/>
        <v/>
      </c>
      <c r="AB1304" s="959">
        <f t="array" ref="AB1304">MAX(($I$2:$I$10000=I1304)*($W$2:$W$10000=W1304)*($E$2:$E$10000="51")*($P$2:$P$10000))</f>
        <v>0</v>
      </c>
      <c r="AC1304" s="957">
        <f t="shared" si="104"/>
        <v>0</v>
      </c>
    </row>
    <row r="1305" spans="24:29" x14ac:dyDescent="0.3">
      <c r="X1305" s="970" t="str">
        <f t="shared" si="102"/>
        <v>PAS AE 2018</v>
      </c>
      <c r="Y1305" s="970" t="str">
        <f t="shared" si="103"/>
        <v/>
      </c>
      <c r="Z1305" s="957">
        <f t="shared" si="100"/>
        <v>0</v>
      </c>
      <c r="AA1305" s="957" t="str">
        <f t="shared" si="101"/>
        <v/>
      </c>
      <c r="AB1305" s="959">
        <f t="array" ref="AB1305">MAX(($I$2:$I$10000=I1305)*($W$2:$W$10000=W1305)*($E$2:$E$10000="51")*($P$2:$P$10000))</f>
        <v>0</v>
      </c>
      <c r="AC1305" s="957">
        <f t="shared" si="104"/>
        <v>0</v>
      </c>
    </row>
    <row r="1306" spans="24:29" x14ac:dyDescent="0.3">
      <c r="X1306" s="970" t="str">
        <f t="shared" si="102"/>
        <v>PAS AE 2018</v>
      </c>
      <c r="Y1306" s="970" t="str">
        <f t="shared" si="103"/>
        <v/>
      </c>
      <c r="Z1306" s="957">
        <f t="shared" si="100"/>
        <v>0</v>
      </c>
      <c r="AA1306" s="957" t="str">
        <f t="shared" si="101"/>
        <v/>
      </c>
      <c r="AB1306" s="959">
        <f t="array" ref="AB1306">MAX(($I$2:$I$10000=I1306)*($W$2:$W$10000=W1306)*($E$2:$E$10000="51")*($P$2:$P$10000))</f>
        <v>0</v>
      </c>
      <c r="AC1306" s="957">
        <f t="shared" si="104"/>
        <v>0</v>
      </c>
    </row>
    <row r="1307" spans="24:29" x14ac:dyDescent="0.3">
      <c r="X1307" s="970" t="str">
        <f t="shared" si="102"/>
        <v>PAS AE 2018</v>
      </c>
      <c r="Y1307" s="970" t="str">
        <f t="shared" si="103"/>
        <v/>
      </c>
      <c r="Z1307" s="957">
        <f t="shared" si="100"/>
        <v>0</v>
      </c>
      <c r="AA1307" s="957" t="str">
        <f t="shared" si="101"/>
        <v/>
      </c>
      <c r="AB1307" s="959">
        <f t="array" ref="AB1307">MAX(($I$2:$I$10000=I1307)*($W$2:$W$10000=W1307)*($E$2:$E$10000="51")*($P$2:$P$10000))</f>
        <v>0</v>
      </c>
      <c r="AC1307" s="957">
        <f t="shared" si="104"/>
        <v>0</v>
      </c>
    </row>
    <row r="1308" spans="24:29" x14ac:dyDescent="0.3">
      <c r="X1308" s="970" t="str">
        <f t="shared" si="102"/>
        <v>PAS AE 2018</v>
      </c>
      <c r="Y1308" s="970" t="str">
        <f t="shared" si="103"/>
        <v/>
      </c>
      <c r="Z1308" s="957">
        <f t="shared" si="100"/>
        <v>0</v>
      </c>
      <c r="AA1308" s="957" t="str">
        <f t="shared" si="101"/>
        <v/>
      </c>
      <c r="AB1308" s="959">
        <f t="array" ref="AB1308">MAX(($I$2:$I$10000=I1308)*($W$2:$W$10000=W1308)*($E$2:$E$10000="51")*($P$2:$P$10000))</f>
        <v>0</v>
      </c>
      <c r="AC1308" s="957">
        <f t="shared" si="104"/>
        <v>0</v>
      </c>
    </row>
    <row r="1309" spans="24:29" x14ac:dyDescent="0.3">
      <c r="X1309" s="970" t="str">
        <f t="shared" si="102"/>
        <v>PAS AE 2018</v>
      </c>
      <c r="Y1309" s="970" t="str">
        <f t="shared" si="103"/>
        <v/>
      </c>
      <c r="Z1309" s="957">
        <f t="shared" si="100"/>
        <v>0</v>
      </c>
      <c r="AA1309" s="957" t="str">
        <f t="shared" si="101"/>
        <v/>
      </c>
      <c r="AB1309" s="959">
        <f t="array" ref="AB1309">MAX(($I$2:$I$10000=I1309)*($W$2:$W$10000=W1309)*($E$2:$E$10000="51")*($P$2:$P$10000))</f>
        <v>0</v>
      </c>
      <c r="AC1309" s="957">
        <f t="shared" si="104"/>
        <v>0</v>
      </c>
    </row>
    <row r="1310" spans="24:29" x14ac:dyDescent="0.3">
      <c r="X1310" s="970" t="str">
        <f t="shared" si="102"/>
        <v>PAS AE 2018</v>
      </c>
      <c r="Y1310" s="970" t="str">
        <f t="shared" si="103"/>
        <v/>
      </c>
      <c r="Z1310" s="957">
        <f t="shared" si="100"/>
        <v>0</v>
      </c>
      <c r="AA1310" s="957" t="str">
        <f t="shared" si="101"/>
        <v/>
      </c>
      <c r="AB1310" s="959">
        <f t="array" ref="AB1310">MAX(($I$2:$I$10000=I1310)*($W$2:$W$10000=W1310)*($E$2:$E$10000="51")*($P$2:$P$10000))</f>
        <v>0</v>
      </c>
      <c r="AC1310" s="957">
        <f t="shared" si="104"/>
        <v>0</v>
      </c>
    </row>
    <row r="1311" spans="24:29" x14ac:dyDescent="0.3">
      <c r="X1311" s="970" t="str">
        <f t="shared" si="102"/>
        <v>PAS AE 2018</v>
      </c>
      <c r="Y1311" s="970" t="str">
        <f t="shared" si="103"/>
        <v/>
      </c>
      <c r="Z1311" s="957">
        <f t="shared" si="100"/>
        <v>0</v>
      </c>
      <c r="AA1311" s="957" t="str">
        <f t="shared" si="101"/>
        <v/>
      </c>
      <c r="AB1311" s="959">
        <f t="array" ref="AB1311">MAX(($I$2:$I$10000=I1311)*($W$2:$W$10000=W1311)*($E$2:$E$10000="51")*($P$2:$P$10000))</f>
        <v>0</v>
      </c>
      <c r="AC1311" s="957">
        <f t="shared" si="104"/>
        <v>0</v>
      </c>
    </row>
    <row r="1312" spans="24:29" x14ac:dyDescent="0.3">
      <c r="X1312" s="970" t="str">
        <f t="shared" si="102"/>
        <v>PAS AE 2018</v>
      </c>
      <c r="Y1312" s="970" t="str">
        <f t="shared" si="103"/>
        <v/>
      </c>
      <c r="Z1312" s="957">
        <f t="shared" si="100"/>
        <v>0</v>
      </c>
      <c r="AA1312" s="957" t="str">
        <f t="shared" si="101"/>
        <v/>
      </c>
      <c r="AB1312" s="959">
        <f t="array" ref="AB1312">MAX(($I$2:$I$10000=I1312)*($W$2:$W$10000=W1312)*($E$2:$E$10000="51")*($P$2:$P$10000))</f>
        <v>0</v>
      </c>
      <c r="AC1312" s="957">
        <f t="shared" si="104"/>
        <v>0</v>
      </c>
    </row>
    <row r="1313" spans="24:29" x14ac:dyDescent="0.3">
      <c r="X1313" s="970" t="str">
        <f t="shared" si="102"/>
        <v>PAS AE 2018</v>
      </c>
      <c r="Y1313" s="970" t="str">
        <f t="shared" si="103"/>
        <v/>
      </c>
      <c r="Z1313" s="957">
        <f t="shared" si="100"/>
        <v>0</v>
      </c>
      <c r="AA1313" s="957" t="str">
        <f t="shared" si="101"/>
        <v/>
      </c>
      <c r="AB1313" s="959">
        <f t="array" ref="AB1313">MAX(($I$2:$I$10000=I1313)*($W$2:$W$10000=W1313)*($E$2:$E$10000="51")*($P$2:$P$10000))</f>
        <v>0</v>
      </c>
      <c r="AC1313" s="957">
        <f t="shared" si="104"/>
        <v>0</v>
      </c>
    </row>
    <row r="1314" spans="24:29" x14ac:dyDescent="0.3">
      <c r="X1314" s="970" t="str">
        <f t="shared" si="102"/>
        <v>PAS AE 2018</v>
      </c>
      <c r="Y1314" s="970" t="str">
        <f t="shared" si="103"/>
        <v/>
      </c>
      <c r="Z1314" s="957">
        <f t="shared" si="100"/>
        <v>0</v>
      </c>
      <c r="AA1314" s="957" t="str">
        <f t="shared" si="101"/>
        <v/>
      </c>
      <c r="AB1314" s="959">
        <f t="array" ref="AB1314">MAX(($I$2:$I$10000=I1314)*($W$2:$W$10000=W1314)*($E$2:$E$10000="51")*($P$2:$P$10000))</f>
        <v>0</v>
      </c>
      <c r="AC1314" s="957">
        <f t="shared" si="104"/>
        <v>0</v>
      </c>
    </row>
    <row r="1315" spans="24:29" x14ac:dyDescent="0.3">
      <c r="X1315" s="970" t="str">
        <f t="shared" si="102"/>
        <v>PAS AE 2018</v>
      </c>
      <c r="Y1315" s="970" t="str">
        <f t="shared" si="103"/>
        <v/>
      </c>
      <c r="Z1315" s="957">
        <f t="shared" si="100"/>
        <v>0</v>
      </c>
      <c r="AA1315" s="957" t="str">
        <f t="shared" si="101"/>
        <v/>
      </c>
      <c r="AB1315" s="959">
        <f t="array" ref="AB1315">MAX(($I$2:$I$10000=I1315)*($W$2:$W$10000=W1315)*($E$2:$E$10000="51")*($P$2:$P$10000))</f>
        <v>0</v>
      </c>
      <c r="AC1315" s="957">
        <f t="shared" si="104"/>
        <v>0</v>
      </c>
    </row>
    <row r="1316" spans="24:29" x14ac:dyDescent="0.3">
      <c r="X1316" s="970" t="str">
        <f t="shared" si="102"/>
        <v>PAS AE 2018</v>
      </c>
      <c r="Y1316" s="970" t="str">
        <f t="shared" si="103"/>
        <v/>
      </c>
      <c r="Z1316" s="957">
        <f t="shared" si="100"/>
        <v>0</v>
      </c>
      <c r="AA1316" s="957" t="str">
        <f t="shared" si="101"/>
        <v/>
      </c>
      <c r="AB1316" s="959">
        <f t="array" ref="AB1316">MAX(($I$2:$I$10000=I1316)*($W$2:$W$10000=W1316)*($E$2:$E$10000="51")*($P$2:$P$10000))</f>
        <v>0</v>
      </c>
      <c r="AC1316" s="957">
        <f t="shared" si="104"/>
        <v>0</v>
      </c>
    </row>
    <row r="1317" spans="24:29" x14ac:dyDescent="0.3">
      <c r="X1317" s="970" t="str">
        <f t="shared" si="102"/>
        <v>PAS AE 2018</v>
      </c>
      <c r="Y1317" s="970" t="str">
        <f t="shared" si="103"/>
        <v/>
      </c>
      <c r="Z1317" s="957">
        <f t="shared" si="100"/>
        <v>0</v>
      </c>
      <c r="AA1317" s="957" t="str">
        <f t="shared" si="101"/>
        <v/>
      </c>
      <c r="AB1317" s="959">
        <f t="array" ref="AB1317">MAX(($I$2:$I$10000=I1317)*($W$2:$W$10000=W1317)*($E$2:$E$10000="51")*($P$2:$P$10000))</f>
        <v>0</v>
      </c>
      <c r="AC1317" s="957">
        <f t="shared" si="104"/>
        <v>0</v>
      </c>
    </row>
    <row r="1318" spans="24:29" x14ac:dyDescent="0.3">
      <c r="X1318" s="970" t="str">
        <f t="shared" si="102"/>
        <v>PAS AE 2018</v>
      </c>
      <c r="Y1318" s="970" t="str">
        <f t="shared" si="103"/>
        <v/>
      </c>
      <c r="Z1318" s="957">
        <f t="shared" si="100"/>
        <v>0</v>
      </c>
      <c r="AA1318" s="957" t="str">
        <f t="shared" si="101"/>
        <v/>
      </c>
      <c r="AB1318" s="959">
        <f t="array" ref="AB1318">MAX(($I$2:$I$10000=I1318)*($W$2:$W$10000=W1318)*($E$2:$E$10000="51")*($P$2:$P$10000))</f>
        <v>0</v>
      </c>
      <c r="AC1318" s="957">
        <f t="shared" si="104"/>
        <v>0</v>
      </c>
    </row>
    <row r="1319" spans="24:29" x14ac:dyDescent="0.3">
      <c r="X1319" s="970" t="str">
        <f t="shared" si="102"/>
        <v>PAS AE 2018</v>
      </c>
      <c r="Y1319" s="970" t="str">
        <f t="shared" si="103"/>
        <v/>
      </c>
      <c r="Z1319" s="957">
        <f t="shared" si="100"/>
        <v>0</v>
      </c>
      <c r="AA1319" s="957" t="str">
        <f t="shared" si="101"/>
        <v/>
      </c>
      <c r="AB1319" s="959">
        <f t="array" ref="AB1319">MAX(($I$2:$I$10000=I1319)*($W$2:$W$10000=W1319)*($E$2:$E$10000="51")*($P$2:$P$10000))</f>
        <v>0</v>
      </c>
      <c r="AC1319" s="957">
        <f t="shared" si="104"/>
        <v>0</v>
      </c>
    </row>
    <row r="1320" spans="24:29" x14ac:dyDescent="0.3">
      <c r="X1320" s="970" t="str">
        <f t="shared" si="102"/>
        <v>PAS AE 2018</v>
      </c>
      <c r="Y1320" s="970" t="str">
        <f t="shared" si="103"/>
        <v/>
      </c>
      <c r="Z1320" s="957">
        <f t="shared" si="100"/>
        <v>0</v>
      </c>
      <c r="AA1320" s="957" t="str">
        <f t="shared" si="101"/>
        <v/>
      </c>
      <c r="AB1320" s="959">
        <f t="array" ref="AB1320">MAX(($I$2:$I$10000=I1320)*($W$2:$W$10000=W1320)*($E$2:$E$10000="51")*($P$2:$P$10000))</f>
        <v>0</v>
      </c>
      <c r="AC1320" s="957">
        <f t="shared" si="104"/>
        <v>0</v>
      </c>
    </row>
    <row r="1321" spans="24:29" x14ac:dyDescent="0.3">
      <c r="X1321" s="970" t="str">
        <f t="shared" si="102"/>
        <v>PAS AE 2018</v>
      </c>
      <c r="Y1321" s="970" t="str">
        <f t="shared" si="103"/>
        <v/>
      </c>
      <c r="Z1321" s="957">
        <f t="shared" si="100"/>
        <v>0</v>
      </c>
      <c r="AA1321" s="957" t="str">
        <f t="shared" si="101"/>
        <v/>
      </c>
      <c r="AB1321" s="959">
        <f t="array" ref="AB1321">MAX(($I$2:$I$10000=I1321)*($W$2:$W$10000=W1321)*($E$2:$E$10000="51")*($P$2:$P$10000))</f>
        <v>0</v>
      </c>
      <c r="AC1321" s="957">
        <f t="shared" si="104"/>
        <v>0</v>
      </c>
    </row>
    <row r="1322" spans="24:29" x14ac:dyDescent="0.3">
      <c r="X1322" s="970" t="str">
        <f t="shared" si="102"/>
        <v>PAS AE 2018</v>
      </c>
      <c r="Y1322" s="970" t="str">
        <f t="shared" si="103"/>
        <v/>
      </c>
      <c r="Z1322" s="957">
        <f t="shared" si="100"/>
        <v>0</v>
      </c>
      <c r="AA1322" s="957" t="str">
        <f t="shared" si="101"/>
        <v/>
      </c>
      <c r="AB1322" s="959">
        <f t="array" ref="AB1322">MAX(($I$2:$I$10000=I1322)*($W$2:$W$10000=W1322)*($E$2:$E$10000="51")*($P$2:$P$10000))</f>
        <v>0</v>
      </c>
      <c r="AC1322" s="957">
        <f t="shared" si="104"/>
        <v>0</v>
      </c>
    </row>
    <row r="1323" spans="24:29" x14ac:dyDescent="0.3">
      <c r="X1323" s="970" t="str">
        <f t="shared" si="102"/>
        <v>PAS AE 2018</v>
      </c>
      <c r="Y1323" s="970" t="str">
        <f t="shared" si="103"/>
        <v/>
      </c>
      <c r="Z1323" s="957">
        <f t="shared" si="100"/>
        <v>0</v>
      </c>
      <c r="AA1323" s="957" t="str">
        <f t="shared" si="101"/>
        <v/>
      </c>
      <c r="AB1323" s="959">
        <f t="array" ref="AB1323">MAX(($I$2:$I$10000=I1323)*($W$2:$W$10000=W1323)*($E$2:$E$10000="51")*($P$2:$P$10000))</f>
        <v>0</v>
      </c>
      <c r="AC1323" s="957">
        <f t="shared" si="104"/>
        <v>0</v>
      </c>
    </row>
    <row r="1324" spans="24:29" x14ac:dyDescent="0.3">
      <c r="X1324" s="970" t="str">
        <f t="shared" si="102"/>
        <v>PAS AE 2018</v>
      </c>
      <c r="Y1324" s="970" t="str">
        <f t="shared" si="103"/>
        <v/>
      </c>
      <c r="Z1324" s="957">
        <f t="shared" si="100"/>
        <v>0</v>
      </c>
      <c r="AA1324" s="957" t="str">
        <f t="shared" si="101"/>
        <v/>
      </c>
      <c r="AB1324" s="959">
        <f t="array" ref="AB1324">MAX(($I$2:$I$10000=I1324)*($W$2:$W$10000=W1324)*($E$2:$E$10000="51")*($P$2:$P$10000))</f>
        <v>0</v>
      </c>
      <c r="AC1324" s="957">
        <f t="shared" si="104"/>
        <v>0</v>
      </c>
    </row>
    <row r="1325" spans="24:29" x14ac:dyDescent="0.3">
      <c r="X1325" s="970" t="str">
        <f t="shared" si="102"/>
        <v>PAS AE 2018</v>
      </c>
      <c r="Y1325" s="970" t="str">
        <f t="shared" si="103"/>
        <v/>
      </c>
      <c r="Z1325" s="957">
        <f t="shared" si="100"/>
        <v>0</v>
      </c>
      <c r="AA1325" s="957" t="str">
        <f t="shared" si="101"/>
        <v/>
      </c>
      <c r="AB1325" s="959">
        <f t="array" ref="AB1325">MAX(($I$2:$I$10000=I1325)*($W$2:$W$10000=W1325)*($E$2:$E$10000="51")*($P$2:$P$10000))</f>
        <v>0</v>
      </c>
      <c r="AC1325" s="957">
        <f t="shared" si="104"/>
        <v>0</v>
      </c>
    </row>
    <row r="1326" spans="24:29" x14ac:dyDescent="0.3">
      <c r="X1326" s="970" t="str">
        <f t="shared" si="102"/>
        <v>PAS AE 2018</v>
      </c>
      <c r="Y1326" s="970" t="str">
        <f t="shared" si="103"/>
        <v/>
      </c>
      <c r="Z1326" s="957">
        <f t="shared" si="100"/>
        <v>0</v>
      </c>
      <c r="AA1326" s="957" t="str">
        <f t="shared" si="101"/>
        <v/>
      </c>
      <c r="AB1326" s="959">
        <f t="array" ref="AB1326">MAX(($I$2:$I$10000=I1326)*($W$2:$W$10000=W1326)*($E$2:$E$10000="51")*($P$2:$P$10000))</f>
        <v>0</v>
      </c>
      <c r="AC1326" s="957">
        <f t="shared" si="104"/>
        <v>0</v>
      </c>
    </row>
    <row r="1327" spans="24:29" x14ac:dyDescent="0.3">
      <c r="X1327" s="970" t="str">
        <f t="shared" si="102"/>
        <v>PAS AE 2018</v>
      </c>
      <c r="Y1327" s="970" t="str">
        <f t="shared" si="103"/>
        <v/>
      </c>
      <c r="Z1327" s="957">
        <f t="shared" si="100"/>
        <v>0</v>
      </c>
      <c r="AA1327" s="957" t="str">
        <f t="shared" si="101"/>
        <v/>
      </c>
      <c r="AB1327" s="959">
        <f t="array" ref="AB1327">MAX(($I$2:$I$10000=I1327)*($W$2:$W$10000=W1327)*($E$2:$E$10000="51")*($P$2:$P$10000))</f>
        <v>0</v>
      </c>
      <c r="AC1327" s="957">
        <f t="shared" si="104"/>
        <v>0</v>
      </c>
    </row>
    <row r="1328" spans="24:29" x14ac:dyDescent="0.3">
      <c r="X1328" s="970" t="str">
        <f t="shared" si="102"/>
        <v>PAS AE 2018</v>
      </c>
      <c r="Y1328" s="970" t="str">
        <f t="shared" si="103"/>
        <v/>
      </c>
      <c r="Z1328" s="957">
        <f t="shared" si="100"/>
        <v>0</v>
      </c>
      <c r="AA1328" s="957" t="str">
        <f t="shared" si="101"/>
        <v/>
      </c>
      <c r="AB1328" s="959">
        <f t="array" ref="AB1328">MAX(($I$2:$I$10000=I1328)*($W$2:$W$10000=W1328)*($E$2:$E$10000="51")*($P$2:$P$10000))</f>
        <v>0</v>
      </c>
      <c r="AC1328" s="957">
        <f t="shared" si="104"/>
        <v>0</v>
      </c>
    </row>
    <row r="1329" spans="24:29" x14ac:dyDescent="0.3">
      <c r="X1329" s="970" t="str">
        <f t="shared" si="102"/>
        <v>PAS AE 2018</v>
      </c>
      <c r="Y1329" s="970" t="str">
        <f t="shared" si="103"/>
        <v/>
      </c>
      <c r="Z1329" s="957">
        <f t="shared" si="100"/>
        <v>0</v>
      </c>
      <c r="AA1329" s="957" t="str">
        <f t="shared" si="101"/>
        <v/>
      </c>
      <c r="AB1329" s="959">
        <f t="array" ref="AB1329">MAX(($I$2:$I$10000=I1329)*($W$2:$W$10000=W1329)*($E$2:$E$10000="51")*($P$2:$P$10000))</f>
        <v>0</v>
      </c>
      <c r="AC1329" s="957">
        <f t="shared" si="104"/>
        <v>0</v>
      </c>
    </row>
    <row r="1330" spans="24:29" x14ac:dyDescent="0.3">
      <c r="X1330" s="970" t="str">
        <f t="shared" si="102"/>
        <v>PAS AE 2018</v>
      </c>
      <c r="Y1330" s="970" t="str">
        <f t="shared" si="103"/>
        <v/>
      </c>
      <c r="Z1330" s="957">
        <f t="shared" si="100"/>
        <v>0</v>
      </c>
      <c r="AA1330" s="957" t="str">
        <f t="shared" si="101"/>
        <v/>
      </c>
      <c r="AB1330" s="959">
        <f t="array" ref="AB1330">MAX(($I$2:$I$10000=I1330)*($W$2:$W$10000=W1330)*($E$2:$E$10000="51")*($P$2:$P$10000))</f>
        <v>0</v>
      </c>
      <c r="AC1330" s="957">
        <f t="shared" si="104"/>
        <v>0</v>
      </c>
    </row>
    <row r="1331" spans="24:29" x14ac:dyDescent="0.3">
      <c r="X1331" s="970" t="str">
        <f t="shared" si="102"/>
        <v>PAS AE 2018</v>
      </c>
      <c r="Y1331" s="970" t="str">
        <f t="shared" si="103"/>
        <v/>
      </c>
      <c r="Z1331" s="957">
        <f t="shared" si="100"/>
        <v>0</v>
      </c>
      <c r="AA1331" s="957" t="str">
        <f t="shared" si="101"/>
        <v/>
      </c>
      <c r="AB1331" s="959">
        <f t="array" ref="AB1331">MAX(($I$2:$I$10000=I1331)*($W$2:$W$10000=W1331)*($E$2:$E$10000="51")*($P$2:$P$10000))</f>
        <v>0</v>
      </c>
      <c r="AC1331" s="957">
        <f t="shared" si="104"/>
        <v>0</v>
      </c>
    </row>
    <row r="1332" spans="24:29" x14ac:dyDescent="0.3">
      <c r="X1332" s="970" t="str">
        <f t="shared" si="102"/>
        <v>PAS AE 2018</v>
      </c>
      <c r="Y1332" s="970" t="str">
        <f t="shared" si="103"/>
        <v/>
      </c>
      <c r="Z1332" s="957">
        <f t="shared" si="100"/>
        <v>0</v>
      </c>
      <c r="AA1332" s="957" t="str">
        <f t="shared" si="101"/>
        <v/>
      </c>
      <c r="AB1332" s="959">
        <f t="array" ref="AB1332">MAX(($I$2:$I$10000=I1332)*($W$2:$W$10000=W1332)*($E$2:$E$10000="51")*($P$2:$P$10000))</f>
        <v>0</v>
      </c>
      <c r="AC1332" s="957">
        <f t="shared" si="104"/>
        <v>0</v>
      </c>
    </row>
    <row r="1333" spans="24:29" x14ac:dyDescent="0.3">
      <c r="X1333" s="970" t="str">
        <f t="shared" si="102"/>
        <v>PAS AE 2018</v>
      </c>
      <c r="Y1333" s="970" t="str">
        <f t="shared" si="103"/>
        <v/>
      </c>
      <c r="Z1333" s="957">
        <f t="shared" si="100"/>
        <v>0</v>
      </c>
      <c r="AA1333" s="957" t="str">
        <f t="shared" si="101"/>
        <v/>
      </c>
      <c r="AB1333" s="959">
        <f t="array" ref="AB1333">MAX(($I$2:$I$10000=I1333)*($W$2:$W$10000=W1333)*($E$2:$E$10000="51")*($P$2:$P$10000))</f>
        <v>0</v>
      </c>
      <c r="AC1333" s="957">
        <f t="shared" si="104"/>
        <v>0</v>
      </c>
    </row>
    <row r="1334" spans="24:29" x14ac:dyDescent="0.3">
      <c r="X1334" s="970" t="str">
        <f t="shared" si="102"/>
        <v>PAS AE 2018</v>
      </c>
      <c r="Y1334" s="970" t="str">
        <f t="shared" si="103"/>
        <v/>
      </c>
      <c r="Z1334" s="957">
        <f t="shared" si="100"/>
        <v>0</v>
      </c>
      <c r="AA1334" s="957" t="str">
        <f t="shared" si="101"/>
        <v/>
      </c>
      <c r="AB1334" s="959">
        <f t="array" ref="AB1334">MAX(($I$2:$I$10000=I1334)*($W$2:$W$10000=W1334)*($E$2:$E$10000="51")*($P$2:$P$10000))</f>
        <v>0</v>
      </c>
      <c r="AC1334" s="957">
        <f t="shared" si="104"/>
        <v>0</v>
      </c>
    </row>
    <row r="1335" spans="24:29" x14ac:dyDescent="0.3">
      <c r="X1335" s="970" t="str">
        <f t="shared" si="102"/>
        <v>PAS AE 2018</v>
      </c>
      <c r="Y1335" s="970" t="str">
        <f t="shared" si="103"/>
        <v/>
      </c>
      <c r="Z1335" s="957">
        <f t="shared" si="100"/>
        <v>0</v>
      </c>
      <c r="AA1335" s="957" t="str">
        <f t="shared" si="101"/>
        <v/>
      </c>
      <c r="AB1335" s="959">
        <f t="array" ref="AB1335">MAX(($I$2:$I$10000=I1335)*($W$2:$W$10000=W1335)*($E$2:$E$10000="51")*($P$2:$P$10000))</f>
        <v>0</v>
      </c>
      <c r="AC1335" s="957">
        <f t="shared" si="104"/>
        <v>0</v>
      </c>
    </row>
    <row r="1336" spans="24:29" x14ac:dyDescent="0.3">
      <c r="X1336" s="970" t="str">
        <f t="shared" si="102"/>
        <v>PAS AE 2018</v>
      </c>
      <c r="Y1336" s="970" t="str">
        <f t="shared" si="103"/>
        <v/>
      </c>
      <c r="Z1336" s="957">
        <f t="shared" si="100"/>
        <v>0</v>
      </c>
      <c r="AA1336" s="957" t="str">
        <f t="shared" si="101"/>
        <v/>
      </c>
      <c r="AB1336" s="959">
        <f t="array" ref="AB1336">MAX(($I$2:$I$10000=I1336)*($W$2:$W$10000=W1336)*($E$2:$E$10000="51")*($P$2:$P$10000))</f>
        <v>0</v>
      </c>
      <c r="AC1336" s="957">
        <f t="shared" si="104"/>
        <v>0</v>
      </c>
    </row>
    <row r="1337" spans="24:29" x14ac:dyDescent="0.3">
      <c r="X1337" s="970" t="str">
        <f t="shared" si="102"/>
        <v>PAS AE 2018</v>
      </c>
      <c r="Y1337" s="970" t="str">
        <f t="shared" si="103"/>
        <v/>
      </c>
      <c r="Z1337" s="957">
        <f t="shared" si="100"/>
        <v>0</v>
      </c>
      <c r="AA1337" s="957" t="str">
        <f t="shared" si="101"/>
        <v/>
      </c>
      <c r="AB1337" s="959">
        <f t="array" ref="AB1337">MAX(($I$2:$I$10000=I1337)*($W$2:$W$10000=W1337)*($E$2:$E$10000="51")*($P$2:$P$10000))</f>
        <v>0</v>
      </c>
      <c r="AC1337" s="957">
        <f t="shared" si="104"/>
        <v>0</v>
      </c>
    </row>
    <row r="1338" spans="24:29" x14ac:dyDescent="0.3">
      <c r="X1338" s="970" t="str">
        <f t="shared" si="102"/>
        <v>PAS AE 2018</v>
      </c>
      <c r="Y1338" s="970" t="str">
        <f t="shared" si="103"/>
        <v/>
      </c>
      <c r="Z1338" s="957">
        <f t="shared" si="100"/>
        <v>0</v>
      </c>
      <c r="AA1338" s="957" t="str">
        <f t="shared" si="101"/>
        <v/>
      </c>
      <c r="AB1338" s="959">
        <f t="array" ref="AB1338">MAX(($I$2:$I$10000=I1338)*($W$2:$W$10000=W1338)*($E$2:$E$10000="51")*($P$2:$P$10000))</f>
        <v>0</v>
      </c>
      <c r="AC1338" s="957">
        <f t="shared" si="104"/>
        <v>0</v>
      </c>
    </row>
    <row r="1339" spans="24:29" x14ac:dyDescent="0.3">
      <c r="X1339" s="970" t="str">
        <f t="shared" si="102"/>
        <v>PAS AE 2018</v>
      </c>
      <c r="Y1339" s="970" t="str">
        <f t="shared" si="103"/>
        <v/>
      </c>
      <c r="Z1339" s="957">
        <f t="shared" si="100"/>
        <v>0</v>
      </c>
      <c r="AA1339" s="957" t="str">
        <f t="shared" si="101"/>
        <v/>
      </c>
      <c r="AB1339" s="959">
        <f t="array" ref="AB1339">MAX(($I$2:$I$10000=I1339)*($W$2:$W$10000=W1339)*($E$2:$E$10000="51")*($P$2:$P$10000))</f>
        <v>0</v>
      </c>
      <c r="AC1339" s="957">
        <f t="shared" si="104"/>
        <v>0</v>
      </c>
    </row>
    <row r="1340" spans="24:29" x14ac:dyDescent="0.3">
      <c r="X1340" s="970" t="str">
        <f t="shared" si="102"/>
        <v>PAS AE 2018</v>
      </c>
      <c r="Y1340" s="970" t="str">
        <f t="shared" si="103"/>
        <v/>
      </c>
      <c r="Z1340" s="957">
        <f t="shared" si="100"/>
        <v>0</v>
      </c>
      <c r="AA1340" s="957" t="str">
        <f t="shared" si="101"/>
        <v/>
      </c>
      <c r="AB1340" s="959">
        <f t="array" ref="AB1340">MAX(($I$2:$I$10000=I1340)*($W$2:$W$10000=W1340)*($E$2:$E$10000="51")*($P$2:$P$10000))</f>
        <v>0</v>
      </c>
      <c r="AC1340" s="957">
        <f t="shared" si="104"/>
        <v>0</v>
      </c>
    </row>
    <row r="1341" spans="24:29" x14ac:dyDescent="0.3">
      <c r="X1341" s="970" t="str">
        <f t="shared" si="102"/>
        <v>PAS AE 2018</v>
      </c>
      <c r="Y1341" s="970" t="str">
        <f t="shared" si="103"/>
        <v/>
      </c>
      <c r="Z1341" s="957">
        <f t="shared" si="100"/>
        <v>0</v>
      </c>
      <c r="AA1341" s="957" t="str">
        <f t="shared" si="101"/>
        <v/>
      </c>
      <c r="AB1341" s="959">
        <f t="array" ref="AB1341">MAX(($I$2:$I$10000=I1341)*($W$2:$W$10000=W1341)*($E$2:$E$10000="51")*($P$2:$P$10000))</f>
        <v>0</v>
      </c>
      <c r="AC1341" s="957">
        <f t="shared" si="104"/>
        <v>0</v>
      </c>
    </row>
    <row r="1342" spans="24:29" x14ac:dyDescent="0.3">
      <c r="X1342" s="970" t="str">
        <f t="shared" si="102"/>
        <v>PAS AE 2018</v>
      </c>
      <c r="Y1342" s="970" t="str">
        <f t="shared" si="103"/>
        <v/>
      </c>
      <c r="Z1342" s="957">
        <f t="shared" si="100"/>
        <v>0</v>
      </c>
      <c r="AA1342" s="957" t="str">
        <f t="shared" si="101"/>
        <v/>
      </c>
      <c r="AB1342" s="959">
        <f t="array" ref="AB1342">MAX(($I$2:$I$10000=I1342)*($W$2:$W$10000=W1342)*($E$2:$E$10000="51")*($P$2:$P$10000))</f>
        <v>0</v>
      </c>
      <c r="AC1342" s="957">
        <f t="shared" si="104"/>
        <v>0</v>
      </c>
    </row>
    <row r="1343" spans="24:29" x14ac:dyDescent="0.3">
      <c r="X1343" s="970" t="str">
        <f t="shared" si="102"/>
        <v>PAS AE 2018</v>
      </c>
      <c r="Y1343" s="970" t="str">
        <f t="shared" si="103"/>
        <v/>
      </c>
      <c r="Z1343" s="957">
        <f t="shared" si="100"/>
        <v>0</v>
      </c>
      <c r="AA1343" s="957" t="str">
        <f t="shared" si="101"/>
        <v/>
      </c>
      <c r="AB1343" s="959">
        <f t="array" ref="AB1343">MAX(($I$2:$I$10000=I1343)*($W$2:$W$10000=W1343)*($E$2:$E$10000="51")*($P$2:$P$10000))</f>
        <v>0</v>
      </c>
      <c r="AC1343" s="957">
        <f t="shared" si="104"/>
        <v>0</v>
      </c>
    </row>
    <row r="1344" spans="24:29" x14ac:dyDescent="0.3">
      <c r="X1344" s="970" t="str">
        <f t="shared" si="102"/>
        <v>PAS AE 2018</v>
      </c>
      <c r="Y1344" s="970" t="str">
        <f t="shared" si="103"/>
        <v/>
      </c>
      <c r="Z1344" s="957">
        <f t="shared" si="100"/>
        <v>0</v>
      </c>
      <c r="AA1344" s="957" t="str">
        <f t="shared" si="101"/>
        <v/>
      </c>
      <c r="AB1344" s="959">
        <f t="array" ref="AB1344">MAX(($I$2:$I$10000=I1344)*($W$2:$W$10000=W1344)*($E$2:$E$10000="51")*($P$2:$P$10000))</f>
        <v>0</v>
      </c>
      <c r="AC1344" s="957">
        <f t="shared" si="104"/>
        <v>0</v>
      </c>
    </row>
    <row r="1345" spans="24:29" x14ac:dyDescent="0.3">
      <c r="X1345" s="970" t="str">
        <f t="shared" si="102"/>
        <v>PAS AE 2018</v>
      </c>
      <c r="Y1345" s="970" t="str">
        <f t="shared" si="103"/>
        <v/>
      </c>
      <c r="Z1345" s="957">
        <f t="shared" si="100"/>
        <v>0</v>
      </c>
      <c r="AA1345" s="957" t="str">
        <f t="shared" si="101"/>
        <v/>
      </c>
      <c r="AB1345" s="959">
        <f t="array" ref="AB1345">MAX(($I$2:$I$10000=I1345)*($W$2:$W$10000=W1345)*($E$2:$E$10000="51")*($P$2:$P$10000))</f>
        <v>0</v>
      </c>
      <c r="AC1345" s="957">
        <f t="shared" si="104"/>
        <v>0</v>
      </c>
    </row>
    <row r="1346" spans="24:29" x14ac:dyDescent="0.3">
      <c r="X1346" s="970" t="str">
        <f t="shared" si="102"/>
        <v>PAS AE 2018</v>
      </c>
      <c r="Y1346" s="970" t="str">
        <f t="shared" si="103"/>
        <v/>
      </c>
      <c r="Z1346" s="957">
        <f t="shared" ref="Z1346:Z1409" si="105">IF(AND(X1346="AE 2018",Y1346&lt;&gt;"0"),F1346,0)</f>
        <v>0</v>
      </c>
      <c r="AA1346" s="957" t="str">
        <f t="shared" ref="AA1346:AA1409" si="106">LEFT(C1346,12)</f>
        <v/>
      </c>
      <c r="AB1346" s="959">
        <f t="array" ref="AB1346">MAX(($I$2:$I$10000=I1346)*($W$2:$W$10000=W1346)*($E$2:$E$10000="51")*($P$2:$P$10000))</f>
        <v>0</v>
      </c>
      <c r="AC1346" s="957">
        <f t="shared" si="104"/>
        <v>0</v>
      </c>
    </row>
    <row r="1347" spans="24:29" x14ac:dyDescent="0.3">
      <c r="X1347" s="970" t="str">
        <f t="shared" ref="X1347:X1410" si="107">IF(AND(OR(E1347="51",E1347="57",E1347="54",E1347="61"),YEAR(AB1347)=2018),"AE 2018","PAS AE 2018")</f>
        <v>PAS AE 2018</v>
      </c>
      <c r="Y1347" s="970" t="str">
        <f t="shared" ref="Y1347:Y1410" si="108">CONCATENATE(W1347,I1347,E1347)</f>
        <v/>
      </c>
      <c r="Z1347" s="957">
        <f t="shared" si="105"/>
        <v>0</v>
      </c>
      <c r="AA1347" s="957" t="str">
        <f t="shared" si="106"/>
        <v/>
      </c>
      <c r="AB1347" s="959">
        <f t="array" ref="AB1347">MAX(($I$2:$I$10000=I1347)*($W$2:$W$10000=W1347)*($E$2:$E$10000="51")*($P$2:$P$10000))</f>
        <v>0</v>
      </c>
      <c r="AC1347" s="957">
        <f t="shared" ref="AC1347:AC1410" si="109">IF(YEAR(A1347)&gt;2018,0,F1347)</f>
        <v>0</v>
      </c>
    </row>
    <row r="1348" spans="24:29" x14ac:dyDescent="0.3">
      <c r="X1348" s="970" t="str">
        <f t="shared" si="107"/>
        <v>PAS AE 2018</v>
      </c>
      <c r="Y1348" s="970" t="str">
        <f t="shared" si="108"/>
        <v/>
      </c>
      <c r="Z1348" s="957">
        <f t="shared" si="105"/>
        <v>0</v>
      </c>
      <c r="AA1348" s="957" t="str">
        <f t="shared" si="106"/>
        <v/>
      </c>
      <c r="AB1348" s="959">
        <f t="array" ref="AB1348">MAX(($I$2:$I$10000=I1348)*($W$2:$W$10000=W1348)*($E$2:$E$10000="51")*($P$2:$P$10000))</f>
        <v>0</v>
      </c>
      <c r="AC1348" s="957">
        <f t="shared" si="109"/>
        <v>0</v>
      </c>
    </row>
    <row r="1349" spans="24:29" x14ac:dyDescent="0.3">
      <c r="X1349" s="970" t="str">
        <f t="shared" si="107"/>
        <v>PAS AE 2018</v>
      </c>
      <c r="Y1349" s="970" t="str">
        <f t="shared" si="108"/>
        <v/>
      </c>
      <c r="Z1349" s="957">
        <f t="shared" si="105"/>
        <v>0</v>
      </c>
      <c r="AA1349" s="957" t="str">
        <f t="shared" si="106"/>
        <v/>
      </c>
      <c r="AB1349" s="959">
        <f t="array" ref="AB1349">MAX(($I$2:$I$10000=I1349)*($W$2:$W$10000=W1349)*($E$2:$E$10000="51")*($P$2:$P$10000))</f>
        <v>0</v>
      </c>
      <c r="AC1349" s="957">
        <f t="shared" si="109"/>
        <v>0</v>
      </c>
    </row>
    <row r="1350" spans="24:29" x14ac:dyDescent="0.3">
      <c r="X1350" s="970" t="str">
        <f t="shared" si="107"/>
        <v>PAS AE 2018</v>
      </c>
      <c r="Y1350" s="970" t="str">
        <f t="shared" si="108"/>
        <v/>
      </c>
      <c r="Z1350" s="957">
        <f t="shared" si="105"/>
        <v>0</v>
      </c>
      <c r="AA1350" s="957" t="str">
        <f t="shared" si="106"/>
        <v/>
      </c>
      <c r="AB1350" s="959">
        <f t="array" ref="AB1350">MAX(($I$2:$I$10000=I1350)*($W$2:$W$10000=W1350)*($E$2:$E$10000="51")*($P$2:$P$10000))</f>
        <v>0</v>
      </c>
      <c r="AC1350" s="957">
        <f t="shared" si="109"/>
        <v>0</v>
      </c>
    </row>
    <row r="1351" spans="24:29" x14ac:dyDescent="0.3">
      <c r="X1351" s="970" t="str">
        <f t="shared" si="107"/>
        <v>PAS AE 2018</v>
      </c>
      <c r="Y1351" s="970" t="str">
        <f t="shared" si="108"/>
        <v/>
      </c>
      <c r="Z1351" s="957">
        <f t="shared" si="105"/>
        <v>0</v>
      </c>
      <c r="AA1351" s="957" t="str">
        <f t="shared" si="106"/>
        <v/>
      </c>
      <c r="AB1351" s="959">
        <f t="array" ref="AB1351">MAX(($I$2:$I$10000=I1351)*($W$2:$W$10000=W1351)*($E$2:$E$10000="51")*($P$2:$P$10000))</f>
        <v>0</v>
      </c>
      <c r="AC1351" s="957">
        <f t="shared" si="109"/>
        <v>0</v>
      </c>
    </row>
    <row r="1352" spans="24:29" x14ac:dyDescent="0.3">
      <c r="X1352" s="970" t="str">
        <f t="shared" si="107"/>
        <v>PAS AE 2018</v>
      </c>
      <c r="Y1352" s="970" t="str">
        <f t="shared" si="108"/>
        <v/>
      </c>
      <c r="Z1352" s="957">
        <f t="shared" si="105"/>
        <v>0</v>
      </c>
      <c r="AA1352" s="957" t="str">
        <f t="shared" si="106"/>
        <v/>
      </c>
      <c r="AB1352" s="959">
        <f t="array" ref="AB1352">MAX(($I$2:$I$10000=I1352)*($W$2:$W$10000=W1352)*($E$2:$E$10000="51")*($P$2:$P$10000))</f>
        <v>0</v>
      </c>
      <c r="AC1352" s="957">
        <f t="shared" si="109"/>
        <v>0</v>
      </c>
    </row>
    <row r="1353" spans="24:29" x14ac:dyDescent="0.3">
      <c r="X1353" s="970" t="str">
        <f t="shared" si="107"/>
        <v>PAS AE 2018</v>
      </c>
      <c r="Y1353" s="970" t="str">
        <f t="shared" si="108"/>
        <v/>
      </c>
      <c r="Z1353" s="957">
        <f t="shared" si="105"/>
        <v>0</v>
      </c>
      <c r="AA1353" s="957" t="str">
        <f t="shared" si="106"/>
        <v/>
      </c>
      <c r="AB1353" s="959">
        <f t="array" ref="AB1353">MAX(($I$2:$I$10000=I1353)*($W$2:$W$10000=W1353)*($E$2:$E$10000="51")*($P$2:$P$10000))</f>
        <v>0</v>
      </c>
      <c r="AC1353" s="957">
        <f t="shared" si="109"/>
        <v>0</v>
      </c>
    </row>
    <row r="1354" spans="24:29" x14ac:dyDescent="0.3">
      <c r="X1354" s="970" t="str">
        <f t="shared" si="107"/>
        <v>PAS AE 2018</v>
      </c>
      <c r="Y1354" s="970" t="str">
        <f t="shared" si="108"/>
        <v/>
      </c>
      <c r="Z1354" s="957">
        <f t="shared" si="105"/>
        <v>0</v>
      </c>
      <c r="AA1354" s="957" t="str">
        <f t="shared" si="106"/>
        <v/>
      </c>
      <c r="AB1354" s="959">
        <f t="array" ref="AB1354">MAX(($I$2:$I$10000=I1354)*($W$2:$W$10000=W1354)*($E$2:$E$10000="51")*($P$2:$P$10000))</f>
        <v>0</v>
      </c>
      <c r="AC1354" s="957">
        <f t="shared" si="109"/>
        <v>0</v>
      </c>
    </row>
    <row r="1355" spans="24:29" x14ac:dyDescent="0.3">
      <c r="X1355" s="970" t="str">
        <f t="shared" si="107"/>
        <v>PAS AE 2018</v>
      </c>
      <c r="Y1355" s="970" t="str">
        <f t="shared" si="108"/>
        <v/>
      </c>
      <c r="Z1355" s="957">
        <f t="shared" si="105"/>
        <v>0</v>
      </c>
      <c r="AA1355" s="957" t="str">
        <f t="shared" si="106"/>
        <v/>
      </c>
      <c r="AB1355" s="959">
        <f t="array" ref="AB1355">MAX(($I$2:$I$10000=I1355)*($W$2:$W$10000=W1355)*($E$2:$E$10000="51")*($P$2:$P$10000))</f>
        <v>0</v>
      </c>
      <c r="AC1355" s="957">
        <f t="shared" si="109"/>
        <v>0</v>
      </c>
    </row>
    <row r="1356" spans="24:29" x14ac:dyDescent="0.3">
      <c r="X1356" s="970" t="str">
        <f t="shared" si="107"/>
        <v>PAS AE 2018</v>
      </c>
      <c r="Y1356" s="970" t="str">
        <f t="shared" si="108"/>
        <v/>
      </c>
      <c r="Z1356" s="957">
        <f t="shared" si="105"/>
        <v>0</v>
      </c>
      <c r="AA1356" s="957" t="str">
        <f t="shared" si="106"/>
        <v/>
      </c>
      <c r="AB1356" s="959">
        <f t="array" ref="AB1356">MAX(($I$2:$I$10000=I1356)*($W$2:$W$10000=W1356)*($E$2:$E$10000="51")*($P$2:$P$10000))</f>
        <v>0</v>
      </c>
      <c r="AC1356" s="957">
        <f t="shared" si="109"/>
        <v>0</v>
      </c>
    </row>
    <row r="1357" spans="24:29" x14ac:dyDescent="0.3">
      <c r="X1357" s="970" t="str">
        <f t="shared" si="107"/>
        <v>PAS AE 2018</v>
      </c>
      <c r="Y1357" s="970" t="str">
        <f t="shared" si="108"/>
        <v/>
      </c>
      <c r="Z1357" s="957">
        <f t="shared" si="105"/>
        <v>0</v>
      </c>
      <c r="AA1357" s="957" t="str">
        <f t="shared" si="106"/>
        <v/>
      </c>
      <c r="AB1357" s="959">
        <f t="array" ref="AB1357">MAX(($I$2:$I$10000=I1357)*($W$2:$W$10000=W1357)*($E$2:$E$10000="51")*($P$2:$P$10000))</f>
        <v>0</v>
      </c>
      <c r="AC1357" s="957">
        <f t="shared" si="109"/>
        <v>0</v>
      </c>
    </row>
    <row r="1358" spans="24:29" x14ac:dyDescent="0.3">
      <c r="X1358" s="970" t="str">
        <f t="shared" si="107"/>
        <v>PAS AE 2018</v>
      </c>
      <c r="Y1358" s="970" t="str">
        <f t="shared" si="108"/>
        <v/>
      </c>
      <c r="Z1358" s="957">
        <f t="shared" si="105"/>
        <v>0</v>
      </c>
      <c r="AA1358" s="957" t="str">
        <f t="shared" si="106"/>
        <v/>
      </c>
      <c r="AB1358" s="959">
        <f t="array" ref="AB1358">MAX(($I$2:$I$10000=I1358)*($W$2:$W$10000=W1358)*($E$2:$E$10000="51")*($P$2:$P$10000))</f>
        <v>0</v>
      </c>
      <c r="AC1358" s="957">
        <f t="shared" si="109"/>
        <v>0</v>
      </c>
    </row>
    <row r="1359" spans="24:29" x14ac:dyDescent="0.3">
      <c r="X1359" s="970" t="str">
        <f t="shared" si="107"/>
        <v>PAS AE 2018</v>
      </c>
      <c r="Y1359" s="970" t="str">
        <f t="shared" si="108"/>
        <v/>
      </c>
      <c r="Z1359" s="957">
        <f t="shared" si="105"/>
        <v>0</v>
      </c>
      <c r="AA1359" s="957" t="str">
        <f t="shared" si="106"/>
        <v/>
      </c>
      <c r="AB1359" s="959">
        <f t="array" ref="AB1359">MAX(($I$2:$I$10000=I1359)*($W$2:$W$10000=W1359)*($E$2:$E$10000="51")*($P$2:$P$10000))</f>
        <v>0</v>
      </c>
      <c r="AC1359" s="957">
        <f t="shared" si="109"/>
        <v>0</v>
      </c>
    </row>
    <row r="1360" spans="24:29" x14ac:dyDescent="0.3">
      <c r="X1360" s="970" t="str">
        <f t="shared" si="107"/>
        <v>PAS AE 2018</v>
      </c>
      <c r="Y1360" s="970" t="str">
        <f t="shared" si="108"/>
        <v/>
      </c>
      <c r="Z1360" s="957">
        <f t="shared" si="105"/>
        <v>0</v>
      </c>
      <c r="AA1360" s="957" t="str">
        <f t="shared" si="106"/>
        <v/>
      </c>
      <c r="AB1360" s="959">
        <f t="array" ref="AB1360">MAX(($I$2:$I$10000=I1360)*($W$2:$W$10000=W1360)*($E$2:$E$10000="51")*($P$2:$P$10000))</f>
        <v>0</v>
      </c>
      <c r="AC1360" s="957">
        <f t="shared" si="109"/>
        <v>0</v>
      </c>
    </row>
    <row r="1361" spans="24:29" x14ac:dyDescent="0.3">
      <c r="X1361" s="970" t="str">
        <f t="shared" si="107"/>
        <v>PAS AE 2018</v>
      </c>
      <c r="Y1361" s="970" t="str">
        <f t="shared" si="108"/>
        <v/>
      </c>
      <c r="Z1361" s="957">
        <f t="shared" si="105"/>
        <v>0</v>
      </c>
      <c r="AA1361" s="957" t="str">
        <f t="shared" si="106"/>
        <v/>
      </c>
      <c r="AB1361" s="959">
        <f t="array" ref="AB1361">MAX(($I$2:$I$10000=I1361)*($W$2:$W$10000=W1361)*($E$2:$E$10000="51")*($P$2:$P$10000))</f>
        <v>0</v>
      </c>
      <c r="AC1361" s="957">
        <f t="shared" si="109"/>
        <v>0</v>
      </c>
    </row>
    <row r="1362" spans="24:29" x14ac:dyDescent="0.3">
      <c r="X1362" s="970" t="str">
        <f t="shared" si="107"/>
        <v>PAS AE 2018</v>
      </c>
      <c r="Y1362" s="970" t="str">
        <f t="shared" si="108"/>
        <v/>
      </c>
      <c r="Z1362" s="957">
        <f t="shared" si="105"/>
        <v>0</v>
      </c>
      <c r="AA1362" s="957" t="str">
        <f t="shared" si="106"/>
        <v/>
      </c>
      <c r="AB1362" s="959">
        <f t="array" ref="AB1362">MAX(($I$2:$I$10000=I1362)*($W$2:$W$10000=W1362)*($E$2:$E$10000="51")*($P$2:$P$10000))</f>
        <v>0</v>
      </c>
      <c r="AC1362" s="957">
        <f t="shared" si="109"/>
        <v>0</v>
      </c>
    </row>
    <row r="1363" spans="24:29" x14ac:dyDescent="0.3">
      <c r="X1363" s="970" t="str">
        <f t="shared" si="107"/>
        <v>PAS AE 2018</v>
      </c>
      <c r="Y1363" s="970" t="str">
        <f t="shared" si="108"/>
        <v/>
      </c>
      <c r="Z1363" s="957">
        <f t="shared" si="105"/>
        <v>0</v>
      </c>
      <c r="AA1363" s="957" t="str">
        <f t="shared" si="106"/>
        <v/>
      </c>
      <c r="AB1363" s="959">
        <f t="array" ref="AB1363">MAX(($I$2:$I$10000=I1363)*($W$2:$W$10000=W1363)*($E$2:$E$10000="51")*($P$2:$P$10000))</f>
        <v>0</v>
      </c>
      <c r="AC1363" s="957">
        <f t="shared" si="109"/>
        <v>0</v>
      </c>
    </row>
    <row r="1364" spans="24:29" x14ac:dyDescent="0.3">
      <c r="X1364" s="970" t="str">
        <f t="shared" si="107"/>
        <v>PAS AE 2018</v>
      </c>
      <c r="Y1364" s="970" t="str">
        <f t="shared" si="108"/>
        <v/>
      </c>
      <c r="Z1364" s="957">
        <f t="shared" si="105"/>
        <v>0</v>
      </c>
      <c r="AA1364" s="957" t="str">
        <f t="shared" si="106"/>
        <v/>
      </c>
      <c r="AB1364" s="959">
        <f t="array" ref="AB1364">MAX(($I$2:$I$10000=I1364)*($W$2:$W$10000=W1364)*($E$2:$E$10000="51")*($P$2:$P$10000))</f>
        <v>0</v>
      </c>
      <c r="AC1364" s="957">
        <f t="shared" si="109"/>
        <v>0</v>
      </c>
    </row>
    <row r="1365" spans="24:29" x14ac:dyDescent="0.3">
      <c r="X1365" s="970" t="str">
        <f t="shared" si="107"/>
        <v>PAS AE 2018</v>
      </c>
      <c r="Y1365" s="970" t="str">
        <f t="shared" si="108"/>
        <v/>
      </c>
      <c r="Z1365" s="957">
        <f t="shared" si="105"/>
        <v>0</v>
      </c>
      <c r="AA1365" s="957" t="str">
        <f t="shared" si="106"/>
        <v/>
      </c>
      <c r="AB1365" s="959">
        <f t="array" ref="AB1365">MAX(($I$2:$I$10000=I1365)*($W$2:$W$10000=W1365)*($E$2:$E$10000="51")*($P$2:$P$10000))</f>
        <v>0</v>
      </c>
      <c r="AC1365" s="957">
        <f t="shared" si="109"/>
        <v>0</v>
      </c>
    </row>
    <row r="1366" spans="24:29" x14ac:dyDescent="0.3">
      <c r="X1366" s="970" t="str">
        <f t="shared" si="107"/>
        <v>PAS AE 2018</v>
      </c>
      <c r="Y1366" s="970" t="str">
        <f t="shared" si="108"/>
        <v/>
      </c>
      <c r="Z1366" s="957">
        <f t="shared" si="105"/>
        <v>0</v>
      </c>
      <c r="AA1366" s="957" t="str">
        <f t="shared" si="106"/>
        <v/>
      </c>
      <c r="AB1366" s="959">
        <f t="array" ref="AB1366">MAX(($I$2:$I$10000=I1366)*($W$2:$W$10000=W1366)*($E$2:$E$10000="51")*($P$2:$P$10000))</f>
        <v>0</v>
      </c>
      <c r="AC1366" s="957">
        <f t="shared" si="109"/>
        <v>0</v>
      </c>
    </row>
    <row r="1367" spans="24:29" x14ac:dyDescent="0.3">
      <c r="X1367" s="970" t="str">
        <f t="shared" si="107"/>
        <v>PAS AE 2018</v>
      </c>
      <c r="Y1367" s="970" t="str">
        <f t="shared" si="108"/>
        <v/>
      </c>
      <c r="Z1367" s="957">
        <f t="shared" si="105"/>
        <v>0</v>
      </c>
      <c r="AA1367" s="957" t="str">
        <f t="shared" si="106"/>
        <v/>
      </c>
      <c r="AB1367" s="959">
        <f t="array" ref="AB1367">MAX(($I$2:$I$10000=I1367)*($W$2:$W$10000=W1367)*($E$2:$E$10000="51")*($P$2:$P$10000))</f>
        <v>0</v>
      </c>
      <c r="AC1367" s="957">
        <f t="shared" si="109"/>
        <v>0</v>
      </c>
    </row>
    <row r="1368" spans="24:29" x14ac:dyDescent="0.3">
      <c r="X1368" s="970" t="str">
        <f t="shared" si="107"/>
        <v>PAS AE 2018</v>
      </c>
      <c r="Y1368" s="970" t="str">
        <f t="shared" si="108"/>
        <v/>
      </c>
      <c r="Z1368" s="957">
        <f t="shared" si="105"/>
        <v>0</v>
      </c>
      <c r="AA1368" s="957" t="str">
        <f t="shared" si="106"/>
        <v/>
      </c>
      <c r="AB1368" s="959">
        <f t="array" ref="AB1368">MAX(($I$2:$I$10000=I1368)*($W$2:$W$10000=W1368)*($E$2:$E$10000="51")*($P$2:$P$10000))</f>
        <v>0</v>
      </c>
      <c r="AC1368" s="957">
        <f t="shared" si="109"/>
        <v>0</v>
      </c>
    </row>
    <row r="1369" spans="24:29" x14ac:dyDescent="0.3">
      <c r="X1369" s="970" t="str">
        <f t="shared" si="107"/>
        <v>PAS AE 2018</v>
      </c>
      <c r="Y1369" s="970" t="str">
        <f t="shared" si="108"/>
        <v/>
      </c>
      <c r="Z1369" s="957">
        <f t="shared" si="105"/>
        <v>0</v>
      </c>
      <c r="AA1369" s="957" t="str">
        <f t="shared" si="106"/>
        <v/>
      </c>
      <c r="AB1369" s="959">
        <f t="array" ref="AB1369">MAX(($I$2:$I$10000=I1369)*($W$2:$W$10000=W1369)*($E$2:$E$10000="51")*($P$2:$P$10000))</f>
        <v>0</v>
      </c>
      <c r="AC1369" s="957">
        <f t="shared" si="109"/>
        <v>0</v>
      </c>
    </row>
    <row r="1370" spans="24:29" x14ac:dyDescent="0.3">
      <c r="X1370" s="970" t="str">
        <f t="shared" si="107"/>
        <v>PAS AE 2018</v>
      </c>
      <c r="Y1370" s="970" t="str">
        <f t="shared" si="108"/>
        <v/>
      </c>
      <c r="Z1370" s="957">
        <f t="shared" si="105"/>
        <v>0</v>
      </c>
      <c r="AA1370" s="957" t="str">
        <f t="shared" si="106"/>
        <v/>
      </c>
      <c r="AB1370" s="959">
        <f t="array" ref="AB1370">MAX(($I$2:$I$10000=I1370)*($W$2:$W$10000=W1370)*($E$2:$E$10000="51")*($P$2:$P$10000))</f>
        <v>0</v>
      </c>
      <c r="AC1370" s="957">
        <f t="shared" si="109"/>
        <v>0</v>
      </c>
    </row>
    <row r="1371" spans="24:29" x14ac:dyDescent="0.3">
      <c r="X1371" s="970" t="str">
        <f t="shared" si="107"/>
        <v>PAS AE 2018</v>
      </c>
      <c r="Y1371" s="970" t="str">
        <f t="shared" si="108"/>
        <v/>
      </c>
      <c r="Z1371" s="957">
        <f t="shared" si="105"/>
        <v>0</v>
      </c>
      <c r="AA1371" s="957" t="str">
        <f t="shared" si="106"/>
        <v/>
      </c>
      <c r="AB1371" s="959">
        <f t="array" ref="AB1371">MAX(($I$2:$I$10000=I1371)*($W$2:$W$10000=W1371)*($E$2:$E$10000="51")*($P$2:$P$10000))</f>
        <v>0</v>
      </c>
      <c r="AC1371" s="957">
        <f t="shared" si="109"/>
        <v>0</v>
      </c>
    </row>
    <row r="1372" spans="24:29" x14ac:dyDescent="0.3">
      <c r="X1372" s="970" t="str">
        <f t="shared" si="107"/>
        <v>PAS AE 2018</v>
      </c>
      <c r="Y1372" s="970" t="str">
        <f t="shared" si="108"/>
        <v/>
      </c>
      <c r="Z1372" s="957">
        <f t="shared" si="105"/>
        <v>0</v>
      </c>
      <c r="AA1372" s="957" t="str">
        <f t="shared" si="106"/>
        <v/>
      </c>
      <c r="AB1372" s="959">
        <f t="array" ref="AB1372">MAX(($I$2:$I$10000=I1372)*($W$2:$W$10000=W1372)*($E$2:$E$10000="51")*($P$2:$P$10000))</f>
        <v>0</v>
      </c>
      <c r="AC1372" s="957">
        <f t="shared" si="109"/>
        <v>0</v>
      </c>
    </row>
    <row r="1373" spans="24:29" x14ac:dyDescent="0.3">
      <c r="X1373" s="970" t="str">
        <f t="shared" si="107"/>
        <v>PAS AE 2018</v>
      </c>
      <c r="Y1373" s="970" t="str">
        <f t="shared" si="108"/>
        <v/>
      </c>
      <c r="Z1373" s="957">
        <f t="shared" si="105"/>
        <v>0</v>
      </c>
      <c r="AA1373" s="957" t="str">
        <f t="shared" si="106"/>
        <v/>
      </c>
      <c r="AB1373" s="959">
        <f t="array" ref="AB1373">MAX(($I$2:$I$10000=I1373)*($W$2:$W$10000=W1373)*($E$2:$E$10000="51")*($P$2:$P$10000))</f>
        <v>0</v>
      </c>
      <c r="AC1373" s="957">
        <f t="shared" si="109"/>
        <v>0</v>
      </c>
    </row>
    <row r="1374" spans="24:29" x14ac:dyDescent="0.3">
      <c r="X1374" s="970" t="str">
        <f t="shared" si="107"/>
        <v>PAS AE 2018</v>
      </c>
      <c r="Y1374" s="970" t="str">
        <f t="shared" si="108"/>
        <v/>
      </c>
      <c r="Z1374" s="957">
        <f t="shared" si="105"/>
        <v>0</v>
      </c>
      <c r="AA1374" s="957" t="str">
        <f t="shared" si="106"/>
        <v/>
      </c>
      <c r="AB1374" s="959">
        <f t="array" ref="AB1374">MAX(($I$2:$I$10000=I1374)*($W$2:$W$10000=W1374)*($E$2:$E$10000="51")*($P$2:$P$10000))</f>
        <v>0</v>
      </c>
      <c r="AC1374" s="957">
        <f t="shared" si="109"/>
        <v>0</v>
      </c>
    </row>
    <row r="1375" spans="24:29" x14ac:dyDescent="0.3">
      <c r="X1375" s="970" t="str">
        <f t="shared" si="107"/>
        <v>PAS AE 2018</v>
      </c>
      <c r="Y1375" s="970" t="str">
        <f t="shared" si="108"/>
        <v/>
      </c>
      <c r="Z1375" s="957">
        <f t="shared" si="105"/>
        <v>0</v>
      </c>
      <c r="AA1375" s="957" t="str">
        <f t="shared" si="106"/>
        <v/>
      </c>
      <c r="AB1375" s="959">
        <f t="array" ref="AB1375">MAX(($I$2:$I$10000=I1375)*($W$2:$W$10000=W1375)*($E$2:$E$10000="51")*($P$2:$P$10000))</f>
        <v>0</v>
      </c>
      <c r="AC1375" s="957">
        <f t="shared" si="109"/>
        <v>0</v>
      </c>
    </row>
    <row r="1376" spans="24:29" x14ac:dyDescent="0.3">
      <c r="X1376" s="970" t="str">
        <f t="shared" si="107"/>
        <v>PAS AE 2018</v>
      </c>
      <c r="Y1376" s="970" t="str">
        <f t="shared" si="108"/>
        <v/>
      </c>
      <c r="Z1376" s="957">
        <f t="shared" si="105"/>
        <v>0</v>
      </c>
      <c r="AA1376" s="957" t="str">
        <f t="shared" si="106"/>
        <v/>
      </c>
      <c r="AB1376" s="959">
        <f t="array" ref="AB1376">MAX(($I$2:$I$10000=I1376)*($W$2:$W$10000=W1376)*($E$2:$E$10000="51")*($P$2:$P$10000))</f>
        <v>0</v>
      </c>
      <c r="AC1376" s="957">
        <f t="shared" si="109"/>
        <v>0</v>
      </c>
    </row>
    <row r="1377" spans="24:29" x14ac:dyDescent="0.3">
      <c r="X1377" s="970" t="str">
        <f t="shared" si="107"/>
        <v>PAS AE 2018</v>
      </c>
      <c r="Y1377" s="970" t="str">
        <f t="shared" si="108"/>
        <v/>
      </c>
      <c r="Z1377" s="957">
        <f t="shared" si="105"/>
        <v>0</v>
      </c>
      <c r="AA1377" s="957" t="str">
        <f t="shared" si="106"/>
        <v/>
      </c>
      <c r="AB1377" s="959">
        <f t="array" ref="AB1377">MAX(($I$2:$I$10000=I1377)*($W$2:$W$10000=W1377)*($E$2:$E$10000="51")*($P$2:$P$10000))</f>
        <v>0</v>
      </c>
      <c r="AC1377" s="957">
        <f t="shared" si="109"/>
        <v>0</v>
      </c>
    </row>
    <row r="1378" spans="24:29" x14ac:dyDescent="0.3">
      <c r="X1378" s="970" t="str">
        <f t="shared" si="107"/>
        <v>PAS AE 2018</v>
      </c>
      <c r="Y1378" s="970" t="str">
        <f t="shared" si="108"/>
        <v/>
      </c>
      <c r="Z1378" s="957">
        <f t="shared" si="105"/>
        <v>0</v>
      </c>
      <c r="AA1378" s="957" t="str">
        <f t="shared" si="106"/>
        <v/>
      </c>
      <c r="AB1378" s="959">
        <f t="array" ref="AB1378">MAX(($I$2:$I$10000=I1378)*($W$2:$W$10000=W1378)*($E$2:$E$10000="51")*($P$2:$P$10000))</f>
        <v>0</v>
      </c>
      <c r="AC1378" s="957">
        <f t="shared" si="109"/>
        <v>0</v>
      </c>
    </row>
    <row r="1379" spans="24:29" x14ac:dyDescent="0.3">
      <c r="X1379" s="970" t="str">
        <f t="shared" si="107"/>
        <v>PAS AE 2018</v>
      </c>
      <c r="Y1379" s="970" t="str">
        <f t="shared" si="108"/>
        <v/>
      </c>
      <c r="Z1379" s="957">
        <f t="shared" si="105"/>
        <v>0</v>
      </c>
      <c r="AA1379" s="957" t="str">
        <f t="shared" si="106"/>
        <v/>
      </c>
      <c r="AB1379" s="959">
        <f t="array" ref="AB1379">MAX(($I$2:$I$10000=I1379)*($W$2:$W$10000=W1379)*($E$2:$E$10000="51")*($P$2:$P$10000))</f>
        <v>0</v>
      </c>
      <c r="AC1379" s="957">
        <f t="shared" si="109"/>
        <v>0</v>
      </c>
    </row>
    <row r="1380" spans="24:29" x14ac:dyDescent="0.3">
      <c r="X1380" s="970" t="str">
        <f t="shared" si="107"/>
        <v>PAS AE 2018</v>
      </c>
      <c r="Y1380" s="970" t="str">
        <f t="shared" si="108"/>
        <v/>
      </c>
      <c r="Z1380" s="957">
        <f t="shared" si="105"/>
        <v>0</v>
      </c>
      <c r="AA1380" s="957" t="str">
        <f t="shared" si="106"/>
        <v/>
      </c>
      <c r="AB1380" s="959">
        <f t="array" ref="AB1380">MAX(($I$2:$I$10000=I1380)*($W$2:$W$10000=W1380)*($E$2:$E$10000="51")*($P$2:$P$10000))</f>
        <v>0</v>
      </c>
      <c r="AC1380" s="957">
        <f t="shared" si="109"/>
        <v>0</v>
      </c>
    </row>
    <row r="1381" spans="24:29" x14ac:dyDescent="0.3">
      <c r="X1381" s="970" t="str">
        <f t="shared" si="107"/>
        <v>PAS AE 2018</v>
      </c>
      <c r="Y1381" s="970" t="str">
        <f t="shared" si="108"/>
        <v/>
      </c>
      <c r="Z1381" s="957">
        <f t="shared" si="105"/>
        <v>0</v>
      </c>
      <c r="AA1381" s="957" t="str">
        <f t="shared" si="106"/>
        <v/>
      </c>
      <c r="AB1381" s="959">
        <f t="array" ref="AB1381">MAX(($I$2:$I$10000=I1381)*($W$2:$W$10000=W1381)*($E$2:$E$10000="51")*($P$2:$P$10000))</f>
        <v>0</v>
      </c>
      <c r="AC1381" s="957">
        <f t="shared" si="109"/>
        <v>0</v>
      </c>
    </row>
    <row r="1382" spans="24:29" x14ac:dyDescent="0.3">
      <c r="X1382" s="970" t="str">
        <f t="shared" si="107"/>
        <v>PAS AE 2018</v>
      </c>
      <c r="Y1382" s="970" t="str">
        <f t="shared" si="108"/>
        <v/>
      </c>
      <c r="Z1382" s="957">
        <f t="shared" si="105"/>
        <v>0</v>
      </c>
      <c r="AA1382" s="957" t="str">
        <f t="shared" si="106"/>
        <v/>
      </c>
      <c r="AB1382" s="959">
        <f t="array" ref="AB1382">MAX(($I$2:$I$10000=I1382)*($W$2:$W$10000=W1382)*($E$2:$E$10000="51")*($P$2:$P$10000))</f>
        <v>0</v>
      </c>
      <c r="AC1382" s="957">
        <f t="shared" si="109"/>
        <v>0</v>
      </c>
    </row>
    <row r="1383" spans="24:29" x14ac:dyDescent="0.3">
      <c r="X1383" s="970" t="str">
        <f t="shared" si="107"/>
        <v>PAS AE 2018</v>
      </c>
      <c r="Y1383" s="970" t="str">
        <f t="shared" si="108"/>
        <v/>
      </c>
      <c r="Z1383" s="957">
        <f t="shared" si="105"/>
        <v>0</v>
      </c>
      <c r="AA1383" s="957" t="str">
        <f t="shared" si="106"/>
        <v/>
      </c>
      <c r="AB1383" s="959">
        <f t="array" ref="AB1383">MAX(($I$2:$I$10000=I1383)*($W$2:$W$10000=W1383)*($E$2:$E$10000="51")*($P$2:$P$10000))</f>
        <v>0</v>
      </c>
      <c r="AC1383" s="957">
        <f t="shared" si="109"/>
        <v>0</v>
      </c>
    </row>
    <row r="1384" spans="24:29" x14ac:dyDescent="0.3">
      <c r="X1384" s="970" t="str">
        <f t="shared" si="107"/>
        <v>PAS AE 2018</v>
      </c>
      <c r="Y1384" s="970" t="str">
        <f t="shared" si="108"/>
        <v/>
      </c>
      <c r="Z1384" s="957">
        <f t="shared" si="105"/>
        <v>0</v>
      </c>
      <c r="AA1384" s="957" t="str">
        <f t="shared" si="106"/>
        <v/>
      </c>
      <c r="AB1384" s="959">
        <f t="array" ref="AB1384">MAX(($I$2:$I$10000=I1384)*($W$2:$W$10000=W1384)*($E$2:$E$10000="51")*($P$2:$P$10000))</f>
        <v>0</v>
      </c>
      <c r="AC1384" s="957">
        <f t="shared" si="109"/>
        <v>0</v>
      </c>
    </row>
    <row r="1385" spans="24:29" x14ac:dyDescent="0.3">
      <c r="X1385" s="970" t="str">
        <f t="shared" si="107"/>
        <v>PAS AE 2018</v>
      </c>
      <c r="Y1385" s="970" t="str">
        <f t="shared" si="108"/>
        <v/>
      </c>
      <c r="Z1385" s="957">
        <f t="shared" si="105"/>
        <v>0</v>
      </c>
      <c r="AA1385" s="957" t="str">
        <f t="shared" si="106"/>
        <v/>
      </c>
      <c r="AB1385" s="959">
        <f t="array" ref="AB1385">MAX(($I$2:$I$10000=I1385)*($W$2:$W$10000=W1385)*($E$2:$E$10000="51")*($P$2:$P$10000))</f>
        <v>0</v>
      </c>
      <c r="AC1385" s="957">
        <f t="shared" si="109"/>
        <v>0</v>
      </c>
    </row>
    <row r="1386" spans="24:29" x14ac:dyDescent="0.3">
      <c r="X1386" s="970" t="str">
        <f t="shared" si="107"/>
        <v>PAS AE 2018</v>
      </c>
      <c r="Y1386" s="970" t="str">
        <f t="shared" si="108"/>
        <v/>
      </c>
      <c r="Z1386" s="957">
        <f t="shared" si="105"/>
        <v>0</v>
      </c>
      <c r="AA1386" s="957" t="str">
        <f t="shared" si="106"/>
        <v/>
      </c>
      <c r="AB1386" s="959">
        <f t="array" ref="AB1386">MAX(($I$2:$I$10000=I1386)*($W$2:$W$10000=W1386)*($E$2:$E$10000="51")*($P$2:$P$10000))</f>
        <v>0</v>
      </c>
      <c r="AC1386" s="957">
        <f t="shared" si="109"/>
        <v>0</v>
      </c>
    </row>
    <row r="1387" spans="24:29" x14ac:dyDescent="0.3">
      <c r="X1387" s="970" t="str">
        <f t="shared" si="107"/>
        <v>PAS AE 2018</v>
      </c>
      <c r="Y1387" s="970" t="str">
        <f t="shared" si="108"/>
        <v/>
      </c>
      <c r="Z1387" s="957">
        <f t="shared" si="105"/>
        <v>0</v>
      </c>
      <c r="AA1387" s="957" t="str">
        <f t="shared" si="106"/>
        <v/>
      </c>
      <c r="AB1387" s="959">
        <f t="array" ref="AB1387">MAX(($I$2:$I$10000=I1387)*($W$2:$W$10000=W1387)*($E$2:$E$10000="51")*($P$2:$P$10000))</f>
        <v>0</v>
      </c>
      <c r="AC1387" s="957">
        <f t="shared" si="109"/>
        <v>0</v>
      </c>
    </row>
    <row r="1388" spans="24:29" x14ac:dyDescent="0.3">
      <c r="X1388" s="970" t="str">
        <f t="shared" si="107"/>
        <v>PAS AE 2018</v>
      </c>
      <c r="Y1388" s="970" t="str">
        <f t="shared" si="108"/>
        <v/>
      </c>
      <c r="Z1388" s="957">
        <f t="shared" si="105"/>
        <v>0</v>
      </c>
      <c r="AA1388" s="957" t="str">
        <f t="shared" si="106"/>
        <v/>
      </c>
      <c r="AB1388" s="959">
        <f t="array" ref="AB1388">MAX(($I$2:$I$10000=I1388)*($W$2:$W$10000=W1388)*($E$2:$E$10000="51")*($P$2:$P$10000))</f>
        <v>0</v>
      </c>
      <c r="AC1388" s="957">
        <f t="shared" si="109"/>
        <v>0</v>
      </c>
    </row>
    <row r="1389" spans="24:29" x14ac:dyDescent="0.3">
      <c r="X1389" s="970" t="str">
        <f t="shared" si="107"/>
        <v>PAS AE 2018</v>
      </c>
      <c r="Y1389" s="970" t="str">
        <f t="shared" si="108"/>
        <v/>
      </c>
      <c r="Z1389" s="957">
        <f t="shared" si="105"/>
        <v>0</v>
      </c>
      <c r="AA1389" s="957" t="str">
        <f t="shared" si="106"/>
        <v/>
      </c>
      <c r="AB1389" s="959">
        <f t="array" ref="AB1389">MAX(($I$2:$I$10000=I1389)*($W$2:$W$10000=W1389)*($E$2:$E$10000="51")*($P$2:$P$10000))</f>
        <v>0</v>
      </c>
      <c r="AC1389" s="957">
        <f t="shared" si="109"/>
        <v>0</v>
      </c>
    </row>
    <row r="1390" spans="24:29" x14ac:dyDescent="0.3">
      <c r="X1390" s="970" t="str">
        <f t="shared" si="107"/>
        <v>PAS AE 2018</v>
      </c>
      <c r="Y1390" s="970" t="str">
        <f t="shared" si="108"/>
        <v/>
      </c>
      <c r="Z1390" s="957">
        <f t="shared" si="105"/>
        <v>0</v>
      </c>
      <c r="AA1390" s="957" t="str">
        <f t="shared" si="106"/>
        <v/>
      </c>
      <c r="AB1390" s="959">
        <f t="array" ref="AB1390">MAX(($I$2:$I$10000=I1390)*($W$2:$W$10000=W1390)*($E$2:$E$10000="51")*($P$2:$P$10000))</f>
        <v>0</v>
      </c>
      <c r="AC1390" s="957">
        <f t="shared" si="109"/>
        <v>0</v>
      </c>
    </row>
    <row r="1391" spans="24:29" x14ac:dyDescent="0.3">
      <c r="X1391" s="970" t="str">
        <f t="shared" si="107"/>
        <v>PAS AE 2018</v>
      </c>
      <c r="Y1391" s="970" t="str">
        <f t="shared" si="108"/>
        <v/>
      </c>
      <c r="Z1391" s="957">
        <f t="shared" si="105"/>
        <v>0</v>
      </c>
      <c r="AA1391" s="957" t="str">
        <f t="shared" si="106"/>
        <v/>
      </c>
      <c r="AB1391" s="959">
        <f t="array" ref="AB1391">MAX(($I$2:$I$10000=I1391)*($W$2:$W$10000=W1391)*($E$2:$E$10000="51")*($P$2:$P$10000))</f>
        <v>0</v>
      </c>
      <c r="AC1391" s="957">
        <f t="shared" si="109"/>
        <v>0</v>
      </c>
    </row>
    <row r="1392" spans="24:29" x14ac:dyDescent="0.3">
      <c r="X1392" s="970" t="str">
        <f t="shared" si="107"/>
        <v>PAS AE 2018</v>
      </c>
      <c r="Y1392" s="970" t="str">
        <f t="shared" si="108"/>
        <v/>
      </c>
      <c r="Z1392" s="957">
        <f t="shared" si="105"/>
        <v>0</v>
      </c>
      <c r="AA1392" s="957" t="str">
        <f t="shared" si="106"/>
        <v/>
      </c>
      <c r="AB1392" s="959">
        <f t="array" ref="AB1392">MAX(($I$2:$I$10000=I1392)*($W$2:$W$10000=W1392)*($E$2:$E$10000="51")*($P$2:$P$10000))</f>
        <v>0</v>
      </c>
      <c r="AC1392" s="957">
        <f t="shared" si="109"/>
        <v>0</v>
      </c>
    </row>
    <row r="1393" spans="24:29" x14ac:dyDescent="0.3">
      <c r="X1393" s="970" t="str">
        <f t="shared" si="107"/>
        <v>PAS AE 2018</v>
      </c>
      <c r="Y1393" s="970" t="str">
        <f t="shared" si="108"/>
        <v/>
      </c>
      <c r="Z1393" s="957">
        <f t="shared" si="105"/>
        <v>0</v>
      </c>
      <c r="AA1393" s="957" t="str">
        <f t="shared" si="106"/>
        <v/>
      </c>
      <c r="AB1393" s="959">
        <f t="array" ref="AB1393">MAX(($I$2:$I$10000=I1393)*($W$2:$W$10000=W1393)*($E$2:$E$10000="51")*($P$2:$P$10000))</f>
        <v>0</v>
      </c>
      <c r="AC1393" s="957">
        <f t="shared" si="109"/>
        <v>0</v>
      </c>
    </row>
    <row r="1394" spans="24:29" x14ac:dyDescent="0.3">
      <c r="X1394" s="970" t="str">
        <f t="shared" si="107"/>
        <v>PAS AE 2018</v>
      </c>
      <c r="Y1394" s="970" t="str">
        <f t="shared" si="108"/>
        <v/>
      </c>
      <c r="Z1394" s="957">
        <f t="shared" si="105"/>
        <v>0</v>
      </c>
      <c r="AA1394" s="957" t="str">
        <f t="shared" si="106"/>
        <v/>
      </c>
      <c r="AB1394" s="959">
        <f t="array" ref="AB1394">MAX(($I$2:$I$10000=I1394)*($W$2:$W$10000=W1394)*($E$2:$E$10000="51")*($P$2:$P$10000))</f>
        <v>0</v>
      </c>
      <c r="AC1394" s="957">
        <f t="shared" si="109"/>
        <v>0</v>
      </c>
    </row>
    <row r="1395" spans="24:29" x14ac:dyDescent="0.3">
      <c r="X1395" s="970" t="str">
        <f t="shared" si="107"/>
        <v>PAS AE 2018</v>
      </c>
      <c r="Y1395" s="970" t="str">
        <f t="shared" si="108"/>
        <v/>
      </c>
      <c r="Z1395" s="957">
        <f t="shared" si="105"/>
        <v>0</v>
      </c>
      <c r="AA1395" s="957" t="str">
        <f t="shared" si="106"/>
        <v/>
      </c>
      <c r="AB1395" s="959">
        <f t="array" ref="AB1395">MAX(($I$2:$I$10000=I1395)*($W$2:$W$10000=W1395)*($E$2:$E$10000="51")*($P$2:$P$10000))</f>
        <v>0</v>
      </c>
      <c r="AC1395" s="957">
        <f t="shared" si="109"/>
        <v>0</v>
      </c>
    </row>
    <row r="1396" spans="24:29" x14ac:dyDescent="0.3">
      <c r="X1396" s="970" t="str">
        <f t="shared" si="107"/>
        <v>PAS AE 2018</v>
      </c>
      <c r="Y1396" s="970" t="str">
        <f t="shared" si="108"/>
        <v/>
      </c>
      <c r="Z1396" s="957">
        <f t="shared" si="105"/>
        <v>0</v>
      </c>
      <c r="AA1396" s="957" t="str">
        <f t="shared" si="106"/>
        <v/>
      </c>
      <c r="AB1396" s="959">
        <f t="array" ref="AB1396">MAX(($I$2:$I$10000=I1396)*($W$2:$W$10000=W1396)*($E$2:$E$10000="51")*($P$2:$P$10000))</f>
        <v>0</v>
      </c>
      <c r="AC1396" s="957">
        <f t="shared" si="109"/>
        <v>0</v>
      </c>
    </row>
    <row r="1397" spans="24:29" x14ac:dyDescent="0.3">
      <c r="X1397" s="970" t="str">
        <f t="shared" si="107"/>
        <v>PAS AE 2018</v>
      </c>
      <c r="Y1397" s="970" t="str">
        <f t="shared" si="108"/>
        <v/>
      </c>
      <c r="Z1397" s="957">
        <f t="shared" si="105"/>
        <v>0</v>
      </c>
      <c r="AA1397" s="957" t="str">
        <f t="shared" si="106"/>
        <v/>
      </c>
      <c r="AB1397" s="959">
        <f t="array" ref="AB1397">MAX(($I$2:$I$10000=I1397)*($W$2:$W$10000=W1397)*($E$2:$E$10000="51")*($P$2:$P$10000))</f>
        <v>0</v>
      </c>
      <c r="AC1397" s="957">
        <f t="shared" si="109"/>
        <v>0</v>
      </c>
    </row>
    <row r="1398" spans="24:29" x14ac:dyDescent="0.3">
      <c r="X1398" s="970" t="str">
        <f t="shared" si="107"/>
        <v>PAS AE 2018</v>
      </c>
      <c r="Y1398" s="970" t="str">
        <f t="shared" si="108"/>
        <v/>
      </c>
      <c r="Z1398" s="957">
        <f t="shared" si="105"/>
        <v>0</v>
      </c>
      <c r="AA1398" s="957" t="str">
        <f t="shared" si="106"/>
        <v/>
      </c>
      <c r="AB1398" s="959">
        <f t="array" ref="AB1398">MAX(($I$2:$I$10000=I1398)*($W$2:$W$10000=W1398)*($E$2:$E$10000="51")*($P$2:$P$10000))</f>
        <v>0</v>
      </c>
      <c r="AC1398" s="957">
        <f t="shared" si="109"/>
        <v>0</v>
      </c>
    </row>
    <row r="1399" spans="24:29" x14ac:dyDescent="0.3">
      <c r="X1399" s="970" t="str">
        <f t="shared" si="107"/>
        <v>PAS AE 2018</v>
      </c>
      <c r="Y1399" s="970" t="str">
        <f t="shared" si="108"/>
        <v/>
      </c>
      <c r="Z1399" s="957">
        <f t="shared" si="105"/>
        <v>0</v>
      </c>
      <c r="AA1399" s="957" t="str">
        <f t="shared" si="106"/>
        <v/>
      </c>
      <c r="AB1399" s="959">
        <f t="array" ref="AB1399">MAX(($I$2:$I$10000=I1399)*($W$2:$W$10000=W1399)*($E$2:$E$10000="51")*($P$2:$P$10000))</f>
        <v>0</v>
      </c>
      <c r="AC1399" s="957">
        <f t="shared" si="109"/>
        <v>0</v>
      </c>
    </row>
    <row r="1400" spans="24:29" x14ac:dyDescent="0.3">
      <c r="X1400" s="970" t="str">
        <f t="shared" si="107"/>
        <v>PAS AE 2018</v>
      </c>
      <c r="Y1400" s="970" t="str">
        <f t="shared" si="108"/>
        <v/>
      </c>
      <c r="Z1400" s="957">
        <f t="shared" si="105"/>
        <v>0</v>
      </c>
      <c r="AA1400" s="957" t="str">
        <f t="shared" si="106"/>
        <v/>
      </c>
      <c r="AB1400" s="959">
        <f t="array" ref="AB1400">MAX(($I$2:$I$10000=I1400)*($W$2:$W$10000=W1400)*($E$2:$E$10000="51")*($P$2:$P$10000))</f>
        <v>0</v>
      </c>
      <c r="AC1400" s="957">
        <f t="shared" si="109"/>
        <v>0</v>
      </c>
    </row>
    <row r="1401" spans="24:29" x14ac:dyDescent="0.3">
      <c r="X1401" s="970" t="str">
        <f t="shared" si="107"/>
        <v>PAS AE 2018</v>
      </c>
      <c r="Y1401" s="970" t="str">
        <f t="shared" si="108"/>
        <v/>
      </c>
      <c r="Z1401" s="957">
        <f t="shared" si="105"/>
        <v>0</v>
      </c>
      <c r="AA1401" s="957" t="str">
        <f t="shared" si="106"/>
        <v/>
      </c>
      <c r="AB1401" s="959">
        <f t="array" ref="AB1401">MAX(($I$2:$I$10000=I1401)*($W$2:$W$10000=W1401)*($E$2:$E$10000="51")*($P$2:$P$10000))</f>
        <v>0</v>
      </c>
      <c r="AC1401" s="957">
        <f t="shared" si="109"/>
        <v>0</v>
      </c>
    </row>
    <row r="1402" spans="24:29" x14ac:dyDescent="0.3">
      <c r="X1402" s="970" t="str">
        <f t="shared" si="107"/>
        <v>PAS AE 2018</v>
      </c>
      <c r="Y1402" s="970" t="str">
        <f t="shared" si="108"/>
        <v/>
      </c>
      <c r="Z1402" s="957">
        <f t="shared" si="105"/>
        <v>0</v>
      </c>
      <c r="AA1402" s="957" t="str">
        <f t="shared" si="106"/>
        <v/>
      </c>
      <c r="AB1402" s="959">
        <f t="array" ref="AB1402">MAX(($I$2:$I$10000=I1402)*($W$2:$W$10000=W1402)*($E$2:$E$10000="51")*($P$2:$P$10000))</f>
        <v>0</v>
      </c>
      <c r="AC1402" s="957">
        <f t="shared" si="109"/>
        <v>0</v>
      </c>
    </row>
    <row r="1403" spans="24:29" x14ac:dyDescent="0.3">
      <c r="X1403" s="970" t="str">
        <f t="shared" si="107"/>
        <v>PAS AE 2018</v>
      </c>
      <c r="Y1403" s="970" t="str">
        <f t="shared" si="108"/>
        <v/>
      </c>
      <c r="Z1403" s="957">
        <f t="shared" si="105"/>
        <v>0</v>
      </c>
      <c r="AA1403" s="957" t="str">
        <f t="shared" si="106"/>
        <v/>
      </c>
      <c r="AB1403" s="959">
        <f t="array" ref="AB1403">MAX(($I$2:$I$10000=I1403)*($W$2:$W$10000=W1403)*($E$2:$E$10000="51")*($P$2:$P$10000))</f>
        <v>0</v>
      </c>
      <c r="AC1403" s="957">
        <f t="shared" si="109"/>
        <v>0</v>
      </c>
    </row>
    <row r="1404" spans="24:29" x14ac:dyDescent="0.3">
      <c r="X1404" s="970" t="str">
        <f t="shared" si="107"/>
        <v>PAS AE 2018</v>
      </c>
      <c r="Y1404" s="970" t="str">
        <f t="shared" si="108"/>
        <v/>
      </c>
      <c r="Z1404" s="957">
        <f t="shared" si="105"/>
        <v>0</v>
      </c>
      <c r="AA1404" s="957" t="str">
        <f t="shared" si="106"/>
        <v/>
      </c>
      <c r="AB1404" s="959">
        <f t="array" ref="AB1404">MAX(($I$2:$I$10000=I1404)*($W$2:$W$10000=W1404)*($E$2:$E$10000="51")*($P$2:$P$10000))</f>
        <v>0</v>
      </c>
      <c r="AC1404" s="957">
        <f t="shared" si="109"/>
        <v>0</v>
      </c>
    </row>
    <row r="1405" spans="24:29" x14ac:dyDescent="0.3">
      <c r="X1405" s="970" t="str">
        <f t="shared" si="107"/>
        <v>PAS AE 2018</v>
      </c>
      <c r="Y1405" s="970" t="str">
        <f t="shared" si="108"/>
        <v/>
      </c>
      <c r="Z1405" s="957">
        <f t="shared" si="105"/>
        <v>0</v>
      </c>
      <c r="AA1405" s="957" t="str">
        <f t="shared" si="106"/>
        <v/>
      </c>
      <c r="AB1405" s="959">
        <f t="array" ref="AB1405">MAX(($I$2:$I$10000=I1405)*($W$2:$W$10000=W1405)*($E$2:$E$10000="51")*($P$2:$P$10000))</f>
        <v>0</v>
      </c>
      <c r="AC1405" s="957">
        <f t="shared" si="109"/>
        <v>0</v>
      </c>
    </row>
    <row r="1406" spans="24:29" x14ac:dyDescent="0.3">
      <c r="X1406" s="970" t="str">
        <f t="shared" si="107"/>
        <v>PAS AE 2018</v>
      </c>
      <c r="Y1406" s="970" t="str">
        <f t="shared" si="108"/>
        <v/>
      </c>
      <c r="Z1406" s="957">
        <f t="shared" si="105"/>
        <v>0</v>
      </c>
      <c r="AA1406" s="957" t="str">
        <f t="shared" si="106"/>
        <v/>
      </c>
      <c r="AB1406" s="959">
        <f t="array" ref="AB1406">MAX(($I$2:$I$10000=I1406)*($W$2:$W$10000=W1406)*($E$2:$E$10000="51")*($P$2:$P$10000))</f>
        <v>0</v>
      </c>
      <c r="AC1406" s="957">
        <f t="shared" si="109"/>
        <v>0</v>
      </c>
    </row>
    <row r="1407" spans="24:29" x14ac:dyDescent="0.3">
      <c r="X1407" s="970" t="str">
        <f t="shared" si="107"/>
        <v>PAS AE 2018</v>
      </c>
      <c r="Y1407" s="970" t="str">
        <f t="shared" si="108"/>
        <v/>
      </c>
      <c r="Z1407" s="957">
        <f t="shared" si="105"/>
        <v>0</v>
      </c>
      <c r="AA1407" s="957" t="str">
        <f t="shared" si="106"/>
        <v/>
      </c>
      <c r="AB1407" s="959">
        <f t="array" ref="AB1407">MAX(($I$2:$I$10000=I1407)*($W$2:$W$10000=W1407)*($E$2:$E$10000="51")*($P$2:$P$10000))</f>
        <v>0</v>
      </c>
      <c r="AC1407" s="957">
        <f t="shared" si="109"/>
        <v>0</v>
      </c>
    </row>
    <row r="1408" spans="24:29" x14ac:dyDescent="0.3">
      <c r="X1408" s="970" t="str">
        <f t="shared" si="107"/>
        <v>PAS AE 2018</v>
      </c>
      <c r="Y1408" s="970" t="str">
        <f t="shared" si="108"/>
        <v/>
      </c>
      <c r="Z1408" s="957">
        <f t="shared" si="105"/>
        <v>0</v>
      </c>
      <c r="AA1408" s="957" t="str">
        <f t="shared" si="106"/>
        <v/>
      </c>
      <c r="AB1408" s="959">
        <f t="array" ref="AB1408">MAX(($I$2:$I$10000=I1408)*($W$2:$W$10000=W1408)*($E$2:$E$10000="51")*($P$2:$P$10000))</f>
        <v>0</v>
      </c>
      <c r="AC1408" s="957">
        <f t="shared" si="109"/>
        <v>0</v>
      </c>
    </row>
    <row r="1409" spans="24:29" x14ac:dyDescent="0.3">
      <c r="X1409" s="970" t="str">
        <f t="shared" si="107"/>
        <v>PAS AE 2018</v>
      </c>
      <c r="Y1409" s="970" t="str">
        <f t="shared" si="108"/>
        <v/>
      </c>
      <c r="Z1409" s="957">
        <f t="shared" si="105"/>
        <v>0</v>
      </c>
      <c r="AA1409" s="957" t="str">
        <f t="shared" si="106"/>
        <v/>
      </c>
      <c r="AB1409" s="959">
        <f t="array" ref="AB1409">MAX(($I$2:$I$10000=I1409)*($W$2:$W$10000=W1409)*($E$2:$E$10000="51")*($P$2:$P$10000))</f>
        <v>0</v>
      </c>
      <c r="AC1409" s="957">
        <f t="shared" si="109"/>
        <v>0</v>
      </c>
    </row>
    <row r="1410" spans="24:29" x14ac:dyDescent="0.3">
      <c r="X1410" s="970" t="str">
        <f t="shared" si="107"/>
        <v>PAS AE 2018</v>
      </c>
      <c r="Y1410" s="970" t="str">
        <f t="shared" si="108"/>
        <v/>
      </c>
      <c r="Z1410" s="957">
        <f t="shared" ref="Z1410:Z1473" si="110">IF(AND(X1410="AE 2018",Y1410&lt;&gt;"0"),F1410,0)</f>
        <v>0</v>
      </c>
      <c r="AA1410" s="957" t="str">
        <f t="shared" ref="AA1410:AA1473" si="111">LEFT(C1410,12)</f>
        <v/>
      </c>
      <c r="AB1410" s="959">
        <f t="array" ref="AB1410">MAX(($I$2:$I$10000=I1410)*($W$2:$W$10000=W1410)*($E$2:$E$10000="51")*($P$2:$P$10000))</f>
        <v>0</v>
      </c>
      <c r="AC1410" s="957">
        <f t="shared" si="109"/>
        <v>0</v>
      </c>
    </row>
    <row r="1411" spans="24:29" x14ac:dyDescent="0.3">
      <c r="X1411" s="970" t="str">
        <f t="shared" ref="X1411:X1474" si="112">IF(AND(OR(E1411="51",E1411="57",E1411="54",E1411="61"),YEAR(AB1411)=2018),"AE 2018","PAS AE 2018")</f>
        <v>PAS AE 2018</v>
      </c>
      <c r="Y1411" s="970" t="str">
        <f t="shared" ref="Y1411:Y1474" si="113">CONCATENATE(W1411,I1411,E1411)</f>
        <v/>
      </c>
      <c r="Z1411" s="957">
        <f t="shared" si="110"/>
        <v>0</v>
      </c>
      <c r="AA1411" s="957" t="str">
        <f t="shared" si="111"/>
        <v/>
      </c>
      <c r="AB1411" s="959">
        <f t="array" ref="AB1411">MAX(($I$2:$I$10000=I1411)*($W$2:$W$10000=W1411)*($E$2:$E$10000="51")*($P$2:$P$10000))</f>
        <v>0</v>
      </c>
      <c r="AC1411" s="957">
        <f t="shared" ref="AC1411:AC1474" si="114">IF(YEAR(A1411)&gt;2018,0,F1411)</f>
        <v>0</v>
      </c>
    </row>
    <row r="1412" spans="24:29" x14ac:dyDescent="0.3">
      <c r="X1412" s="970" t="str">
        <f t="shared" si="112"/>
        <v>PAS AE 2018</v>
      </c>
      <c r="Y1412" s="970" t="str">
        <f t="shared" si="113"/>
        <v/>
      </c>
      <c r="Z1412" s="957">
        <f t="shared" si="110"/>
        <v>0</v>
      </c>
      <c r="AA1412" s="957" t="str">
        <f t="shared" si="111"/>
        <v/>
      </c>
      <c r="AB1412" s="959">
        <f t="array" ref="AB1412">MAX(($I$2:$I$10000=I1412)*($W$2:$W$10000=W1412)*($E$2:$E$10000="51")*($P$2:$P$10000))</f>
        <v>0</v>
      </c>
      <c r="AC1412" s="957">
        <f t="shared" si="114"/>
        <v>0</v>
      </c>
    </row>
    <row r="1413" spans="24:29" x14ac:dyDescent="0.3">
      <c r="X1413" s="970" t="str">
        <f t="shared" si="112"/>
        <v>PAS AE 2018</v>
      </c>
      <c r="Y1413" s="970" t="str">
        <f t="shared" si="113"/>
        <v/>
      </c>
      <c r="Z1413" s="957">
        <f t="shared" si="110"/>
        <v>0</v>
      </c>
      <c r="AA1413" s="957" t="str">
        <f t="shared" si="111"/>
        <v/>
      </c>
      <c r="AB1413" s="959">
        <f t="array" ref="AB1413">MAX(($I$2:$I$10000=I1413)*($W$2:$W$10000=W1413)*($E$2:$E$10000="51")*($P$2:$P$10000))</f>
        <v>0</v>
      </c>
      <c r="AC1413" s="957">
        <f t="shared" si="114"/>
        <v>0</v>
      </c>
    </row>
    <row r="1414" spans="24:29" x14ac:dyDescent="0.3">
      <c r="X1414" s="970" t="str">
        <f t="shared" si="112"/>
        <v>PAS AE 2018</v>
      </c>
      <c r="Y1414" s="970" t="str">
        <f t="shared" si="113"/>
        <v/>
      </c>
      <c r="Z1414" s="957">
        <f t="shared" si="110"/>
        <v>0</v>
      </c>
      <c r="AA1414" s="957" t="str">
        <f t="shared" si="111"/>
        <v/>
      </c>
      <c r="AB1414" s="959">
        <f t="array" ref="AB1414">MAX(($I$2:$I$10000=I1414)*($W$2:$W$10000=W1414)*($E$2:$E$10000="51")*($P$2:$P$10000))</f>
        <v>0</v>
      </c>
      <c r="AC1414" s="957">
        <f t="shared" si="114"/>
        <v>0</v>
      </c>
    </row>
    <row r="1415" spans="24:29" x14ac:dyDescent="0.3">
      <c r="X1415" s="970" t="str">
        <f t="shared" si="112"/>
        <v>PAS AE 2018</v>
      </c>
      <c r="Y1415" s="970" t="str">
        <f t="shared" si="113"/>
        <v/>
      </c>
      <c r="Z1415" s="957">
        <f t="shared" si="110"/>
        <v>0</v>
      </c>
      <c r="AA1415" s="957" t="str">
        <f t="shared" si="111"/>
        <v/>
      </c>
      <c r="AB1415" s="959">
        <f t="array" ref="AB1415">MAX(($I$2:$I$10000=I1415)*($W$2:$W$10000=W1415)*($E$2:$E$10000="51")*($P$2:$P$10000))</f>
        <v>0</v>
      </c>
      <c r="AC1415" s="957">
        <f t="shared" si="114"/>
        <v>0</v>
      </c>
    </row>
    <row r="1416" spans="24:29" x14ac:dyDescent="0.3">
      <c r="X1416" s="970" t="str">
        <f t="shared" si="112"/>
        <v>PAS AE 2018</v>
      </c>
      <c r="Y1416" s="970" t="str">
        <f t="shared" si="113"/>
        <v/>
      </c>
      <c r="Z1416" s="957">
        <f t="shared" si="110"/>
        <v>0</v>
      </c>
      <c r="AA1416" s="957" t="str">
        <f t="shared" si="111"/>
        <v/>
      </c>
      <c r="AB1416" s="959">
        <f t="array" ref="AB1416">MAX(($I$2:$I$10000=I1416)*($W$2:$W$10000=W1416)*($E$2:$E$10000="51")*($P$2:$P$10000))</f>
        <v>0</v>
      </c>
      <c r="AC1416" s="957">
        <f t="shared" si="114"/>
        <v>0</v>
      </c>
    </row>
    <row r="1417" spans="24:29" x14ac:dyDescent="0.3">
      <c r="X1417" s="970" t="str">
        <f t="shared" si="112"/>
        <v>PAS AE 2018</v>
      </c>
      <c r="Y1417" s="970" t="str">
        <f t="shared" si="113"/>
        <v/>
      </c>
      <c r="Z1417" s="957">
        <f t="shared" si="110"/>
        <v>0</v>
      </c>
      <c r="AA1417" s="957" t="str">
        <f t="shared" si="111"/>
        <v/>
      </c>
      <c r="AB1417" s="959">
        <f t="array" ref="AB1417">MAX(($I$2:$I$10000=I1417)*($W$2:$W$10000=W1417)*($E$2:$E$10000="51")*($P$2:$P$10000))</f>
        <v>0</v>
      </c>
      <c r="AC1417" s="957">
        <f t="shared" si="114"/>
        <v>0</v>
      </c>
    </row>
    <row r="1418" spans="24:29" x14ac:dyDescent="0.3">
      <c r="X1418" s="970" t="str">
        <f t="shared" si="112"/>
        <v>PAS AE 2018</v>
      </c>
      <c r="Y1418" s="970" t="str">
        <f t="shared" si="113"/>
        <v/>
      </c>
      <c r="Z1418" s="957">
        <f t="shared" si="110"/>
        <v>0</v>
      </c>
      <c r="AA1418" s="957" t="str">
        <f t="shared" si="111"/>
        <v/>
      </c>
      <c r="AB1418" s="959">
        <f t="array" ref="AB1418">MAX(($I$2:$I$10000=I1418)*($W$2:$W$10000=W1418)*($E$2:$E$10000="51")*($P$2:$P$10000))</f>
        <v>0</v>
      </c>
      <c r="AC1418" s="957">
        <f t="shared" si="114"/>
        <v>0</v>
      </c>
    </row>
    <row r="1419" spans="24:29" x14ac:dyDescent="0.3">
      <c r="X1419" s="970" t="str">
        <f t="shared" si="112"/>
        <v>PAS AE 2018</v>
      </c>
      <c r="Y1419" s="970" t="str">
        <f t="shared" si="113"/>
        <v/>
      </c>
      <c r="Z1419" s="957">
        <f t="shared" si="110"/>
        <v>0</v>
      </c>
      <c r="AA1419" s="957" t="str">
        <f t="shared" si="111"/>
        <v/>
      </c>
      <c r="AB1419" s="959">
        <f t="array" ref="AB1419">MAX(($I$2:$I$10000=I1419)*($W$2:$W$10000=W1419)*($E$2:$E$10000="51")*($P$2:$P$10000))</f>
        <v>0</v>
      </c>
      <c r="AC1419" s="957">
        <f t="shared" si="114"/>
        <v>0</v>
      </c>
    </row>
    <row r="1420" spans="24:29" x14ac:dyDescent="0.3">
      <c r="X1420" s="970" t="str">
        <f t="shared" si="112"/>
        <v>PAS AE 2018</v>
      </c>
      <c r="Y1420" s="970" t="str">
        <f t="shared" si="113"/>
        <v/>
      </c>
      <c r="Z1420" s="957">
        <f t="shared" si="110"/>
        <v>0</v>
      </c>
      <c r="AA1420" s="957" t="str">
        <f t="shared" si="111"/>
        <v/>
      </c>
      <c r="AB1420" s="959">
        <f t="array" ref="AB1420">MAX(($I$2:$I$10000=I1420)*($W$2:$W$10000=W1420)*($E$2:$E$10000="51")*($P$2:$P$10000))</f>
        <v>0</v>
      </c>
      <c r="AC1420" s="957">
        <f t="shared" si="114"/>
        <v>0</v>
      </c>
    </row>
    <row r="1421" spans="24:29" x14ac:dyDescent="0.3">
      <c r="X1421" s="970" t="str">
        <f t="shared" si="112"/>
        <v>PAS AE 2018</v>
      </c>
      <c r="Y1421" s="970" t="str">
        <f t="shared" si="113"/>
        <v/>
      </c>
      <c r="Z1421" s="957">
        <f t="shared" si="110"/>
        <v>0</v>
      </c>
      <c r="AA1421" s="957" t="str">
        <f t="shared" si="111"/>
        <v/>
      </c>
      <c r="AB1421" s="959">
        <f t="array" ref="AB1421">MAX(($I$2:$I$10000=I1421)*($W$2:$W$10000=W1421)*($E$2:$E$10000="51")*($P$2:$P$10000))</f>
        <v>0</v>
      </c>
      <c r="AC1421" s="957">
        <f t="shared" si="114"/>
        <v>0</v>
      </c>
    </row>
    <row r="1422" spans="24:29" x14ac:dyDescent="0.3">
      <c r="X1422" s="970" t="str">
        <f t="shared" si="112"/>
        <v>PAS AE 2018</v>
      </c>
      <c r="Y1422" s="970" t="str">
        <f t="shared" si="113"/>
        <v/>
      </c>
      <c r="Z1422" s="957">
        <f t="shared" si="110"/>
        <v>0</v>
      </c>
      <c r="AA1422" s="957" t="str">
        <f t="shared" si="111"/>
        <v/>
      </c>
      <c r="AB1422" s="959">
        <f t="array" ref="AB1422">MAX(($I$2:$I$10000=I1422)*($W$2:$W$10000=W1422)*($E$2:$E$10000="51")*($P$2:$P$10000))</f>
        <v>0</v>
      </c>
      <c r="AC1422" s="957">
        <f t="shared" si="114"/>
        <v>0</v>
      </c>
    </row>
    <row r="1423" spans="24:29" x14ac:dyDescent="0.3">
      <c r="X1423" s="970" t="str">
        <f t="shared" si="112"/>
        <v>PAS AE 2018</v>
      </c>
      <c r="Y1423" s="970" t="str">
        <f t="shared" si="113"/>
        <v/>
      </c>
      <c r="Z1423" s="957">
        <f t="shared" si="110"/>
        <v>0</v>
      </c>
      <c r="AA1423" s="957" t="str">
        <f t="shared" si="111"/>
        <v/>
      </c>
      <c r="AB1423" s="959">
        <f t="array" ref="AB1423">MAX(($I$2:$I$10000=I1423)*($W$2:$W$10000=W1423)*($E$2:$E$10000="51")*($P$2:$P$10000))</f>
        <v>0</v>
      </c>
      <c r="AC1423" s="957">
        <f t="shared" si="114"/>
        <v>0</v>
      </c>
    </row>
    <row r="1424" spans="24:29" x14ac:dyDescent="0.3">
      <c r="X1424" s="970" t="str">
        <f t="shared" si="112"/>
        <v>PAS AE 2018</v>
      </c>
      <c r="Y1424" s="970" t="str">
        <f t="shared" si="113"/>
        <v/>
      </c>
      <c r="Z1424" s="957">
        <f t="shared" si="110"/>
        <v>0</v>
      </c>
      <c r="AA1424" s="957" t="str">
        <f t="shared" si="111"/>
        <v/>
      </c>
      <c r="AB1424" s="959">
        <f t="array" ref="AB1424">MAX(($I$2:$I$10000=I1424)*($W$2:$W$10000=W1424)*($E$2:$E$10000="51")*($P$2:$P$10000))</f>
        <v>0</v>
      </c>
      <c r="AC1424" s="957">
        <f t="shared" si="114"/>
        <v>0</v>
      </c>
    </row>
    <row r="1425" spans="24:29" x14ac:dyDescent="0.3">
      <c r="X1425" s="970" t="str">
        <f t="shared" si="112"/>
        <v>PAS AE 2018</v>
      </c>
      <c r="Y1425" s="970" t="str">
        <f t="shared" si="113"/>
        <v/>
      </c>
      <c r="Z1425" s="957">
        <f t="shared" si="110"/>
        <v>0</v>
      </c>
      <c r="AA1425" s="957" t="str">
        <f t="shared" si="111"/>
        <v/>
      </c>
      <c r="AB1425" s="959">
        <f t="array" ref="AB1425">MAX(($I$2:$I$10000=I1425)*($W$2:$W$10000=W1425)*($E$2:$E$10000="51")*($P$2:$P$10000))</f>
        <v>0</v>
      </c>
      <c r="AC1425" s="957">
        <f t="shared" si="114"/>
        <v>0</v>
      </c>
    </row>
    <row r="1426" spans="24:29" x14ac:dyDescent="0.3">
      <c r="X1426" s="970" t="str">
        <f t="shared" si="112"/>
        <v>PAS AE 2018</v>
      </c>
      <c r="Y1426" s="970" t="str">
        <f t="shared" si="113"/>
        <v/>
      </c>
      <c r="Z1426" s="957">
        <f t="shared" si="110"/>
        <v>0</v>
      </c>
      <c r="AA1426" s="957" t="str">
        <f t="shared" si="111"/>
        <v/>
      </c>
      <c r="AB1426" s="959">
        <f t="array" ref="AB1426">MAX(($I$2:$I$10000=I1426)*($W$2:$W$10000=W1426)*($E$2:$E$10000="51")*($P$2:$P$10000))</f>
        <v>0</v>
      </c>
      <c r="AC1426" s="957">
        <f t="shared" si="114"/>
        <v>0</v>
      </c>
    </row>
    <row r="1427" spans="24:29" x14ac:dyDescent="0.3">
      <c r="X1427" s="970" t="str">
        <f t="shared" si="112"/>
        <v>PAS AE 2018</v>
      </c>
      <c r="Y1427" s="970" t="str">
        <f t="shared" si="113"/>
        <v/>
      </c>
      <c r="Z1427" s="957">
        <f t="shared" si="110"/>
        <v>0</v>
      </c>
      <c r="AA1427" s="957" t="str">
        <f t="shared" si="111"/>
        <v/>
      </c>
      <c r="AB1427" s="959">
        <f t="array" ref="AB1427">MAX(($I$2:$I$10000=I1427)*($W$2:$W$10000=W1427)*($E$2:$E$10000="51")*($P$2:$P$10000))</f>
        <v>0</v>
      </c>
      <c r="AC1427" s="957">
        <f t="shared" si="114"/>
        <v>0</v>
      </c>
    </row>
    <row r="1428" spans="24:29" x14ac:dyDescent="0.3">
      <c r="X1428" s="970" t="str">
        <f t="shared" si="112"/>
        <v>PAS AE 2018</v>
      </c>
      <c r="Y1428" s="970" t="str">
        <f t="shared" si="113"/>
        <v/>
      </c>
      <c r="Z1428" s="957">
        <f t="shared" si="110"/>
        <v>0</v>
      </c>
      <c r="AA1428" s="957" t="str">
        <f t="shared" si="111"/>
        <v/>
      </c>
      <c r="AB1428" s="959">
        <f t="array" ref="AB1428">MAX(($I$2:$I$10000=I1428)*($W$2:$W$10000=W1428)*($E$2:$E$10000="51")*($P$2:$P$10000))</f>
        <v>0</v>
      </c>
      <c r="AC1428" s="957">
        <f t="shared" si="114"/>
        <v>0</v>
      </c>
    </row>
    <row r="1429" spans="24:29" x14ac:dyDescent="0.3">
      <c r="X1429" s="970" t="str">
        <f t="shared" si="112"/>
        <v>PAS AE 2018</v>
      </c>
      <c r="Y1429" s="970" t="str">
        <f t="shared" si="113"/>
        <v/>
      </c>
      <c r="Z1429" s="957">
        <f t="shared" si="110"/>
        <v>0</v>
      </c>
      <c r="AA1429" s="957" t="str">
        <f t="shared" si="111"/>
        <v/>
      </c>
      <c r="AB1429" s="959">
        <f t="array" ref="AB1429">MAX(($I$2:$I$10000=I1429)*($W$2:$W$10000=W1429)*($E$2:$E$10000="51")*($P$2:$P$10000))</f>
        <v>0</v>
      </c>
      <c r="AC1429" s="957">
        <f t="shared" si="114"/>
        <v>0</v>
      </c>
    </row>
    <row r="1430" spans="24:29" x14ac:dyDescent="0.3">
      <c r="X1430" s="970" t="str">
        <f t="shared" si="112"/>
        <v>PAS AE 2018</v>
      </c>
      <c r="Y1430" s="970" t="str">
        <f t="shared" si="113"/>
        <v/>
      </c>
      <c r="Z1430" s="957">
        <f t="shared" si="110"/>
        <v>0</v>
      </c>
      <c r="AA1430" s="957" t="str">
        <f t="shared" si="111"/>
        <v/>
      </c>
      <c r="AB1430" s="959">
        <f t="array" ref="AB1430">MAX(($I$2:$I$10000=I1430)*($W$2:$W$10000=W1430)*($E$2:$E$10000="51")*($P$2:$P$10000))</f>
        <v>0</v>
      </c>
      <c r="AC1430" s="957">
        <f t="shared" si="114"/>
        <v>0</v>
      </c>
    </row>
    <row r="1431" spans="24:29" x14ac:dyDescent="0.3">
      <c r="X1431" s="970" t="str">
        <f t="shared" si="112"/>
        <v>PAS AE 2018</v>
      </c>
      <c r="Y1431" s="970" t="str">
        <f t="shared" si="113"/>
        <v/>
      </c>
      <c r="Z1431" s="957">
        <f t="shared" si="110"/>
        <v>0</v>
      </c>
      <c r="AA1431" s="957" t="str">
        <f t="shared" si="111"/>
        <v/>
      </c>
      <c r="AB1431" s="959">
        <f t="array" ref="AB1431">MAX(($I$2:$I$10000=I1431)*($W$2:$W$10000=W1431)*($E$2:$E$10000="51")*($P$2:$P$10000))</f>
        <v>0</v>
      </c>
      <c r="AC1431" s="957">
        <f t="shared" si="114"/>
        <v>0</v>
      </c>
    </row>
    <row r="1432" spans="24:29" x14ac:dyDescent="0.3">
      <c r="X1432" s="970" t="str">
        <f t="shared" si="112"/>
        <v>PAS AE 2018</v>
      </c>
      <c r="Y1432" s="970" t="str">
        <f t="shared" si="113"/>
        <v/>
      </c>
      <c r="Z1432" s="957">
        <f t="shared" si="110"/>
        <v>0</v>
      </c>
      <c r="AA1432" s="957" t="str">
        <f t="shared" si="111"/>
        <v/>
      </c>
      <c r="AB1432" s="959">
        <f t="array" ref="AB1432">MAX(($I$2:$I$10000=I1432)*($W$2:$W$10000=W1432)*($E$2:$E$10000="51")*($P$2:$P$10000))</f>
        <v>0</v>
      </c>
      <c r="AC1432" s="957">
        <f t="shared" si="114"/>
        <v>0</v>
      </c>
    </row>
    <row r="1433" spans="24:29" x14ac:dyDescent="0.3">
      <c r="X1433" s="970" t="str">
        <f t="shared" si="112"/>
        <v>PAS AE 2018</v>
      </c>
      <c r="Y1433" s="970" t="str">
        <f t="shared" si="113"/>
        <v/>
      </c>
      <c r="Z1433" s="957">
        <f t="shared" si="110"/>
        <v>0</v>
      </c>
      <c r="AA1433" s="957" t="str">
        <f t="shared" si="111"/>
        <v/>
      </c>
      <c r="AB1433" s="959">
        <f t="array" ref="AB1433">MAX(($I$2:$I$10000=I1433)*($W$2:$W$10000=W1433)*($E$2:$E$10000="51")*($P$2:$P$10000))</f>
        <v>0</v>
      </c>
      <c r="AC1433" s="957">
        <f t="shared" si="114"/>
        <v>0</v>
      </c>
    </row>
    <row r="1434" spans="24:29" x14ac:dyDescent="0.3">
      <c r="X1434" s="970" t="str">
        <f t="shared" si="112"/>
        <v>PAS AE 2018</v>
      </c>
      <c r="Y1434" s="970" t="str">
        <f t="shared" si="113"/>
        <v/>
      </c>
      <c r="Z1434" s="957">
        <f t="shared" si="110"/>
        <v>0</v>
      </c>
      <c r="AA1434" s="957" t="str">
        <f t="shared" si="111"/>
        <v/>
      </c>
      <c r="AB1434" s="959">
        <f t="array" ref="AB1434">MAX(($I$2:$I$10000=I1434)*($W$2:$W$10000=W1434)*($E$2:$E$10000="51")*($P$2:$P$10000))</f>
        <v>0</v>
      </c>
      <c r="AC1434" s="957">
        <f t="shared" si="114"/>
        <v>0</v>
      </c>
    </row>
    <row r="1435" spans="24:29" x14ac:dyDescent="0.3">
      <c r="X1435" s="970" t="str">
        <f t="shared" si="112"/>
        <v>PAS AE 2018</v>
      </c>
      <c r="Y1435" s="970" t="str">
        <f t="shared" si="113"/>
        <v/>
      </c>
      <c r="Z1435" s="957">
        <f t="shared" si="110"/>
        <v>0</v>
      </c>
      <c r="AA1435" s="957" t="str">
        <f t="shared" si="111"/>
        <v/>
      </c>
      <c r="AB1435" s="959">
        <f t="array" ref="AB1435">MAX(($I$2:$I$10000=I1435)*($W$2:$W$10000=W1435)*($E$2:$E$10000="51")*($P$2:$P$10000))</f>
        <v>0</v>
      </c>
      <c r="AC1435" s="957">
        <f t="shared" si="114"/>
        <v>0</v>
      </c>
    </row>
    <row r="1436" spans="24:29" x14ac:dyDescent="0.3">
      <c r="X1436" s="970" t="str">
        <f t="shared" si="112"/>
        <v>PAS AE 2018</v>
      </c>
      <c r="Y1436" s="970" t="str">
        <f t="shared" si="113"/>
        <v/>
      </c>
      <c r="Z1436" s="957">
        <f t="shared" si="110"/>
        <v>0</v>
      </c>
      <c r="AA1436" s="957" t="str">
        <f t="shared" si="111"/>
        <v/>
      </c>
      <c r="AB1436" s="959">
        <f t="array" ref="AB1436">MAX(($I$2:$I$10000=I1436)*($W$2:$W$10000=W1436)*($E$2:$E$10000="51")*($P$2:$P$10000))</f>
        <v>0</v>
      </c>
      <c r="AC1436" s="957">
        <f t="shared" si="114"/>
        <v>0</v>
      </c>
    </row>
    <row r="1437" spans="24:29" x14ac:dyDescent="0.3">
      <c r="X1437" s="970" t="str">
        <f t="shared" si="112"/>
        <v>PAS AE 2018</v>
      </c>
      <c r="Y1437" s="970" t="str">
        <f t="shared" si="113"/>
        <v/>
      </c>
      <c r="Z1437" s="957">
        <f t="shared" si="110"/>
        <v>0</v>
      </c>
      <c r="AA1437" s="957" t="str">
        <f t="shared" si="111"/>
        <v/>
      </c>
      <c r="AB1437" s="959">
        <f t="array" ref="AB1437">MAX(($I$2:$I$10000=I1437)*($W$2:$W$10000=W1437)*($E$2:$E$10000="51")*($P$2:$P$10000))</f>
        <v>0</v>
      </c>
      <c r="AC1437" s="957">
        <f t="shared" si="114"/>
        <v>0</v>
      </c>
    </row>
    <row r="1438" spans="24:29" x14ac:dyDescent="0.3">
      <c r="X1438" s="970" t="str">
        <f t="shared" si="112"/>
        <v>PAS AE 2018</v>
      </c>
      <c r="Y1438" s="970" t="str">
        <f t="shared" si="113"/>
        <v/>
      </c>
      <c r="Z1438" s="957">
        <f t="shared" si="110"/>
        <v>0</v>
      </c>
      <c r="AA1438" s="957" t="str">
        <f t="shared" si="111"/>
        <v/>
      </c>
      <c r="AB1438" s="959">
        <f t="array" ref="AB1438">MAX(($I$2:$I$10000=I1438)*($W$2:$W$10000=W1438)*($E$2:$E$10000="51")*($P$2:$P$10000))</f>
        <v>0</v>
      </c>
      <c r="AC1438" s="957">
        <f t="shared" si="114"/>
        <v>0</v>
      </c>
    </row>
    <row r="1439" spans="24:29" x14ac:dyDescent="0.3">
      <c r="X1439" s="970" t="str">
        <f t="shared" si="112"/>
        <v>PAS AE 2018</v>
      </c>
      <c r="Y1439" s="970" t="str">
        <f t="shared" si="113"/>
        <v/>
      </c>
      <c r="Z1439" s="957">
        <f t="shared" si="110"/>
        <v>0</v>
      </c>
      <c r="AA1439" s="957" t="str">
        <f t="shared" si="111"/>
        <v/>
      </c>
      <c r="AB1439" s="959">
        <f t="array" ref="AB1439">MAX(($I$2:$I$10000=I1439)*($W$2:$W$10000=W1439)*($E$2:$E$10000="51")*($P$2:$P$10000))</f>
        <v>0</v>
      </c>
      <c r="AC1439" s="957">
        <f t="shared" si="114"/>
        <v>0</v>
      </c>
    </row>
    <row r="1440" spans="24:29" x14ac:dyDescent="0.3">
      <c r="X1440" s="970" t="str">
        <f t="shared" si="112"/>
        <v>PAS AE 2018</v>
      </c>
      <c r="Y1440" s="970" t="str">
        <f t="shared" si="113"/>
        <v/>
      </c>
      <c r="Z1440" s="957">
        <f t="shared" si="110"/>
        <v>0</v>
      </c>
      <c r="AA1440" s="957" t="str">
        <f t="shared" si="111"/>
        <v/>
      </c>
      <c r="AB1440" s="959">
        <f t="array" ref="AB1440">MAX(($I$2:$I$10000=I1440)*($W$2:$W$10000=W1440)*($E$2:$E$10000="51")*($P$2:$P$10000))</f>
        <v>0</v>
      </c>
      <c r="AC1440" s="957">
        <f t="shared" si="114"/>
        <v>0</v>
      </c>
    </row>
    <row r="1441" spans="24:29" x14ac:dyDescent="0.3">
      <c r="X1441" s="970" t="str">
        <f t="shared" si="112"/>
        <v>PAS AE 2018</v>
      </c>
      <c r="Y1441" s="970" t="str">
        <f t="shared" si="113"/>
        <v/>
      </c>
      <c r="Z1441" s="957">
        <f t="shared" si="110"/>
        <v>0</v>
      </c>
      <c r="AA1441" s="957" t="str">
        <f t="shared" si="111"/>
        <v/>
      </c>
      <c r="AB1441" s="959">
        <f t="array" ref="AB1441">MAX(($I$2:$I$10000=I1441)*($W$2:$W$10000=W1441)*($E$2:$E$10000="51")*($P$2:$P$10000))</f>
        <v>0</v>
      </c>
      <c r="AC1441" s="957">
        <f t="shared" si="114"/>
        <v>0</v>
      </c>
    </row>
    <row r="1442" spans="24:29" x14ac:dyDescent="0.3">
      <c r="X1442" s="970" t="str">
        <f t="shared" si="112"/>
        <v>PAS AE 2018</v>
      </c>
      <c r="Y1442" s="970" t="str">
        <f t="shared" si="113"/>
        <v/>
      </c>
      <c r="Z1442" s="957">
        <f t="shared" si="110"/>
        <v>0</v>
      </c>
      <c r="AA1442" s="957" t="str">
        <f t="shared" si="111"/>
        <v/>
      </c>
      <c r="AB1442" s="959">
        <f t="array" ref="AB1442">MAX(($I$2:$I$10000=I1442)*($W$2:$W$10000=W1442)*($E$2:$E$10000="51")*($P$2:$P$10000))</f>
        <v>0</v>
      </c>
      <c r="AC1442" s="957">
        <f t="shared" si="114"/>
        <v>0</v>
      </c>
    </row>
    <row r="1443" spans="24:29" x14ac:dyDescent="0.3">
      <c r="X1443" s="970" t="str">
        <f t="shared" si="112"/>
        <v>PAS AE 2018</v>
      </c>
      <c r="Y1443" s="970" t="str">
        <f t="shared" si="113"/>
        <v/>
      </c>
      <c r="Z1443" s="957">
        <f t="shared" si="110"/>
        <v>0</v>
      </c>
      <c r="AA1443" s="957" t="str">
        <f t="shared" si="111"/>
        <v/>
      </c>
      <c r="AB1443" s="959">
        <f t="array" ref="AB1443">MAX(($I$2:$I$10000=I1443)*($W$2:$W$10000=W1443)*($E$2:$E$10000="51")*($P$2:$P$10000))</f>
        <v>0</v>
      </c>
      <c r="AC1443" s="957">
        <f t="shared" si="114"/>
        <v>0</v>
      </c>
    </row>
    <row r="1444" spans="24:29" x14ac:dyDescent="0.3">
      <c r="X1444" s="970" t="str">
        <f t="shared" si="112"/>
        <v>PAS AE 2018</v>
      </c>
      <c r="Y1444" s="970" t="str">
        <f t="shared" si="113"/>
        <v/>
      </c>
      <c r="Z1444" s="957">
        <f t="shared" si="110"/>
        <v>0</v>
      </c>
      <c r="AA1444" s="957" t="str">
        <f t="shared" si="111"/>
        <v/>
      </c>
      <c r="AB1444" s="959">
        <f t="array" ref="AB1444">MAX(($I$2:$I$10000=I1444)*($W$2:$W$10000=W1444)*($E$2:$E$10000="51")*($P$2:$P$10000))</f>
        <v>0</v>
      </c>
      <c r="AC1444" s="957">
        <f t="shared" si="114"/>
        <v>0</v>
      </c>
    </row>
    <row r="1445" spans="24:29" x14ac:dyDescent="0.3">
      <c r="X1445" s="970" t="str">
        <f t="shared" si="112"/>
        <v>PAS AE 2018</v>
      </c>
      <c r="Y1445" s="970" t="str">
        <f t="shared" si="113"/>
        <v/>
      </c>
      <c r="Z1445" s="957">
        <f t="shared" si="110"/>
        <v>0</v>
      </c>
      <c r="AA1445" s="957" t="str">
        <f t="shared" si="111"/>
        <v/>
      </c>
      <c r="AB1445" s="959">
        <f t="array" ref="AB1445">MAX(($I$2:$I$10000=I1445)*($W$2:$W$10000=W1445)*($E$2:$E$10000="51")*($P$2:$P$10000))</f>
        <v>0</v>
      </c>
      <c r="AC1445" s="957">
        <f t="shared" si="114"/>
        <v>0</v>
      </c>
    </row>
    <row r="1446" spans="24:29" x14ac:dyDescent="0.3">
      <c r="X1446" s="970" t="str">
        <f t="shared" si="112"/>
        <v>PAS AE 2018</v>
      </c>
      <c r="Y1446" s="970" t="str">
        <f t="shared" si="113"/>
        <v/>
      </c>
      <c r="Z1446" s="957">
        <f t="shared" si="110"/>
        <v>0</v>
      </c>
      <c r="AA1446" s="957" t="str">
        <f t="shared" si="111"/>
        <v/>
      </c>
      <c r="AB1446" s="959">
        <f t="array" ref="AB1446">MAX(($I$2:$I$10000=I1446)*($W$2:$W$10000=W1446)*($E$2:$E$10000="51")*($P$2:$P$10000))</f>
        <v>0</v>
      </c>
      <c r="AC1446" s="957">
        <f t="shared" si="114"/>
        <v>0</v>
      </c>
    </row>
    <row r="1447" spans="24:29" x14ac:dyDescent="0.3">
      <c r="X1447" s="970" t="str">
        <f t="shared" si="112"/>
        <v>PAS AE 2018</v>
      </c>
      <c r="Y1447" s="970" t="str">
        <f t="shared" si="113"/>
        <v/>
      </c>
      <c r="Z1447" s="957">
        <f t="shared" si="110"/>
        <v>0</v>
      </c>
      <c r="AA1447" s="957" t="str">
        <f t="shared" si="111"/>
        <v/>
      </c>
      <c r="AB1447" s="959">
        <f t="array" ref="AB1447">MAX(($I$2:$I$10000=I1447)*($W$2:$W$10000=W1447)*($E$2:$E$10000="51")*($P$2:$P$10000))</f>
        <v>0</v>
      </c>
      <c r="AC1447" s="957">
        <f t="shared" si="114"/>
        <v>0</v>
      </c>
    </row>
    <row r="1448" spans="24:29" x14ac:dyDescent="0.3">
      <c r="X1448" s="970" t="str">
        <f t="shared" si="112"/>
        <v>PAS AE 2018</v>
      </c>
      <c r="Y1448" s="970" t="str">
        <f t="shared" si="113"/>
        <v/>
      </c>
      <c r="Z1448" s="957">
        <f t="shared" si="110"/>
        <v>0</v>
      </c>
      <c r="AA1448" s="957" t="str">
        <f t="shared" si="111"/>
        <v/>
      </c>
      <c r="AB1448" s="959">
        <f t="array" ref="AB1448">MAX(($I$2:$I$10000=I1448)*($W$2:$W$10000=W1448)*($E$2:$E$10000="51")*($P$2:$P$10000))</f>
        <v>0</v>
      </c>
      <c r="AC1448" s="957">
        <f t="shared" si="114"/>
        <v>0</v>
      </c>
    </row>
    <row r="1449" spans="24:29" x14ac:dyDescent="0.3">
      <c r="X1449" s="970" t="str">
        <f t="shared" si="112"/>
        <v>PAS AE 2018</v>
      </c>
      <c r="Y1449" s="970" t="str">
        <f t="shared" si="113"/>
        <v/>
      </c>
      <c r="Z1449" s="957">
        <f t="shared" si="110"/>
        <v>0</v>
      </c>
      <c r="AA1449" s="957" t="str">
        <f t="shared" si="111"/>
        <v/>
      </c>
      <c r="AB1449" s="959">
        <f t="array" ref="AB1449">MAX(($I$2:$I$10000=I1449)*($W$2:$W$10000=W1449)*($E$2:$E$10000="51")*($P$2:$P$10000))</f>
        <v>0</v>
      </c>
      <c r="AC1449" s="957">
        <f t="shared" si="114"/>
        <v>0</v>
      </c>
    </row>
    <row r="1450" spans="24:29" x14ac:dyDescent="0.3">
      <c r="X1450" s="970" t="str">
        <f t="shared" si="112"/>
        <v>PAS AE 2018</v>
      </c>
      <c r="Y1450" s="970" t="str">
        <f t="shared" si="113"/>
        <v/>
      </c>
      <c r="Z1450" s="957">
        <f t="shared" si="110"/>
        <v>0</v>
      </c>
      <c r="AA1450" s="957" t="str">
        <f t="shared" si="111"/>
        <v/>
      </c>
      <c r="AB1450" s="959">
        <f t="array" ref="AB1450">MAX(($I$2:$I$10000=I1450)*($W$2:$W$10000=W1450)*($E$2:$E$10000="51")*($P$2:$P$10000))</f>
        <v>0</v>
      </c>
      <c r="AC1450" s="957">
        <f t="shared" si="114"/>
        <v>0</v>
      </c>
    </row>
    <row r="1451" spans="24:29" x14ac:dyDescent="0.3">
      <c r="X1451" s="970" t="str">
        <f t="shared" si="112"/>
        <v>PAS AE 2018</v>
      </c>
      <c r="Y1451" s="970" t="str">
        <f t="shared" si="113"/>
        <v/>
      </c>
      <c r="Z1451" s="957">
        <f t="shared" si="110"/>
        <v>0</v>
      </c>
      <c r="AA1451" s="957" t="str">
        <f t="shared" si="111"/>
        <v/>
      </c>
      <c r="AB1451" s="959">
        <f t="array" ref="AB1451">MAX(($I$2:$I$10000=I1451)*($W$2:$W$10000=W1451)*($E$2:$E$10000="51")*($P$2:$P$10000))</f>
        <v>0</v>
      </c>
      <c r="AC1451" s="957">
        <f t="shared" si="114"/>
        <v>0</v>
      </c>
    </row>
    <row r="1452" spans="24:29" x14ac:dyDescent="0.3">
      <c r="X1452" s="970" t="str">
        <f t="shared" si="112"/>
        <v>PAS AE 2018</v>
      </c>
      <c r="Y1452" s="970" t="str">
        <f t="shared" si="113"/>
        <v/>
      </c>
      <c r="Z1452" s="957">
        <f t="shared" si="110"/>
        <v>0</v>
      </c>
      <c r="AA1452" s="957" t="str">
        <f t="shared" si="111"/>
        <v/>
      </c>
      <c r="AB1452" s="959">
        <f t="array" ref="AB1452">MAX(($I$2:$I$10000=I1452)*($W$2:$W$10000=W1452)*($E$2:$E$10000="51")*($P$2:$P$10000))</f>
        <v>0</v>
      </c>
      <c r="AC1452" s="957">
        <f t="shared" si="114"/>
        <v>0</v>
      </c>
    </row>
    <row r="1453" spans="24:29" x14ac:dyDescent="0.3">
      <c r="X1453" s="970" t="str">
        <f t="shared" si="112"/>
        <v>PAS AE 2018</v>
      </c>
      <c r="Y1453" s="970" t="str">
        <f t="shared" si="113"/>
        <v/>
      </c>
      <c r="Z1453" s="957">
        <f t="shared" si="110"/>
        <v>0</v>
      </c>
      <c r="AA1453" s="957" t="str">
        <f t="shared" si="111"/>
        <v/>
      </c>
      <c r="AB1453" s="959">
        <f t="array" ref="AB1453">MAX(($I$2:$I$10000=I1453)*($W$2:$W$10000=W1453)*($E$2:$E$10000="51")*($P$2:$P$10000))</f>
        <v>0</v>
      </c>
      <c r="AC1453" s="957">
        <f t="shared" si="114"/>
        <v>0</v>
      </c>
    </row>
    <row r="1454" spans="24:29" x14ac:dyDescent="0.3">
      <c r="X1454" s="970" t="str">
        <f t="shared" si="112"/>
        <v>PAS AE 2018</v>
      </c>
      <c r="Y1454" s="970" t="str">
        <f t="shared" si="113"/>
        <v/>
      </c>
      <c r="Z1454" s="957">
        <f t="shared" si="110"/>
        <v>0</v>
      </c>
      <c r="AA1454" s="957" t="str">
        <f t="shared" si="111"/>
        <v/>
      </c>
      <c r="AB1454" s="959">
        <f t="array" ref="AB1454">MAX(($I$2:$I$10000=I1454)*($W$2:$W$10000=W1454)*($E$2:$E$10000="51")*($P$2:$P$10000))</f>
        <v>0</v>
      </c>
      <c r="AC1454" s="957">
        <f t="shared" si="114"/>
        <v>0</v>
      </c>
    </row>
    <row r="1455" spans="24:29" x14ac:dyDescent="0.3">
      <c r="X1455" s="970" t="str">
        <f t="shared" si="112"/>
        <v>PAS AE 2018</v>
      </c>
      <c r="Y1455" s="970" t="str">
        <f t="shared" si="113"/>
        <v/>
      </c>
      <c r="Z1455" s="957">
        <f t="shared" si="110"/>
        <v>0</v>
      </c>
      <c r="AA1455" s="957" t="str">
        <f t="shared" si="111"/>
        <v/>
      </c>
      <c r="AB1455" s="959">
        <f t="array" ref="AB1455">MAX(($I$2:$I$10000=I1455)*($W$2:$W$10000=W1455)*($E$2:$E$10000="51")*($P$2:$P$10000))</f>
        <v>0</v>
      </c>
      <c r="AC1455" s="957">
        <f t="shared" si="114"/>
        <v>0</v>
      </c>
    </row>
    <row r="1456" spans="24:29" x14ac:dyDescent="0.3">
      <c r="X1456" s="970" t="str">
        <f t="shared" si="112"/>
        <v>PAS AE 2018</v>
      </c>
      <c r="Y1456" s="970" t="str">
        <f t="shared" si="113"/>
        <v/>
      </c>
      <c r="Z1456" s="957">
        <f t="shared" si="110"/>
        <v>0</v>
      </c>
      <c r="AA1456" s="957" t="str">
        <f t="shared" si="111"/>
        <v/>
      </c>
      <c r="AB1456" s="959">
        <f t="array" ref="AB1456">MAX(($I$2:$I$10000=I1456)*($W$2:$W$10000=W1456)*($E$2:$E$10000="51")*($P$2:$P$10000))</f>
        <v>0</v>
      </c>
      <c r="AC1456" s="957">
        <f t="shared" si="114"/>
        <v>0</v>
      </c>
    </row>
    <row r="1457" spans="24:29" x14ac:dyDescent="0.3">
      <c r="X1457" s="970" t="str">
        <f t="shared" si="112"/>
        <v>PAS AE 2018</v>
      </c>
      <c r="Y1457" s="970" t="str">
        <f t="shared" si="113"/>
        <v/>
      </c>
      <c r="Z1457" s="957">
        <f t="shared" si="110"/>
        <v>0</v>
      </c>
      <c r="AA1457" s="957" t="str">
        <f t="shared" si="111"/>
        <v/>
      </c>
      <c r="AB1457" s="959">
        <f t="array" ref="AB1457">MAX(($I$2:$I$10000=I1457)*($W$2:$W$10000=W1457)*($E$2:$E$10000="51")*($P$2:$P$10000))</f>
        <v>0</v>
      </c>
      <c r="AC1457" s="957">
        <f t="shared" si="114"/>
        <v>0</v>
      </c>
    </row>
    <row r="1458" spans="24:29" x14ac:dyDescent="0.3">
      <c r="X1458" s="970" t="str">
        <f t="shared" si="112"/>
        <v>PAS AE 2018</v>
      </c>
      <c r="Y1458" s="970" t="str">
        <f t="shared" si="113"/>
        <v/>
      </c>
      <c r="Z1458" s="957">
        <f t="shared" si="110"/>
        <v>0</v>
      </c>
      <c r="AA1458" s="957" t="str">
        <f t="shared" si="111"/>
        <v/>
      </c>
      <c r="AB1458" s="959">
        <f t="array" ref="AB1458">MAX(($I$2:$I$10000=I1458)*($W$2:$W$10000=W1458)*($E$2:$E$10000="51")*($P$2:$P$10000))</f>
        <v>0</v>
      </c>
      <c r="AC1458" s="957">
        <f t="shared" si="114"/>
        <v>0</v>
      </c>
    </row>
    <row r="1459" spans="24:29" x14ac:dyDescent="0.3">
      <c r="X1459" s="970" t="str">
        <f t="shared" si="112"/>
        <v>PAS AE 2018</v>
      </c>
      <c r="Y1459" s="970" t="str">
        <f t="shared" si="113"/>
        <v/>
      </c>
      <c r="Z1459" s="957">
        <f t="shared" si="110"/>
        <v>0</v>
      </c>
      <c r="AA1459" s="957" t="str">
        <f t="shared" si="111"/>
        <v/>
      </c>
      <c r="AB1459" s="959">
        <f t="array" ref="AB1459">MAX(($I$2:$I$10000=I1459)*($W$2:$W$10000=W1459)*($E$2:$E$10000="51")*($P$2:$P$10000))</f>
        <v>0</v>
      </c>
      <c r="AC1459" s="957">
        <f t="shared" si="114"/>
        <v>0</v>
      </c>
    </row>
    <row r="1460" spans="24:29" x14ac:dyDescent="0.3">
      <c r="X1460" s="970" t="str">
        <f t="shared" si="112"/>
        <v>PAS AE 2018</v>
      </c>
      <c r="Y1460" s="970" t="str">
        <f t="shared" si="113"/>
        <v/>
      </c>
      <c r="Z1460" s="957">
        <f t="shared" si="110"/>
        <v>0</v>
      </c>
      <c r="AA1460" s="957" t="str">
        <f t="shared" si="111"/>
        <v/>
      </c>
      <c r="AB1460" s="959">
        <f t="array" ref="AB1460">MAX(($I$2:$I$10000=I1460)*($W$2:$W$10000=W1460)*($E$2:$E$10000="51")*($P$2:$P$10000))</f>
        <v>0</v>
      </c>
      <c r="AC1460" s="957">
        <f t="shared" si="114"/>
        <v>0</v>
      </c>
    </row>
    <row r="1461" spans="24:29" x14ac:dyDescent="0.3">
      <c r="X1461" s="970" t="str">
        <f t="shared" si="112"/>
        <v>PAS AE 2018</v>
      </c>
      <c r="Y1461" s="970" t="str">
        <f t="shared" si="113"/>
        <v/>
      </c>
      <c r="Z1461" s="957">
        <f t="shared" si="110"/>
        <v>0</v>
      </c>
      <c r="AA1461" s="957" t="str">
        <f t="shared" si="111"/>
        <v/>
      </c>
      <c r="AB1461" s="959">
        <f t="array" ref="AB1461">MAX(($I$2:$I$10000=I1461)*($W$2:$W$10000=W1461)*($E$2:$E$10000="51")*($P$2:$P$10000))</f>
        <v>0</v>
      </c>
      <c r="AC1461" s="957">
        <f t="shared" si="114"/>
        <v>0</v>
      </c>
    </row>
    <row r="1462" spans="24:29" x14ac:dyDescent="0.3">
      <c r="X1462" s="970" t="str">
        <f t="shared" si="112"/>
        <v>PAS AE 2018</v>
      </c>
      <c r="Y1462" s="970" t="str">
        <f t="shared" si="113"/>
        <v/>
      </c>
      <c r="Z1462" s="957">
        <f t="shared" si="110"/>
        <v>0</v>
      </c>
      <c r="AA1462" s="957" t="str">
        <f t="shared" si="111"/>
        <v/>
      </c>
      <c r="AB1462" s="959">
        <f t="array" ref="AB1462">MAX(($I$2:$I$10000=I1462)*($W$2:$W$10000=W1462)*($E$2:$E$10000="51")*($P$2:$P$10000))</f>
        <v>0</v>
      </c>
      <c r="AC1462" s="957">
        <f t="shared" si="114"/>
        <v>0</v>
      </c>
    </row>
    <row r="1463" spans="24:29" x14ac:dyDescent="0.3">
      <c r="X1463" s="970" t="str">
        <f t="shared" si="112"/>
        <v>PAS AE 2018</v>
      </c>
      <c r="Y1463" s="970" t="str">
        <f t="shared" si="113"/>
        <v/>
      </c>
      <c r="Z1463" s="957">
        <f t="shared" si="110"/>
        <v>0</v>
      </c>
      <c r="AA1463" s="957" t="str">
        <f t="shared" si="111"/>
        <v/>
      </c>
      <c r="AB1463" s="959">
        <f t="array" ref="AB1463">MAX(($I$2:$I$10000=I1463)*($W$2:$W$10000=W1463)*($E$2:$E$10000="51")*($P$2:$P$10000))</f>
        <v>0</v>
      </c>
      <c r="AC1463" s="957">
        <f t="shared" si="114"/>
        <v>0</v>
      </c>
    </row>
    <row r="1464" spans="24:29" x14ac:dyDescent="0.3">
      <c r="X1464" s="970" t="str">
        <f t="shared" si="112"/>
        <v>PAS AE 2018</v>
      </c>
      <c r="Y1464" s="970" t="str">
        <f t="shared" si="113"/>
        <v/>
      </c>
      <c r="Z1464" s="957">
        <f t="shared" si="110"/>
        <v>0</v>
      </c>
      <c r="AA1464" s="957" t="str">
        <f t="shared" si="111"/>
        <v/>
      </c>
      <c r="AB1464" s="959">
        <f t="array" ref="AB1464">MAX(($I$2:$I$10000=I1464)*($W$2:$W$10000=W1464)*($E$2:$E$10000="51")*($P$2:$P$10000))</f>
        <v>0</v>
      </c>
      <c r="AC1464" s="957">
        <f t="shared" si="114"/>
        <v>0</v>
      </c>
    </row>
    <row r="1465" spans="24:29" x14ac:dyDescent="0.3">
      <c r="X1465" s="970" t="str">
        <f t="shared" si="112"/>
        <v>PAS AE 2018</v>
      </c>
      <c r="Y1465" s="970" t="str">
        <f t="shared" si="113"/>
        <v/>
      </c>
      <c r="Z1465" s="957">
        <f t="shared" si="110"/>
        <v>0</v>
      </c>
      <c r="AA1465" s="957" t="str">
        <f t="shared" si="111"/>
        <v/>
      </c>
      <c r="AB1465" s="959">
        <f t="array" ref="AB1465">MAX(($I$2:$I$10000=I1465)*($W$2:$W$10000=W1465)*($E$2:$E$10000="51")*($P$2:$P$10000))</f>
        <v>0</v>
      </c>
      <c r="AC1465" s="957">
        <f t="shared" si="114"/>
        <v>0</v>
      </c>
    </row>
    <row r="1466" spans="24:29" x14ac:dyDescent="0.3">
      <c r="X1466" s="970" t="str">
        <f t="shared" si="112"/>
        <v>PAS AE 2018</v>
      </c>
      <c r="Y1466" s="970" t="str">
        <f t="shared" si="113"/>
        <v/>
      </c>
      <c r="Z1466" s="957">
        <f t="shared" si="110"/>
        <v>0</v>
      </c>
      <c r="AA1466" s="957" t="str">
        <f t="shared" si="111"/>
        <v/>
      </c>
      <c r="AB1466" s="959">
        <f t="array" ref="AB1466">MAX(($I$2:$I$10000=I1466)*($W$2:$W$10000=W1466)*($E$2:$E$10000="51")*($P$2:$P$10000))</f>
        <v>0</v>
      </c>
      <c r="AC1466" s="957">
        <f t="shared" si="114"/>
        <v>0</v>
      </c>
    </row>
    <row r="1467" spans="24:29" x14ac:dyDescent="0.3">
      <c r="X1467" s="970" t="str">
        <f t="shared" si="112"/>
        <v>PAS AE 2018</v>
      </c>
      <c r="Y1467" s="970" t="str">
        <f t="shared" si="113"/>
        <v/>
      </c>
      <c r="Z1467" s="957">
        <f t="shared" si="110"/>
        <v>0</v>
      </c>
      <c r="AA1467" s="957" t="str">
        <f t="shared" si="111"/>
        <v/>
      </c>
      <c r="AB1467" s="959">
        <f t="array" ref="AB1467">MAX(($I$2:$I$10000=I1467)*($W$2:$W$10000=W1467)*($E$2:$E$10000="51")*($P$2:$P$10000))</f>
        <v>0</v>
      </c>
      <c r="AC1467" s="957">
        <f t="shared" si="114"/>
        <v>0</v>
      </c>
    </row>
    <row r="1468" spans="24:29" x14ac:dyDescent="0.3">
      <c r="X1468" s="970" t="str">
        <f t="shared" si="112"/>
        <v>PAS AE 2018</v>
      </c>
      <c r="Y1468" s="970" t="str">
        <f t="shared" si="113"/>
        <v/>
      </c>
      <c r="Z1468" s="957">
        <f t="shared" si="110"/>
        <v>0</v>
      </c>
      <c r="AA1468" s="957" t="str">
        <f t="shared" si="111"/>
        <v/>
      </c>
      <c r="AB1468" s="959">
        <f t="array" ref="AB1468">MAX(($I$2:$I$10000=I1468)*($W$2:$W$10000=W1468)*($E$2:$E$10000="51")*($P$2:$P$10000))</f>
        <v>0</v>
      </c>
      <c r="AC1468" s="957">
        <f t="shared" si="114"/>
        <v>0</v>
      </c>
    </row>
    <row r="1469" spans="24:29" x14ac:dyDescent="0.3">
      <c r="X1469" s="970" t="str">
        <f t="shared" si="112"/>
        <v>PAS AE 2018</v>
      </c>
      <c r="Y1469" s="970" t="str">
        <f t="shared" si="113"/>
        <v/>
      </c>
      <c r="Z1469" s="957">
        <f t="shared" si="110"/>
        <v>0</v>
      </c>
      <c r="AA1469" s="957" t="str">
        <f t="shared" si="111"/>
        <v/>
      </c>
      <c r="AB1469" s="959">
        <f t="array" ref="AB1469">MAX(($I$2:$I$10000=I1469)*($W$2:$W$10000=W1469)*($E$2:$E$10000="51")*($P$2:$P$10000))</f>
        <v>0</v>
      </c>
      <c r="AC1469" s="957">
        <f t="shared" si="114"/>
        <v>0</v>
      </c>
    </row>
    <row r="1470" spans="24:29" x14ac:dyDescent="0.3">
      <c r="X1470" s="970" t="str">
        <f t="shared" si="112"/>
        <v>PAS AE 2018</v>
      </c>
      <c r="Y1470" s="970" t="str">
        <f t="shared" si="113"/>
        <v/>
      </c>
      <c r="Z1470" s="957">
        <f t="shared" si="110"/>
        <v>0</v>
      </c>
      <c r="AA1470" s="957" t="str">
        <f t="shared" si="111"/>
        <v/>
      </c>
      <c r="AB1470" s="959">
        <f t="array" ref="AB1470">MAX(($I$2:$I$10000=I1470)*($W$2:$W$10000=W1470)*($E$2:$E$10000="51")*($P$2:$P$10000))</f>
        <v>0</v>
      </c>
      <c r="AC1470" s="957">
        <f t="shared" si="114"/>
        <v>0</v>
      </c>
    </row>
    <row r="1471" spans="24:29" x14ac:dyDescent="0.3">
      <c r="X1471" s="970" t="str">
        <f t="shared" si="112"/>
        <v>PAS AE 2018</v>
      </c>
      <c r="Y1471" s="970" t="str">
        <f t="shared" si="113"/>
        <v/>
      </c>
      <c r="Z1471" s="957">
        <f t="shared" si="110"/>
        <v>0</v>
      </c>
      <c r="AA1471" s="957" t="str">
        <f t="shared" si="111"/>
        <v/>
      </c>
      <c r="AB1471" s="959">
        <f t="array" ref="AB1471">MAX(($I$2:$I$10000=I1471)*($W$2:$W$10000=W1471)*($E$2:$E$10000="51")*($P$2:$P$10000))</f>
        <v>0</v>
      </c>
      <c r="AC1471" s="957">
        <f t="shared" si="114"/>
        <v>0</v>
      </c>
    </row>
    <row r="1472" spans="24:29" x14ac:dyDescent="0.3">
      <c r="X1472" s="970" t="str">
        <f t="shared" si="112"/>
        <v>PAS AE 2018</v>
      </c>
      <c r="Y1472" s="970" t="str">
        <f t="shared" si="113"/>
        <v/>
      </c>
      <c r="Z1472" s="957">
        <f t="shared" si="110"/>
        <v>0</v>
      </c>
      <c r="AA1472" s="957" t="str">
        <f t="shared" si="111"/>
        <v/>
      </c>
      <c r="AB1472" s="959">
        <f t="array" ref="AB1472">MAX(($I$2:$I$10000=I1472)*($W$2:$W$10000=W1472)*($E$2:$E$10000="51")*($P$2:$P$10000))</f>
        <v>0</v>
      </c>
      <c r="AC1472" s="957">
        <f t="shared" si="114"/>
        <v>0</v>
      </c>
    </row>
    <row r="1473" spans="24:29" x14ac:dyDescent="0.3">
      <c r="X1473" s="970" t="str">
        <f t="shared" si="112"/>
        <v>PAS AE 2018</v>
      </c>
      <c r="Y1473" s="970" t="str">
        <f t="shared" si="113"/>
        <v/>
      </c>
      <c r="Z1473" s="957">
        <f t="shared" si="110"/>
        <v>0</v>
      </c>
      <c r="AA1473" s="957" t="str">
        <f t="shared" si="111"/>
        <v/>
      </c>
      <c r="AB1473" s="959">
        <f t="array" ref="AB1473">MAX(($I$2:$I$10000=I1473)*($W$2:$W$10000=W1473)*($E$2:$E$10000="51")*($P$2:$P$10000))</f>
        <v>0</v>
      </c>
      <c r="AC1473" s="957">
        <f t="shared" si="114"/>
        <v>0</v>
      </c>
    </row>
    <row r="1474" spans="24:29" x14ac:dyDescent="0.3">
      <c r="X1474" s="970" t="str">
        <f t="shared" si="112"/>
        <v>PAS AE 2018</v>
      </c>
      <c r="Y1474" s="970" t="str">
        <f t="shared" si="113"/>
        <v/>
      </c>
      <c r="Z1474" s="957">
        <f t="shared" ref="Z1474:Z1537" si="115">IF(AND(X1474="AE 2018",Y1474&lt;&gt;"0"),F1474,0)</f>
        <v>0</v>
      </c>
      <c r="AA1474" s="957" t="str">
        <f t="shared" ref="AA1474:AA1537" si="116">LEFT(C1474,12)</f>
        <v/>
      </c>
      <c r="AB1474" s="959">
        <f t="array" ref="AB1474">MAX(($I$2:$I$10000=I1474)*($W$2:$W$10000=W1474)*($E$2:$E$10000="51")*($P$2:$P$10000))</f>
        <v>0</v>
      </c>
      <c r="AC1474" s="957">
        <f t="shared" si="114"/>
        <v>0</v>
      </c>
    </row>
    <row r="1475" spans="24:29" x14ac:dyDescent="0.3">
      <c r="X1475" s="970" t="str">
        <f t="shared" ref="X1475:X1538" si="117">IF(AND(OR(E1475="51",E1475="57",E1475="54",E1475="61"),YEAR(AB1475)=2018),"AE 2018","PAS AE 2018")</f>
        <v>PAS AE 2018</v>
      </c>
      <c r="Y1475" s="970" t="str">
        <f t="shared" ref="Y1475:Y1538" si="118">CONCATENATE(W1475,I1475,E1475)</f>
        <v/>
      </c>
      <c r="Z1475" s="957">
        <f t="shared" si="115"/>
        <v>0</v>
      </c>
      <c r="AA1475" s="957" t="str">
        <f t="shared" si="116"/>
        <v/>
      </c>
      <c r="AB1475" s="959">
        <f t="array" ref="AB1475">MAX(($I$2:$I$10000=I1475)*($W$2:$W$10000=W1475)*($E$2:$E$10000="51")*($P$2:$P$10000))</f>
        <v>0</v>
      </c>
      <c r="AC1475" s="957">
        <f t="shared" ref="AC1475:AC1538" si="119">IF(YEAR(A1475)&gt;2018,0,F1475)</f>
        <v>0</v>
      </c>
    </row>
    <row r="1476" spans="24:29" x14ac:dyDescent="0.3">
      <c r="X1476" s="970" t="str">
        <f t="shared" si="117"/>
        <v>PAS AE 2018</v>
      </c>
      <c r="Y1476" s="970" t="str">
        <f t="shared" si="118"/>
        <v/>
      </c>
      <c r="Z1476" s="957">
        <f t="shared" si="115"/>
        <v>0</v>
      </c>
      <c r="AA1476" s="957" t="str">
        <f t="shared" si="116"/>
        <v/>
      </c>
      <c r="AB1476" s="959">
        <f t="array" ref="AB1476">MAX(($I$2:$I$10000=I1476)*($W$2:$W$10000=W1476)*($E$2:$E$10000="51")*($P$2:$P$10000))</f>
        <v>0</v>
      </c>
      <c r="AC1476" s="957">
        <f t="shared" si="119"/>
        <v>0</v>
      </c>
    </row>
    <row r="1477" spans="24:29" x14ac:dyDescent="0.3">
      <c r="X1477" s="970" t="str">
        <f t="shared" si="117"/>
        <v>PAS AE 2018</v>
      </c>
      <c r="Y1477" s="970" t="str">
        <f t="shared" si="118"/>
        <v/>
      </c>
      <c r="Z1477" s="957">
        <f t="shared" si="115"/>
        <v>0</v>
      </c>
      <c r="AA1477" s="957" t="str">
        <f t="shared" si="116"/>
        <v/>
      </c>
      <c r="AB1477" s="959">
        <f t="array" ref="AB1477">MAX(($I$2:$I$10000=I1477)*($W$2:$W$10000=W1477)*($E$2:$E$10000="51")*($P$2:$P$10000))</f>
        <v>0</v>
      </c>
      <c r="AC1477" s="957">
        <f t="shared" si="119"/>
        <v>0</v>
      </c>
    </row>
    <row r="1478" spans="24:29" x14ac:dyDescent="0.3">
      <c r="X1478" s="970" t="str">
        <f t="shared" si="117"/>
        <v>PAS AE 2018</v>
      </c>
      <c r="Y1478" s="970" t="str">
        <f t="shared" si="118"/>
        <v/>
      </c>
      <c r="Z1478" s="957">
        <f t="shared" si="115"/>
        <v>0</v>
      </c>
      <c r="AA1478" s="957" t="str">
        <f t="shared" si="116"/>
        <v/>
      </c>
      <c r="AB1478" s="959">
        <f t="array" ref="AB1478">MAX(($I$2:$I$10000=I1478)*($W$2:$W$10000=W1478)*($E$2:$E$10000="51")*($P$2:$P$10000))</f>
        <v>0</v>
      </c>
      <c r="AC1478" s="957">
        <f t="shared" si="119"/>
        <v>0</v>
      </c>
    </row>
    <row r="1479" spans="24:29" x14ac:dyDescent="0.3">
      <c r="X1479" s="970" t="str">
        <f t="shared" si="117"/>
        <v>PAS AE 2018</v>
      </c>
      <c r="Y1479" s="970" t="str">
        <f t="shared" si="118"/>
        <v/>
      </c>
      <c r="Z1479" s="957">
        <f t="shared" si="115"/>
        <v>0</v>
      </c>
      <c r="AA1479" s="957" t="str">
        <f t="shared" si="116"/>
        <v/>
      </c>
      <c r="AB1479" s="959">
        <f t="array" ref="AB1479">MAX(($I$2:$I$10000=I1479)*($W$2:$W$10000=W1479)*($E$2:$E$10000="51")*($P$2:$P$10000))</f>
        <v>0</v>
      </c>
      <c r="AC1479" s="957">
        <f t="shared" si="119"/>
        <v>0</v>
      </c>
    </row>
    <row r="1480" spans="24:29" x14ac:dyDescent="0.3">
      <c r="X1480" s="970" t="str">
        <f t="shared" si="117"/>
        <v>PAS AE 2018</v>
      </c>
      <c r="Y1480" s="970" t="str">
        <f t="shared" si="118"/>
        <v/>
      </c>
      <c r="Z1480" s="957">
        <f t="shared" si="115"/>
        <v>0</v>
      </c>
      <c r="AA1480" s="957" t="str">
        <f t="shared" si="116"/>
        <v/>
      </c>
      <c r="AB1480" s="959">
        <f t="array" ref="AB1480">MAX(($I$2:$I$10000=I1480)*($W$2:$W$10000=W1480)*($E$2:$E$10000="51")*($P$2:$P$10000))</f>
        <v>0</v>
      </c>
      <c r="AC1480" s="957">
        <f t="shared" si="119"/>
        <v>0</v>
      </c>
    </row>
    <row r="1481" spans="24:29" x14ac:dyDescent="0.3">
      <c r="X1481" s="970" t="str">
        <f t="shared" si="117"/>
        <v>PAS AE 2018</v>
      </c>
      <c r="Y1481" s="970" t="str">
        <f t="shared" si="118"/>
        <v/>
      </c>
      <c r="Z1481" s="957">
        <f t="shared" si="115"/>
        <v>0</v>
      </c>
      <c r="AA1481" s="957" t="str">
        <f t="shared" si="116"/>
        <v/>
      </c>
      <c r="AB1481" s="959">
        <f t="array" ref="AB1481">MAX(($I$2:$I$10000=I1481)*($W$2:$W$10000=W1481)*($E$2:$E$10000="51")*($P$2:$P$10000))</f>
        <v>0</v>
      </c>
      <c r="AC1481" s="957">
        <f t="shared" si="119"/>
        <v>0</v>
      </c>
    </row>
    <row r="1482" spans="24:29" x14ac:dyDescent="0.3">
      <c r="X1482" s="970" t="str">
        <f t="shared" si="117"/>
        <v>PAS AE 2018</v>
      </c>
      <c r="Y1482" s="970" t="str">
        <f t="shared" si="118"/>
        <v/>
      </c>
      <c r="Z1482" s="957">
        <f t="shared" si="115"/>
        <v>0</v>
      </c>
      <c r="AA1482" s="957" t="str">
        <f t="shared" si="116"/>
        <v/>
      </c>
      <c r="AB1482" s="959">
        <f t="array" ref="AB1482">MAX(($I$2:$I$10000=I1482)*($W$2:$W$10000=W1482)*($E$2:$E$10000="51")*($P$2:$P$10000))</f>
        <v>0</v>
      </c>
      <c r="AC1482" s="957">
        <f t="shared" si="119"/>
        <v>0</v>
      </c>
    </row>
    <row r="1483" spans="24:29" x14ac:dyDescent="0.3">
      <c r="X1483" s="970" t="str">
        <f t="shared" si="117"/>
        <v>PAS AE 2018</v>
      </c>
      <c r="Y1483" s="970" t="str">
        <f t="shared" si="118"/>
        <v/>
      </c>
      <c r="Z1483" s="957">
        <f t="shared" si="115"/>
        <v>0</v>
      </c>
      <c r="AA1483" s="957" t="str">
        <f t="shared" si="116"/>
        <v/>
      </c>
      <c r="AB1483" s="959">
        <f t="array" ref="AB1483">MAX(($I$2:$I$10000=I1483)*($W$2:$W$10000=W1483)*($E$2:$E$10000="51")*($P$2:$P$10000))</f>
        <v>0</v>
      </c>
      <c r="AC1483" s="957">
        <f t="shared" si="119"/>
        <v>0</v>
      </c>
    </row>
    <row r="1484" spans="24:29" x14ac:dyDescent="0.3">
      <c r="X1484" s="970" t="str">
        <f t="shared" si="117"/>
        <v>PAS AE 2018</v>
      </c>
      <c r="Y1484" s="970" t="str">
        <f t="shared" si="118"/>
        <v/>
      </c>
      <c r="Z1484" s="957">
        <f t="shared" si="115"/>
        <v>0</v>
      </c>
      <c r="AA1484" s="957" t="str">
        <f t="shared" si="116"/>
        <v/>
      </c>
      <c r="AB1484" s="959">
        <f t="array" ref="AB1484">MAX(($I$2:$I$10000=I1484)*($W$2:$W$10000=W1484)*($E$2:$E$10000="51")*($P$2:$P$10000))</f>
        <v>0</v>
      </c>
      <c r="AC1484" s="957">
        <f t="shared" si="119"/>
        <v>0</v>
      </c>
    </row>
    <row r="1485" spans="24:29" x14ac:dyDescent="0.3">
      <c r="X1485" s="970" t="str">
        <f t="shared" si="117"/>
        <v>PAS AE 2018</v>
      </c>
      <c r="Y1485" s="970" t="str">
        <f t="shared" si="118"/>
        <v/>
      </c>
      <c r="Z1485" s="957">
        <f t="shared" si="115"/>
        <v>0</v>
      </c>
      <c r="AA1485" s="957" t="str">
        <f t="shared" si="116"/>
        <v/>
      </c>
      <c r="AB1485" s="959">
        <f t="array" ref="AB1485">MAX(($I$2:$I$10000=I1485)*($W$2:$W$10000=W1485)*($E$2:$E$10000="51")*($P$2:$P$10000))</f>
        <v>0</v>
      </c>
      <c r="AC1485" s="957">
        <f t="shared" si="119"/>
        <v>0</v>
      </c>
    </row>
    <row r="1486" spans="24:29" x14ac:dyDescent="0.3">
      <c r="X1486" s="970" t="str">
        <f t="shared" si="117"/>
        <v>PAS AE 2018</v>
      </c>
      <c r="Y1486" s="970" t="str">
        <f t="shared" si="118"/>
        <v/>
      </c>
      <c r="Z1486" s="957">
        <f t="shared" si="115"/>
        <v>0</v>
      </c>
      <c r="AA1486" s="957" t="str">
        <f t="shared" si="116"/>
        <v/>
      </c>
      <c r="AB1486" s="959">
        <f t="array" ref="AB1486">MAX(($I$2:$I$10000=I1486)*($W$2:$W$10000=W1486)*($E$2:$E$10000="51")*($P$2:$P$10000))</f>
        <v>0</v>
      </c>
      <c r="AC1486" s="957">
        <f t="shared" si="119"/>
        <v>0</v>
      </c>
    </row>
    <row r="1487" spans="24:29" x14ac:dyDescent="0.3">
      <c r="X1487" s="970" t="str">
        <f t="shared" si="117"/>
        <v>PAS AE 2018</v>
      </c>
      <c r="Y1487" s="970" t="str">
        <f t="shared" si="118"/>
        <v/>
      </c>
      <c r="Z1487" s="957">
        <f t="shared" si="115"/>
        <v>0</v>
      </c>
      <c r="AA1487" s="957" t="str">
        <f t="shared" si="116"/>
        <v/>
      </c>
      <c r="AB1487" s="959">
        <f t="array" ref="AB1487">MAX(($I$2:$I$10000=I1487)*($W$2:$W$10000=W1487)*($E$2:$E$10000="51")*($P$2:$P$10000))</f>
        <v>0</v>
      </c>
      <c r="AC1487" s="957">
        <f t="shared" si="119"/>
        <v>0</v>
      </c>
    </row>
    <row r="1488" spans="24:29" x14ac:dyDescent="0.3">
      <c r="X1488" s="970" t="str">
        <f t="shared" si="117"/>
        <v>PAS AE 2018</v>
      </c>
      <c r="Y1488" s="970" t="str">
        <f t="shared" si="118"/>
        <v/>
      </c>
      <c r="Z1488" s="957">
        <f t="shared" si="115"/>
        <v>0</v>
      </c>
      <c r="AA1488" s="957" t="str">
        <f t="shared" si="116"/>
        <v/>
      </c>
      <c r="AB1488" s="959">
        <f t="array" ref="AB1488">MAX(($I$2:$I$10000=I1488)*($W$2:$W$10000=W1488)*($E$2:$E$10000="51")*($P$2:$P$10000))</f>
        <v>0</v>
      </c>
      <c r="AC1488" s="957">
        <f t="shared" si="119"/>
        <v>0</v>
      </c>
    </row>
    <row r="1489" spans="24:29" x14ac:dyDescent="0.3">
      <c r="X1489" s="970" t="str">
        <f t="shared" si="117"/>
        <v>PAS AE 2018</v>
      </c>
      <c r="Y1489" s="970" t="str">
        <f t="shared" si="118"/>
        <v/>
      </c>
      <c r="Z1489" s="957">
        <f t="shared" si="115"/>
        <v>0</v>
      </c>
      <c r="AA1489" s="957" t="str">
        <f t="shared" si="116"/>
        <v/>
      </c>
      <c r="AB1489" s="959">
        <f t="array" ref="AB1489">MAX(($I$2:$I$10000=I1489)*($W$2:$W$10000=W1489)*($E$2:$E$10000="51")*($P$2:$P$10000))</f>
        <v>0</v>
      </c>
      <c r="AC1489" s="957">
        <f t="shared" si="119"/>
        <v>0</v>
      </c>
    </row>
    <row r="1490" spans="24:29" x14ac:dyDescent="0.3">
      <c r="X1490" s="970" t="str">
        <f t="shared" si="117"/>
        <v>PAS AE 2018</v>
      </c>
      <c r="Y1490" s="970" t="str">
        <f t="shared" si="118"/>
        <v/>
      </c>
      <c r="Z1490" s="957">
        <f t="shared" si="115"/>
        <v>0</v>
      </c>
      <c r="AA1490" s="957" t="str">
        <f t="shared" si="116"/>
        <v/>
      </c>
      <c r="AB1490" s="959">
        <f t="array" ref="AB1490">MAX(($I$2:$I$10000=I1490)*($W$2:$W$10000=W1490)*($E$2:$E$10000="51")*($P$2:$P$10000))</f>
        <v>0</v>
      </c>
      <c r="AC1490" s="957">
        <f t="shared" si="119"/>
        <v>0</v>
      </c>
    </row>
    <row r="1491" spans="24:29" x14ac:dyDescent="0.3">
      <c r="X1491" s="970" t="str">
        <f t="shared" si="117"/>
        <v>PAS AE 2018</v>
      </c>
      <c r="Y1491" s="970" t="str">
        <f t="shared" si="118"/>
        <v/>
      </c>
      <c r="Z1491" s="957">
        <f t="shared" si="115"/>
        <v>0</v>
      </c>
      <c r="AA1491" s="957" t="str">
        <f t="shared" si="116"/>
        <v/>
      </c>
      <c r="AB1491" s="959">
        <f t="array" ref="AB1491">MAX(($I$2:$I$10000=I1491)*($W$2:$W$10000=W1491)*($E$2:$E$10000="51")*($P$2:$P$10000))</f>
        <v>0</v>
      </c>
      <c r="AC1491" s="957">
        <f t="shared" si="119"/>
        <v>0</v>
      </c>
    </row>
    <row r="1492" spans="24:29" x14ac:dyDescent="0.3">
      <c r="X1492" s="970" t="str">
        <f t="shared" si="117"/>
        <v>PAS AE 2018</v>
      </c>
      <c r="Y1492" s="970" t="str">
        <f t="shared" si="118"/>
        <v/>
      </c>
      <c r="Z1492" s="957">
        <f t="shared" si="115"/>
        <v>0</v>
      </c>
      <c r="AA1492" s="957" t="str">
        <f t="shared" si="116"/>
        <v/>
      </c>
      <c r="AB1492" s="959">
        <f t="array" ref="AB1492">MAX(($I$2:$I$10000=I1492)*($W$2:$W$10000=W1492)*($E$2:$E$10000="51")*($P$2:$P$10000))</f>
        <v>0</v>
      </c>
      <c r="AC1492" s="957">
        <f t="shared" si="119"/>
        <v>0</v>
      </c>
    </row>
    <row r="1493" spans="24:29" x14ac:dyDescent="0.3">
      <c r="X1493" s="970" t="str">
        <f t="shared" si="117"/>
        <v>PAS AE 2018</v>
      </c>
      <c r="Y1493" s="970" t="str">
        <f t="shared" si="118"/>
        <v/>
      </c>
      <c r="Z1493" s="957">
        <f t="shared" si="115"/>
        <v>0</v>
      </c>
      <c r="AA1493" s="957" t="str">
        <f t="shared" si="116"/>
        <v/>
      </c>
      <c r="AB1493" s="959">
        <f t="array" ref="AB1493">MAX(($I$2:$I$10000=I1493)*($W$2:$W$10000=W1493)*($E$2:$E$10000="51")*($P$2:$P$10000))</f>
        <v>0</v>
      </c>
      <c r="AC1493" s="957">
        <f t="shared" si="119"/>
        <v>0</v>
      </c>
    </row>
    <row r="1494" spans="24:29" x14ac:dyDescent="0.3">
      <c r="X1494" s="970" t="str">
        <f t="shared" si="117"/>
        <v>PAS AE 2018</v>
      </c>
      <c r="Y1494" s="970" t="str">
        <f t="shared" si="118"/>
        <v/>
      </c>
      <c r="Z1494" s="957">
        <f t="shared" si="115"/>
        <v>0</v>
      </c>
      <c r="AA1494" s="957" t="str">
        <f t="shared" si="116"/>
        <v/>
      </c>
      <c r="AB1494" s="959">
        <f t="array" ref="AB1494">MAX(($I$2:$I$10000=I1494)*($W$2:$W$10000=W1494)*($E$2:$E$10000="51")*($P$2:$P$10000))</f>
        <v>0</v>
      </c>
      <c r="AC1494" s="957">
        <f t="shared" si="119"/>
        <v>0</v>
      </c>
    </row>
    <row r="1495" spans="24:29" x14ac:dyDescent="0.3">
      <c r="X1495" s="970" t="str">
        <f t="shared" si="117"/>
        <v>PAS AE 2018</v>
      </c>
      <c r="Y1495" s="970" t="str">
        <f t="shared" si="118"/>
        <v/>
      </c>
      <c r="Z1495" s="957">
        <f t="shared" si="115"/>
        <v>0</v>
      </c>
      <c r="AA1495" s="957" t="str">
        <f t="shared" si="116"/>
        <v/>
      </c>
      <c r="AB1495" s="959">
        <f t="array" ref="AB1495">MAX(($I$2:$I$10000=I1495)*($W$2:$W$10000=W1495)*($E$2:$E$10000="51")*($P$2:$P$10000))</f>
        <v>0</v>
      </c>
      <c r="AC1495" s="957">
        <f t="shared" si="119"/>
        <v>0</v>
      </c>
    </row>
    <row r="1496" spans="24:29" x14ac:dyDescent="0.3">
      <c r="X1496" s="970" t="str">
        <f t="shared" si="117"/>
        <v>PAS AE 2018</v>
      </c>
      <c r="Y1496" s="970" t="str">
        <f t="shared" si="118"/>
        <v/>
      </c>
      <c r="Z1496" s="957">
        <f t="shared" si="115"/>
        <v>0</v>
      </c>
      <c r="AA1496" s="957" t="str">
        <f t="shared" si="116"/>
        <v/>
      </c>
      <c r="AB1496" s="959">
        <f t="array" ref="AB1496">MAX(($I$2:$I$10000=I1496)*($W$2:$W$10000=W1496)*($E$2:$E$10000="51")*($P$2:$P$10000))</f>
        <v>0</v>
      </c>
      <c r="AC1496" s="957">
        <f t="shared" si="119"/>
        <v>0</v>
      </c>
    </row>
    <row r="1497" spans="24:29" x14ac:dyDescent="0.3">
      <c r="X1497" s="970" t="str">
        <f t="shared" si="117"/>
        <v>PAS AE 2018</v>
      </c>
      <c r="Y1497" s="970" t="str">
        <f t="shared" si="118"/>
        <v/>
      </c>
      <c r="Z1497" s="957">
        <f t="shared" si="115"/>
        <v>0</v>
      </c>
      <c r="AA1497" s="957" t="str">
        <f t="shared" si="116"/>
        <v/>
      </c>
      <c r="AB1497" s="959">
        <f t="array" ref="AB1497">MAX(($I$2:$I$10000=I1497)*($W$2:$W$10000=W1497)*($E$2:$E$10000="51")*($P$2:$P$10000))</f>
        <v>0</v>
      </c>
      <c r="AC1497" s="957">
        <f t="shared" si="119"/>
        <v>0</v>
      </c>
    </row>
    <row r="1498" spans="24:29" x14ac:dyDescent="0.3">
      <c r="X1498" s="970" t="str">
        <f t="shared" si="117"/>
        <v>PAS AE 2018</v>
      </c>
      <c r="Y1498" s="970" t="str">
        <f t="shared" si="118"/>
        <v/>
      </c>
      <c r="Z1498" s="957">
        <f t="shared" si="115"/>
        <v>0</v>
      </c>
      <c r="AA1498" s="957" t="str">
        <f t="shared" si="116"/>
        <v/>
      </c>
      <c r="AB1498" s="959">
        <f t="array" ref="AB1498">MAX(($I$2:$I$10000=I1498)*($W$2:$W$10000=W1498)*($E$2:$E$10000="51")*($P$2:$P$10000))</f>
        <v>0</v>
      </c>
      <c r="AC1498" s="957">
        <f t="shared" si="119"/>
        <v>0</v>
      </c>
    </row>
    <row r="1499" spans="24:29" x14ac:dyDescent="0.3">
      <c r="X1499" s="970" t="str">
        <f t="shared" si="117"/>
        <v>PAS AE 2018</v>
      </c>
      <c r="Y1499" s="970" t="str">
        <f t="shared" si="118"/>
        <v/>
      </c>
      <c r="Z1499" s="957">
        <f t="shared" si="115"/>
        <v>0</v>
      </c>
      <c r="AA1499" s="957" t="str">
        <f t="shared" si="116"/>
        <v/>
      </c>
      <c r="AB1499" s="959">
        <f t="array" ref="AB1499">MAX(($I$2:$I$10000=I1499)*($W$2:$W$10000=W1499)*($E$2:$E$10000="51")*($P$2:$P$10000))</f>
        <v>0</v>
      </c>
      <c r="AC1499" s="957">
        <f t="shared" si="119"/>
        <v>0</v>
      </c>
    </row>
    <row r="1500" spans="24:29" x14ac:dyDescent="0.3">
      <c r="X1500" s="970" t="str">
        <f t="shared" si="117"/>
        <v>PAS AE 2018</v>
      </c>
      <c r="Y1500" s="970" t="str">
        <f t="shared" si="118"/>
        <v/>
      </c>
      <c r="Z1500" s="957">
        <f t="shared" si="115"/>
        <v>0</v>
      </c>
      <c r="AA1500" s="957" t="str">
        <f t="shared" si="116"/>
        <v/>
      </c>
      <c r="AB1500" s="959">
        <f t="array" ref="AB1500">MAX(($I$2:$I$10000=I1500)*($W$2:$W$10000=W1500)*($E$2:$E$10000="51")*($P$2:$P$10000))</f>
        <v>0</v>
      </c>
      <c r="AC1500" s="957">
        <f t="shared" si="119"/>
        <v>0</v>
      </c>
    </row>
    <row r="1501" spans="24:29" x14ac:dyDescent="0.3">
      <c r="X1501" s="970" t="str">
        <f t="shared" si="117"/>
        <v>PAS AE 2018</v>
      </c>
      <c r="Y1501" s="970" t="str">
        <f t="shared" si="118"/>
        <v/>
      </c>
      <c r="Z1501" s="957">
        <f t="shared" si="115"/>
        <v>0</v>
      </c>
      <c r="AA1501" s="957" t="str">
        <f t="shared" si="116"/>
        <v/>
      </c>
      <c r="AB1501" s="957">
        <f t="array" ref="AB1501">MAX(($I$2:$I$10000=I1501)*($W$2:$W$10000=W1501)*($E$2:$E$10000="51")*($P$2:$P$10000))</f>
        <v>0</v>
      </c>
      <c r="AC1501" s="957">
        <f t="shared" si="119"/>
        <v>0</v>
      </c>
    </row>
    <row r="1502" spans="24:29" x14ac:dyDescent="0.3">
      <c r="X1502" s="970" t="str">
        <f t="shared" si="117"/>
        <v>PAS AE 2018</v>
      </c>
      <c r="Y1502" s="970" t="str">
        <f t="shared" si="118"/>
        <v/>
      </c>
      <c r="Z1502" s="957">
        <f t="shared" si="115"/>
        <v>0</v>
      </c>
      <c r="AA1502" s="957" t="str">
        <f t="shared" si="116"/>
        <v/>
      </c>
      <c r="AB1502" s="957">
        <f t="array" ref="AB1502">MAX(($I$2:$I$10000=I1502)*($W$2:$W$10000=W1502)*($E$2:$E$10000="51")*($P$2:$P$10000))</f>
        <v>0</v>
      </c>
      <c r="AC1502" s="957">
        <f t="shared" si="119"/>
        <v>0</v>
      </c>
    </row>
    <row r="1503" spans="24:29" x14ac:dyDescent="0.3">
      <c r="X1503" s="970" t="str">
        <f t="shared" si="117"/>
        <v>PAS AE 2018</v>
      </c>
      <c r="Y1503" s="970" t="str">
        <f t="shared" si="118"/>
        <v/>
      </c>
      <c r="Z1503" s="957">
        <f t="shared" si="115"/>
        <v>0</v>
      </c>
      <c r="AA1503" s="957" t="str">
        <f t="shared" si="116"/>
        <v/>
      </c>
      <c r="AB1503" s="957">
        <f t="array" ref="AB1503">MAX(($I$2:$I$10000=I1503)*($W$2:$W$10000=W1503)*($E$2:$E$10000="51")*($P$2:$P$10000))</f>
        <v>0</v>
      </c>
      <c r="AC1503" s="957">
        <f t="shared" si="119"/>
        <v>0</v>
      </c>
    </row>
    <row r="1504" spans="24:29" x14ac:dyDescent="0.3">
      <c r="X1504" s="970" t="str">
        <f t="shared" si="117"/>
        <v>PAS AE 2018</v>
      </c>
      <c r="Y1504" s="970" t="str">
        <f t="shared" si="118"/>
        <v/>
      </c>
      <c r="Z1504" s="957">
        <f t="shared" si="115"/>
        <v>0</v>
      </c>
      <c r="AA1504" s="957" t="str">
        <f t="shared" si="116"/>
        <v/>
      </c>
      <c r="AB1504" s="957">
        <f t="array" ref="AB1504">MAX(($I$2:$I$10000=I1504)*($W$2:$W$10000=W1504)*($E$2:$E$10000="51")*($P$2:$P$10000))</f>
        <v>0</v>
      </c>
      <c r="AC1504" s="957">
        <f t="shared" si="119"/>
        <v>0</v>
      </c>
    </row>
    <row r="1505" spans="24:29" x14ac:dyDescent="0.3">
      <c r="X1505" s="970" t="str">
        <f t="shared" si="117"/>
        <v>PAS AE 2018</v>
      </c>
      <c r="Y1505" s="970" t="str">
        <f t="shared" si="118"/>
        <v/>
      </c>
      <c r="Z1505" s="957">
        <f t="shared" si="115"/>
        <v>0</v>
      </c>
      <c r="AA1505" s="957" t="str">
        <f t="shared" si="116"/>
        <v/>
      </c>
      <c r="AB1505" s="957">
        <f t="array" ref="AB1505">MAX(($I$2:$I$10000=I1505)*($W$2:$W$10000=W1505)*($E$2:$E$10000="51")*($P$2:$P$10000))</f>
        <v>0</v>
      </c>
      <c r="AC1505" s="957">
        <f t="shared" si="119"/>
        <v>0</v>
      </c>
    </row>
    <row r="1506" spans="24:29" x14ac:dyDescent="0.3">
      <c r="X1506" s="970" t="str">
        <f t="shared" si="117"/>
        <v>PAS AE 2018</v>
      </c>
      <c r="Y1506" s="970" t="str">
        <f t="shared" si="118"/>
        <v/>
      </c>
      <c r="Z1506" s="957">
        <f t="shared" si="115"/>
        <v>0</v>
      </c>
      <c r="AA1506" s="957" t="str">
        <f t="shared" si="116"/>
        <v/>
      </c>
      <c r="AB1506" s="957">
        <f t="array" ref="AB1506">MAX(($I$2:$I$10000=I1506)*($W$2:$W$10000=W1506)*($E$2:$E$10000="51")*($P$2:$P$10000))</f>
        <v>0</v>
      </c>
      <c r="AC1506" s="957">
        <f t="shared" si="119"/>
        <v>0</v>
      </c>
    </row>
    <row r="1507" spans="24:29" x14ac:dyDescent="0.3">
      <c r="X1507" s="970" t="str">
        <f t="shared" si="117"/>
        <v>PAS AE 2018</v>
      </c>
      <c r="Y1507" s="970" t="str">
        <f t="shared" si="118"/>
        <v/>
      </c>
      <c r="Z1507" s="957">
        <f t="shared" si="115"/>
        <v>0</v>
      </c>
      <c r="AA1507" s="957" t="str">
        <f t="shared" si="116"/>
        <v/>
      </c>
      <c r="AB1507" s="957">
        <f t="array" ref="AB1507">MAX(($I$2:$I$10000=I1507)*($W$2:$W$10000=W1507)*($E$2:$E$10000="51")*($P$2:$P$10000))</f>
        <v>0</v>
      </c>
      <c r="AC1507" s="957">
        <f t="shared" si="119"/>
        <v>0</v>
      </c>
    </row>
    <row r="1508" spans="24:29" x14ac:dyDescent="0.3">
      <c r="X1508" s="970" t="str">
        <f t="shared" si="117"/>
        <v>PAS AE 2018</v>
      </c>
      <c r="Y1508" s="970" t="str">
        <f t="shared" si="118"/>
        <v/>
      </c>
      <c r="Z1508" s="957">
        <f t="shared" si="115"/>
        <v>0</v>
      </c>
      <c r="AA1508" s="957" t="str">
        <f t="shared" si="116"/>
        <v/>
      </c>
      <c r="AB1508" s="957">
        <f t="array" ref="AB1508">MAX(($I$2:$I$10000=I1508)*($W$2:$W$10000=W1508)*($E$2:$E$10000="51")*($P$2:$P$10000))</f>
        <v>0</v>
      </c>
      <c r="AC1508" s="957">
        <f t="shared" si="119"/>
        <v>0</v>
      </c>
    </row>
    <row r="1509" spans="24:29" x14ac:dyDescent="0.3">
      <c r="X1509" s="970" t="str">
        <f t="shared" si="117"/>
        <v>PAS AE 2018</v>
      </c>
      <c r="Y1509" s="970" t="str">
        <f t="shared" si="118"/>
        <v/>
      </c>
      <c r="Z1509" s="957">
        <f t="shared" si="115"/>
        <v>0</v>
      </c>
      <c r="AA1509" s="957" t="str">
        <f t="shared" si="116"/>
        <v/>
      </c>
      <c r="AB1509" s="957">
        <f t="array" ref="AB1509">MAX(($I$2:$I$10000=I1509)*($W$2:$W$10000=W1509)*($E$2:$E$10000="51")*($P$2:$P$10000))</f>
        <v>0</v>
      </c>
      <c r="AC1509" s="957">
        <f t="shared" si="119"/>
        <v>0</v>
      </c>
    </row>
    <row r="1510" spans="24:29" x14ac:dyDescent="0.3">
      <c r="X1510" s="970" t="str">
        <f t="shared" si="117"/>
        <v>PAS AE 2018</v>
      </c>
      <c r="Y1510" s="970" t="str">
        <f t="shared" si="118"/>
        <v/>
      </c>
      <c r="Z1510" s="957">
        <f t="shared" si="115"/>
        <v>0</v>
      </c>
      <c r="AA1510" s="957" t="str">
        <f t="shared" si="116"/>
        <v/>
      </c>
      <c r="AB1510" s="957">
        <f t="array" ref="AB1510">MAX(($I$2:$I$10000=I1510)*($W$2:$W$10000=W1510)*($E$2:$E$10000="51")*($P$2:$P$10000))</f>
        <v>0</v>
      </c>
      <c r="AC1510" s="957">
        <f t="shared" si="119"/>
        <v>0</v>
      </c>
    </row>
    <row r="1511" spans="24:29" x14ac:dyDescent="0.3">
      <c r="X1511" s="970" t="str">
        <f t="shared" si="117"/>
        <v>PAS AE 2018</v>
      </c>
      <c r="Y1511" s="970" t="str">
        <f t="shared" si="118"/>
        <v/>
      </c>
      <c r="Z1511" s="957">
        <f t="shared" si="115"/>
        <v>0</v>
      </c>
      <c r="AA1511" s="957" t="str">
        <f t="shared" si="116"/>
        <v/>
      </c>
      <c r="AB1511" s="957">
        <f t="array" ref="AB1511">MAX(($I$2:$I$10000=I1511)*($W$2:$W$10000=W1511)*($E$2:$E$10000="51")*($P$2:$P$10000))</f>
        <v>0</v>
      </c>
      <c r="AC1511" s="957">
        <f t="shared" si="119"/>
        <v>0</v>
      </c>
    </row>
    <row r="1512" spans="24:29" x14ac:dyDescent="0.3">
      <c r="X1512" s="970" t="str">
        <f t="shared" si="117"/>
        <v>PAS AE 2018</v>
      </c>
      <c r="Y1512" s="970" t="str">
        <f t="shared" si="118"/>
        <v/>
      </c>
      <c r="Z1512" s="957">
        <f t="shared" si="115"/>
        <v>0</v>
      </c>
      <c r="AA1512" s="957" t="str">
        <f t="shared" si="116"/>
        <v/>
      </c>
      <c r="AB1512" s="957">
        <f t="array" ref="AB1512">MAX(($I$2:$I$10000=I1512)*($W$2:$W$10000=W1512)*($E$2:$E$10000="51")*($P$2:$P$10000))</f>
        <v>0</v>
      </c>
      <c r="AC1512" s="957">
        <f t="shared" si="119"/>
        <v>0</v>
      </c>
    </row>
    <row r="1513" spans="24:29" x14ac:dyDescent="0.3">
      <c r="X1513" s="970" t="str">
        <f t="shared" si="117"/>
        <v>PAS AE 2018</v>
      </c>
      <c r="Y1513" s="970" t="str">
        <f t="shared" si="118"/>
        <v/>
      </c>
      <c r="Z1513" s="957">
        <f t="shared" si="115"/>
        <v>0</v>
      </c>
      <c r="AA1513" s="957" t="str">
        <f t="shared" si="116"/>
        <v/>
      </c>
      <c r="AB1513" s="957">
        <f t="array" ref="AB1513">MAX(($I$2:$I$10000=I1513)*($W$2:$W$10000=W1513)*($E$2:$E$10000="51")*($P$2:$P$10000))</f>
        <v>0</v>
      </c>
      <c r="AC1513" s="957">
        <f t="shared" si="119"/>
        <v>0</v>
      </c>
    </row>
    <row r="1514" spans="24:29" x14ac:dyDescent="0.3">
      <c r="X1514" s="970" t="str">
        <f t="shared" si="117"/>
        <v>PAS AE 2018</v>
      </c>
      <c r="Y1514" s="970" t="str">
        <f t="shared" si="118"/>
        <v/>
      </c>
      <c r="Z1514" s="957">
        <f t="shared" si="115"/>
        <v>0</v>
      </c>
      <c r="AA1514" s="957" t="str">
        <f t="shared" si="116"/>
        <v/>
      </c>
      <c r="AB1514" s="957">
        <f t="array" ref="AB1514">MAX(($I$2:$I$10000=I1514)*($W$2:$W$10000=W1514)*($E$2:$E$10000="51")*($P$2:$P$10000))</f>
        <v>0</v>
      </c>
      <c r="AC1514" s="957">
        <f t="shared" si="119"/>
        <v>0</v>
      </c>
    </row>
    <row r="1515" spans="24:29" x14ac:dyDescent="0.3">
      <c r="X1515" s="970" t="str">
        <f t="shared" si="117"/>
        <v>PAS AE 2018</v>
      </c>
      <c r="Y1515" s="970" t="str">
        <f t="shared" si="118"/>
        <v/>
      </c>
      <c r="Z1515" s="957">
        <f t="shared" si="115"/>
        <v>0</v>
      </c>
      <c r="AA1515" s="957" t="str">
        <f t="shared" si="116"/>
        <v/>
      </c>
      <c r="AB1515" s="957">
        <f t="array" ref="AB1515">MAX(($I$2:$I$10000=I1515)*($W$2:$W$10000=W1515)*($E$2:$E$10000="51")*($P$2:$P$10000))</f>
        <v>0</v>
      </c>
      <c r="AC1515" s="957">
        <f t="shared" si="119"/>
        <v>0</v>
      </c>
    </row>
    <row r="1516" spans="24:29" x14ac:dyDescent="0.3">
      <c r="X1516" s="970" t="str">
        <f t="shared" si="117"/>
        <v>PAS AE 2018</v>
      </c>
      <c r="Y1516" s="970" t="str">
        <f t="shared" si="118"/>
        <v/>
      </c>
      <c r="Z1516" s="957">
        <f t="shared" si="115"/>
        <v>0</v>
      </c>
      <c r="AA1516" s="957" t="str">
        <f t="shared" si="116"/>
        <v/>
      </c>
      <c r="AB1516" s="957">
        <f t="array" ref="AB1516">MAX(($I$2:$I$10000=I1516)*($W$2:$W$10000=W1516)*($E$2:$E$10000="51")*($P$2:$P$10000))</f>
        <v>0</v>
      </c>
      <c r="AC1516" s="957">
        <f t="shared" si="119"/>
        <v>0</v>
      </c>
    </row>
    <row r="1517" spans="24:29" x14ac:dyDescent="0.3">
      <c r="X1517" s="970" t="str">
        <f t="shared" si="117"/>
        <v>PAS AE 2018</v>
      </c>
      <c r="Y1517" s="970" t="str">
        <f t="shared" si="118"/>
        <v/>
      </c>
      <c r="Z1517" s="957">
        <f t="shared" si="115"/>
        <v>0</v>
      </c>
      <c r="AA1517" s="957" t="str">
        <f t="shared" si="116"/>
        <v/>
      </c>
      <c r="AB1517" s="957">
        <f t="array" ref="AB1517">MAX(($I$2:$I$10000=I1517)*($W$2:$W$10000=W1517)*($E$2:$E$10000="51")*($P$2:$P$10000))</f>
        <v>0</v>
      </c>
      <c r="AC1517" s="957">
        <f t="shared" si="119"/>
        <v>0</v>
      </c>
    </row>
    <row r="1518" spans="24:29" x14ac:dyDescent="0.3">
      <c r="X1518" s="970" t="str">
        <f t="shared" si="117"/>
        <v>PAS AE 2018</v>
      </c>
      <c r="Y1518" s="970" t="str">
        <f t="shared" si="118"/>
        <v/>
      </c>
      <c r="Z1518" s="957">
        <f t="shared" si="115"/>
        <v>0</v>
      </c>
      <c r="AA1518" s="957" t="str">
        <f t="shared" si="116"/>
        <v/>
      </c>
      <c r="AB1518" s="957">
        <f t="array" ref="AB1518">MAX(($I$2:$I$10000=I1518)*($W$2:$W$10000=W1518)*($E$2:$E$10000="51")*($P$2:$P$10000))</f>
        <v>0</v>
      </c>
      <c r="AC1518" s="957">
        <f t="shared" si="119"/>
        <v>0</v>
      </c>
    </row>
    <row r="1519" spans="24:29" x14ac:dyDescent="0.3">
      <c r="X1519" s="970" t="str">
        <f t="shared" si="117"/>
        <v>PAS AE 2018</v>
      </c>
      <c r="Y1519" s="970" t="str">
        <f t="shared" si="118"/>
        <v/>
      </c>
      <c r="Z1519" s="957">
        <f t="shared" si="115"/>
        <v>0</v>
      </c>
      <c r="AA1519" s="957" t="str">
        <f t="shared" si="116"/>
        <v/>
      </c>
      <c r="AB1519" s="957">
        <f t="array" ref="AB1519">MAX(($I$2:$I$10000=I1519)*($W$2:$W$10000=W1519)*($E$2:$E$10000="51")*($P$2:$P$10000))</f>
        <v>0</v>
      </c>
      <c r="AC1519" s="957">
        <f t="shared" si="119"/>
        <v>0</v>
      </c>
    </row>
    <row r="1520" spans="24:29" x14ac:dyDescent="0.3">
      <c r="X1520" s="970" t="str">
        <f t="shared" si="117"/>
        <v>PAS AE 2018</v>
      </c>
      <c r="Y1520" s="970" t="str">
        <f t="shared" si="118"/>
        <v/>
      </c>
      <c r="Z1520" s="957">
        <f t="shared" si="115"/>
        <v>0</v>
      </c>
      <c r="AA1520" s="957" t="str">
        <f t="shared" si="116"/>
        <v/>
      </c>
      <c r="AB1520" s="957">
        <f t="array" ref="AB1520">MAX(($I$2:$I$10000=I1520)*($W$2:$W$10000=W1520)*($E$2:$E$10000="51")*($P$2:$P$10000))</f>
        <v>0</v>
      </c>
      <c r="AC1520" s="957">
        <f t="shared" si="119"/>
        <v>0</v>
      </c>
    </row>
    <row r="1521" spans="24:29" x14ac:dyDescent="0.3">
      <c r="X1521" s="970" t="str">
        <f t="shared" si="117"/>
        <v>PAS AE 2018</v>
      </c>
      <c r="Y1521" s="970" t="str">
        <f t="shared" si="118"/>
        <v/>
      </c>
      <c r="Z1521" s="957">
        <f t="shared" si="115"/>
        <v>0</v>
      </c>
      <c r="AA1521" s="957" t="str">
        <f t="shared" si="116"/>
        <v/>
      </c>
      <c r="AB1521" s="957">
        <f t="array" ref="AB1521">MAX(($I$2:$I$10000=I1521)*($W$2:$W$10000=W1521)*($E$2:$E$10000="51")*($P$2:$P$10000))</f>
        <v>0</v>
      </c>
      <c r="AC1521" s="957">
        <f t="shared" si="119"/>
        <v>0</v>
      </c>
    </row>
    <row r="1522" spans="24:29" x14ac:dyDescent="0.3">
      <c r="X1522" s="970" t="str">
        <f t="shared" si="117"/>
        <v>PAS AE 2018</v>
      </c>
      <c r="Y1522" s="970" t="str">
        <f t="shared" si="118"/>
        <v/>
      </c>
      <c r="Z1522" s="957">
        <f t="shared" si="115"/>
        <v>0</v>
      </c>
      <c r="AA1522" s="957" t="str">
        <f t="shared" si="116"/>
        <v/>
      </c>
      <c r="AB1522" s="957">
        <f t="array" ref="AB1522">MAX(($I$2:$I$10000=I1522)*($W$2:$W$10000=W1522)*($E$2:$E$10000="51")*($P$2:$P$10000))</f>
        <v>0</v>
      </c>
      <c r="AC1522" s="957">
        <f t="shared" si="119"/>
        <v>0</v>
      </c>
    </row>
    <row r="1523" spans="24:29" x14ac:dyDescent="0.3">
      <c r="X1523" s="970" t="str">
        <f t="shared" si="117"/>
        <v>PAS AE 2018</v>
      </c>
      <c r="Y1523" s="970" t="str">
        <f t="shared" si="118"/>
        <v/>
      </c>
      <c r="Z1523" s="957">
        <f t="shared" si="115"/>
        <v>0</v>
      </c>
      <c r="AA1523" s="957" t="str">
        <f t="shared" si="116"/>
        <v/>
      </c>
      <c r="AB1523" s="957">
        <f t="array" ref="AB1523">MAX(($I$2:$I$10000=I1523)*($W$2:$W$10000=W1523)*($E$2:$E$10000="51")*($P$2:$P$10000))</f>
        <v>0</v>
      </c>
      <c r="AC1523" s="957">
        <f t="shared" si="119"/>
        <v>0</v>
      </c>
    </row>
    <row r="1524" spans="24:29" x14ac:dyDescent="0.3">
      <c r="X1524" s="970" t="str">
        <f t="shared" si="117"/>
        <v>PAS AE 2018</v>
      </c>
      <c r="Y1524" s="970" t="str">
        <f t="shared" si="118"/>
        <v/>
      </c>
      <c r="Z1524" s="957">
        <f t="shared" si="115"/>
        <v>0</v>
      </c>
      <c r="AA1524" s="957" t="str">
        <f t="shared" si="116"/>
        <v/>
      </c>
      <c r="AB1524" s="957">
        <f t="array" ref="AB1524">MAX(($I$2:$I$10000=I1524)*($W$2:$W$10000=W1524)*($E$2:$E$10000="51")*($P$2:$P$10000))</f>
        <v>0</v>
      </c>
      <c r="AC1524" s="957">
        <f t="shared" si="119"/>
        <v>0</v>
      </c>
    </row>
    <row r="1525" spans="24:29" x14ac:dyDescent="0.3">
      <c r="X1525" s="970" t="str">
        <f t="shared" si="117"/>
        <v>PAS AE 2018</v>
      </c>
      <c r="Y1525" s="970" t="str">
        <f t="shared" si="118"/>
        <v/>
      </c>
      <c r="Z1525" s="957">
        <f t="shared" si="115"/>
        <v>0</v>
      </c>
      <c r="AA1525" s="957" t="str">
        <f t="shared" si="116"/>
        <v/>
      </c>
      <c r="AB1525" s="957">
        <f t="array" ref="AB1525">MAX(($I$2:$I$10000=I1525)*($W$2:$W$10000=W1525)*($E$2:$E$10000="51")*($P$2:$P$10000))</f>
        <v>0</v>
      </c>
      <c r="AC1525" s="957">
        <f t="shared" si="119"/>
        <v>0</v>
      </c>
    </row>
    <row r="1526" spans="24:29" x14ac:dyDescent="0.3">
      <c r="X1526" s="970" t="str">
        <f t="shared" si="117"/>
        <v>PAS AE 2018</v>
      </c>
      <c r="Y1526" s="970" t="str">
        <f t="shared" si="118"/>
        <v/>
      </c>
      <c r="Z1526" s="957">
        <f t="shared" si="115"/>
        <v>0</v>
      </c>
      <c r="AA1526" s="957" t="str">
        <f t="shared" si="116"/>
        <v/>
      </c>
      <c r="AB1526" s="957">
        <f t="array" ref="AB1526">MAX(($I$2:$I$10000=I1526)*($W$2:$W$10000=W1526)*($E$2:$E$10000="51")*($P$2:$P$10000))</f>
        <v>0</v>
      </c>
      <c r="AC1526" s="957">
        <f t="shared" si="119"/>
        <v>0</v>
      </c>
    </row>
    <row r="1527" spans="24:29" x14ac:dyDescent="0.3">
      <c r="X1527" s="970" t="str">
        <f t="shared" si="117"/>
        <v>PAS AE 2018</v>
      </c>
      <c r="Y1527" s="970" t="str">
        <f t="shared" si="118"/>
        <v/>
      </c>
      <c r="Z1527" s="957">
        <f t="shared" si="115"/>
        <v>0</v>
      </c>
      <c r="AA1527" s="957" t="str">
        <f t="shared" si="116"/>
        <v/>
      </c>
      <c r="AB1527" s="957">
        <f t="array" ref="AB1527">MAX(($I$2:$I$10000=I1527)*($W$2:$W$10000=W1527)*($E$2:$E$10000="51")*($P$2:$P$10000))</f>
        <v>0</v>
      </c>
      <c r="AC1527" s="957">
        <f t="shared" si="119"/>
        <v>0</v>
      </c>
    </row>
    <row r="1528" spans="24:29" x14ac:dyDescent="0.3">
      <c r="X1528" s="970" t="str">
        <f t="shared" si="117"/>
        <v>PAS AE 2018</v>
      </c>
      <c r="Y1528" s="970" t="str">
        <f t="shared" si="118"/>
        <v/>
      </c>
      <c r="Z1528" s="957">
        <f t="shared" si="115"/>
        <v>0</v>
      </c>
      <c r="AA1528" s="957" t="str">
        <f t="shared" si="116"/>
        <v/>
      </c>
      <c r="AB1528" s="957">
        <f t="array" ref="AB1528">MAX(($I$2:$I$10000=I1528)*($W$2:$W$10000=W1528)*($E$2:$E$10000="51")*($P$2:$P$10000))</f>
        <v>0</v>
      </c>
      <c r="AC1528" s="957">
        <f t="shared" si="119"/>
        <v>0</v>
      </c>
    </row>
    <row r="1529" spans="24:29" x14ac:dyDescent="0.3">
      <c r="X1529" s="970" t="str">
        <f t="shared" si="117"/>
        <v>PAS AE 2018</v>
      </c>
      <c r="Y1529" s="970" t="str">
        <f t="shared" si="118"/>
        <v/>
      </c>
      <c r="Z1529" s="957">
        <f t="shared" si="115"/>
        <v>0</v>
      </c>
      <c r="AA1529" s="957" t="str">
        <f t="shared" si="116"/>
        <v/>
      </c>
      <c r="AB1529" s="957">
        <f t="array" ref="AB1529">MAX(($I$2:$I$10000=I1529)*($W$2:$W$10000=W1529)*($E$2:$E$10000="51")*($P$2:$P$10000))</f>
        <v>0</v>
      </c>
      <c r="AC1529" s="957">
        <f t="shared" si="119"/>
        <v>0</v>
      </c>
    </row>
    <row r="1530" spans="24:29" x14ac:dyDescent="0.3">
      <c r="X1530" s="970" t="str">
        <f t="shared" si="117"/>
        <v>PAS AE 2018</v>
      </c>
      <c r="Y1530" s="970" t="str">
        <f t="shared" si="118"/>
        <v/>
      </c>
      <c r="Z1530" s="957">
        <f t="shared" si="115"/>
        <v>0</v>
      </c>
      <c r="AA1530" s="957" t="str">
        <f t="shared" si="116"/>
        <v/>
      </c>
      <c r="AB1530" s="957">
        <f t="array" ref="AB1530">MAX(($I$2:$I$10000=I1530)*($W$2:$W$10000=W1530)*($E$2:$E$10000="51")*($P$2:$P$10000))</f>
        <v>0</v>
      </c>
      <c r="AC1530" s="957">
        <f t="shared" si="119"/>
        <v>0</v>
      </c>
    </row>
    <row r="1531" spans="24:29" x14ac:dyDescent="0.3">
      <c r="X1531" s="970" t="str">
        <f t="shared" si="117"/>
        <v>PAS AE 2018</v>
      </c>
      <c r="Y1531" s="970" t="str">
        <f t="shared" si="118"/>
        <v/>
      </c>
      <c r="Z1531" s="957">
        <f t="shared" si="115"/>
        <v>0</v>
      </c>
      <c r="AA1531" s="957" t="str">
        <f t="shared" si="116"/>
        <v/>
      </c>
      <c r="AB1531" s="957">
        <f t="array" ref="AB1531">MAX(($I$2:$I$10000=I1531)*($W$2:$W$10000=W1531)*($E$2:$E$10000="51")*($P$2:$P$10000))</f>
        <v>0</v>
      </c>
      <c r="AC1531" s="957">
        <f t="shared" si="119"/>
        <v>0</v>
      </c>
    </row>
    <row r="1532" spans="24:29" x14ac:dyDescent="0.3">
      <c r="X1532" s="970" t="str">
        <f t="shared" si="117"/>
        <v>PAS AE 2018</v>
      </c>
      <c r="Y1532" s="970" t="str">
        <f t="shared" si="118"/>
        <v/>
      </c>
      <c r="Z1532" s="957">
        <f t="shared" si="115"/>
        <v>0</v>
      </c>
      <c r="AA1532" s="957" t="str">
        <f t="shared" si="116"/>
        <v/>
      </c>
      <c r="AB1532" s="957">
        <f t="array" ref="AB1532">MAX(($I$2:$I$10000=I1532)*($W$2:$W$10000=W1532)*($E$2:$E$10000="51")*($P$2:$P$10000))</f>
        <v>0</v>
      </c>
      <c r="AC1532" s="957">
        <f t="shared" si="119"/>
        <v>0</v>
      </c>
    </row>
    <row r="1533" spans="24:29" x14ac:dyDescent="0.3">
      <c r="X1533" s="970" t="str">
        <f t="shared" si="117"/>
        <v>PAS AE 2018</v>
      </c>
      <c r="Y1533" s="970" t="str">
        <f t="shared" si="118"/>
        <v/>
      </c>
      <c r="Z1533" s="957">
        <f t="shared" si="115"/>
        <v>0</v>
      </c>
      <c r="AA1533" s="957" t="str">
        <f t="shared" si="116"/>
        <v/>
      </c>
      <c r="AB1533" s="957">
        <f t="array" ref="AB1533">MAX(($I$2:$I$10000=I1533)*($W$2:$W$10000=W1533)*($E$2:$E$10000="51")*($P$2:$P$10000))</f>
        <v>0</v>
      </c>
      <c r="AC1533" s="957">
        <f t="shared" si="119"/>
        <v>0</v>
      </c>
    </row>
    <row r="1534" spans="24:29" x14ac:dyDescent="0.3">
      <c r="X1534" s="970" t="str">
        <f t="shared" si="117"/>
        <v>PAS AE 2018</v>
      </c>
      <c r="Y1534" s="970" t="str">
        <f t="shared" si="118"/>
        <v/>
      </c>
      <c r="Z1534" s="957">
        <f t="shared" si="115"/>
        <v>0</v>
      </c>
      <c r="AA1534" s="957" t="str">
        <f t="shared" si="116"/>
        <v/>
      </c>
      <c r="AB1534" s="957">
        <f t="array" ref="AB1534">MAX(($I$2:$I$10000=I1534)*($W$2:$W$10000=W1534)*($E$2:$E$10000="51")*($P$2:$P$10000))</f>
        <v>0</v>
      </c>
      <c r="AC1534" s="957">
        <f t="shared" si="119"/>
        <v>0</v>
      </c>
    </row>
    <row r="1535" spans="24:29" x14ac:dyDescent="0.3">
      <c r="X1535" s="970" t="str">
        <f t="shared" si="117"/>
        <v>PAS AE 2018</v>
      </c>
      <c r="Y1535" s="970" t="str">
        <f t="shared" si="118"/>
        <v/>
      </c>
      <c r="Z1535" s="957">
        <f t="shared" si="115"/>
        <v>0</v>
      </c>
      <c r="AA1535" s="957" t="str">
        <f t="shared" si="116"/>
        <v/>
      </c>
      <c r="AB1535" s="957">
        <f t="array" ref="AB1535">MAX(($I$2:$I$10000=I1535)*($W$2:$W$10000=W1535)*($E$2:$E$10000="51")*($P$2:$P$10000))</f>
        <v>0</v>
      </c>
      <c r="AC1535" s="957">
        <f t="shared" si="119"/>
        <v>0</v>
      </c>
    </row>
    <row r="1536" spans="24:29" x14ac:dyDescent="0.3">
      <c r="X1536" s="970" t="str">
        <f t="shared" si="117"/>
        <v>PAS AE 2018</v>
      </c>
      <c r="Y1536" s="970" t="str">
        <f t="shared" si="118"/>
        <v/>
      </c>
      <c r="Z1536" s="957">
        <f t="shared" si="115"/>
        <v>0</v>
      </c>
      <c r="AA1536" s="957" t="str">
        <f t="shared" si="116"/>
        <v/>
      </c>
      <c r="AB1536" s="957">
        <f t="array" ref="AB1536">MAX(($I$2:$I$10000=I1536)*($W$2:$W$10000=W1536)*($E$2:$E$10000="51")*($P$2:$P$10000))</f>
        <v>0</v>
      </c>
      <c r="AC1536" s="957">
        <f t="shared" si="119"/>
        <v>0</v>
      </c>
    </row>
    <row r="1537" spans="24:29" x14ac:dyDescent="0.3">
      <c r="X1537" s="970" t="str">
        <f t="shared" si="117"/>
        <v>PAS AE 2018</v>
      </c>
      <c r="Y1537" s="970" t="str">
        <f t="shared" si="118"/>
        <v/>
      </c>
      <c r="Z1537" s="957">
        <f t="shared" si="115"/>
        <v>0</v>
      </c>
      <c r="AA1537" s="957" t="str">
        <f t="shared" si="116"/>
        <v/>
      </c>
      <c r="AB1537" s="957">
        <f t="array" ref="AB1537">MAX(($I$2:$I$10000=I1537)*($W$2:$W$10000=W1537)*($E$2:$E$10000="51")*($P$2:$P$10000))</f>
        <v>0</v>
      </c>
      <c r="AC1537" s="957">
        <f t="shared" si="119"/>
        <v>0</v>
      </c>
    </row>
    <row r="1538" spans="24:29" x14ac:dyDescent="0.3">
      <c r="X1538" s="970" t="str">
        <f t="shared" si="117"/>
        <v>PAS AE 2018</v>
      </c>
      <c r="Y1538" s="970" t="str">
        <f t="shared" si="118"/>
        <v/>
      </c>
      <c r="Z1538" s="957">
        <f t="shared" ref="Z1538:Z1601" si="120">IF(AND(X1538="AE 2018",Y1538&lt;&gt;"0"),F1538,0)</f>
        <v>0</v>
      </c>
      <c r="AA1538" s="957" t="str">
        <f t="shared" ref="AA1538:AA1601" si="121">LEFT(C1538,12)</f>
        <v/>
      </c>
      <c r="AB1538" s="957">
        <f t="array" ref="AB1538">MAX(($I$2:$I$10000=I1538)*($W$2:$W$10000=W1538)*($E$2:$E$10000="51")*($P$2:$P$10000))</f>
        <v>0</v>
      </c>
      <c r="AC1538" s="957">
        <f t="shared" si="119"/>
        <v>0</v>
      </c>
    </row>
    <row r="1539" spans="24:29" x14ac:dyDescent="0.3">
      <c r="X1539" s="970" t="str">
        <f t="shared" ref="X1539:X1602" si="122">IF(AND(OR(E1539="51",E1539="57",E1539="54",E1539="61"),YEAR(AB1539)=2018),"AE 2018","PAS AE 2018")</f>
        <v>PAS AE 2018</v>
      </c>
      <c r="Y1539" s="970" t="str">
        <f t="shared" ref="Y1539:Y1602" si="123">CONCATENATE(W1539,I1539,E1539)</f>
        <v/>
      </c>
      <c r="Z1539" s="957">
        <f t="shared" si="120"/>
        <v>0</v>
      </c>
      <c r="AA1539" s="957" t="str">
        <f t="shared" si="121"/>
        <v/>
      </c>
      <c r="AB1539" s="957">
        <f t="array" ref="AB1539">MAX(($I$2:$I$10000=I1539)*($W$2:$W$10000=W1539)*($E$2:$E$10000="51")*($P$2:$P$10000))</f>
        <v>0</v>
      </c>
      <c r="AC1539" s="957">
        <f t="shared" ref="AC1539:AC1602" si="124">IF(YEAR(A1539)&gt;2018,0,F1539)</f>
        <v>0</v>
      </c>
    </row>
    <row r="1540" spans="24:29" x14ac:dyDescent="0.3">
      <c r="X1540" s="970" t="str">
        <f t="shared" si="122"/>
        <v>PAS AE 2018</v>
      </c>
      <c r="Y1540" s="970" t="str">
        <f t="shared" si="123"/>
        <v/>
      </c>
      <c r="Z1540" s="957">
        <f t="shared" si="120"/>
        <v>0</v>
      </c>
      <c r="AA1540" s="957" t="str">
        <f t="shared" si="121"/>
        <v/>
      </c>
      <c r="AB1540" s="957">
        <f t="array" ref="AB1540">MAX(($I$2:$I$10000=I1540)*($W$2:$W$10000=W1540)*($E$2:$E$10000="51")*($P$2:$P$10000))</f>
        <v>0</v>
      </c>
      <c r="AC1540" s="957">
        <f t="shared" si="124"/>
        <v>0</v>
      </c>
    </row>
    <row r="1541" spans="24:29" x14ac:dyDescent="0.3">
      <c r="X1541" s="970" t="str">
        <f t="shared" si="122"/>
        <v>PAS AE 2018</v>
      </c>
      <c r="Y1541" s="970" t="str">
        <f t="shared" si="123"/>
        <v/>
      </c>
      <c r="Z1541" s="957">
        <f t="shared" si="120"/>
        <v>0</v>
      </c>
      <c r="AA1541" s="957" t="str">
        <f t="shared" si="121"/>
        <v/>
      </c>
      <c r="AB1541" s="957">
        <f t="array" ref="AB1541">MAX(($I$2:$I$10000=I1541)*($W$2:$W$10000=W1541)*($E$2:$E$10000="51")*($P$2:$P$10000))</f>
        <v>0</v>
      </c>
      <c r="AC1541" s="957">
        <f t="shared" si="124"/>
        <v>0</v>
      </c>
    </row>
    <row r="1542" spans="24:29" x14ac:dyDescent="0.3">
      <c r="X1542" s="970" t="str">
        <f t="shared" si="122"/>
        <v>PAS AE 2018</v>
      </c>
      <c r="Y1542" s="970" t="str">
        <f t="shared" si="123"/>
        <v/>
      </c>
      <c r="Z1542" s="957">
        <f t="shared" si="120"/>
        <v>0</v>
      </c>
      <c r="AA1542" s="957" t="str">
        <f t="shared" si="121"/>
        <v/>
      </c>
      <c r="AB1542" s="957">
        <f t="array" ref="AB1542">MAX(($I$2:$I$10000=I1542)*($W$2:$W$10000=W1542)*($E$2:$E$10000="51")*($P$2:$P$10000))</f>
        <v>0</v>
      </c>
      <c r="AC1542" s="957">
        <f t="shared" si="124"/>
        <v>0</v>
      </c>
    </row>
    <row r="1543" spans="24:29" x14ac:dyDescent="0.3">
      <c r="X1543" s="970" t="str">
        <f t="shared" si="122"/>
        <v>PAS AE 2018</v>
      </c>
      <c r="Y1543" s="970" t="str">
        <f t="shared" si="123"/>
        <v/>
      </c>
      <c r="Z1543" s="957">
        <f t="shared" si="120"/>
        <v>0</v>
      </c>
      <c r="AA1543" s="957" t="str">
        <f t="shared" si="121"/>
        <v/>
      </c>
      <c r="AB1543" s="957">
        <f t="array" ref="AB1543">MAX(($I$2:$I$10000=I1543)*($W$2:$W$10000=W1543)*($E$2:$E$10000="51")*($P$2:$P$10000))</f>
        <v>0</v>
      </c>
      <c r="AC1543" s="957">
        <f t="shared" si="124"/>
        <v>0</v>
      </c>
    </row>
    <row r="1544" spans="24:29" x14ac:dyDescent="0.3">
      <c r="X1544" s="970" t="str">
        <f t="shared" si="122"/>
        <v>PAS AE 2018</v>
      </c>
      <c r="Y1544" s="970" t="str">
        <f t="shared" si="123"/>
        <v/>
      </c>
      <c r="Z1544" s="957">
        <f t="shared" si="120"/>
        <v>0</v>
      </c>
      <c r="AA1544" s="957" t="str">
        <f t="shared" si="121"/>
        <v/>
      </c>
      <c r="AB1544" s="957">
        <f t="array" ref="AB1544">MAX(($I$2:$I$10000=I1544)*($W$2:$W$10000=W1544)*($E$2:$E$10000="51")*($P$2:$P$10000))</f>
        <v>0</v>
      </c>
      <c r="AC1544" s="957">
        <f t="shared" si="124"/>
        <v>0</v>
      </c>
    </row>
    <row r="1545" spans="24:29" x14ac:dyDescent="0.3">
      <c r="X1545" s="970" t="str">
        <f t="shared" si="122"/>
        <v>PAS AE 2018</v>
      </c>
      <c r="Y1545" s="970" t="str">
        <f t="shared" si="123"/>
        <v/>
      </c>
      <c r="Z1545" s="957">
        <f t="shared" si="120"/>
        <v>0</v>
      </c>
      <c r="AA1545" s="957" t="str">
        <f t="shared" si="121"/>
        <v/>
      </c>
      <c r="AB1545" s="957">
        <f t="array" ref="AB1545">MAX(($I$2:$I$10000=I1545)*($W$2:$W$10000=W1545)*($E$2:$E$10000="51")*($P$2:$P$10000))</f>
        <v>0</v>
      </c>
      <c r="AC1545" s="957">
        <f t="shared" si="124"/>
        <v>0</v>
      </c>
    </row>
    <row r="1546" spans="24:29" x14ac:dyDescent="0.3">
      <c r="X1546" s="970" t="str">
        <f t="shared" si="122"/>
        <v>PAS AE 2018</v>
      </c>
      <c r="Y1546" s="970" t="str">
        <f t="shared" si="123"/>
        <v/>
      </c>
      <c r="Z1546" s="957">
        <f t="shared" si="120"/>
        <v>0</v>
      </c>
      <c r="AA1546" s="957" t="str">
        <f t="shared" si="121"/>
        <v/>
      </c>
      <c r="AB1546" s="957">
        <f t="array" ref="AB1546">MAX(($I$2:$I$10000=I1546)*($W$2:$W$10000=W1546)*($E$2:$E$10000="51")*($P$2:$P$10000))</f>
        <v>0</v>
      </c>
      <c r="AC1546" s="957">
        <f t="shared" si="124"/>
        <v>0</v>
      </c>
    </row>
    <row r="1547" spans="24:29" x14ac:dyDescent="0.3">
      <c r="X1547" s="970" t="str">
        <f t="shared" si="122"/>
        <v>PAS AE 2018</v>
      </c>
      <c r="Y1547" s="970" t="str">
        <f t="shared" si="123"/>
        <v/>
      </c>
      <c r="Z1547" s="957">
        <f t="shared" si="120"/>
        <v>0</v>
      </c>
      <c r="AA1547" s="957" t="str">
        <f t="shared" si="121"/>
        <v/>
      </c>
      <c r="AB1547" s="957">
        <f t="array" ref="AB1547">MAX(($I$2:$I$10000=I1547)*($W$2:$W$10000=W1547)*($E$2:$E$10000="51")*($P$2:$P$10000))</f>
        <v>0</v>
      </c>
      <c r="AC1547" s="957">
        <f t="shared" si="124"/>
        <v>0</v>
      </c>
    </row>
    <row r="1548" spans="24:29" x14ac:dyDescent="0.3">
      <c r="X1548" s="970" t="str">
        <f t="shared" si="122"/>
        <v>PAS AE 2018</v>
      </c>
      <c r="Y1548" s="970" t="str">
        <f t="shared" si="123"/>
        <v/>
      </c>
      <c r="Z1548" s="957">
        <f t="shared" si="120"/>
        <v>0</v>
      </c>
      <c r="AA1548" s="957" t="str">
        <f t="shared" si="121"/>
        <v/>
      </c>
      <c r="AB1548" s="957">
        <f t="array" ref="AB1548">MAX(($I$2:$I$10000=I1548)*($W$2:$W$10000=W1548)*($E$2:$E$10000="51")*($P$2:$P$10000))</f>
        <v>0</v>
      </c>
      <c r="AC1548" s="957">
        <f t="shared" si="124"/>
        <v>0</v>
      </c>
    </row>
    <row r="1549" spans="24:29" x14ac:dyDescent="0.3">
      <c r="X1549" s="970" t="str">
        <f t="shared" si="122"/>
        <v>PAS AE 2018</v>
      </c>
      <c r="Y1549" s="970" t="str">
        <f t="shared" si="123"/>
        <v/>
      </c>
      <c r="Z1549" s="957">
        <f t="shared" si="120"/>
        <v>0</v>
      </c>
      <c r="AA1549" s="957" t="str">
        <f t="shared" si="121"/>
        <v/>
      </c>
      <c r="AB1549" s="957">
        <f t="array" ref="AB1549">MAX(($I$2:$I$10000=I1549)*($W$2:$W$10000=W1549)*($E$2:$E$10000="51")*($P$2:$P$10000))</f>
        <v>0</v>
      </c>
      <c r="AC1549" s="957">
        <f t="shared" si="124"/>
        <v>0</v>
      </c>
    </row>
    <row r="1550" spans="24:29" x14ac:dyDescent="0.3">
      <c r="X1550" s="970" t="str">
        <f t="shared" si="122"/>
        <v>PAS AE 2018</v>
      </c>
      <c r="Y1550" s="970" t="str">
        <f t="shared" si="123"/>
        <v/>
      </c>
      <c r="Z1550" s="957">
        <f t="shared" si="120"/>
        <v>0</v>
      </c>
      <c r="AA1550" s="957" t="str">
        <f t="shared" si="121"/>
        <v/>
      </c>
      <c r="AB1550" s="957">
        <f t="array" ref="AB1550">MAX(($I$2:$I$10000=I1550)*($W$2:$W$10000=W1550)*($E$2:$E$10000="51")*($P$2:$P$10000))</f>
        <v>0</v>
      </c>
      <c r="AC1550" s="957">
        <f t="shared" si="124"/>
        <v>0</v>
      </c>
    </row>
    <row r="1551" spans="24:29" x14ac:dyDescent="0.3">
      <c r="X1551" s="970" t="str">
        <f t="shared" si="122"/>
        <v>PAS AE 2018</v>
      </c>
      <c r="Y1551" s="970" t="str">
        <f t="shared" si="123"/>
        <v/>
      </c>
      <c r="Z1551" s="957">
        <f t="shared" si="120"/>
        <v>0</v>
      </c>
      <c r="AA1551" s="957" t="str">
        <f t="shared" si="121"/>
        <v/>
      </c>
      <c r="AB1551" s="957">
        <f t="array" ref="AB1551">MAX(($I$2:$I$10000=I1551)*($W$2:$W$10000=W1551)*($E$2:$E$10000="51")*($P$2:$P$10000))</f>
        <v>0</v>
      </c>
      <c r="AC1551" s="957">
        <f t="shared" si="124"/>
        <v>0</v>
      </c>
    </row>
    <row r="1552" spans="24:29" x14ac:dyDescent="0.3">
      <c r="X1552" s="970" t="str">
        <f t="shared" si="122"/>
        <v>PAS AE 2018</v>
      </c>
      <c r="Y1552" s="970" t="str">
        <f t="shared" si="123"/>
        <v/>
      </c>
      <c r="Z1552" s="957">
        <f t="shared" si="120"/>
        <v>0</v>
      </c>
      <c r="AA1552" s="957" t="str">
        <f t="shared" si="121"/>
        <v/>
      </c>
      <c r="AB1552" s="957">
        <f t="array" ref="AB1552">MAX(($I$2:$I$10000=I1552)*($W$2:$W$10000=W1552)*($E$2:$E$10000="51")*($P$2:$P$10000))</f>
        <v>0</v>
      </c>
      <c r="AC1552" s="957">
        <f t="shared" si="124"/>
        <v>0</v>
      </c>
    </row>
    <row r="1553" spans="24:29" x14ac:dyDescent="0.3">
      <c r="X1553" s="970" t="str">
        <f t="shared" si="122"/>
        <v>PAS AE 2018</v>
      </c>
      <c r="Y1553" s="970" t="str">
        <f t="shared" si="123"/>
        <v/>
      </c>
      <c r="Z1553" s="957">
        <f t="shared" si="120"/>
        <v>0</v>
      </c>
      <c r="AA1553" s="957" t="str">
        <f t="shared" si="121"/>
        <v/>
      </c>
      <c r="AB1553" s="957">
        <f t="array" ref="AB1553">MAX(($I$2:$I$10000=I1553)*($W$2:$W$10000=W1553)*($E$2:$E$10000="51")*($P$2:$P$10000))</f>
        <v>0</v>
      </c>
      <c r="AC1553" s="957">
        <f t="shared" si="124"/>
        <v>0</v>
      </c>
    </row>
    <row r="1554" spans="24:29" x14ac:dyDescent="0.3">
      <c r="X1554" s="970" t="str">
        <f t="shared" si="122"/>
        <v>PAS AE 2018</v>
      </c>
      <c r="Y1554" s="970" t="str">
        <f t="shared" si="123"/>
        <v/>
      </c>
      <c r="Z1554" s="957">
        <f t="shared" si="120"/>
        <v>0</v>
      </c>
      <c r="AA1554" s="957" t="str">
        <f t="shared" si="121"/>
        <v/>
      </c>
      <c r="AB1554" s="957">
        <f t="array" ref="AB1554">MAX(($I$2:$I$10000=I1554)*($W$2:$W$10000=W1554)*($E$2:$E$10000="51")*($P$2:$P$10000))</f>
        <v>0</v>
      </c>
      <c r="AC1554" s="957">
        <f t="shared" si="124"/>
        <v>0</v>
      </c>
    </row>
    <row r="1555" spans="24:29" x14ac:dyDescent="0.3">
      <c r="X1555" s="970" t="str">
        <f t="shared" si="122"/>
        <v>PAS AE 2018</v>
      </c>
      <c r="Y1555" s="970" t="str">
        <f t="shared" si="123"/>
        <v/>
      </c>
      <c r="Z1555" s="957">
        <f t="shared" si="120"/>
        <v>0</v>
      </c>
      <c r="AA1555" s="957" t="str">
        <f t="shared" si="121"/>
        <v/>
      </c>
      <c r="AB1555" s="957">
        <f t="array" ref="AB1555">MAX(($I$2:$I$10000=I1555)*($W$2:$W$10000=W1555)*($E$2:$E$10000="51")*($P$2:$P$10000))</f>
        <v>0</v>
      </c>
      <c r="AC1555" s="957">
        <f t="shared" si="124"/>
        <v>0</v>
      </c>
    </row>
    <row r="1556" spans="24:29" x14ac:dyDescent="0.3">
      <c r="X1556" s="970" t="str">
        <f t="shared" si="122"/>
        <v>PAS AE 2018</v>
      </c>
      <c r="Y1556" s="970" t="str">
        <f t="shared" si="123"/>
        <v/>
      </c>
      <c r="Z1556" s="957">
        <f t="shared" si="120"/>
        <v>0</v>
      </c>
      <c r="AA1556" s="957" t="str">
        <f t="shared" si="121"/>
        <v/>
      </c>
      <c r="AB1556" s="957">
        <f t="array" ref="AB1556">MAX(($I$2:$I$10000=I1556)*($W$2:$W$10000=W1556)*($E$2:$E$10000="51")*($P$2:$P$10000))</f>
        <v>0</v>
      </c>
      <c r="AC1556" s="957">
        <f t="shared" si="124"/>
        <v>0</v>
      </c>
    </row>
    <row r="1557" spans="24:29" x14ac:dyDescent="0.3">
      <c r="X1557" s="970" t="str">
        <f t="shared" si="122"/>
        <v>PAS AE 2018</v>
      </c>
      <c r="Y1557" s="970" t="str">
        <f t="shared" si="123"/>
        <v/>
      </c>
      <c r="Z1557" s="957">
        <f t="shared" si="120"/>
        <v>0</v>
      </c>
      <c r="AA1557" s="957" t="str">
        <f t="shared" si="121"/>
        <v/>
      </c>
      <c r="AB1557" s="957">
        <f t="array" ref="AB1557">MAX(($I$2:$I$10000=I1557)*($W$2:$W$10000=W1557)*($E$2:$E$10000="51")*($P$2:$P$10000))</f>
        <v>0</v>
      </c>
      <c r="AC1557" s="957">
        <f t="shared" si="124"/>
        <v>0</v>
      </c>
    </row>
    <row r="1558" spans="24:29" x14ac:dyDescent="0.3">
      <c r="X1558" s="970" t="str">
        <f t="shared" si="122"/>
        <v>PAS AE 2018</v>
      </c>
      <c r="Y1558" s="970" t="str">
        <f t="shared" si="123"/>
        <v/>
      </c>
      <c r="Z1558" s="957">
        <f t="shared" si="120"/>
        <v>0</v>
      </c>
      <c r="AA1558" s="957" t="str">
        <f t="shared" si="121"/>
        <v/>
      </c>
      <c r="AB1558" s="957">
        <f t="array" ref="AB1558">MAX(($I$2:$I$10000=I1558)*($W$2:$W$10000=W1558)*($E$2:$E$10000="51")*($P$2:$P$10000))</f>
        <v>0</v>
      </c>
      <c r="AC1558" s="957">
        <f t="shared" si="124"/>
        <v>0</v>
      </c>
    </row>
    <row r="1559" spans="24:29" x14ac:dyDescent="0.3">
      <c r="X1559" s="970" t="str">
        <f t="shared" si="122"/>
        <v>PAS AE 2018</v>
      </c>
      <c r="Y1559" s="970" t="str">
        <f t="shared" si="123"/>
        <v/>
      </c>
      <c r="Z1559" s="957">
        <f t="shared" si="120"/>
        <v>0</v>
      </c>
      <c r="AA1559" s="957" t="str">
        <f t="shared" si="121"/>
        <v/>
      </c>
      <c r="AB1559" s="957">
        <f t="array" ref="AB1559">MAX(($I$2:$I$10000=I1559)*($W$2:$W$10000=W1559)*($E$2:$E$10000="51")*($P$2:$P$10000))</f>
        <v>0</v>
      </c>
      <c r="AC1559" s="957">
        <f t="shared" si="124"/>
        <v>0</v>
      </c>
    </row>
    <row r="1560" spans="24:29" x14ac:dyDescent="0.3">
      <c r="X1560" s="970" t="str">
        <f t="shared" si="122"/>
        <v>PAS AE 2018</v>
      </c>
      <c r="Y1560" s="970" t="str">
        <f t="shared" si="123"/>
        <v/>
      </c>
      <c r="Z1560" s="957">
        <f t="shared" si="120"/>
        <v>0</v>
      </c>
      <c r="AA1560" s="957" t="str">
        <f t="shared" si="121"/>
        <v/>
      </c>
      <c r="AB1560" s="957">
        <f t="array" ref="AB1560">MAX(($I$2:$I$10000=I1560)*($W$2:$W$10000=W1560)*($E$2:$E$10000="51")*($P$2:$P$10000))</f>
        <v>0</v>
      </c>
      <c r="AC1560" s="957">
        <f t="shared" si="124"/>
        <v>0</v>
      </c>
    </row>
    <row r="1561" spans="24:29" x14ac:dyDescent="0.3">
      <c r="X1561" s="970" t="str">
        <f t="shared" si="122"/>
        <v>PAS AE 2018</v>
      </c>
      <c r="Y1561" s="970" t="str">
        <f t="shared" si="123"/>
        <v/>
      </c>
      <c r="Z1561" s="957">
        <f t="shared" si="120"/>
        <v>0</v>
      </c>
      <c r="AA1561" s="957" t="str">
        <f t="shared" si="121"/>
        <v/>
      </c>
      <c r="AB1561" s="957">
        <f t="array" ref="AB1561">MAX(($I$2:$I$10000=I1561)*($W$2:$W$10000=W1561)*($E$2:$E$10000="51")*($P$2:$P$10000))</f>
        <v>0</v>
      </c>
      <c r="AC1561" s="957">
        <f t="shared" si="124"/>
        <v>0</v>
      </c>
    </row>
    <row r="1562" spans="24:29" x14ac:dyDescent="0.3">
      <c r="X1562" s="970" t="str">
        <f t="shared" si="122"/>
        <v>PAS AE 2018</v>
      </c>
      <c r="Y1562" s="970" t="str">
        <f t="shared" si="123"/>
        <v/>
      </c>
      <c r="Z1562" s="957">
        <f t="shared" si="120"/>
        <v>0</v>
      </c>
      <c r="AA1562" s="957" t="str">
        <f t="shared" si="121"/>
        <v/>
      </c>
      <c r="AB1562" s="957">
        <f t="array" ref="AB1562">MAX(($I$2:$I$10000=I1562)*($W$2:$W$10000=W1562)*($E$2:$E$10000="51")*($P$2:$P$10000))</f>
        <v>0</v>
      </c>
      <c r="AC1562" s="957">
        <f t="shared" si="124"/>
        <v>0</v>
      </c>
    </row>
    <row r="1563" spans="24:29" x14ac:dyDescent="0.3">
      <c r="X1563" s="970" t="str">
        <f t="shared" si="122"/>
        <v>PAS AE 2018</v>
      </c>
      <c r="Y1563" s="970" t="str">
        <f t="shared" si="123"/>
        <v/>
      </c>
      <c r="Z1563" s="957">
        <f t="shared" si="120"/>
        <v>0</v>
      </c>
      <c r="AA1563" s="957" t="str">
        <f t="shared" si="121"/>
        <v/>
      </c>
      <c r="AB1563" s="957">
        <f t="array" ref="AB1563">MAX(($I$2:$I$10000=I1563)*($W$2:$W$10000=W1563)*($E$2:$E$10000="51")*($P$2:$P$10000))</f>
        <v>0</v>
      </c>
      <c r="AC1563" s="957">
        <f t="shared" si="124"/>
        <v>0</v>
      </c>
    </row>
    <row r="1564" spans="24:29" x14ac:dyDescent="0.3">
      <c r="X1564" s="970" t="str">
        <f t="shared" si="122"/>
        <v>PAS AE 2018</v>
      </c>
      <c r="Y1564" s="970" t="str">
        <f t="shared" si="123"/>
        <v/>
      </c>
      <c r="Z1564" s="957">
        <f t="shared" si="120"/>
        <v>0</v>
      </c>
      <c r="AA1564" s="957" t="str">
        <f t="shared" si="121"/>
        <v/>
      </c>
      <c r="AB1564" s="957">
        <f t="array" ref="AB1564">MAX(($I$2:$I$10000=I1564)*($W$2:$W$10000=W1564)*($E$2:$E$10000="51")*($P$2:$P$10000))</f>
        <v>0</v>
      </c>
      <c r="AC1564" s="957">
        <f t="shared" si="124"/>
        <v>0</v>
      </c>
    </row>
    <row r="1565" spans="24:29" x14ac:dyDescent="0.3">
      <c r="X1565" s="970" t="str">
        <f t="shared" si="122"/>
        <v>PAS AE 2018</v>
      </c>
      <c r="Y1565" s="970" t="str">
        <f t="shared" si="123"/>
        <v/>
      </c>
      <c r="Z1565" s="957">
        <f t="shared" si="120"/>
        <v>0</v>
      </c>
      <c r="AA1565" s="957" t="str">
        <f t="shared" si="121"/>
        <v/>
      </c>
      <c r="AB1565" s="957">
        <f t="array" ref="AB1565">MAX(($I$2:$I$10000=I1565)*($W$2:$W$10000=W1565)*($E$2:$E$10000="51")*($P$2:$P$10000))</f>
        <v>0</v>
      </c>
      <c r="AC1565" s="957">
        <f t="shared" si="124"/>
        <v>0</v>
      </c>
    </row>
    <row r="1566" spans="24:29" x14ac:dyDescent="0.3">
      <c r="X1566" s="970" t="str">
        <f t="shared" si="122"/>
        <v>PAS AE 2018</v>
      </c>
      <c r="Y1566" s="970" t="str">
        <f t="shared" si="123"/>
        <v/>
      </c>
      <c r="Z1566" s="957">
        <f t="shared" si="120"/>
        <v>0</v>
      </c>
      <c r="AA1566" s="957" t="str">
        <f t="shared" si="121"/>
        <v/>
      </c>
      <c r="AB1566" s="957">
        <f t="array" ref="AB1566">MAX(($I$2:$I$10000=I1566)*($W$2:$W$10000=W1566)*($E$2:$E$10000="51")*($P$2:$P$10000))</f>
        <v>0</v>
      </c>
      <c r="AC1566" s="957">
        <f t="shared" si="124"/>
        <v>0</v>
      </c>
    </row>
    <row r="1567" spans="24:29" x14ac:dyDescent="0.3">
      <c r="X1567" s="970" t="str">
        <f t="shared" si="122"/>
        <v>PAS AE 2018</v>
      </c>
      <c r="Y1567" s="970" t="str">
        <f t="shared" si="123"/>
        <v/>
      </c>
      <c r="Z1567" s="957">
        <f t="shared" si="120"/>
        <v>0</v>
      </c>
      <c r="AA1567" s="957" t="str">
        <f t="shared" si="121"/>
        <v/>
      </c>
      <c r="AB1567" s="957">
        <f t="array" ref="AB1567">MAX(($I$2:$I$10000=I1567)*($W$2:$W$10000=W1567)*($E$2:$E$10000="51")*($P$2:$P$10000))</f>
        <v>0</v>
      </c>
      <c r="AC1567" s="957">
        <f t="shared" si="124"/>
        <v>0</v>
      </c>
    </row>
    <row r="1568" spans="24:29" x14ac:dyDescent="0.3">
      <c r="X1568" s="970" t="str">
        <f t="shared" si="122"/>
        <v>PAS AE 2018</v>
      </c>
      <c r="Y1568" s="970" t="str">
        <f t="shared" si="123"/>
        <v/>
      </c>
      <c r="Z1568" s="957">
        <f t="shared" si="120"/>
        <v>0</v>
      </c>
      <c r="AA1568" s="957" t="str">
        <f t="shared" si="121"/>
        <v/>
      </c>
      <c r="AB1568" s="957">
        <f t="array" ref="AB1568">MAX(($I$2:$I$10000=I1568)*($W$2:$W$10000=W1568)*($E$2:$E$10000="51")*($P$2:$P$10000))</f>
        <v>0</v>
      </c>
      <c r="AC1568" s="957">
        <f t="shared" si="124"/>
        <v>0</v>
      </c>
    </row>
    <row r="1569" spans="24:29" x14ac:dyDescent="0.3">
      <c r="X1569" s="970" t="str">
        <f t="shared" si="122"/>
        <v>PAS AE 2018</v>
      </c>
      <c r="Y1569" s="970" t="str">
        <f t="shared" si="123"/>
        <v/>
      </c>
      <c r="Z1569" s="957">
        <f t="shared" si="120"/>
        <v>0</v>
      </c>
      <c r="AA1569" s="957" t="str">
        <f t="shared" si="121"/>
        <v/>
      </c>
      <c r="AB1569" s="957">
        <f t="array" ref="AB1569">MAX(($I$2:$I$10000=I1569)*($W$2:$W$10000=W1569)*($E$2:$E$10000="51")*($P$2:$P$10000))</f>
        <v>0</v>
      </c>
      <c r="AC1569" s="957">
        <f t="shared" si="124"/>
        <v>0</v>
      </c>
    </row>
    <row r="1570" spans="24:29" x14ac:dyDescent="0.3">
      <c r="X1570" s="970" t="str">
        <f t="shared" si="122"/>
        <v>PAS AE 2018</v>
      </c>
      <c r="Y1570" s="970" t="str">
        <f t="shared" si="123"/>
        <v/>
      </c>
      <c r="Z1570" s="957">
        <f t="shared" si="120"/>
        <v>0</v>
      </c>
      <c r="AA1570" s="957" t="str">
        <f t="shared" si="121"/>
        <v/>
      </c>
      <c r="AB1570" s="957">
        <f t="array" ref="AB1570">MAX(($I$2:$I$10000=I1570)*($W$2:$W$10000=W1570)*($E$2:$E$10000="51")*($P$2:$P$10000))</f>
        <v>0</v>
      </c>
      <c r="AC1570" s="957">
        <f t="shared" si="124"/>
        <v>0</v>
      </c>
    </row>
    <row r="1571" spans="24:29" x14ac:dyDescent="0.3">
      <c r="X1571" s="970" t="str">
        <f t="shared" si="122"/>
        <v>PAS AE 2018</v>
      </c>
      <c r="Y1571" s="970" t="str">
        <f t="shared" si="123"/>
        <v/>
      </c>
      <c r="Z1571" s="957">
        <f t="shared" si="120"/>
        <v>0</v>
      </c>
      <c r="AA1571" s="957" t="str">
        <f t="shared" si="121"/>
        <v/>
      </c>
      <c r="AB1571" s="957">
        <f t="array" ref="AB1571">MAX(($I$2:$I$10000=I1571)*($W$2:$W$10000=W1571)*($E$2:$E$10000="51")*($P$2:$P$10000))</f>
        <v>0</v>
      </c>
      <c r="AC1571" s="957">
        <f t="shared" si="124"/>
        <v>0</v>
      </c>
    </row>
    <row r="1572" spans="24:29" x14ac:dyDescent="0.3">
      <c r="X1572" s="970" t="str">
        <f t="shared" si="122"/>
        <v>PAS AE 2018</v>
      </c>
      <c r="Y1572" s="970" t="str">
        <f t="shared" si="123"/>
        <v/>
      </c>
      <c r="Z1572" s="957">
        <f t="shared" si="120"/>
        <v>0</v>
      </c>
      <c r="AA1572" s="957" t="str">
        <f t="shared" si="121"/>
        <v/>
      </c>
      <c r="AB1572" s="957">
        <f t="array" ref="AB1572">MAX(($I$2:$I$10000=I1572)*($W$2:$W$10000=W1572)*($E$2:$E$10000="51")*($P$2:$P$10000))</f>
        <v>0</v>
      </c>
      <c r="AC1572" s="957">
        <f t="shared" si="124"/>
        <v>0</v>
      </c>
    </row>
    <row r="1573" spans="24:29" x14ac:dyDescent="0.3">
      <c r="X1573" s="970" t="str">
        <f t="shared" si="122"/>
        <v>PAS AE 2018</v>
      </c>
      <c r="Y1573" s="970" t="str">
        <f t="shared" si="123"/>
        <v/>
      </c>
      <c r="Z1573" s="957">
        <f t="shared" si="120"/>
        <v>0</v>
      </c>
      <c r="AA1573" s="957" t="str">
        <f t="shared" si="121"/>
        <v/>
      </c>
      <c r="AB1573" s="957">
        <f t="array" ref="AB1573">MAX(($I$2:$I$10000=I1573)*($W$2:$W$10000=W1573)*($E$2:$E$10000="51")*($P$2:$P$10000))</f>
        <v>0</v>
      </c>
      <c r="AC1573" s="957">
        <f t="shared" si="124"/>
        <v>0</v>
      </c>
    </row>
    <row r="1574" spans="24:29" x14ac:dyDescent="0.3">
      <c r="X1574" s="970" t="str">
        <f t="shared" si="122"/>
        <v>PAS AE 2018</v>
      </c>
      <c r="Y1574" s="970" t="str">
        <f t="shared" si="123"/>
        <v/>
      </c>
      <c r="Z1574" s="957">
        <f t="shared" si="120"/>
        <v>0</v>
      </c>
      <c r="AA1574" s="957" t="str">
        <f t="shared" si="121"/>
        <v/>
      </c>
      <c r="AB1574" s="957">
        <f t="array" ref="AB1574">MAX(($I$2:$I$10000=I1574)*($W$2:$W$10000=W1574)*($E$2:$E$10000="51")*($P$2:$P$10000))</f>
        <v>0</v>
      </c>
      <c r="AC1574" s="957">
        <f t="shared" si="124"/>
        <v>0</v>
      </c>
    </row>
    <row r="1575" spans="24:29" x14ac:dyDescent="0.3">
      <c r="X1575" s="970" t="str">
        <f t="shared" si="122"/>
        <v>PAS AE 2018</v>
      </c>
      <c r="Y1575" s="970" t="str">
        <f t="shared" si="123"/>
        <v/>
      </c>
      <c r="Z1575" s="957">
        <f t="shared" si="120"/>
        <v>0</v>
      </c>
      <c r="AA1575" s="957" t="str">
        <f t="shared" si="121"/>
        <v/>
      </c>
      <c r="AB1575" s="957">
        <f t="array" ref="AB1575">MAX(($I$2:$I$10000=I1575)*($W$2:$W$10000=W1575)*($E$2:$E$10000="51")*($P$2:$P$10000))</f>
        <v>0</v>
      </c>
      <c r="AC1575" s="957">
        <f t="shared" si="124"/>
        <v>0</v>
      </c>
    </row>
    <row r="1576" spans="24:29" x14ac:dyDescent="0.3">
      <c r="X1576" s="970" t="str">
        <f t="shared" si="122"/>
        <v>PAS AE 2018</v>
      </c>
      <c r="Y1576" s="970" t="str">
        <f t="shared" si="123"/>
        <v/>
      </c>
      <c r="Z1576" s="957">
        <f t="shared" si="120"/>
        <v>0</v>
      </c>
      <c r="AA1576" s="957" t="str">
        <f t="shared" si="121"/>
        <v/>
      </c>
      <c r="AB1576" s="957">
        <f t="array" ref="AB1576">MAX(($I$2:$I$10000=I1576)*($W$2:$W$10000=W1576)*($E$2:$E$10000="51")*($P$2:$P$10000))</f>
        <v>0</v>
      </c>
      <c r="AC1576" s="957">
        <f t="shared" si="124"/>
        <v>0</v>
      </c>
    </row>
    <row r="1577" spans="24:29" x14ac:dyDescent="0.3">
      <c r="X1577" s="970" t="str">
        <f t="shared" si="122"/>
        <v>PAS AE 2018</v>
      </c>
      <c r="Y1577" s="970" t="str">
        <f t="shared" si="123"/>
        <v/>
      </c>
      <c r="Z1577" s="957">
        <f t="shared" si="120"/>
        <v>0</v>
      </c>
      <c r="AA1577" s="957" t="str">
        <f t="shared" si="121"/>
        <v/>
      </c>
      <c r="AB1577" s="957">
        <f t="array" ref="AB1577">MAX(($I$2:$I$10000=I1577)*($W$2:$W$10000=W1577)*($E$2:$E$10000="51")*($P$2:$P$10000))</f>
        <v>0</v>
      </c>
      <c r="AC1577" s="957">
        <f t="shared" si="124"/>
        <v>0</v>
      </c>
    </row>
    <row r="1578" spans="24:29" x14ac:dyDescent="0.3">
      <c r="X1578" s="970" t="str">
        <f t="shared" si="122"/>
        <v>PAS AE 2018</v>
      </c>
      <c r="Y1578" s="970" t="str">
        <f t="shared" si="123"/>
        <v/>
      </c>
      <c r="Z1578" s="957">
        <f t="shared" si="120"/>
        <v>0</v>
      </c>
      <c r="AA1578" s="957" t="str">
        <f t="shared" si="121"/>
        <v/>
      </c>
      <c r="AB1578" s="957">
        <f t="array" ref="AB1578">MAX(($I$2:$I$10000=I1578)*($W$2:$W$10000=W1578)*($E$2:$E$10000="51")*($P$2:$P$10000))</f>
        <v>0</v>
      </c>
      <c r="AC1578" s="957">
        <f t="shared" si="124"/>
        <v>0</v>
      </c>
    </row>
    <row r="1579" spans="24:29" x14ac:dyDescent="0.3">
      <c r="X1579" s="970" t="str">
        <f t="shared" si="122"/>
        <v>PAS AE 2018</v>
      </c>
      <c r="Y1579" s="970" t="str">
        <f t="shared" si="123"/>
        <v/>
      </c>
      <c r="Z1579" s="957">
        <f t="shared" si="120"/>
        <v>0</v>
      </c>
      <c r="AA1579" s="957" t="str">
        <f t="shared" si="121"/>
        <v/>
      </c>
      <c r="AB1579" s="957">
        <f t="array" ref="AB1579">MAX(($I$2:$I$10000=I1579)*($W$2:$W$10000=W1579)*($E$2:$E$10000="51")*($P$2:$P$10000))</f>
        <v>0</v>
      </c>
      <c r="AC1579" s="957">
        <f t="shared" si="124"/>
        <v>0</v>
      </c>
    </row>
    <row r="1580" spans="24:29" x14ac:dyDescent="0.3">
      <c r="X1580" s="970" t="str">
        <f t="shared" si="122"/>
        <v>PAS AE 2018</v>
      </c>
      <c r="Y1580" s="970" t="str">
        <f t="shared" si="123"/>
        <v/>
      </c>
      <c r="Z1580" s="957">
        <f t="shared" si="120"/>
        <v>0</v>
      </c>
      <c r="AA1580" s="957" t="str">
        <f t="shared" si="121"/>
        <v/>
      </c>
      <c r="AB1580" s="957">
        <f t="array" ref="AB1580">MAX(($I$2:$I$10000=I1580)*($W$2:$W$10000=W1580)*($E$2:$E$10000="51")*($P$2:$P$10000))</f>
        <v>0</v>
      </c>
      <c r="AC1580" s="957">
        <f t="shared" si="124"/>
        <v>0</v>
      </c>
    </row>
    <row r="1581" spans="24:29" x14ac:dyDescent="0.3">
      <c r="X1581" s="970" t="str">
        <f t="shared" si="122"/>
        <v>PAS AE 2018</v>
      </c>
      <c r="Y1581" s="970" t="str">
        <f t="shared" si="123"/>
        <v/>
      </c>
      <c r="Z1581" s="957">
        <f t="shared" si="120"/>
        <v>0</v>
      </c>
      <c r="AA1581" s="957" t="str">
        <f t="shared" si="121"/>
        <v/>
      </c>
      <c r="AB1581" s="957">
        <f t="array" ref="AB1581">MAX(($I$2:$I$10000=I1581)*($W$2:$W$10000=W1581)*($E$2:$E$10000="51")*($P$2:$P$10000))</f>
        <v>0</v>
      </c>
      <c r="AC1581" s="957">
        <f t="shared" si="124"/>
        <v>0</v>
      </c>
    </row>
    <row r="1582" spans="24:29" x14ac:dyDescent="0.3">
      <c r="X1582" s="970" t="str">
        <f t="shared" si="122"/>
        <v>PAS AE 2018</v>
      </c>
      <c r="Y1582" s="970" t="str">
        <f t="shared" si="123"/>
        <v/>
      </c>
      <c r="Z1582" s="957">
        <f t="shared" si="120"/>
        <v>0</v>
      </c>
      <c r="AA1582" s="957" t="str">
        <f t="shared" si="121"/>
        <v/>
      </c>
      <c r="AB1582" s="957">
        <f t="array" ref="AB1582">MAX(($I$2:$I$10000=I1582)*($W$2:$W$10000=W1582)*($E$2:$E$10000="51")*($P$2:$P$10000))</f>
        <v>0</v>
      </c>
      <c r="AC1582" s="957">
        <f t="shared" si="124"/>
        <v>0</v>
      </c>
    </row>
    <row r="1583" spans="24:29" x14ac:dyDescent="0.3">
      <c r="X1583" s="970" t="str">
        <f t="shared" si="122"/>
        <v>PAS AE 2018</v>
      </c>
      <c r="Y1583" s="970" t="str">
        <f t="shared" si="123"/>
        <v/>
      </c>
      <c r="Z1583" s="957">
        <f t="shared" si="120"/>
        <v>0</v>
      </c>
      <c r="AA1583" s="957" t="str">
        <f t="shared" si="121"/>
        <v/>
      </c>
      <c r="AB1583" s="957">
        <f t="array" ref="AB1583">MAX(($I$2:$I$10000=I1583)*($W$2:$W$10000=W1583)*($E$2:$E$10000="51")*($P$2:$P$10000))</f>
        <v>0</v>
      </c>
      <c r="AC1583" s="957">
        <f t="shared" si="124"/>
        <v>0</v>
      </c>
    </row>
    <row r="1584" spans="24:29" x14ac:dyDescent="0.3">
      <c r="X1584" s="970" t="str">
        <f t="shared" si="122"/>
        <v>PAS AE 2018</v>
      </c>
      <c r="Y1584" s="970" t="str">
        <f t="shared" si="123"/>
        <v/>
      </c>
      <c r="Z1584" s="957">
        <f t="shared" si="120"/>
        <v>0</v>
      </c>
      <c r="AA1584" s="957" t="str">
        <f t="shared" si="121"/>
        <v/>
      </c>
      <c r="AB1584" s="957">
        <f t="array" ref="AB1584">MAX(($I$2:$I$10000=I1584)*($W$2:$W$10000=W1584)*($E$2:$E$10000="51")*($P$2:$P$10000))</f>
        <v>0</v>
      </c>
      <c r="AC1584" s="957">
        <f t="shared" si="124"/>
        <v>0</v>
      </c>
    </row>
    <row r="1585" spans="24:29" x14ac:dyDescent="0.3">
      <c r="X1585" s="970" t="str">
        <f t="shared" si="122"/>
        <v>PAS AE 2018</v>
      </c>
      <c r="Y1585" s="970" t="str">
        <f t="shared" si="123"/>
        <v/>
      </c>
      <c r="Z1585" s="957">
        <f t="shared" si="120"/>
        <v>0</v>
      </c>
      <c r="AA1585" s="957" t="str">
        <f t="shared" si="121"/>
        <v/>
      </c>
      <c r="AB1585" s="957">
        <f t="array" ref="AB1585">MAX(($I$2:$I$10000=I1585)*($W$2:$W$10000=W1585)*($E$2:$E$10000="51")*($P$2:$P$10000))</f>
        <v>0</v>
      </c>
      <c r="AC1585" s="957">
        <f t="shared" si="124"/>
        <v>0</v>
      </c>
    </row>
    <row r="1586" spans="24:29" x14ac:dyDescent="0.3">
      <c r="X1586" s="970" t="str">
        <f t="shared" si="122"/>
        <v>PAS AE 2018</v>
      </c>
      <c r="Y1586" s="970" t="str">
        <f t="shared" si="123"/>
        <v/>
      </c>
      <c r="Z1586" s="957">
        <f t="shared" si="120"/>
        <v>0</v>
      </c>
      <c r="AA1586" s="957" t="str">
        <f t="shared" si="121"/>
        <v/>
      </c>
      <c r="AB1586" s="957">
        <f t="array" ref="AB1586">MAX(($I$2:$I$10000=I1586)*($W$2:$W$10000=W1586)*($E$2:$E$10000="51")*($P$2:$P$10000))</f>
        <v>0</v>
      </c>
      <c r="AC1586" s="957">
        <f t="shared" si="124"/>
        <v>0</v>
      </c>
    </row>
    <row r="1587" spans="24:29" x14ac:dyDescent="0.3">
      <c r="X1587" s="970" t="str">
        <f t="shared" si="122"/>
        <v>PAS AE 2018</v>
      </c>
      <c r="Y1587" s="970" t="str">
        <f t="shared" si="123"/>
        <v/>
      </c>
      <c r="Z1587" s="957">
        <f t="shared" si="120"/>
        <v>0</v>
      </c>
      <c r="AA1587" s="957" t="str">
        <f t="shared" si="121"/>
        <v/>
      </c>
      <c r="AB1587" s="957">
        <f t="array" ref="AB1587">MAX(($I$2:$I$10000=I1587)*($W$2:$W$10000=W1587)*($E$2:$E$10000="51")*($P$2:$P$10000))</f>
        <v>0</v>
      </c>
      <c r="AC1587" s="957">
        <f t="shared" si="124"/>
        <v>0</v>
      </c>
    </row>
    <row r="1588" spans="24:29" x14ac:dyDescent="0.3">
      <c r="X1588" s="970" t="str">
        <f t="shared" si="122"/>
        <v>PAS AE 2018</v>
      </c>
      <c r="Y1588" s="970" t="str">
        <f t="shared" si="123"/>
        <v/>
      </c>
      <c r="Z1588" s="957">
        <f t="shared" si="120"/>
        <v>0</v>
      </c>
      <c r="AA1588" s="957" t="str">
        <f t="shared" si="121"/>
        <v/>
      </c>
      <c r="AB1588" s="957">
        <f t="array" ref="AB1588">MAX(($I$2:$I$10000=I1588)*($W$2:$W$10000=W1588)*($E$2:$E$10000="51")*($P$2:$P$10000))</f>
        <v>0</v>
      </c>
      <c r="AC1588" s="957">
        <f t="shared" si="124"/>
        <v>0</v>
      </c>
    </row>
    <row r="1589" spans="24:29" x14ac:dyDescent="0.3">
      <c r="X1589" s="970" t="str">
        <f t="shared" si="122"/>
        <v>PAS AE 2018</v>
      </c>
      <c r="Y1589" s="970" t="str">
        <f t="shared" si="123"/>
        <v/>
      </c>
      <c r="Z1589" s="957">
        <f t="shared" si="120"/>
        <v>0</v>
      </c>
      <c r="AA1589" s="957" t="str">
        <f t="shared" si="121"/>
        <v/>
      </c>
      <c r="AB1589" s="957">
        <f t="array" ref="AB1589">MAX(($I$2:$I$10000=I1589)*($W$2:$W$10000=W1589)*($E$2:$E$10000="51")*($P$2:$P$10000))</f>
        <v>0</v>
      </c>
      <c r="AC1589" s="957">
        <f t="shared" si="124"/>
        <v>0</v>
      </c>
    </row>
    <row r="1590" spans="24:29" x14ac:dyDescent="0.3">
      <c r="X1590" s="970" t="str">
        <f t="shared" si="122"/>
        <v>PAS AE 2018</v>
      </c>
      <c r="Y1590" s="970" t="str">
        <f t="shared" si="123"/>
        <v/>
      </c>
      <c r="Z1590" s="957">
        <f t="shared" si="120"/>
        <v>0</v>
      </c>
      <c r="AA1590" s="957" t="str">
        <f t="shared" si="121"/>
        <v/>
      </c>
      <c r="AB1590" s="957">
        <f t="array" ref="AB1590">MAX(($I$2:$I$10000=I1590)*($W$2:$W$10000=W1590)*($E$2:$E$10000="51")*($P$2:$P$10000))</f>
        <v>0</v>
      </c>
      <c r="AC1590" s="957">
        <f t="shared" si="124"/>
        <v>0</v>
      </c>
    </row>
    <row r="1591" spans="24:29" x14ac:dyDescent="0.3">
      <c r="X1591" s="970" t="str">
        <f t="shared" si="122"/>
        <v>PAS AE 2018</v>
      </c>
      <c r="Y1591" s="970" t="str">
        <f t="shared" si="123"/>
        <v/>
      </c>
      <c r="Z1591" s="957">
        <f t="shared" si="120"/>
        <v>0</v>
      </c>
      <c r="AA1591" s="957" t="str">
        <f t="shared" si="121"/>
        <v/>
      </c>
      <c r="AB1591" s="957">
        <f t="array" ref="AB1591">MAX(($I$2:$I$10000=I1591)*($W$2:$W$10000=W1591)*($E$2:$E$10000="51")*($P$2:$P$10000))</f>
        <v>0</v>
      </c>
      <c r="AC1591" s="957">
        <f t="shared" si="124"/>
        <v>0</v>
      </c>
    </row>
    <row r="1592" spans="24:29" x14ac:dyDescent="0.3">
      <c r="X1592" s="970" t="str">
        <f t="shared" si="122"/>
        <v>PAS AE 2018</v>
      </c>
      <c r="Y1592" s="970" t="str">
        <f t="shared" si="123"/>
        <v/>
      </c>
      <c r="Z1592" s="957">
        <f t="shared" si="120"/>
        <v>0</v>
      </c>
      <c r="AA1592" s="957" t="str">
        <f t="shared" si="121"/>
        <v/>
      </c>
      <c r="AB1592" s="957">
        <f t="array" ref="AB1592">MAX(($I$2:$I$10000=I1592)*($W$2:$W$10000=W1592)*($E$2:$E$10000="51")*($P$2:$P$10000))</f>
        <v>0</v>
      </c>
      <c r="AC1592" s="957">
        <f t="shared" si="124"/>
        <v>0</v>
      </c>
    </row>
    <row r="1593" spans="24:29" x14ac:dyDescent="0.3">
      <c r="X1593" s="970" t="str">
        <f t="shared" si="122"/>
        <v>PAS AE 2018</v>
      </c>
      <c r="Y1593" s="970" t="str">
        <f t="shared" si="123"/>
        <v/>
      </c>
      <c r="Z1593" s="957">
        <f t="shared" si="120"/>
        <v>0</v>
      </c>
      <c r="AA1593" s="957" t="str">
        <f t="shared" si="121"/>
        <v/>
      </c>
      <c r="AB1593" s="957">
        <f t="array" ref="AB1593">MAX(($I$2:$I$10000=I1593)*($W$2:$W$10000=W1593)*($E$2:$E$10000="51")*($P$2:$P$10000))</f>
        <v>0</v>
      </c>
      <c r="AC1593" s="957">
        <f t="shared" si="124"/>
        <v>0</v>
      </c>
    </row>
    <row r="1594" spans="24:29" x14ac:dyDescent="0.3">
      <c r="X1594" s="970" t="str">
        <f t="shared" si="122"/>
        <v>PAS AE 2018</v>
      </c>
      <c r="Y1594" s="970" t="str">
        <f t="shared" si="123"/>
        <v/>
      </c>
      <c r="Z1594" s="957">
        <f t="shared" si="120"/>
        <v>0</v>
      </c>
      <c r="AA1594" s="957" t="str">
        <f t="shared" si="121"/>
        <v/>
      </c>
      <c r="AB1594" s="957">
        <f t="array" ref="AB1594">MAX(($I$2:$I$10000=I1594)*($W$2:$W$10000=W1594)*($E$2:$E$10000="51")*($P$2:$P$10000))</f>
        <v>0</v>
      </c>
      <c r="AC1594" s="957">
        <f t="shared" si="124"/>
        <v>0</v>
      </c>
    </row>
    <row r="1595" spans="24:29" x14ac:dyDescent="0.3">
      <c r="X1595" s="970" t="str">
        <f t="shared" si="122"/>
        <v>PAS AE 2018</v>
      </c>
      <c r="Y1595" s="970" t="str">
        <f t="shared" si="123"/>
        <v/>
      </c>
      <c r="Z1595" s="957">
        <f t="shared" si="120"/>
        <v>0</v>
      </c>
      <c r="AA1595" s="957" t="str">
        <f t="shared" si="121"/>
        <v/>
      </c>
      <c r="AB1595" s="957">
        <f t="array" ref="AB1595">MAX(($I$2:$I$10000=I1595)*($W$2:$W$10000=W1595)*($E$2:$E$10000="51")*($P$2:$P$10000))</f>
        <v>0</v>
      </c>
      <c r="AC1595" s="957">
        <f t="shared" si="124"/>
        <v>0</v>
      </c>
    </row>
    <row r="1596" spans="24:29" x14ac:dyDescent="0.3">
      <c r="X1596" s="970" t="str">
        <f t="shared" si="122"/>
        <v>PAS AE 2018</v>
      </c>
      <c r="Y1596" s="970" t="str">
        <f t="shared" si="123"/>
        <v/>
      </c>
      <c r="Z1596" s="957">
        <f t="shared" si="120"/>
        <v>0</v>
      </c>
      <c r="AA1596" s="957" t="str">
        <f t="shared" si="121"/>
        <v/>
      </c>
      <c r="AB1596" s="957">
        <f t="array" ref="AB1596">MAX(($I$2:$I$10000=I1596)*($W$2:$W$10000=W1596)*($E$2:$E$10000="51")*($P$2:$P$10000))</f>
        <v>0</v>
      </c>
      <c r="AC1596" s="957">
        <f t="shared" si="124"/>
        <v>0</v>
      </c>
    </row>
    <row r="1597" spans="24:29" x14ac:dyDescent="0.3">
      <c r="X1597" s="970" t="str">
        <f t="shared" si="122"/>
        <v>PAS AE 2018</v>
      </c>
      <c r="Y1597" s="970" t="str">
        <f t="shared" si="123"/>
        <v/>
      </c>
      <c r="Z1597" s="957">
        <f t="shared" si="120"/>
        <v>0</v>
      </c>
      <c r="AA1597" s="957" t="str">
        <f t="shared" si="121"/>
        <v/>
      </c>
      <c r="AB1597" s="957">
        <f t="array" ref="AB1597">MAX(($I$2:$I$10000=I1597)*($W$2:$W$10000=W1597)*($E$2:$E$10000="51")*($P$2:$P$10000))</f>
        <v>0</v>
      </c>
      <c r="AC1597" s="957">
        <f t="shared" si="124"/>
        <v>0</v>
      </c>
    </row>
    <row r="1598" spans="24:29" x14ac:dyDescent="0.3">
      <c r="X1598" s="970" t="str">
        <f t="shared" si="122"/>
        <v>PAS AE 2018</v>
      </c>
      <c r="Y1598" s="970" t="str">
        <f t="shared" si="123"/>
        <v/>
      </c>
      <c r="Z1598" s="957">
        <f t="shared" si="120"/>
        <v>0</v>
      </c>
      <c r="AA1598" s="957" t="str">
        <f t="shared" si="121"/>
        <v/>
      </c>
      <c r="AB1598" s="957">
        <f t="array" ref="AB1598">MAX(($I$2:$I$10000=I1598)*($W$2:$W$10000=W1598)*($E$2:$E$10000="51")*($P$2:$P$10000))</f>
        <v>0</v>
      </c>
      <c r="AC1598" s="957">
        <f t="shared" si="124"/>
        <v>0</v>
      </c>
    </row>
    <row r="1599" spans="24:29" x14ac:dyDescent="0.3">
      <c r="X1599" s="970" t="str">
        <f t="shared" si="122"/>
        <v>PAS AE 2018</v>
      </c>
      <c r="Y1599" s="970" t="str">
        <f t="shared" si="123"/>
        <v/>
      </c>
      <c r="Z1599" s="957">
        <f t="shared" si="120"/>
        <v>0</v>
      </c>
      <c r="AA1599" s="957" t="str">
        <f t="shared" si="121"/>
        <v/>
      </c>
      <c r="AB1599" s="957">
        <f t="array" ref="AB1599">MAX(($I$2:$I$10000=I1599)*($W$2:$W$10000=W1599)*($E$2:$E$10000="51")*($P$2:$P$10000))</f>
        <v>0</v>
      </c>
      <c r="AC1599" s="957">
        <f t="shared" si="124"/>
        <v>0</v>
      </c>
    </row>
    <row r="1600" spans="24:29" x14ac:dyDescent="0.3">
      <c r="X1600" s="970" t="str">
        <f t="shared" si="122"/>
        <v>PAS AE 2018</v>
      </c>
      <c r="Y1600" s="970" t="str">
        <f t="shared" si="123"/>
        <v/>
      </c>
      <c r="Z1600" s="957">
        <f t="shared" si="120"/>
        <v>0</v>
      </c>
      <c r="AA1600" s="957" t="str">
        <f t="shared" si="121"/>
        <v/>
      </c>
      <c r="AB1600" s="957">
        <f t="array" ref="AB1600">MAX(($I$2:$I$10000=I1600)*($W$2:$W$10000=W1600)*($E$2:$E$10000="51")*($P$2:$P$10000))</f>
        <v>0</v>
      </c>
      <c r="AC1600" s="957">
        <f t="shared" si="124"/>
        <v>0</v>
      </c>
    </row>
    <row r="1601" spans="24:29" x14ac:dyDescent="0.3">
      <c r="X1601" s="970" t="str">
        <f t="shared" si="122"/>
        <v>PAS AE 2018</v>
      </c>
      <c r="Y1601" s="970" t="str">
        <f t="shared" si="123"/>
        <v/>
      </c>
      <c r="Z1601" s="957">
        <f t="shared" si="120"/>
        <v>0</v>
      </c>
      <c r="AA1601" s="957" t="str">
        <f t="shared" si="121"/>
        <v/>
      </c>
      <c r="AB1601" s="957">
        <f t="array" ref="AB1601">MAX(($I$2:$I$10000=I1601)*($W$2:$W$10000=W1601)*($E$2:$E$10000="51")*($P$2:$P$10000))</f>
        <v>0</v>
      </c>
      <c r="AC1601" s="957">
        <f t="shared" si="124"/>
        <v>0</v>
      </c>
    </row>
    <row r="1602" spans="24:29" x14ac:dyDescent="0.3">
      <c r="X1602" s="970" t="str">
        <f t="shared" si="122"/>
        <v>PAS AE 2018</v>
      </c>
      <c r="Y1602" s="970" t="str">
        <f t="shared" si="123"/>
        <v/>
      </c>
      <c r="Z1602" s="957">
        <f t="shared" ref="Z1602:Z1665" si="125">IF(AND(X1602="AE 2018",Y1602&lt;&gt;"0"),F1602,0)</f>
        <v>0</v>
      </c>
      <c r="AA1602" s="957" t="str">
        <f t="shared" ref="AA1602:AA1665" si="126">LEFT(C1602,12)</f>
        <v/>
      </c>
      <c r="AB1602" s="957">
        <f t="array" ref="AB1602">MAX(($I$2:$I$10000=I1602)*($W$2:$W$10000=W1602)*($E$2:$E$10000="51")*($P$2:$P$10000))</f>
        <v>0</v>
      </c>
      <c r="AC1602" s="957">
        <f t="shared" si="124"/>
        <v>0</v>
      </c>
    </row>
    <row r="1603" spans="24:29" x14ac:dyDescent="0.3">
      <c r="X1603" s="970" t="str">
        <f t="shared" ref="X1603:X1666" si="127">IF(AND(OR(E1603="51",E1603="57",E1603="54",E1603="61"),YEAR(AB1603)=2018),"AE 2018","PAS AE 2018")</f>
        <v>PAS AE 2018</v>
      </c>
      <c r="Y1603" s="970" t="str">
        <f t="shared" ref="Y1603:Y1666" si="128">CONCATENATE(W1603,I1603,E1603)</f>
        <v/>
      </c>
      <c r="Z1603" s="957">
        <f t="shared" si="125"/>
        <v>0</v>
      </c>
      <c r="AA1603" s="957" t="str">
        <f t="shared" si="126"/>
        <v/>
      </c>
      <c r="AB1603" s="957">
        <f t="array" ref="AB1603">MAX(($I$2:$I$10000=I1603)*($W$2:$W$10000=W1603)*($E$2:$E$10000="51")*($P$2:$P$10000))</f>
        <v>0</v>
      </c>
      <c r="AC1603" s="957">
        <f t="shared" ref="AC1603:AC1666" si="129">IF(YEAR(A1603)&gt;2018,0,F1603)</f>
        <v>0</v>
      </c>
    </row>
    <row r="1604" spans="24:29" x14ac:dyDescent="0.3">
      <c r="X1604" s="970" t="str">
        <f t="shared" si="127"/>
        <v>PAS AE 2018</v>
      </c>
      <c r="Y1604" s="970" t="str">
        <f t="shared" si="128"/>
        <v/>
      </c>
      <c r="Z1604" s="957">
        <f t="shared" si="125"/>
        <v>0</v>
      </c>
      <c r="AA1604" s="957" t="str">
        <f t="shared" si="126"/>
        <v/>
      </c>
      <c r="AB1604" s="957">
        <f t="array" ref="AB1604">MAX(($I$2:$I$10000=I1604)*($W$2:$W$10000=W1604)*($E$2:$E$10000="51")*($P$2:$P$10000))</f>
        <v>0</v>
      </c>
      <c r="AC1604" s="957">
        <f t="shared" si="129"/>
        <v>0</v>
      </c>
    </row>
    <row r="1605" spans="24:29" x14ac:dyDescent="0.3">
      <c r="X1605" s="970" t="str">
        <f t="shared" si="127"/>
        <v>PAS AE 2018</v>
      </c>
      <c r="Y1605" s="970" t="str">
        <f t="shared" si="128"/>
        <v/>
      </c>
      <c r="Z1605" s="957">
        <f t="shared" si="125"/>
        <v>0</v>
      </c>
      <c r="AA1605" s="957" t="str">
        <f t="shared" si="126"/>
        <v/>
      </c>
      <c r="AB1605" s="957">
        <f t="array" ref="AB1605">MAX(($I$2:$I$10000=I1605)*($W$2:$W$10000=W1605)*($E$2:$E$10000="51")*($P$2:$P$10000))</f>
        <v>0</v>
      </c>
      <c r="AC1605" s="957">
        <f t="shared" si="129"/>
        <v>0</v>
      </c>
    </row>
    <row r="1606" spans="24:29" x14ac:dyDescent="0.3">
      <c r="X1606" s="970" t="str">
        <f t="shared" si="127"/>
        <v>PAS AE 2018</v>
      </c>
      <c r="Y1606" s="970" t="str">
        <f t="shared" si="128"/>
        <v/>
      </c>
      <c r="Z1606" s="957">
        <f t="shared" si="125"/>
        <v>0</v>
      </c>
      <c r="AA1606" s="957" t="str">
        <f t="shared" si="126"/>
        <v/>
      </c>
      <c r="AB1606" s="957">
        <f t="array" ref="AB1606">MAX(($I$2:$I$10000=I1606)*($W$2:$W$10000=W1606)*($E$2:$E$10000="51")*($P$2:$P$10000))</f>
        <v>0</v>
      </c>
      <c r="AC1606" s="957">
        <f t="shared" si="129"/>
        <v>0</v>
      </c>
    </row>
    <row r="1607" spans="24:29" x14ac:dyDescent="0.3">
      <c r="X1607" s="970" t="str">
        <f t="shared" si="127"/>
        <v>PAS AE 2018</v>
      </c>
      <c r="Y1607" s="970" t="str">
        <f t="shared" si="128"/>
        <v/>
      </c>
      <c r="Z1607" s="957">
        <f t="shared" si="125"/>
        <v>0</v>
      </c>
      <c r="AA1607" s="957" t="str">
        <f t="shared" si="126"/>
        <v/>
      </c>
      <c r="AB1607" s="957">
        <f t="array" ref="AB1607">MAX(($I$2:$I$10000=I1607)*($W$2:$W$10000=W1607)*($E$2:$E$10000="51")*($P$2:$P$10000))</f>
        <v>0</v>
      </c>
      <c r="AC1607" s="957">
        <f t="shared" si="129"/>
        <v>0</v>
      </c>
    </row>
    <row r="1608" spans="24:29" x14ac:dyDescent="0.3">
      <c r="X1608" s="970" t="str">
        <f t="shared" si="127"/>
        <v>PAS AE 2018</v>
      </c>
      <c r="Y1608" s="970" t="str">
        <f t="shared" si="128"/>
        <v/>
      </c>
      <c r="Z1608" s="957">
        <f t="shared" si="125"/>
        <v>0</v>
      </c>
      <c r="AA1608" s="957" t="str">
        <f t="shared" si="126"/>
        <v/>
      </c>
      <c r="AB1608" s="957">
        <f t="array" ref="AB1608">MAX(($I$2:$I$10000=I1608)*($W$2:$W$10000=W1608)*($E$2:$E$10000="51")*($P$2:$P$10000))</f>
        <v>0</v>
      </c>
      <c r="AC1608" s="957">
        <f t="shared" si="129"/>
        <v>0</v>
      </c>
    </row>
    <row r="1609" spans="24:29" x14ac:dyDescent="0.3">
      <c r="X1609" s="970" t="str">
        <f t="shared" si="127"/>
        <v>PAS AE 2018</v>
      </c>
      <c r="Y1609" s="970" t="str">
        <f t="shared" si="128"/>
        <v/>
      </c>
      <c r="Z1609" s="957">
        <f t="shared" si="125"/>
        <v>0</v>
      </c>
      <c r="AA1609" s="957" t="str">
        <f t="shared" si="126"/>
        <v/>
      </c>
      <c r="AB1609" s="957">
        <f t="array" ref="AB1609">MAX(($I$2:$I$10000=I1609)*($W$2:$W$10000=W1609)*($E$2:$E$10000="51")*($P$2:$P$10000))</f>
        <v>0</v>
      </c>
      <c r="AC1609" s="957">
        <f t="shared" si="129"/>
        <v>0</v>
      </c>
    </row>
    <row r="1610" spans="24:29" x14ac:dyDescent="0.3">
      <c r="X1610" s="970" t="str">
        <f t="shared" si="127"/>
        <v>PAS AE 2018</v>
      </c>
      <c r="Y1610" s="970" t="str">
        <f t="shared" si="128"/>
        <v/>
      </c>
      <c r="Z1610" s="957">
        <f t="shared" si="125"/>
        <v>0</v>
      </c>
      <c r="AA1610" s="957" t="str">
        <f t="shared" si="126"/>
        <v/>
      </c>
      <c r="AB1610" s="957">
        <f t="array" ref="AB1610">MAX(($I$2:$I$10000=I1610)*($W$2:$W$10000=W1610)*($E$2:$E$10000="51")*($P$2:$P$10000))</f>
        <v>0</v>
      </c>
      <c r="AC1610" s="957">
        <f t="shared" si="129"/>
        <v>0</v>
      </c>
    </row>
    <row r="1611" spans="24:29" x14ac:dyDescent="0.3">
      <c r="X1611" s="970" t="str">
        <f t="shared" si="127"/>
        <v>PAS AE 2018</v>
      </c>
      <c r="Y1611" s="970" t="str">
        <f t="shared" si="128"/>
        <v/>
      </c>
      <c r="Z1611" s="957">
        <f t="shared" si="125"/>
        <v>0</v>
      </c>
      <c r="AA1611" s="957" t="str">
        <f t="shared" si="126"/>
        <v/>
      </c>
      <c r="AB1611" s="957">
        <f t="array" ref="AB1611">MAX(($I$2:$I$10000=I1611)*($W$2:$W$10000=W1611)*($E$2:$E$10000="51")*($P$2:$P$10000))</f>
        <v>0</v>
      </c>
      <c r="AC1611" s="957">
        <f t="shared" si="129"/>
        <v>0</v>
      </c>
    </row>
    <row r="1612" spans="24:29" x14ac:dyDescent="0.3">
      <c r="X1612" s="970" t="str">
        <f t="shared" si="127"/>
        <v>PAS AE 2018</v>
      </c>
      <c r="Y1612" s="970" t="str">
        <f t="shared" si="128"/>
        <v/>
      </c>
      <c r="Z1612" s="957">
        <f t="shared" si="125"/>
        <v>0</v>
      </c>
      <c r="AA1612" s="957" t="str">
        <f t="shared" si="126"/>
        <v/>
      </c>
      <c r="AB1612" s="957">
        <f t="array" ref="AB1612">MAX(($I$2:$I$10000=I1612)*($W$2:$W$10000=W1612)*($E$2:$E$10000="51")*($P$2:$P$10000))</f>
        <v>0</v>
      </c>
      <c r="AC1612" s="957">
        <f t="shared" si="129"/>
        <v>0</v>
      </c>
    </row>
    <row r="1613" spans="24:29" x14ac:dyDescent="0.3">
      <c r="X1613" s="970" t="str">
        <f t="shared" si="127"/>
        <v>PAS AE 2018</v>
      </c>
      <c r="Y1613" s="970" t="str">
        <f t="shared" si="128"/>
        <v/>
      </c>
      <c r="Z1613" s="957">
        <f t="shared" si="125"/>
        <v>0</v>
      </c>
      <c r="AA1613" s="957" t="str">
        <f t="shared" si="126"/>
        <v/>
      </c>
      <c r="AB1613" s="957">
        <f t="array" ref="AB1613">MAX(($I$2:$I$10000=I1613)*($W$2:$W$10000=W1613)*($E$2:$E$10000="51")*($P$2:$P$10000))</f>
        <v>0</v>
      </c>
      <c r="AC1613" s="957">
        <f t="shared" si="129"/>
        <v>0</v>
      </c>
    </row>
    <row r="1614" spans="24:29" x14ac:dyDescent="0.3">
      <c r="X1614" s="970" t="str">
        <f t="shared" si="127"/>
        <v>PAS AE 2018</v>
      </c>
      <c r="Y1614" s="970" t="str">
        <f t="shared" si="128"/>
        <v/>
      </c>
      <c r="Z1614" s="957">
        <f t="shared" si="125"/>
        <v>0</v>
      </c>
      <c r="AA1614" s="957" t="str">
        <f t="shared" si="126"/>
        <v/>
      </c>
      <c r="AB1614" s="957">
        <f t="array" ref="AB1614">MAX(($I$2:$I$10000=I1614)*($W$2:$W$10000=W1614)*($E$2:$E$10000="51")*($P$2:$P$10000))</f>
        <v>0</v>
      </c>
      <c r="AC1614" s="957">
        <f t="shared" si="129"/>
        <v>0</v>
      </c>
    </row>
    <row r="1615" spans="24:29" x14ac:dyDescent="0.3">
      <c r="X1615" s="970" t="str">
        <f t="shared" si="127"/>
        <v>PAS AE 2018</v>
      </c>
      <c r="Y1615" s="970" t="str">
        <f t="shared" si="128"/>
        <v/>
      </c>
      <c r="Z1615" s="957">
        <f t="shared" si="125"/>
        <v>0</v>
      </c>
      <c r="AA1615" s="957" t="str">
        <f t="shared" si="126"/>
        <v/>
      </c>
      <c r="AB1615" s="957">
        <f t="array" ref="AB1615">MAX(($I$2:$I$10000=I1615)*($W$2:$W$10000=W1615)*($E$2:$E$10000="51")*($P$2:$P$10000))</f>
        <v>0</v>
      </c>
      <c r="AC1615" s="957">
        <f t="shared" si="129"/>
        <v>0</v>
      </c>
    </row>
    <row r="1616" spans="24:29" x14ac:dyDescent="0.3">
      <c r="X1616" s="970" t="str">
        <f t="shared" si="127"/>
        <v>PAS AE 2018</v>
      </c>
      <c r="Y1616" s="970" t="str">
        <f t="shared" si="128"/>
        <v/>
      </c>
      <c r="Z1616" s="957">
        <f t="shared" si="125"/>
        <v>0</v>
      </c>
      <c r="AA1616" s="957" t="str">
        <f t="shared" si="126"/>
        <v/>
      </c>
      <c r="AB1616" s="957">
        <f t="array" ref="AB1616">MAX(($I$2:$I$10000=I1616)*($W$2:$W$10000=W1616)*($E$2:$E$10000="51")*($P$2:$P$10000))</f>
        <v>0</v>
      </c>
      <c r="AC1616" s="957">
        <f t="shared" si="129"/>
        <v>0</v>
      </c>
    </row>
    <row r="1617" spans="24:29" x14ac:dyDescent="0.3">
      <c r="X1617" s="970" t="str">
        <f t="shared" si="127"/>
        <v>PAS AE 2018</v>
      </c>
      <c r="Y1617" s="970" t="str">
        <f t="shared" si="128"/>
        <v/>
      </c>
      <c r="Z1617" s="957">
        <f t="shared" si="125"/>
        <v>0</v>
      </c>
      <c r="AA1617" s="957" t="str">
        <f t="shared" si="126"/>
        <v/>
      </c>
      <c r="AB1617" s="957">
        <f t="array" ref="AB1617">MAX(($I$2:$I$10000=I1617)*($W$2:$W$10000=W1617)*($E$2:$E$10000="51")*($P$2:$P$10000))</f>
        <v>0</v>
      </c>
      <c r="AC1617" s="957">
        <f t="shared" si="129"/>
        <v>0</v>
      </c>
    </row>
    <row r="1618" spans="24:29" x14ac:dyDescent="0.3">
      <c r="X1618" s="970" t="str">
        <f t="shared" si="127"/>
        <v>PAS AE 2018</v>
      </c>
      <c r="Y1618" s="970" t="str">
        <f t="shared" si="128"/>
        <v/>
      </c>
      <c r="Z1618" s="957">
        <f t="shared" si="125"/>
        <v>0</v>
      </c>
      <c r="AA1618" s="957" t="str">
        <f t="shared" si="126"/>
        <v/>
      </c>
      <c r="AB1618" s="957">
        <f t="array" ref="AB1618">MAX(($I$2:$I$10000=I1618)*($W$2:$W$10000=W1618)*($E$2:$E$10000="51")*($P$2:$P$10000))</f>
        <v>0</v>
      </c>
      <c r="AC1618" s="957">
        <f t="shared" si="129"/>
        <v>0</v>
      </c>
    </row>
    <row r="1619" spans="24:29" x14ac:dyDescent="0.3">
      <c r="X1619" s="970" t="str">
        <f t="shared" si="127"/>
        <v>PAS AE 2018</v>
      </c>
      <c r="Y1619" s="970" t="str">
        <f t="shared" si="128"/>
        <v/>
      </c>
      <c r="Z1619" s="957">
        <f t="shared" si="125"/>
        <v>0</v>
      </c>
      <c r="AA1619" s="957" t="str">
        <f t="shared" si="126"/>
        <v/>
      </c>
      <c r="AB1619" s="957">
        <f t="array" ref="AB1619">MAX(($I$2:$I$10000=I1619)*($W$2:$W$10000=W1619)*($E$2:$E$10000="51")*($P$2:$P$10000))</f>
        <v>0</v>
      </c>
      <c r="AC1619" s="957">
        <f t="shared" si="129"/>
        <v>0</v>
      </c>
    </row>
    <row r="1620" spans="24:29" x14ac:dyDescent="0.3">
      <c r="X1620" s="970" t="str">
        <f t="shared" si="127"/>
        <v>PAS AE 2018</v>
      </c>
      <c r="Y1620" s="970" t="str">
        <f t="shared" si="128"/>
        <v/>
      </c>
      <c r="Z1620" s="957">
        <f t="shared" si="125"/>
        <v>0</v>
      </c>
      <c r="AA1620" s="957" t="str">
        <f t="shared" si="126"/>
        <v/>
      </c>
      <c r="AB1620" s="957">
        <f t="array" ref="AB1620">MAX(($I$2:$I$10000=I1620)*($W$2:$W$10000=W1620)*($E$2:$E$10000="51")*($P$2:$P$10000))</f>
        <v>0</v>
      </c>
      <c r="AC1620" s="957">
        <f t="shared" si="129"/>
        <v>0</v>
      </c>
    </row>
    <row r="1621" spans="24:29" x14ac:dyDescent="0.3">
      <c r="X1621" s="970" t="str">
        <f t="shared" si="127"/>
        <v>PAS AE 2018</v>
      </c>
      <c r="Y1621" s="970" t="str">
        <f t="shared" si="128"/>
        <v/>
      </c>
      <c r="Z1621" s="957">
        <f t="shared" si="125"/>
        <v>0</v>
      </c>
      <c r="AA1621" s="957" t="str">
        <f t="shared" si="126"/>
        <v/>
      </c>
      <c r="AB1621" s="957">
        <f t="array" ref="AB1621">MAX(($I$2:$I$10000=I1621)*($W$2:$W$10000=W1621)*($E$2:$E$10000="51")*($P$2:$P$10000))</f>
        <v>0</v>
      </c>
      <c r="AC1621" s="957">
        <f t="shared" si="129"/>
        <v>0</v>
      </c>
    </row>
    <row r="1622" spans="24:29" x14ac:dyDescent="0.3">
      <c r="X1622" s="970" t="str">
        <f t="shared" si="127"/>
        <v>PAS AE 2018</v>
      </c>
      <c r="Y1622" s="970" t="str">
        <f t="shared" si="128"/>
        <v/>
      </c>
      <c r="Z1622" s="957">
        <f t="shared" si="125"/>
        <v>0</v>
      </c>
      <c r="AA1622" s="957" t="str">
        <f t="shared" si="126"/>
        <v/>
      </c>
      <c r="AB1622" s="957">
        <f t="array" ref="AB1622">MAX(($I$2:$I$10000=I1622)*($W$2:$W$10000=W1622)*($E$2:$E$10000="51")*($P$2:$P$10000))</f>
        <v>0</v>
      </c>
      <c r="AC1622" s="957">
        <f t="shared" si="129"/>
        <v>0</v>
      </c>
    </row>
    <row r="1623" spans="24:29" x14ac:dyDescent="0.3">
      <c r="X1623" s="970" t="str">
        <f t="shared" si="127"/>
        <v>PAS AE 2018</v>
      </c>
      <c r="Y1623" s="970" t="str">
        <f t="shared" si="128"/>
        <v/>
      </c>
      <c r="Z1623" s="957">
        <f t="shared" si="125"/>
        <v>0</v>
      </c>
      <c r="AA1623" s="957" t="str">
        <f t="shared" si="126"/>
        <v/>
      </c>
      <c r="AB1623" s="957">
        <f t="array" ref="AB1623">MAX(($I$2:$I$10000=I1623)*($W$2:$W$10000=W1623)*($E$2:$E$10000="51")*($P$2:$P$10000))</f>
        <v>0</v>
      </c>
      <c r="AC1623" s="957">
        <f t="shared" si="129"/>
        <v>0</v>
      </c>
    </row>
    <row r="1624" spans="24:29" x14ac:dyDescent="0.3">
      <c r="X1624" s="970" t="str">
        <f t="shared" si="127"/>
        <v>PAS AE 2018</v>
      </c>
      <c r="Y1624" s="970" t="str">
        <f t="shared" si="128"/>
        <v/>
      </c>
      <c r="Z1624" s="957">
        <f t="shared" si="125"/>
        <v>0</v>
      </c>
      <c r="AA1624" s="957" t="str">
        <f t="shared" si="126"/>
        <v/>
      </c>
      <c r="AB1624" s="957">
        <f t="array" ref="AB1624">MAX(($I$2:$I$10000=I1624)*($W$2:$W$10000=W1624)*($E$2:$E$10000="51")*($P$2:$P$10000))</f>
        <v>0</v>
      </c>
      <c r="AC1624" s="957">
        <f t="shared" si="129"/>
        <v>0</v>
      </c>
    </row>
    <row r="1625" spans="24:29" x14ac:dyDescent="0.3">
      <c r="X1625" s="970" t="str">
        <f t="shared" si="127"/>
        <v>PAS AE 2018</v>
      </c>
      <c r="Y1625" s="970" t="str">
        <f t="shared" si="128"/>
        <v/>
      </c>
      <c r="Z1625" s="957">
        <f t="shared" si="125"/>
        <v>0</v>
      </c>
      <c r="AA1625" s="957" t="str">
        <f t="shared" si="126"/>
        <v/>
      </c>
      <c r="AB1625" s="957">
        <f t="array" ref="AB1625">MAX(($I$2:$I$10000=I1625)*($W$2:$W$10000=W1625)*($E$2:$E$10000="51")*($P$2:$P$10000))</f>
        <v>0</v>
      </c>
      <c r="AC1625" s="957">
        <f t="shared" si="129"/>
        <v>0</v>
      </c>
    </row>
    <row r="1626" spans="24:29" x14ac:dyDescent="0.3">
      <c r="X1626" s="970" t="str">
        <f t="shared" si="127"/>
        <v>PAS AE 2018</v>
      </c>
      <c r="Y1626" s="970" t="str">
        <f t="shared" si="128"/>
        <v/>
      </c>
      <c r="Z1626" s="957">
        <f t="shared" si="125"/>
        <v>0</v>
      </c>
      <c r="AA1626" s="957" t="str">
        <f t="shared" si="126"/>
        <v/>
      </c>
      <c r="AB1626" s="957">
        <f t="array" ref="AB1626">MAX(($I$2:$I$10000=I1626)*($W$2:$W$10000=W1626)*($E$2:$E$10000="51")*($P$2:$P$10000))</f>
        <v>0</v>
      </c>
      <c r="AC1626" s="957">
        <f t="shared" si="129"/>
        <v>0</v>
      </c>
    </row>
    <row r="1627" spans="24:29" x14ac:dyDescent="0.3">
      <c r="X1627" s="970" t="str">
        <f t="shared" si="127"/>
        <v>PAS AE 2018</v>
      </c>
      <c r="Y1627" s="970" t="str">
        <f t="shared" si="128"/>
        <v/>
      </c>
      <c r="Z1627" s="957">
        <f t="shared" si="125"/>
        <v>0</v>
      </c>
      <c r="AA1627" s="957" t="str">
        <f t="shared" si="126"/>
        <v/>
      </c>
      <c r="AB1627" s="957">
        <f t="array" ref="AB1627">MAX(($I$2:$I$10000=I1627)*($W$2:$W$10000=W1627)*($E$2:$E$10000="51")*($P$2:$P$10000))</f>
        <v>0</v>
      </c>
      <c r="AC1627" s="957">
        <f t="shared" si="129"/>
        <v>0</v>
      </c>
    </row>
    <row r="1628" spans="24:29" x14ac:dyDescent="0.3">
      <c r="X1628" s="970" t="str">
        <f t="shared" si="127"/>
        <v>PAS AE 2018</v>
      </c>
      <c r="Y1628" s="970" t="str">
        <f t="shared" si="128"/>
        <v/>
      </c>
      <c r="Z1628" s="957">
        <f t="shared" si="125"/>
        <v>0</v>
      </c>
      <c r="AA1628" s="957" t="str">
        <f t="shared" si="126"/>
        <v/>
      </c>
      <c r="AB1628" s="957">
        <f t="array" ref="AB1628">MAX(($I$2:$I$10000=I1628)*($W$2:$W$10000=W1628)*($E$2:$E$10000="51")*($P$2:$P$10000))</f>
        <v>0</v>
      </c>
      <c r="AC1628" s="957">
        <f t="shared" si="129"/>
        <v>0</v>
      </c>
    </row>
    <row r="1629" spans="24:29" x14ac:dyDescent="0.3">
      <c r="X1629" s="970" t="str">
        <f t="shared" si="127"/>
        <v>PAS AE 2018</v>
      </c>
      <c r="Y1629" s="970" t="str">
        <f t="shared" si="128"/>
        <v/>
      </c>
      <c r="Z1629" s="957">
        <f t="shared" si="125"/>
        <v>0</v>
      </c>
      <c r="AA1629" s="957" t="str">
        <f t="shared" si="126"/>
        <v/>
      </c>
      <c r="AB1629" s="957">
        <f t="array" ref="AB1629">MAX(($I$2:$I$10000=I1629)*($W$2:$W$10000=W1629)*($E$2:$E$10000="51")*($P$2:$P$10000))</f>
        <v>0</v>
      </c>
      <c r="AC1629" s="957">
        <f t="shared" si="129"/>
        <v>0</v>
      </c>
    </row>
    <row r="1630" spans="24:29" x14ac:dyDescent="0.3">
      <c r="X1630" s="970" t="str">
        <f t="shared" si="127"/>
        <v>PAS AE 2018</v>
      </c>
      <c r="Y1630" s="970" t="str">
        <f t="shared" si="128"/>
        <v/>
      </c>
      <c r="Z1630" s="957">
        <f t="shared" si="125"/>
        <v>0</v>
      </c>
      <c r="AA1630" s="957" t="str">
        <f t="shared" si="126"/>
        <v/>
      </c>
      <c r="AB1630" s="957">
        <f t="array" ref="AB1630">MAX(($I$2:$I$10000=I1630)*($W$2:$W$10000=W1630)*($E$2:$E$10000="51")*($P$2:$P$10000))</f>
        <v>0</v>
      </c>
      <c r="AC1630" s="957">
        <f t="shared" si="129"/>
        <v>0</v>
      </c>
    </row>
    <row r="1631" spans="24:29" x14ac:dyDescent="0.3">
      <c r="X1631" s="970" t="str">
        <f t="shared" si="127"/>
        <v>PAS AE 2018</v>
      </c>
      <c r="Y1631" s="970" t="str">
        <f t="shared" si="128"/>
        <v/>
      </c>
      <c r="Z1631" s="957">
        <f t="shared" si="125"/>
        <v>0</v>
      </c>
      <c r="AA1631" s="957" t="str">
        <f t="shared" si="126"/>
        <v/>
      </c>
      <c r="AB1631" s="957">
        <f t="array" ref="AB1631">MAX(($I$2:$I$10000=I1631)*($W$2:$W$10000=W1631)*($E$2:$E$10000="51")*($P$2:$P$10000))</f>
        <v>0</v>
      </c>
      <c r="AC1631" s="957">
        <f t="shared" si="129"/>
        <v>0</v>
      </c>
    </row>
    <row r="1632" spans="24:29" x14ac:dyDescent="0.3">
      <c r="X1632" s="970" t="str">
        <f t="shared" si="127"/>
        <v>PAS AE 2018</v>
      </c>
      <c r="Y1632" s="970" t="str">
        <f t="shared" si="128"/>
        <v/>
      </c>
      <c r="Z1632" s="957">
        <f t="shared" si="125"/>
        <v>0</v>
      </c>
      <c r="AA1632" s="957" t="str">
        <f t="shared" si="126"/>
        <v/>
      </c>
      <c r="AB1632" s="957">
        <f t="array" ref="AB1632">MAX(($I$2:$I$10000=I1632)*($W$2:$W$10000=W1632)*($E$2:$E$10000="51")*($P$2:$P$10000))</f>
        <v>0</v>
      </c>
      <c r="AC1632" s="957">
        <f t="shared" si="129"/>
        <v>0</v>
      </c>
    </row>
    <row r="1633" spans="24:29" x14ac:dyDescent="0.3">
      <c r="X1633" s="970" t="str">
        <f t="shared" si="127"/>
        <v>PAS AE 2018</v>
      </c>
      <c r="Y1633" s="970" t="str">
        <f t="shared" si="128"/>
        <v/>
      </c>
      <c r="Z1633" s="957">
        <f t="shared" si="125"/>
        <v>0</v>
      </c>
      <c r="AA1633" s="957" t="str">
        <f t="shared" si="126"/>
        <v/>
      </c>
      <c r="AB1633" s="957">
        <f t="array" ref="AB1633">MAX(($I$2:$I$10000=I1633)*($W$2:$W$10000=W1633)*($E$2:$E$10000="51")*($P$2:$P$10000))</f>
        <v>0</v>
      </c>
      <c r="AC1633" s="957">
        <f t="shared" si="129"/>
        <v>0</v>
      </c>
    </row>
    <row r="1634" spans="24:29" x14ac:dyDescent="0.3">
      <c r="X1634" s="970" t="str">
        <f t="shared" si="127"/>
        <v>PAS AE 2018</v>
      </c>
      <c r="Y1634" s="970" t="str">
        <f t="shared" si="128"/>
        <v/>
      </c>
      <c r="Z1634" s="957">
        <f t="shared" si="125"/>
        <v>0</v>
      </c>
      <c r="AA1634" s="957" t="str">
        <f t="shared" si="126"/>
        <v/>
      </c>
      <c r="AB1634" s="957">
        <f t="array" ref="AB1634">MAX(($I$2:$I$10000=I1634)*($W$2:$W$10000=W1634)*($E$2:$E$10000="51")*($P$2:$P$10000))</f>
        <v>0</v>
      </c>
      <c r="AC1634" s="957">
        <f t="shared" si="129"/>
        <v>0</v>
      </c>
    </row>
    <row r="1635" spans="24:29" x14ac:dyDescent="0.3">
      <c r="X1635" s="970" t="str">
        <f t="shared" si="127"/>
        <v>PAS AE 2018</v>
      </c>
      <c r="Y1635" s="970" t="str">
        <f t="shared" si="128"/>
        <v/>
      </c>
      <c r="Z1635" s="957">
        <f t="shared" si="125"/>
        <v>0</v>
      </c>
      <c r="AA1635" s="957" t="str">
        <f t="shared" si="126"/>
        <v/>
      </c>
      <c r="AB1635" s="957">
        <f t="array" ref="AB1635">MAX(($I$2:$I$10000=I1635)*($W$2:$W$10000=W1635)*($E$2:$E$10000="51")*($P$2:$P$10000))</f>
        <v>0</v>
      </c>
      <c r="AC1635" s="957">
        <f t="shared" si="129"/>
        <v>0</v>
      </c>
    </row>
    <row r="1636" spans="24:29" x14ac:dyDescent="0.3">
      <c r="X1636" s="970" t="str">
        <f t="shared" si="127"/>
        <v>PAS AE 2018</v>
      </c>
      <c r="Y1636" s="970" t="str">
        <f t="shared" si="128"/>
        <v/>
      </c>
      <c r="Z1636" s="957">
        <f t="shared" si="125"/>
        <v>0</v>
      </c>
      <c r="AA1636" s="957" t="str">
        <f t="shared" si="126"/>
        <v/>
      </c>
      <c r="AB1636" s="957">
        <f t="array" ref="AB1636">MAX(($I$2:$I$10000=I1636)*($W$2:$W$10000=W1636)*($E$2:$E$10000="51")*($P$2:$P$10000))</f>
        <v>0</v>
      </c>
      <c r="AC1636" s="957">
        <f t="shared" si="129"/>
        <v>0</v>
      </c>
    </row>
    <row r="1637" spans="24:29" x14ac:dyDescent="0.3">
      <c r="X1637" s="970" t="str">
        <f t="shared" si="127"/>
        <v>PAS AE 2018</v>
      </c>
      <c r="Y1637" s="970" t="str">
        <f t="shared" si="128"/>
        <v/>
      </c>
      <c r="Z1637" s="957">
        <f t="shared" si="125"/>
        <v>0</v>
      </c>
      <c r="AA1637" s="957" t="str">
        <f t="shared" si="126"/>
        <v/>
      </c>
      <c r="AB1637" s="957">
        <f t="array" ref="AB1637">MAX(($I$2:$I$10000=I1637)*($W$2:$W$10000=W1637)*($E$2:$E$10000="51")*($P$2:$P$10000))</f>
        <v>0</v>
      </c>
      <c r="AC1637" s="957">
        <f t="shared" si="129"/>
        <v>0</v>
      </c>
    </row>
    <row r="1638" spans="24:29" x14ac:dyDescent="0.3">
      <c r="X1638" s="970" t="str">
        <f t="shared" si="127"/>
        <v>PAS AE 2018</v>
      </c>
      <c r="Y1638" s="970" t="str">
        <f t="shared" si="128"/>
        <v/>
      </c>
      <c r="Z1638" s="957">
        <f t="shared" si="125"/>
        <v>0</v>
      </c>
      <c r="AA1638" s="957" t="str">
        <f t="shared" si="126"/>
        <v/>
      </c>
      <c r="AB1638" s="957">
        <f t="array" ref="AB1638">MAX(($I$2:$I$10000=I1638)*($W$2:$W$10000=W1638)*($E$2:$E$10000="51")*($P$2:$P$10000))</f>
        <v>0</v>
      </c>
      <c r="AC1638" s="957">
        <f t="shared" si="129"/>
        <v>0</v>
      </c>
    </row>
    <row r="1639" spans="24:29" x14ac:dyDescent="0.3">
      <c r="X1639" s="970" t="str">
        <f t="shared" si="127"/>
        <v>PAS AE 2018</v>
      </c>
      <c r="Y1639" s="970" t="str">
        <f t="shared" si="128"/>
        <v/>
      </c>
      <c r="Z1639" s="957">
        <f t="shared" si="125"/>
        <v>0</v>
      </c>
      <c r="AA1639" s="957" t="str">
        <f t="shared" si="126"/>
        <v/>
      </c>
      <c r="AB1639" s="957">
        <f t="array" ref="AB1639">MAX(($I$2:$I$10000=I1639)*($W$2:$W$10000=W1639)*($E$2:$E$10000="51")*($P$2:$P$10000))</f>
        <v>0</v>
      </c>
      <c r="AC1639" s="957">
        <f t="shared" si="129"/>
        <v>0</v>
      </c>
    </row>
    <row r="1640" spans="24:29" x14ac:dyDescent="0.3">
      <c r="X1640" s="970" t="str">
        <f t="shared" si="127"/>
        <v>PAS AE 2018</v>
      </c>
      <c r="Y1640" s="970" t="str">
        <f t="shared" si="128"/>
        <v/>
      </c>
      <c r="Z1640" s="957">
        <f t="shared" si="125"/>
        <v>0</v>
      </c>
      <c r="AA1640" s="957" t="str">
        <f t="shared" si="126"/>
        <v/>
      </c>
      <c r="AB1640" s="957">
        <f t="array" ref="AB1640">MAX(($I$2:$I$10000=I1640)*($W$2:$W$10000=W1640)*($E$2:$E$10000="51")*($P$2:$P$10000))</f>
        <v>0</v>
      </c>
      <c r="AC1640" s="957">
        <f t="shared" si="129"/>
        <v>0</v>
      </c>
    </row>
    <row r="1641" spans="24:29" x14ac:dyDescent="0.3">
      <c r="X1641" s="970" t="str">
        <f t="shared" si="127"/>
        <v>PAS AE 2018</v>
      </c>
      <c r="Y1641" s="970" t="str">
        <f t="shared" si="128"/>
        <v/>
      </c>
      <c r="Z1641" s="957">
        <f t="shared" si="125"/>
        <v>0</v>
      </c>
      <c r="AA1641" s="957" t="str">
        <f t="shared" si="126"/>
        <v/>
      </c>
      <c r="AB1641" s="957">
        <f t="array" ref="AB1641">MAX(($I$2:$I$10000=I1641)*($W$2:$W$10000=W1641)*($E$2:$E$10000="51")*($P$2:$P$10000))</f>
        <v>0</v>
      </c>
      <c r="AC1641" s="957">
        <f t="shared" si="129"/>
        <v>0</v>
      </c>
    </row>
    <row r="1642" spans="24:29" x14ac:dyDescent="0.3">
      <c r="X1642" s="970" t="str">
        <f t="shared" si="127"/>
        <v>PAS AE 2018</v>
      </c>
      <c r="Y1642" s="970" t="str">
        <f t="shared" si="128"/>
        <v/>
      </c>
      <c r="Z1642" s="957">
        <f t="shared" si="125"/>
        <v>0</v>
      </c>
      <c r="AA1642" s="957" t="str">
        <f t="shared" si="126"/>
        <v/>
      </c>
      <c r="AB1642" s="957">
        <f t="array" ref="AB1642">MAX(($I$2:$I$10000=I1642)*($W$2:$W$10000=W1642)*($E$2:$E$10000="51")*($P$2:$P$10000))</f>
        <v>0</v>
      </c>
      <c r="AC1642" s="957">
        <f t="shared" si="129"/>
        <v>0</v>
      </c>
    </row>
    <row r="1643" spans="24:29" x14ac:dyDescent="0.3">
      <c r="X1643" s="970" t="str">
        <f t="shared" si="127"/>
        <v>PAS AE 2018</v>
      </c>
      <c r="Y1643" s="970" t="str">
        <f t="shared" si="128"/>
        <v/>
      </c>
      <c r="Z1643" s="957">
        <f t="shared" si="125"/>
        <v>0</v>
      </c>
      <c r="AA1643" s="957" t="str">
        <f t="shared" si="126"/>
        <v/>
      </c>
      <c r="AB1643" s="957">
        <f t="array" ref="AB1643">MAX(($I$2:$I$10000=I1643)*($W$2:$W$10000=W1643)*($E$2:$E$10000="51")*($P$2:$P$10000))</f>
        <v>0</v>
      </c>
      <c r="AC1643" s="957">
        <f t="shared" si="129"/>
        <v>0</v>
      </c>
    </row>
    <row r="1644" spans="24:29" x14ac:dyDescent="0.3">
      <c r="X1644" s="970" t="str">
        <f t="shared" si="127"/>
        <v>PAS AE 2018</v>
      </c>
      <c r="Y1644" s="970" t="str">
        <f t="shared" si="128"/>
        <v/>
      </c>
      <c r="Z1644" s="957">
        <f t="shared" si="125"/>
        <v>0</v>
      </c>
      <c r="AA1644" s="957" t="str">
        <f t="shared" si="126"/>
        <v/>
      </c>
      <c r="AB1644" s="957">
        <f t="array" ref="AB1644">MAX(($I$2:$I$10000=I1644)*($W$2:$W$10000=W1644)*($E$2:$E$10000="51")*($P$2:$P$10000))</f>
        <v>0</v>
      </c>
      <c r="AC1644" s="957">
        <f t="shared" si="129"/>
        <v>0</v>
      </c>
    </row>
    <row r="1645" spans="24:29" x14ac:dyDescent="0.3">
      <c r="X1645" s="970" t="str">
        <f t="shared" si="127"/>
        <v>PAS AE 2018</v>
      </c>
      <c r="Y1645" s="970" t="str">
        <f t="shared" si="128"/>
        <v/>
      </c>
      <c r="Z1645" s="957">
        <f t="shared" si="125"/>
        <v>0</v>
      </c>
      <c r="AA1645" s="957" t="str">
        <f t="shared" si="126"/>
        <v/>
      </c>
      <c r="AB1645" s="957">
        <f t="array" ref="AB1645">MAX(($I$2:$I$10000=I1645)*($W$2:$W$10000=W1645)*($E$2:$E$10000="51")*($P$2:$P$10000))</f>
        <v>0</v>
      </c>
      <c r="AC1645" s="957">
        <f t="shared" si="129"/>
        <v>0</v>
      </c>
    </row>
    <row r="1646" spans="24:29" x14ac:dyDescent="0.3">
      <c r="X1646" s="970" t="str">
        <f t="shared" si="127"/>
        <v>PAS AE 2018</v>
      </c>
      <c r="Y1646" s="970" t="str">
        <f t="shared" si="128"/>
        <v/>
      </c>
      <c r="Z1646" s="957">
        <f t="shared" si="125"/>
        <v>0</v>
      </c>
      <c r="AA1646" s="957" t="str">
        <f t="shared" si="126"/>
        <v/>
      </c>
      <c r="AB1646" s="957">
        <f t="array" ref="AB1646">MAX(($I$2:$I$10000=I1646)*($W$2:$W$10000=W1646)*($E$2:$E$10000="51")*($P$2:$P$10000))</f>
        <v>0</v>
      </c>
      <c r="AC1646" s="957">
        <f t="shared" si="129"/>
        <v>0</v>
      </c>
    </row>
    <row r="1647" spans="24:29" x14ac:dyDescent="0.3">
      <c r="X1647" s="970" t="str">
        <f t="shared" si="127"/>
        <v>PAS AE 2018</v>
      </c>
      <c r="Y1647" s="970" t="str">
        <f t="shared" si="128"/>
        <v/>
      </c>
      <c r="Z1647" s="957">
        <f t="shared" si="125"/>
        <v>0</v>
      </c>
      <c r="AA1647" s="957" t="str">
        <f t="shared" si="126"/>
        <v/>
      </c>
      <c r="AB1647" s="957">
        <f t="array" ref="AB1647">MAX(($I$2:$I$10000=I1647)*($W$2:$W$10000=W1647)*($E$2:$E$10000="51")*($P$2:$P$10000))</f>
        <v>0</v>
      </c>
      <c r="AC1647" s="957">
        <f t="shared" si="129"/>
        <v>0</v>
      </c>
    </row>
    <row r="1648" spans="24:29" x14ac:dyDescent="0.3">
      <c r="X1648" s="970" t="str">
        <f t="shared" si="127"/>
        <v>PAS AE 2018</v>
      </c>
      <c r="Y1648" s="970" t="str">
        <f t="shared" si="128"/>
        <v/>
      </c>
      <c r="Z1648" s="957">
        <f t="shared" si="125"/>
        <v>0</v>
      </c>
      <c r="AA1648" s="957" t="str">
        <f t="shared" si="126"/>
        <v/>
      </c>
      <c r="AB1648" s="957">
        <f t="array" ref="AB1648">MAX(($I$2:$I$10000=I1648)*($W$2:$W$10000=W1648)*($E$2:$E$10000="51")*($P$2:$P$10000))</f>
        <v>0</v>
      </c>
      <c r="AC1648" s="957">
        <f t="shared" si="129"/>
        <v>0</v>
      </c>
    </row>
    <row r="1649" spans="24:29" x14ac:dyDescent="0.3">
      <c r="X1649" s="970" t="str">
        <f t="shared" si="127"/>
        <v>PAS AE 2018</v>
      </c>
      <c r="Y1649" s="970" t="str">
        <f t="shared" si="128"/>
        <v/>
      </c>
      <c r="Z1649" s="957">
        <f t="shared" si="125"/>
        <v>0</v>
      </c>
      <c r="AA1649" s="957" t="str">
        <f t="shared" si="126"/>
        <v/>
      </c>
      <c r="AB1649" s="957">
        <f t="array" ref="AB1649">MAX(($I$2:$I$10000=I1649)*($W$2:$W$10000=W1649)*($E$2:$E$10000="51")*($P$2:$P$10000))</f>
        <v>0</v>
      </c>
      <c r="AC1649" s="957">
        <f t="shared" si="129"/>
        <v>0</v>
      </c>
    </row>
    <row r="1650" spans="24:29" x14ac:dyDescent="0.3">
      <c r="X1650" s="970" t="str">
        <f t="shared" si="127"/>
        <v>PAS AE 2018</v>
      </c>
      <c r="Y1650" s="970" t="str">
        <f t="shared" si="128"/>
        <v/>
      </c>
      <c r="Z1650" s="957">
        <f t="shared" si="125"/>
        <v>0</v>
      </c>
      <c r="AA1650" s="957" t="str">
        <f t="shared" si="126"/>
        <v/>
      </c>
      <c r="AB1650" s="957">
        <f t="array" ref="AB1650">MAX(($I$2:$I$10000=I1650)*($W$2:$W$10000=W1650)*($E$2:$E$10000="51")*($P$2:$P$10000))</f>
        <v>0</v>
      </c>
      <c r="AC1650" s="957">
        <f t="shared" si="129"/>
        <v>0</v>
      </c>
    </row>
    <row r="1651" spans="24:29" x14ac:dyDescent="0.3">
      <c r="X1651" s="970" t="str">
        <f t="shared" si="127"/>
        <v>PAS AE 2018</v>
      </c>
      <c r="Y1651" s="970" t="str">
        <f t="shared" si="128"/>
        <v/>
      </c>
      <c r="Z1651" s="957">
        <f t="shared" si="125"/>
        <v>0</v>
      </c>
      <c r="AA1651" s="957" t="str">
        <f t="shared" si="126"/>
        <v/>
      </c>
      <c r="AB1651" s="957">
        <f t="array" ref="AB1651">MAX(($I$2:$I$10000=I1651)*($W$2:$W$10000=W1651)*($E$2:$E$10000="51")*($P$2:$P$10000))</f>
        <v>0</v>
      </c>
      <c r="AC1651" s="957">
        <f t="shared" si="129"/>
        <v>0</v>
      </c>
    </row>
    <row r="1652" spans="24:29" x14ac:dyDescent="0.3">
      <c r="X1652" s="970" t="str">
        <f t="shared" si="127"/>
        <v>PAS AE 2018</v>
      </c>
      <c r="Y1652" s="970" t="str">
        <f t="shared" si="128"/>
        <v/>
      </c>
      <c r="Z1652" s="957">
        <f t="shared" si="125"/>
        <v>0</v>
      </c>
      <c r="AA1652" s="957" t="str">
        <f t="shared" si="126"/>
        <v/>
      </c>
      <c r="AB1652" s="957">
        <f t="array" ref="AB1652">MAX(($I$2:$I$10000=I1652)*($W$2:$W$10000=W1652)*($E$2:$E$10000="51")*($P$2:$P$10000))</f>
        <v>0</v>
      </c>
      <c r="AC1652" s="957">
        <f t="shared" si="129"/>
        <v>0</v>
      </c>
    </row>
    <row r="1653" spans="24:29" x14ac:dyDescent="0.3">
      <c r="X1653" s="970" t="str">
        <f t="shared" si="127"/>
        <v>PAS AE 2018</v>
      </c>
      <c r="Y1653" s="970" t="str">
        <f t="shared" si="128"/>
        <v/>
      </c>
      <c r="Z1653" s="957">
        <f t="shared" si="125"/>
        <v>0</v>
      </c>
      <c r="AA1653" s="957" t="str">
        <f t="shared" si="126"/>
        <v/>
      </c>
      <c r="AB1653" s="957">
        <f t="array" ref="AB1653">MAX(($I$2:$I$10000=I1653)*($W$2:$W$10000=W1653)*($E$2:$E$10000="51")*($P$2:$P$10000))</f>
        <v>0</v>
      </c>
      <c r="AC1653" s="957">
        <f t="shared" si="129"/>
        <v>0</v>
      </c>
    </row>
    <row r="1654" spans="24:29" x14ac:dyDescent="0.3">
      <c r="X1654" s="970" t="str">
        <f t="shared" si="127"/>
        <v>PAS AE 2018</v>
      </c>
      <c r="Y1654" s="970" t="str">
        <f t="shared" si="128"/>
        <v/>
      </c>
      <c r="Z1654" s="957">
        <f t="shared" si="125"/>
        <v>0</v>
      </c>
      <c r="AA1654" s="957" t="str">
        <f t="shared" si="126"/>
        <v/>
      </c>
      <c r="AB1654" s="957">
        <f t="array" ref="AB1654">MAX(($I$2:$I$10000=I1654)*($W$2:$W$10000=W1654)*($E$2:$E$10000="51")*($P$2:$P$10000))</f>
        <v>0</v>
      </c>
      <c r="AC1654" s="957">
        <f t="shared" si="129"/>
        <v>0</v>
      </c>
    </row>
    <row r="1655" spans="24:29" x14ac:dyDescent="0.3">
      <c r="X1655" s="970" t="str">
        <f t="shared" si="127"/>
        <v>PAS AE 2018</v>
      </c>
      <c r="Y1655" s="970" t="str">
        <f t="shared" si="128"/>
        <v/>
      </c>
      <c r="Z1655" s="957">
        <f t="shared" si="125"/>
        <v>0</v>
      </c>
      <c r="AA1655" s="957" t="str">
        <f t="shared" si="126"/>
        <v/>
      </c>
      <c r="AB1655" s="957">
        <f t="array" ref="AB1655">MAX(($I$2:$I$10000=I1655)*($W$2:$W$10000=W1655)*($E$2:$E$10000="51")*($P$2:$P$10000))</f>
        <v>0</v>
      </c>
      <c r="AC1655" s="957">
        <f t="shared" si="129"/>
        <v>0</v>
      </c>
    </row>
    <row r="1656" spans="24:29" x14ac:dyDescent="0.3">
      <c r="X1656" s="970" t="str">
        <f t="shared" si="127"/>
        <v>PAS AE 2018</v>
      </c>
      <c r="Y1656" s="970" t="str">
        <f t="shared" si="128"/>
        <v/>
      </c>
      <c r="Z1656" s="957">
        <f t="shared" si="125"/>
        <v>0</v>
      </c>
      <c r="AA1656" s="957" t="str">
        <f t="shared" si="126"/>
        <v/>
      </c>
      <c r="AB1656" s="957">
        <f t="array" ref="AB1656">MAX(($I$2:$I$10000=I1656)*($W$2:$W$10000=W1656)*($E$2:$E$10000="51")*($P$2:$P$10000))</f>
        <v>0</v>
      </c>
      <c r="AC1656" s="957">
        <f t="shared" si="129"/>
        <v>0</v>
      </c>
    </row>
    <row r="1657" spans="24:29" x14ac:dyDescent="0.3">
      <c r="X1657" s="970" t="str">
        <f t="shared" si="127"/>
        <v>PAS AE 2018</v>
      </c>
      <c r="Y1657" s="970" t="str">
        <f t="shared" si="128"/>
        <v/>
      </c>
      <c r="Z1657" s="957">
        <f t="shared" si="125"/>
        <v>0</v>
      </c>
      <c r="AA1657" s="957" t="str">
        <f t="shared" si="126"/>
        <v/>
      </c>
      <c r="AB1657" s="957">
        <f t="array" ref="AB1657">MAX(($I$2:$I$10000=I1657)*($W$2:$W$10000=W1657)*($E$2:$E$10000="51")*($P$2:$P$10000))</f>
        <v>0</v>
      </c>
      <c r="AC1657" s="957">
        <f t="shared" si="129"/>
        <v>0</v>
      </c>
    </row>
    <row r="1658" spans="24:29" x14ac:dyDescent="0.3">
      <c r="X1658" s="970" t="str">
        <f t="shared" si="127"/>
        <v>PAS AE 2018</v>
      </c>
      <c r="Y1658" s="970" t="str">
        <f t="shared" si="128"/>
        <v/>
      </c>
      <c r="Z1658" s="957">
        <f t="shared" si="125"/>
        <v>0</v>
      </c>
      <c r="AA1658" s="957" t="str">
        <f t="shared" si="126"/>
        <v/>
      </c>
      <c r="AB1658" s="957">
        <f t="array" ref="AB1658">MAX(($I$2:$I$10000=I1658)*($W$2:$W$10000=W1658)*($E$2:$E$10000="51")*($P$2:$P$10000))</f>
        <v>0</v>
      </c>
      <c r="AC1658" s="957">
        <f t="shared" si="129"/>
        <v>0</v>
      </c>
    </row>
    <row r="1659" spans="24:29" x14ac:dyDescent="0.3">
      <c r="X1659" s="970" t="str">
        <f t="shared" si="127"/>
        <v>PAS AE 2018</v>
      </c>
      <c r="Y1659" s="970" t="str">
        <f t="shared" si="128"/>
        <v/>
      </c>
      <c r="Z1659" s="957">
        <f t="shared" si="125"/>
        <v>0</v>
      </c>
      <c r="AA1659" s="957" t="str">
        <f t="shared" si="126"/>
        <v/>
      </c>
      <c r="AB1659" s="957">
        <f t="array" ref="AB1659">MAX(($I$2:$I$10000=I1659)*($W$2:$W$10000=W1659)*($E$2:$E$10000="51")*($P$2:$P$10000))</f>
        <v>0</v>
      </c>
      <c r="AC1659" s="957">
        <f t="shared" si="129"/>
        <v>0</v>
      </c>
    </row>
    <row r="1660" spans="24:29" x14ac:dyDescent="0.3">
      <c r="X1660" s="970" t="str">
        <f t="shared" si="127"/>
        <v>PAS AE 2018</v>
      </c>
      <c r="Y1660" s="970" t="str">
        <f t="shared" si="128"/>
        <v/>
      </c>
      <c r="Z1660" s="957">
        <f t="shared" si="125"/>
        <v>0</v>
      </c>
      <c r="AA1660" s="957" t="str">
        <f t="shared" si="126"/>
        <v/>
      </c>
      <c r="AB1660" s="957">
        <f t="array" ref="AB1660">MAX(($I$2:$I$10000=I1660)*($W$2:$W$10000=W1660)*($E$2:$E$10000="51")*($P$2:$P$10000))</f>
        <v>0</v>
      </c>
      <c r="AC1660" s="957">
        <f t="shared" si="129"/>
        <v>0</v>
      </c>
    </row>
    <row r="1661" spans="24:29" x14ac:dyDescent="0.3">
      <c r="X1661" s="970" t="str">
        <f t="shared" si="127"/>
        <v>PAS AE 2018</v>
      </c>
      <c r="Y1661" s="970" t="str">
        <f t="shared" si="128"/>
        <v/>
      </c>
      <c r="Z1661" s="957">
        <f t="shared" si="125"/>
        <v>0</v>
      </c>
      <c r="AA1661" s="957" t="str">
        <f t="shared" si="126"/>
        <v/>
      </c>
      <c r="AB1661" s="957">
        <f t="array" ref="AB1661">MAX(($I$2:$I$10000=I1661)*($W$2:$W$10000=W1661)*($E$2:$E$10000="51")*($P$2:$P$10000))</f>
        <v>0</v>
      </c>
      <c r="AC1661" s="957">
        <f t="shared" si="129"/>
        <v>0</v>
      </c>
    </row>
    <row r="1662" spans="24:29" x14ac:dyDescent="0.3">
      <c r="X1662" s="970" t="str">
        <f t="shared" si="127"/>
        <v>PAS AE 2018</v>
      </c>
      <c r="Y1662" s="970" t="str">
        <f t="shared" si="128"/>
        <v/>
      </c>
      <c r="Z1662" s="957">
        <f t="shared" si="125"/>
        <v>0</v>
      </c>
      <c r="AA1662" s="957" t="str">
        <f t="shared" si="126"/>
        <v/>
      </c>
      <c r="AB1662" s="957">
        <f t="array" ref="AB1662">MAX(($I$2:$I$10000=I1662)*($W$2:$W$10000=W1662)*($E$2:$E$10000="51")*($P$2:$P$10000))</f>
        <v>0</v>
      </c>
      <c r="AC1662" s="957">
        <f t="shared" si="129"/>
        <v>0</v>
      </c>
    </row>
    <row r="1663" spans="24:29" x14ac:dyDescent="0.3">
      <c r="X1663" s="970" t="str">
        <f t="shared" si="127"/>
        <v>PAS AE 2018</v>
      </c>
      <c r="Y1663" s="970" t="str">
        <f t="shared" si="128"/>
        <v/>
      </c>
      <c r="Z1663" s="957">
        <f t="shared" si="125"/>
        <v>0</v>
      </c>
      <c r="AA1663" s="957" t="str">
        <f t="shared" si="126"/>
        <v/>
      </c>
      <c r="AB1663" s="957">
        <f t="array" ref="AB1663">MAX(($I$2:$I$10000=I1663)*($W$2:$W$10000=W1663)*($E$2:$E$10000="51")*($P$2:$P$10000))</f>
        <v>0</v>
      </c>
      <c r="AC1663" s="957">
        <f t="shared" si="129"/>
        <v>0</v>
      </c>
    </row>
    <row r="1664" spans="24:29" x14ac:dyDescent="0.3">
      <c r="X1664" s="970" t="str">
        <f t="shared" si="127"/>
        <v>PAS AE 2018</v>
      </c>
      <c r="Y1664" s="970" t="str">
        <f t="shared" si="128"/>
        <v/>
      </c>
      <c r="Z1664" s="957">
        <f t="shared" si="125"/>
        <v>0</v>
      </c>
      <c r="AA1664" s="957" t="str">
        <f t="shared" si="126"/>
        <v/>
      </c>
      <c r="AB1664" s="957">
        <f t="array" ref="AB1664">MAX(($I$2:$I$10000=I1664)*($W$2:$W$10000=W1664)*($E$2:$E$10000="51")*($P$2:$P$10000))</f>
        <v>0</v>
      </c>
      <c r="AC1664" s="957">
        <f t="shared" si="129"/>
        <v>0</v>
      </c>
    </row>
    <row r="1665" spans="24:29" x14ac:dyDescent="0.3">
      <c r="X1665" s="970" t="str">
        <f t="shared" si="127"/>
        <v>PAS AE 2018</v>
      </c>
      <c r="Y1665" s="970" t="str">
        <f t="shared" si="128"/>
        <v/>
      </c>
      <c r="Z1665" s="957">
        <f t="shared" si="125"/>
        <v>0</v>
      </c>
      <c r="AA1665" s="957" t="str">
        <f t="shared" si="126"/>
        <v/>
      </c>
      <c r="AB1665" s="957">
        <f t="array" ref="AB1665">MAX(($I$2:$I$10000=I1665)*($W$2:$W$10000=W1665)*($E$2:$E$10000="51")*($P$2:$P$10000))</f>
        <v>0</v>
      </c>
      <c r="AC1665" s="957">
        <f t="shared" si="129"/>
        <v>0</v>
      </c>
    </row>
    <row r="1666" spans="24:29" x14ac:dyDescent="0.3">
      <c r="X1666" s="970" t="str">
        <f t="shared" si="127"/>
        <v>PAS AE 2018</v>
      </c>
      <c r="Y1666" s="970" t="str">
        <f t="shared" si="128"/>
        <v/>
      </c>
      <c r="Z1666" s="957">
        <f t="shared" ref="Z1666:Z1729" si="130">IF(AND(X1666="AE 2018",Y1666&lt;&gt;"0"),F1666,0)</f>
        <v>0</v>
      </c>
      <c r="AA1666" s="957" t="str">
        <f t="shared" ref="AA1666:AA1729" si="131">LEFT(C1666,12)</f>
        <v/>
      </c>
      <c r="AB1666" s="957">
        <f t="array" ref="AB1666">MAX(($I$2:$I$10000=I1666)*($W$2:$W$10000=W1666)*($E$2:$E$10000="51")*($P$2:$P$10000))</f>
        <v>0</v>
      </c>
      <c r="AC1666" s="957">
        <f t="shared" si="129"/>
        <v>0</v>
      </c>
    </row>
    <row r="1667" spans="24:29" x14ac:dyDescent="0.3">
      <c r="X1667" s="970" t="str">
        <f t="shared" ref="X1667:X1730" si="132">IF(AND(OR(E1667="51",E1667="57",E1667="54",E1667="61"),YEAR(AB1667)=2018),"AE 2018","PAS AE 2018")</f>
        <v>PAS AE 2018</v>
      </c>
      <c r="Y1667" s="970" t="str">
        <f t="shared" ref="Y1667:Y1730" si="133">CONCATENATE(W1667,I1667,E1667)</f>
        <v/>
      </c>
      <c r="Z1667" s="957">
        <f t="shared" si="130"/>
        <v>0</v>
      </c>
      <c r="AA1667" s="957" t="str">
        <f t="shared" si="131"/>
        <v/>
      </c>
      <c r="AB1667" s="957">
        <f t="array" ref="AB1667">MAX(($I$2:$I$10000=I1667)*($W$2:$W$10000=W1667)*($E$2:$E$10000="51")*($P$2:$P$10000))</f>
        <v>0</v>
      </c>
      <c r="AC1667" s="957">
        <f t="shared" ref="AC1667:AC1730" si="134">IF(YEAR(A1667)&gt;2018,0,F1667)</f>
        <v>0</v>
      </c>
    </row>
    <row r="1668" spans="24:29" x14ac:dyDescent="0.3">
      <c r="X1668" s="970" t="str">
        <f t="shared" si="132"/>
        <v>PAS AE 2018</v>
      </c>
      <c r="Y1668" s="970" t="str">
        <f t="shared" si="133"/>
        <v/>
      </c>
      <c r="Z1668" s="957">
        <f t="shared" si="130"/>
        <v>0</v>
      </c>
      <c r="AA1668" s="957" t="str">
        <f t="shared" si="131"/>
        <v/>
      </c>
      <c r="AB1668" s="957">
        <f t="array" ref="AB1668">MAX(($I$2:$I$10000=I1668)*($W$2:$W$10000=W1668)*($E$2:$E$10000="51")*($P$2:$P$10000))</f>
        <v>0</v>
      </c>
      <c r="AC1668" s="957">
        <f t="shared" si="134"/>
        <v>0</v>
      </c>
    </row>
    <row r="1669" spans="24:29" x14ac:dyDescent="0.3">
      <c r="X1669" s="970" t="str">
        <f t="shared" si="132"/>
        <v>PAS AE 2018</v>
      </c>
      <c r="Y1669" s="970" t="str">
        <f t="shared" si="133"/>
        <v/>
      </c>
      <c r="Z1669" s="957">
        <f t="shared" si="130"/>
        <v>0</v>
      </c>
      <c r="AA1669" s="957" t="str">
        <f t="shared" si="131"/>
        <v/>
      </c>
      <c r="AB1669" s="957">
        <f t="array" ref="AB1669">MAX(($I$2:$I$10000=I1669)*($W$2:$W$10000=W1669)*($E$2:$E$10000="51")*($P$2:$P$10000))</f>
        <v>0</v>
      </c>
      <c r="AC1669" s="957">
        <f t="shared" si="134"/>
        <v>0</v>
      </c>
    </row>
    <row r="1670" spans="24:29" x14ac:dyDescent="0.3">
      <c r="X1670" s="970" t="str">
        <f t="shared" si="132"/>
        <v>PAS AE 2018</v>
      </c>
      <c r="Y1670" s="970" t="str">
        <f t="shared" si="133"/>
        <v/>
      </c>
      <c r="Z1670" s="957">
        <f t="shared" si="130"/>
        <v>0</v>
      </c>
      <c r="AA1670" s="957" t="str">
        <f t="shared" si="131"/>
        <v/>
      </c>
      <c r="AB1670" s="957">
        <f t="array" ref="AB1670">MAX(($I$2:$I$10000=I1670)*($W$2:$W$10000=W1670)*($E$2:$E$10000="51")*($P$2:$P$10000))</f>
        <v>0</v>
      </c>
      <c r="AC1670" s="957">
        <f t="shared" si="134"/>
        <v>0</v>
      </c>
    </row>
    <row r="1671" spans="24:29" x14ac:dyDescent="0.3">
      <c r="X1671" s="970" t="str">
        <f t="shared" si="132"/>
        <v>PAS AE 2018</v>
      </c>
      <c r="Y1671" s="970" t="str">
        <f t="shared" si="133"/>
        <v/>
      </c>
      <c r="Z1671" s="957">
        <f t="shared" si="130"/>
        <v>0</v>
      </c>
      <c r="AA1671" s="957" t="str">
        <f t="shared" si="131"/>
        <v/>
      </c>
      <c r="AB1671" s="957">
        <f t="array" ref="AB1671">MAX(($I$2:$I$10000=I1671)*($W$2:$W$10000=W1671)*($E$2:$E$10000="51")*($P$2:$P$10000))</f>
        <v>0</v>
      </c>
      <c r="AC1671" s="957">
        <f t="shared" si="134"/>
        <v>0</v>
      </c>
    </row>
    <row r="1672" spans="24:29" x14ac:dyDescent="0.3">
      <c r="X1672" s="970" t="str">
        <f t="shared" si="132"/>
        <v>PAS AE 2018</v>
      </c>
      <c r="Y1672" s="970" t="str">
        <f t="shared" si="133"/>
        <v/>
      </c>
      <c r="Z1672" s="957">
        <f t="shared" si="130"/>
        <v>0</v>
      </c>
      <c r="AA1672" s="957" t="str">
        <f t="shared" si="131"/>
        <v/>
      </c>
      <c r="AB1672" s="957">
        <f t="array" ref="AB1672">MAX(($I$2:$I$10000=I1672)*($W$2:$W$10000=W1672)*($E$2:$E$10000="51")*($P$2:$P$10000))</f>
        <v>0</v>
      </c>
      <c r="AC1672" s="957">
        <f t="shared" si="134"/>
        <v>0</v>
      </c>
    </row>
    <row r="1673" spans="24:29" x14ac:dyDescent="0.3">
      <c r="X1673" s="970" t="str">
        <f t="shared" si="132"/>
        <v>PAS AE 2018</v>
      </c>
      <c r="Y1673" s="970" t="str">
        <f t="shared" si="133"/>
        <v/>
      </c>
      <c r="Z1673" s="957">
        <f t="shared" si="130"/>
        <v>0</v>
      </c>
      <c r="AA1673" s="957" t="str">
        <f t="shared" si="131"/>
        <v/>
      </c>
      <c r="AB1673" s="957">
        <f t="array" ref="AB1673">MAX(($I$2:$I$10000=I1673)*($W$2:$W$10000=W1673)*($E$2:$E$10000="51")*($P$2:$P$10000))</f>
        <v>0</v>
      </c>
      <c r="AC1673" s="957">
        <f t="shared" si="134"/>
        <v>0</v>
      </c>
    </row>
    <row r="1674" spans="24:29" x14ac:dyDescent="0.3">
      <c r="X1674" s="970" t="str">
        <f t="shared" si="132"/>
        <v>PAS AE 2018</v>
      </c>
      <c r="Y1674" s="970" t="str">
        <f t="shared" si="133"/>
        <v/>
      </c>
      <c r="Z1674" s="957">
        <f t="shared" si="130"/>
        <v>0</v>
      </c>
      <c r="AA1674" s="957" t="str">
        <f t="shared" si="131"/>
        <v/>
      </c>
      <c r="AB1674" s="957">
        <f t="array" ref="AB1674">MAX(($I$2:$I$10000=I1674)*($W$2:$W$10000=W1674)*($E$2:$E$10000="51")*($P$2:$P$10000))</f>
        <v>0</v>
      </c>
      <c r="AC1674" s="957">
        <f t="shared" si="134"/>
        <v>0</v>
      </c>
    </row>
    <row r="1675" spans="24:29" x14ac:dyDescent="0.3">
      <c r="X1675" s="970" t="str">
        <f t="shared" si="132"/>
        <v>PAS AE 2018</v>
      </c>
      <c r="Y1675" s="970" t="str">
        <f t="shared" si="133"/>
        <v/>
      </c>
      <c r="Z1675" s="957">
        <f t="shared" si="130"/>
        <v>0</v>
      </c>
      <c r="AA1675" s="957" t="str">
        <f t="shared" si="131"/>
        <v/>
      </c>
      <c r="AB1675" s="957">
        <f t="array" ref="AB1675">MAX(($I$2:$I$10000=I1675)*($W$2:$W$10000=W1675)*($E$2:$E$10000="51")*($P$2:$P$10000))</f>
        <v>0</v>
      </c>
      <c r="AC1675" s="957">
        <f t="shared" si="134"/>
        <v>0</v>
      </c>
    </row>
    <row r="1676" spans="24:29" x14ac:dyDescent="0.3">
      <c r="X1676" s="970" t="str">
        <f t="shared" si="132"/>
        <v>PAS AE 2018</v>
      </c>
      <c r="Y1676" s="970" t="str">
        <f t="shared" si="133"/>
        <v/>
      </c>
      <c r="Z1676" s="957">
        <f t="shared" si="130"/>
        <v>0</v>
      </c>
      <c r="AA1676" s="957" t="str">
        <f t="shared" si="131"/>
        <v/>
      </c>
      <c r="AB1676" s="957">
        <f t="array" ref="AB1676">MAX(($I$2:$I$10000=I1676)*($W$2:$W$10000=W1676)*($E$2:$E$10000="51")*($P$2:$P$10000))</f>
        <v>0</v>
      </c>
      <c r="AC1676" s="957">
        <f t="shared" si="134"/>
        <v>0</v>
      </c>
    </row>
    <row r="1677" spans="24:29" x14ac:dyDescent="0.3">
      <c r="X1677" s="970" t="str">
        <f t="shared" si="132"/>
        <v>PAS AE 2018</v>
      </c>
      <c r="Y1677" s="970" t="str">
        <f t="shared" si="133"/>
        <v/>
      </c>
      <c r="Z1677" s="957">
        <f t="shared" si="130"/>
        <v>0</v>
      </c>
      <c r="AA1677" s="957" t="str">
        <f t="shared" si="131"/>
        <v/>
      </c>
      <c r="AB1677" s="957">
        <f t="array" ref="AB1677">MAX(($I$2:$I$10000=I1677)*($W$2:$W$10000=W1677)*($E$2:$E$10000="51")*($P$2:$P$10000))</f>
        <v>0</v>
      </c>
      <c r="AC1677" s="957">
        <f t="shared" si="134"/>
        <v>0</v>
      </c>
    </row>
    <row r="1678" spans="24:29" x14ac:dyDescent="0.3">
      <c r="X1678" s="970" t="str">
        <f t="shared" si="132"/>
        <v>PAS AE 2018</v>
      </c>
      <c r="Y1678" s="970" t="str">
        <f t="shared" si="133"/>
        <v/>
      </c>
      <c r="Z1678" s="957">
        <f t="shared" si="130"/>
        <v>0</v>
      </c>
      <c r="AA1678" s="957" t="str">
        <f t="shared" si="131"/>
        <v/>
      </c>
      <c r="AB1678" s="957">
        <f t="array" ref="AB1678">MAX(($I$2:$I$10000=I1678)*($W$2:$W$10000=W1678)*($E$2:$E$10000="51")*($P$2:$P$10000))</f>
        <v>0</v>
      </c>
      <c r="AC1678" s="957">
        <f t="shared" si="134"/>
        <v>0</v>
      </c>
    </row>
    <row r="1679" spans="24:29" x14ac:dyDescent="0.3">
      <c r="X1679" s="970" t="str">
        <f t="shared" si="132"/>
        <v>PAS AE 2018</v>
      </c>
      <c r="Y1679" s="970" t="str">
        <f t="shared" si="133"/>
        <v/>
      </c>
      <c r="Z1679" s="957">
        <f t="shared" si="130"/>
        <v>0</v>
      </c>
      <c r="AA1679" s="957" t="str">
        <f t="shared" si="131"/>
        <v/>
      </c>
      <c r="AB1679" s="957">
        <f t="array" ref="AB1679">MAX(($I$2:$I$10000=I1679)*($W$2:$W$10000=W1679)*($E$2:$E$10000="51")*($P$2:$P$10000))</f>
        <v>0</v>
      </c>
      <c r="AC1679" s="957">
        <f t="shared" si="134"/>
        <v>0</v>
      </c>
    </row>
    <row r="1680" spans="24:29" x14ac:dyDescent="0.3">
      <c r="X1680" s="970" t="str">
        <f t="shared" si="132"/>
        <v>PAS AE 2018</v>
      </c>
      <c r="Y1680" s="970" t="str">
        <f t="shared" si="133"/>
        <v/>
      </c>
      <c r="Z1680" s="957">
        <f t="shared" si="130"/>
        <v>0</v>
      </c>
      <c r="AA1680" s="957" t="str">
        <f t="shared" si="131"/>
        <v/>
      </c>
      <c r="AB1680" s="957">
        <f t="array" ref="AB1680">MAX(($I$2:$I$10000=I1680)*($W$2:$W$10000=W1680)*($E$2:$E$10000="51")*($P$2:$P$10000))</f>
        <v>0</v>
      </c>
      <c r="AC1680" s="957">
        <f t="shared" si="134"/>
        <v>0</v>
      </c>
    </row>
    <row r="1681" spans="24:29" x14ac:dyDescent="0.3">
      <c r="X1681" s="970" t="str">
        <f t="shared" si="132"/>
        <v>PAS AE 2018</v>
      </c>
      <c r="Y1681" s="970" t="str">
        <f t="shared" si="133"/>
        <v/>
      </c>
      <c r="Z1681" s="957">
        <f t="shared" si="130"/>
        <v>0</v>
      </c>
      <c r="AA1681" s="957" t="str">
        <f t="shared" si="131"/>
        <v/>
      </c>
      <c r="AB1681" s="957">
        <f t="array" ref="AB1681">MAX(($I$2:$I$10000=I1681)*($W$2:$W$10000=W1681)*($E$2:$E$10000="51")*($P$2:$P$10000))</f>
        <v>0</v>
      </c>
      <c r="AC1681" s="957">
        <f t="shared" si="134"/>
        <v>0</v>
      </c>
    </row>
    <row r="1682" spans="24:29" x14ac:dyDescent="0.3">
      <c r="X1682" s="970" t="str">
        <f t="shared" si="132"/>
        <v>PAS AE 2018</v>
      </c>
      <c r="Y1682" s="970" t="str">
        <f t="shared" si="133"/>
        <v/>
      </c>
      <c r="Z1682" s="957">
        <f t="shared" si="130"/>
        <v>0</v>
      </c>
      <c r="AA1682" s="957" t="str">
        <f t="shared" si="131"/>
        <v/>
      </c>
      <c r="AB1682" s="957">
        <f t="array" ref="AB1682">MAX(($I$2:$I$10000=I1682)*($W$2:$W$10000=W1682)*($E$2:$E$10000="51")*($P$2:$P$10000))</f>
        <v>0</v>
      </c>
      <c r="AC1682" s="957">
        <f t="shared" si="134"/>
        <v>0</v>
      </c>
    </row>
    <row r="1683" spans="24:29" x14ac:dyDescent="0.3">
      <c r="X1683" s="970" t="str">
        <f t="shared" si="132"/>
        <v>PAS AE 2018</v>
      </c>
      <c r="Y1683" s="970" t="str">
        <f t="shared" si="133"/>
        <v/>
      </c>
      <c r="Z1683" s="957">
        <f t="shared" si="130"/>
        <v>0</v>
      </c>
      <c r="AA1683" s="957" t="str">
        <f t="shared" si="131"/>
        <v/>
      </c>
      <c r="AB1683" s="957">
        <f t="array" ref="AB1683">MAX(($I$2:$I$10000=I1683)*($W$2:$W$10000=W1683)*($E$2:$E$10000="51")*($P$2:$P$10000))</f>
        <v>0</v>
      </c>
      <c r="AC1683" s="957">
        <f t="shared" si="134"/>
        <v>0</v>
      </c>
    </row>
    <row r="1684" spans="24:29" x14ac:dyDescent="0.3">
      <c r="X1684" s="970" t="str">
        <f t="shared" si="132"/>
        <v>PAS AE 2018</v>
      </c>
      <c r="Y1684" s="970" t="str">
        <f t="shared" si="133"/>
        <v/>
      </c>
      <c r="Z1684" s="957">
        <f t="shared" si="130"/>
        <v>0</v>
      </c>
      <c r="AA1684" s="957" t="str">
        <f t="shared" si="131"/>
        <v/>
      </c>
      <c r="AB1684" s="957">
        <f t="array" ref="AB1684">MAX(($I$2:$I$10000=I1684)*($W$2:$W$10000=W1684)*($E$2:$E$10000="51")*($P$2:$P$10000))</f>
        <v>0</v>
      </c>
      <c r="AC1684" s="957">
        <f t="shared" si="134"/>
        <v>0</v>
      </c>
    </row>
    <row r="1685" spans="24:29" x14ac:dyDescent="0.3">
      <c r="X1685" s="970" t="str">
        <f t="shared" si="132"/>
        <v>PAS AE 2018</v>
      </c>
      <c r="Y1685" s="970" t="str">
        <f t="shared" si="133"/>
        <v/>
      </c>
      <c r="Z1685" s="957">
        <f t="shared" si="130"/>
        <v>0</v>
      </c>
      <c r="AA1685" s="957" t="str">
        <f t="shared" si="131"/>
        <v/>
      </c>
      <c r="AB1685" s="957">
        <f t="array" ref="AB1685">MAX(($I$2:$I$10000=I1685)*($W$2:$W$10000=W1685)*($E$2:$E$10000="51")*($P$2:$P$10000))</f>
        <v>0</v>
      </c>
      <c r="AC1685" s="957">
        <f t="shared" si="134"/>
        <v>0</v>
      </c>
    </row>
    <row r="1686" spans="24:29" x14ac:dyDescent="0.3">
      <c r="X1686" s="970" t="str">
        <f t="shared" si="132"/>
        <v>PAS AE 2018</v>
      </c>
      <c r="Y1686" s="970" t="str">
        <f t="shared" si="133"/>
        <v/>
      </c>
      <c r="Z1686" s="957">
        <f t="shared" si="130"/>
        <v>0</v>
      </c>
      <c r="AA1686" s="957" t="str">
        <f t="shared" si="131"/>
        <v/>
      </c>
      <c r="AB1686" s="957">
        <f t="array" ref="AB1686">MAX(($I$2:$I$10000=I1686)*($W$2:$W$10000=W1686)*($E$2:$E$10000="51")*($P$2:$P$10000))</f>
        <v>0</v>
      </c>
      <c r="AC1686" s="957">
        <f t="shared" si="134"/>
        <v>0</v>
      </c>
    </row>
    <row r="1687" spans="24:29" x14ac:dyDescent="0.3">
      <c r="X1687" s="970" t="str">
        <f t="shared" si="132"/>
        <v>PAS AE 2018</v>
      </c>
      <c r="Y1687" s="970" t="str">
        <f t="shared" si="133"/>
        <v/>
      </c>
      <c r="Z1687" s="957">
        <f t="shared" si="130"/>
        <v>0</v>
      </c>
      <c r="AA1687" s="957" t="str">
        <f t="shared" si="131"/>
        <v/>
      </c>
      <c r="AB1687" s="957">
        <f t="array" ref="AB1687">MAX(($I$2:$I$10000=I1687)*($W$2:$W$10000=W1687)*($E$2:$E$10000="51")*($P$2:$P$10000))</f>
        <v>0</v>
      </c>
      <c r="AC1687" s="957">
        <f t="shared" si="134"/>
        <v>0</v>
      </c>
    </row>
    <row r="1688" spans="24:29" x14ac:dyDescent="0.3">
      <c r="X1688" s="970" t="str">
        <f t="shared" si="132"/>
        <v>PAS AE 2018</v>
      </c>
      <c r="Y1688" s="970" t="str">
        <f t="shared" si="133"/>
        <v/>
      </c>
      <c r="Z1688" s="957">
        <f t="shared" si="130"/>
        <v>0</v>
      </c>
      <c r="AA1688" s="957" t="str">
        <f t="shared" si="131"/>
        <v/>
      </c>
      <c r="AB1688" s="957">
        <f t="array" ref="AB1688">MAX(($I$2:$I$10000=I1688)*($W$2:$W$10000=W1688)*($E$2:$E$10000="51")*($P$2:$P$10000))</f>
        <v>0</v>
      </c>
      <c r="AC1688" s="957">
        <f t="shared" si="134"/>
        <v>0</v>
      </c>
    </row>
    <row r="1689" spans="24:29" x14ac:dyDescent="0.3">
      <c r="X1689" s="970" t="str">
        <f t="shared" si="132"/>
        <v>PAS AE 2018</v>
      </c>
      <c r="Y1689" s="970" t="str">
        <f t="shared" si="133"/>
        <v/>
      </c>
      <c r="Z1689" s="957">
        <f t="shared" si="130"/>
        <v>0</v>
      </c>
      <c r="AA1689" s="957" t="str">
        <f t="shared" si="131"/>
        <v/>
      </c>
      <c r="AB1689" s="957">
        <f t="array" ref="AB1689">MAX(($I$2:$I$10000=I1689)*($W$2:$W$10000=W1689)*($E$2:$E$10000="51")*($P$2:$P$10000))</f>
        <v>0</v>
      </c>
      <c r="AC1689" s="957">
        <f t="shared" si="134"/>
        <v>0</v>
      </c>
    </row>
    <row r="1690" spans="24:29" x14ac:dyDescent="0.3">
      <c r="X1690" s="970" t="str">
        <f t="shared" si="132"/>
        <v>PAS AE 2018</v>
      </c>
      <c r="Y1690" s="970" t="str">
        <f t="shared" si="133"/>
        <v/>
      </c>
      <c r="Z1690" s="957">
        <f t="shared" si="130"/>
        <v>0</v>
      </c>
      <c r="AA1690" s="957" t="str">
        <f t="shared" si="131"/>
        <v/>
      </c>
      <c r="AB1690" s="957">
        <f t="array" ref="AB1690">MAX(($I$2:$I$10000=I1690)*($W$2:$W$10000=W1690)*($E$2:$E$10000="51")*($P$2:$P$10000))</f>
        <v>0</v>
      </c>
      <c r="AC1690" s="957">
        <f t="shared" si="134"/>
        <v>0</v>
      </c>
    </row>
    <row r="1691" spans="24:29" x14ac:dyDescent="0.3">
      <c r="X1691" s="970" t="str">
        <f t="shared" si="132"/>
        <v>PAS AE 2018</v>
      </c>
      <c r="Y1691" s="970" t="str">
        <f t="shared" si="133"/>
        <v/>
      </c>
      <c r="Z1691" s="957">
        <f t="shared" si="130"/>
        <v>0</v>
      </c>
      <c r="AA1691" s="957" t="str">
        <f t="shared" si="131"/>
        <v/>
      </c>
      <c r="AB1691" s="957">
        <f t="array" ref="AB1691">MAX(($I$2:$I$10000=I1691)*($W$2:$W$10000=W1691)*($E$2:$E$10000="51")*($P$2:$P$10000))</f>
        <v>0</v>
      </c>
      <c r="AC1691" s="957">
        <f t="shared" si="134"/>
        <v>0</v>
      </c>
    </row>
    <row r="1692" spans="24:29" x14ac:dyDescent="0.3">
      <c r="X1692" s="970" t="str">
        <f t="shared" si="132"/>
        <v>PAS AE 2018</v>
      </c>
      <c r="Y1692" s="970" t="str">
        <f t="shared" si="133"/>
        <v/>
      </c>
      <c r="Z1692" s="957">
        <f t="shared" si="130"/>
        <v>0</v>
      </c>
      <c r="AA1692" s="957" t="str">
        <f t="shared" si="131"/>
        <v/>
      </c>
      <c r="AB1692" s="957">
        <f t="array" ref="AB1692">MAX(($I$2:$I$10000=I1692)*($W$2:$W$10000=W1692)*($E$2:$E$10000="51")*($P$2:$P$10000))</f>
        <v>0</v>
      </c>
      <c r="AC1692" s="957">
        <f t="shared" si="134"/>
        <v>0</v>
      </c>
    </row>
    <row r="1693" spans="24:29" x14ac:dyDescent="0.3">
      <c r="X1693" s="970" t="str">
        <f t="shared" si="132"/>
        <v>PAS AE 2018</v>
      </c>
      <c r="Y1693" s="970" t="str">
        <f t="shared" si="133"/>
        <v/>
      </c>
      <c r="Z1693" s="957">
        <f t="shared" si="130"/>
        <v>0</v>
      </c>
      <c r="AA1693" s="957" t="str">
        <f t="shared" si="131"/>
        <v/>
      </c>
      <c r="AB1693" s="957">
        <f t="array" ref="AB1693">MAX(($I$2:$I$10000=I1693)*($W$2:$W$10000=W1693)*($E$2:$E$10000="51")*($P$2:$P$10000))</f>
        <v>0</v>
      </c>
      <c r="AC1693" s="957">
        <f t="shared" si="134"/>
        <v>0</v>
      </c>
    </row>
    <row r="1694" spans="24:29" x14ac:dyDescent="0.3">
      <c r="X1694" s="970" t="str">
        <f t="shared" si="132"/>
        <v>PAS AE 2018</v>
      </c>
      <c r="Y1694" s="970" t="str">
        <f t="shared" si="133"/>
        <v/>
      </c>
      <c r="Z1694" s="957">
        <f t="shared" si="130"/>
        <v>0</v>
      </c>
      <c r="AA1694" s="957" t="str">
        <f t="shared" si="131"/>
        <v/>
      </c>
      <c r="AB1694" s="957">
        <f t="array" ref="AB1694">MAX(($I$2:$I$10000=I1694)*($W$2:$W$10000=W1694)*($E$2:$E$10000="51")*($P$2:$P$10000))</f>
        <v>0</v>
      </c>
      <c r="AC1694" s="957">
        <f t="shared" si="134"/>
        <v>0</v>
      </c>
    </row>
    <row r="1695" spans="24:29" x14ac:dyDescent="0.3">
      <c r="X1695" s="970" t="str">
        <f t="shared" si="132"/>
        <v>PAS AE 2018</v>
      </c>
      <c r="Y1695" s="970" t="str">
        <f t="shared" si="133"/>
        <v/>
      </c>
      <c r="Z1695" s="957">
        <f t="shared" si="130"/>
        <v>0</v>
      </c>
      <c r="AA1695" s="957" t="str">
        <f t="shared" si="131"/>
        <v/>
      </c>
      <c r="AB1695" s="957">
        <f t="array" ref="AB1695">MAX(($I$2:$I$10000=I1695)*($W$2:$W$10000=W1695)*($E$2:$E$10000="51")*($P$2:$P$10000))</f>
        <v>0</v>
      </c>
      <c r="AC1695" s="957">
        <f t="shared" si="134"/>
        <v>0</v>
      </c>
    </row>
    <row r="1696" spans="24:29" x14ac:dyDescent="0.3">
      <c r="X1696" s="970" t="str">
        <f t="shared" si="132"/>
        <v>PAS AE 2018</v>
      </c>
      <c r="Y1696" s="970" t="str">
        <f t="shared" si="133"/>
        <v/>
      </c>
      <c r="Z1696" s="957">
        <f t="shared" si="130"/>
        <v>0</v>
      </c>
      <c r="AA1696" s="957" t="str">
        <f t="shared" si="131"/>
        <v/>
      </c>
      <c r="AB1696" s="957">
        <f t="array" ref="AB1696">MAX(($I$2:$I$10000=I1696)*($W$2:$W$10000=W1696)*($E$2:$E$10000="51")*($P$2:$P$10000))</f>
        <v>0</v>
      </c>
      <c r="AC1696" s="957">
        <f t="shared" si="134"/>
        <v>0</v>
      </c>
    </row>
    <row r="1697" spans="24:29" x14ac:dyDescent="0.3">
      <c r="X1697" s="970" t="str">
        <f t="shared" si="132"/>
        <v>PAS AE 2018</v>
      </c>
      <c r="Y1697" s="970" t="str">
        <f t="shared" si="133"/>
        <v/>
      </c>
      <c r="Z1697" s="957">
        <f t="shared" si="130"/>
        <v>0</v>
      </c>
      <c r="AA1697" s="957" t="str">
        <f t="shared" si="131"/>
        <v/>
      </c>
      <c r="AB1697" s="957">
        <f t="array" ref="AB1697">MAX(($I$2:$I$10000=I1697)*($W$2:$W$10000=W1697)*($E$2:$E$10000="51")*($P$2:$P$10000))</f>
        <v>0</v>
      </c>
      <c r="AC1697" s="957">
        <f t="shared" si="134"/>
        <v>0</v>
      </c>
    </row>
    <row r="1698" spans="24:29" x14ac:dyDescent="0.3">
      <c r="X1698" s="970" t="str">
        <f t="shared" si="132"/>
        <v>PAS AE 2018</v>
      </c>
      <c r="Y1698" s="970" t="str">
        <f t="shared" si="133"/>
        <v/>
      </c>
      <c r="Z1698" s="957">
        <f t="shared" si="130"/>
        <v>0</v>
      </c>
      <c r="AA1698" s="957" t="str">
        <f t="shared" si="131"/>
        <v/>
      </c>
      <c r="AB1698" s="957">
        <f t="array" ref="AB1698">MAX(($I$2:$I$10000=I1698)*($W$2:$W$10000=W1698)*($E$2:$E$10000="51")*($P$2:$P$10000))</f>
        <v>0</v>
      </c>
      <c r="AC1698" s="957">
        <f t="shared" si="134"/>
        <v>0</v>
      </c>
    </row>
    <row r="1699" spans="24:29" x14ac:dyDescent="0.3">
      <c r="X1699" s="970" t="str">
        <f t="shared" si="132"/>
        <v>PAS AE 2018</v>
      </c>
      <c r="Y1699" s="970" t="str">
        <f t="shared" si="133"/>
        <v/>
      </c>
      <c r="Z1699" s="957">
        <f t="shared" si="130"/>
        <v>0</v>
      </c>
      <c r="AA1699" s="957" t="str">
        <f t="shared" si="131"/>
        <v/>
      </c>
      <c r="AB1699" s="957">
        <f t="array" ref="AB1699">MAX(($I$2:$I$10000=I1699)*($W$2:$W$10000=W1699)*($E$2:$E$10000="51")*($P$2:$P$10000))</f>
        <v>0</v>
      </c>
      <c r="AC1699" s="957">
        <f t="shared" si="134"/>
        <v>0</v>
      </c>
    </row>
    <row r="1700" spans="24:29" x14ac:dyDescent="0.3">
      <c r="X1700" s="970" t="str">
        <f t="shared" si="132"/>
        <v>PAS AE 2018</v>
      </c>
      <c r="Y1700" s="970" t="str">
        <f t="shared" si="133"/>
        <v/>
      </c>
      <c r="Z1700" s="957">
        <f t="shared" si="130"/>
        <v>0</v>
      </c>
      <c r="AA1700" s="957" t="str">
        <f t="shared" si="131"/>
        <v/>
      </c>
      <c r="AB1700" s="957">
        <f t="array" ref="AB1700">MAX(($I$2:$I$10000=I1700)*($W$2:$W$10000=W1700)*($E$2:$E$10000="51")*($P$2:$P$10000))</f>
        <v>0</v>
      </c>
      <c r="AC1700" s="957">
        <f t="shared" si="134"/>
        <v>0</v>
      </c>
    </row>
    <row r="1701" spans="24:29" x14ac:dyDescent="0.3">
      <c r="X1701" s="970" t="str">
        <f t="shared" si="132"/>
        <v>PAS AE 2018</v>
      </c>
      <c r="Y1701" s="970" t="str">
        <f t="shared" si="133"/>
        <v/>
      </c>
      <c r="Z1701" s="957">
        <f t="shared" si="130"/>
        <v>0</v>
      </c>
      <c r="AA1701" s="957" t="str">
        <f t="shared" si="131"/>
        <v/>
      </c>
      <c r="AB1701" s="957">
        <f t="array" ref="AB1701">MAX(($I$2:$I$10000=I1701)*($W$2:$W$10000=W1701)*($E$2:$E$10000="51")*($P$2:$P$10000))</f>
        <v>0</v>
      </c>
      <c r="AC1701" s="957">
        <f t="shared" si="134"/>
        <v>0</v>
      </c>
    </row>
    <row r="1702" spans="24:29" x14ac:dyDescent="0.3">
      <c r="X1702" s="970" t="str">
        <f t="shared" si="132"/>
        <v>PAS AE 2018</v>
      </c>
      <c r="Y1702" s="970" t="str">
        <f t="shared" si="133"/>
        <v/>
      </c>
      <c r="Z1702" s="957">
        <f t="shared" si="130"/>
        <v>0</v>
      </c>
      <c r="AA1702" s="957" t="str">
        <f t="shared" si="131"/>
        <v/>
      </c>
      <c r="AB1702" s="957">
        <f t="array" ref="AB1702">MAX(($I$2:$I$10000=I1702)*($W$2:$W$10000=W1702)*($E$2:$E$10000="51")*($P$2:$P$10000))</f>
        <v>0</v>
      </c>
      <c r="AC1702" s="957">
        <f t="shared" si="134"/>
        <v>0</v>
      </c>
    </row>
    <row r="1703" spans="24:29" x14ac:dyDescent="0.3">
      <c r="X1703" s="970" t="str">
        <f t="shared" si="132"/>
        <v>PAS AE 2018</v>
      </c>
      <c r="Y1703" s="970" t="str">
        <f t="shared" si="133"/>
        <v/>
      </c>
      <c r="Z1703" s="957">
        <f t="shared" si="130"/>
        <v>0</v>
      </c>
      <c r="AA1703" s="957" t="str">
        <f t="shared" si="131"/>
        <v/>
      </c>
      <c r="AB1703" s="957">
        <f t="array" ref="AB1703">MAX(($I$2:$I$10000=I1703)*($W$2:$W$10000=W1703)*($E$2:$E$10000="51")*($P$2:$P$10000))</f>
        <v>0</v>
      </c>
      <c r="AC1703" s="957">
        <f t="shared" si="134"/>
        <v>0</v>
      </c>
    </row>
    <row r="1704" spans="24:29" x14ac:dyDescent="0.3">
      <c r="X1704" s="970" t="str">
        <f t="shared" si="132"/>
        <v>PAS AE 2018</v>
      </c>
      <c r="Y1704" s="970" t="str">
        <f t="shared" si="133"/>
        <v/>
      </c>
      <c r="Z1704" s="957">
        <f t="shared" si="130"/>
        <v>0</v>
      </c>
      <c r="AA1704" s="957" t="str">
        <f t="shared" si="131"/>
        <v/>
      </c>
      <c r="AB1704" s="957">
        <f t="array" ref="AB1704">MAX(($I$2:$I$10000=I1704)*($W$2:$W$10000=W1704)*($E$2:$E$10000="51")*($P$2:$P$10000))</f>
        <v>0</v>
      </c>
      <c r="AC1704" s="957">
        <f t="shared" si="134"/>
        <v>0</v>
      </c>
    </row>
    <row r="1705" spans="24:29" x14ac:dyDescent="0.3">
      <c r="X1705" s="970" t="str">
        <f t="shared" si="132"/>
        <v>PAS AE 2018</v>
      </c>
      <c r="Y1705" s="970" t="str">
        <f t="shared" si="133"/>
        <v/>
      </c>
      <c r="Z1705" s="957">
        <f t="shared" si="130"/>
        <v>0</v>
      </c>
      <c r="AA1705" s="957" t="str">
        <f t="shared" si="131"/>
        <v/>
      </c>
      <c r="AB1705" s="957">
        <f t="array" ref="AB1705">MAX(($I$2:$I$10000=I1705)*($W$2:$W$10000=W1705)*($E$2:$E$10000="51")*($P$2:$P$10000))</f>
        <v>0</v>
      </c>
      <c r="AC1705" s="957">
        <f t="shared" si="134"/>
        <v>0</v>
      </c>
    </row>
    <row r="1706" spans="24:29" x14ac:dyDescent="0.3">
      <c r="X1706" s="970" t="str">
        <f t="shared" si="132"/>
        <v>PAS AE 2018</v>
      </c>
      <c r="Y1706" s="970" t="str">
        <f t="shared" si="133"/>
        <v/>
      </c>
      <c r="Z1706" s="957">
        <f t="shared" si="130"/>
        <v>0</v>
      </c>
      <c r="AA1706" s="957" t="str">
        <f t="shared" si="131"/>
        <v/>
      </c>
      <c r="AB1706" s="957">
        <f t="array" ref="AB1706">MAX(($I$2:$I$10000=I1706)*($W$2:$W$10000=W1706)*($E$2:$E$10000="51")*($P$2:$P$10000))</f>
        <v>0</v>
      </c>
      <c r="AC1706" s="957">
        <f t="shared" si="134"/>
        <v>0</v>
      </c>
    </row>
    <row r="1707" spans="24:29" x14ac:dyDescent="0.3">
      <c r="X1707" s="970" t="str">
        <f t="shared" si="132"/>
        <v>PAS AE 2018</v>
      </c>
      <c r="Y1707" s="970" t="str">
        <f t="shared" si="133"/>
        <v/>
      </c>
      <c r="Z1707" s="957">
        <f t="shared" si="130"/>
        <v>0</v>
      </c>
      <c r="AA1707" s="957" t="str">
        <f t="shared" si="131"/>
        <v/>
      </c>
      <c r="AB1707" s="957">
        <f t="array" ref="AB1707">MAX(($I$2:$I$10000=I1707)*($W$2:$W$10000=W1707)*($E$2:$E$10000="51")*($P$2:$P$10000))</f>
        <v>0</v>
      </c>
      <c r="AC1707" s="957">
        <f t="shared" si="134"/>
        <v>0</v>
      </c>
    </row>
    <row r="1708" spans="24:29" x14ac:dyDescent="0.3">
      <c r="X1708" s="970" t="str">
        <f t="shared" si="132"/>
        <v>PAS AE 2018</v>
      </c>
      <c r="Y1708" s="970" t="str">
        <f t="shared" si="133"/>
        <v/>
      </c>
      <c r="Z1708" s="957">
        <f t="shared" si="130"/>
        <v>0</v>
      </c>
      <c r="AA1708" s="957" t="str">
        <f t="shared" si="131"/>
        <v/>
      </c>
      <c r="AB1708" s="957">
        <f t="array" ref="AB1708">MAX(($I$2:$I$10000=I1708)*($W$2:$W$10000=W1708)*($E$2:$E$10000="51")*($P$2:$P$10000))</f>
        <v>0</v>
      </c>
      <c r="AC1708" s="957">
        <f t="shared" si="134"/>
        <v>0</v>
      </c>
    </row>
    <row r="1709" spans="24:29" x14ac:dyDescent="0.3">
      <c r="X1709" s="970" t="str">
        <f t="shared" si="132"/>
        <v>PAS AE 2018</v>
      </c>
      <c r="Y1709" s="970" t="str">
        <f t="shared" si="133"/>
        <v/>
      </c>
      <c r="Z1709" s="957">
        <f t="shared" si="130"/>
        <v>0</v>
      </c>
      <c r="AA1709" s="957" t="str">
        <f t="shared" si="131"/>
        <v/>
      </c>
      <c r="AB1709" s="957">
        <f t="array" ref="AB1709">MAX(($I$2:$I$10000=I1709)*($W$2:$W$10000=W1709)*($E$2:$E$10000="51")*($P$2:$P$10000))</f>
        <v>0</v>
      </c>
      <c r="AC1709" s="957">
        <f t="shared" si="134"/>
        <v>0</v>
      </c>
    </row>
    <row r="1710" spans="24:29" x14ac:dyDescent="0.3">
      <c r="X1710" s="970" t="str">
        <f t="shared" si="132"/>
        <v>PAS AE 2018</v>
      </c>
      <c r="Y1710" s="970" t="str">
        <f t="shared" si="133"/>
        <v/>
      </c>
      <c r="Z1710" s="957">
        <f t="shared" si="130"/>
        <v>0</v>
      </c>
      <c r="AA1710" s="957" t="str">
        <f t="shared" si="131"/>
        <v/>
      </c>
      <c r="AB1710" s="957">
        <f t="array" ref="AB1710">MAX(($I$2:$I$10000=I1710)*($W$2:$W$10000=W1710)*($E$2:$E$10000="51")*($P$2:$P$10000))</f>
        <v>0</v>
      </c>
      <c r="AC1710" s="957">
        <f t="shared" si="134"/>
        <v>0</v>
      </c>
    </row>
    <row r="1711" spans="24:29" x14ac:dyDescent="0.3">
      <c r="X1711" s="970" t="str">
        <f t="shared" si="132"/>
        <v>PAS AE 2018</v>
      </c>
      <c r="Y1711" s="970" t="str">
        <f t="shared" si="133"/>
        <v/>
      </c>
      <c r="Z1711" s="957">
        <f t="shared" si="130"/>
        <v>0</v>
      </c>
      <c r="AA1711" s="957" t="str">
        <f t="shared" si="131"/>
        <v/>
      </c>
      <c r="AB1711" s="957">
        <f t="array" ref="AB1711">MAX(($I$2:$I$10000=I1711)*($W$2:$W$10000=W1711)*($E$2:$E$10000="51")*($P$2:$P$10000))</f>
        <v>0</v>
      </c>
      <c r="AC1711" s="957">
        <f t="shared" si="134"/>
        <v>0</v>
      </c>
    </row>
    <row r="1712" spans="24:29" x14ac:dyDescent="0.3">
      <c r="X1712" s="970" t="str">
        <f t="shared" si="132"/>
        <v>PAS AE 2018</v>
      </c>
      <c r="Y1712" s="970" t="str">
        <f t="shared" si="133"/>
        <v/>
      </c>
      <c r="Z1712" s="957">
        <f t="shared" si="130"/>
        <v>0</v>
      </c>
      <c r="AA1712" s="957" t="str">
        <f t="shared" si="131"/>
        <v/>
      </c>
      <c r="AB1712" s="957">
        <f t="array" ref="AB1712">MAX(($I$2:$I$10000=I1712)*($W$2:$W$10000=W1712)*($E$2:$E$10000="51")*($P$2:$P$10000))</f>
        <v>0</v>
      </c>
      <c r="AC1712" s="957">
        <f t="shared" si="134"/>
        <v>0</v>
      </c>
    </row>
    <row r="1713" spans="24:29" x14ac:dyDescent="0.3">
      <c r="X1713" s="970" t="str">
        <f t="shared" si="132"/>
        <v>PAS AE 2018</v>
      </c>
      <c r="Y1713" s="970" t="str">
        <f t="shared" si="133"/>
        <v/>
      </c>
      <c r="Z1713" s="957">
        <f t="shared" si="130"/>
        <v>0</v>
      </c>
      <c r="AA1713" s="957" t="str">
        <f t="shared" si="131"/>
        <v/>
      </c>
      <c r="AB1713" s="957">
        <f t="array" ref="AB1713">MAX(($I$2:$I$10000=I1713)*($W$2:$W$10000=W1713)*($E$2:$E$10000="51")*($P$2:$P$10000))</f>
        <v>0</v>
      </c>
      <c r="AC1713" s="957">
        <f t="shared" si="134"/>
        <v>0</v>
      </c>
    </row>
    <row r="1714" spans="24:29" x14ac:dyDescent="0.3">
      <c r="X1714" s="970" t="str">
        <f t="shared" si="132"/>
        <v>PAS AE 2018</v>
      </c>
      <c r="Y1714" s="970" t="str">
        <f t="shared" si="133"/>
        <v/>
      </c>
      <c r="Z1714" s="957">
        <f t="shared" si="130"/>
        <v>0</v>
      </c>
      <c r="AA1714" s="957" t="str">
        <f t="shared" si="131"/>
        <v/>
      </c>
      <c r="AB1714" s="957">
        <f t="array" ref="AB1714">MAX(($I$2:$I$10000=I1714)*($W$2:$W$10000=W1714)*($E$2:$E$10000="51")*($P$2:$P$10000))</f>
        <v>0</v>
      </c>
      <c r="AC1714" s="957">
        <f t="shared" si="134"/>
        <v>0</v>
      </c>
    </row>
    <row r="1715" spans="24:29" x14ac:dyDescent="0.3">
      <c r="X1715" s="970" t="str">
        <f t="shared" si="132"/>
        <v>PAS AE 2018</v>
      </c>
      <c r="Y1715" s="970" t="str">
        <f t="shared" si="133"/>
        <v/>
      </c>
      <c r="Z1715" s="957">
        <f t="shared" si="130"/>
        <v>0</v>
      </c>
      <c r="AA1715" s="957" t="str">
        <f t="shared" si="131"/>
        <v/>
      </c>
      <c r="AB1715" s="957">
        <f t="array" ref="AB1715">MAX(($I$2:$I$10000=I1715)*($W$2:$W$10000=W1715)*($E$2:$E$10000="51")*($P$2:$P$10000))</f>
        <v>0</v>
      </c>
      <c r="AC1715" s="957">
        <f t="shared" si="134"/>
        <v>0</v>
      </c>
    </row>
    <row r="1716" spans="24:29" x14ac:dyDescent="0.3">
      <c r="X1716" s="970" t="str">
        <f t="shared" si="132"/>
        <v>PAS AE 2018</v>
      </c>
      <c r="Y1716" s="970" t="str">
        <f t="shared" si="133"/>
        <v/>
      </c>
      <c r="Z1716" s="957">
        <f t="shared" si="130"/>
        <v>0</v>
      </c>
      <c r="AA1716" s="957" t="str">
        <f t="shared" si="131"/>
        <v/>
      </c>
      <c r="AB1716" s="957">
        <f t="array" ref="AB1716">MAX(($I$2:$I$10000=I1716)*($W$2:$W$10000=W1716)*($E$2:$E$10000="51")*($P$2:$P$10000))</f>
        <v>0</v>
      </c>
      <c r="AC1716" s="957">
        <f t="shared" si="134"/>
        <v>0</v>
      </c>
    </row>
    <row r="1717" spans="24:29" x14ac:dyDescent="0.3">
      <c r="X1717" s="970" t="str">
        <f t="shared" si="132"/>
        <v>PAS AE 2018</v>
      </c>
      <c r="Y1717" s="970" t="str">
        <f t="shared" si="133"/>
        <v/>
      </c>
      <c r="Z1717" s="957">
        <f t="shared" si="130"/>
        <v>0</v>
      </c>
      <c r="AA1717" s="957" t="str">
        <f t="shared" si="131"/>
        <v/>
      </c>
      <c r="AB1717" s="957">
        <f t="array" ref="AB1717">MAX(($I$2:$I$10000=I1717)*($W$2:$W$10000=W1717)*($E$2:$E$10000="51")*($P$2:$P$10000))</f>
        <v>0</v>
      </c>
      <c r="AC1717" s="957">
        <f t="shared" si="134"/>
        <v>0</v>
      </c>
    </row>
    <row r="1718" spans="24:29" x14ac:dyDescent="0.3">
      <c r="X1718" s="970" t="str">
        <f t="shared" si="132"/>
        <v>PAS AE 2018</v>
      </c>
      <c r="Y1718" s="970" t="str">
        <f t="shared" si="133"/>
        <v/>
      </c>
      <c r="Z1718" s="957">
        <f t="shared" si="130"/>
        <v>0</v>
      </c>
      <c r="AA1718" s="957" t="str">
        <f t="shared" si="131"/>
        <v/>
      </c>
      <c r="AB1718" s="957">
        <f t="array" ref="AB1718">MAX(($I$2:$I$10000=I1718)*($W$2:$W$10000=W1718)*($E$2:$E$10000="51")*($P$2:$P$10000))</f>
        <v>0</v>
      </c>
      <c r="AC1718" s="957">
        <f t="shared" si="134"/>
        <v>0</v>
      </c>
    </row>
    <row r="1719" spans="24:29" x14ac:dyDescent="0.3">
      <c r="X1719" s="970" t="str">
        <f t="shared" si="132"/>
        <v>PAS AE 2018</v>
      </c>
      <c r="Y1719" s="970" t="str">
        <f t="shared" si="133"/>
        <v/>
      </c>
      <c r="Z1719" s="957">
        <f t="shared" si="130"/>
        <v>0</v>
      </c>
      <c r="AA1719" s="957" t="str">
        <f t="shared" si="131"/>
        <v/>
      </c>
      <c r="AB1719" s="957">
        <f t="array" ref="AB1719">MAX(($I$2:$I$10000=I1719)*($W$2:$W$10000=W1719)*($E$2:$E$10000="51")*($P$2:$P$10000))</f>
        <v>0</v>
      </c>
      <c r="AC1719" s="957">
        <f t="shared" si="134"/>
        <v>0</v>
      </c>
    </row>
    <row r="1720" spans="24:29" x14ac:dyDescent="0.3">
      <c r="X1720" s="970" t="str">
        <f t="shared" si="132"/>
        <v>PAS AE 2018</v>
      </c>
      <c r="Y1720" s="970" t="str">
        <f t="shared" si="133"/>
        <v/>
      </c>
      <c r="Z1720" s="957">
        <f t="shared" si="130"/>
        <v>0</v>
      </c>
      <c r="AA1720" s="957" t="str">
        <f t="shared" si="131"/>
        <v/>
      </c>
      <c r="AB1720" s="957">
        <f t="array" ref="AB1720">MAX(($I$2:$I$10000=I1720)*($W$2:$W$10000=W1720)*($E$2:$E$10000="51")*($P$2:$P$10000))</f>
        <v>0</v>
      </c>
      <c r="AC1720" s="957">
        <f t="shared" si="134"/>
        <v>0</v>
      </c>
    </row>
    <row r="1721" spans="24:29" x14ac:dyDescent="0.3">
      <c r="X1721" s="970" t="str">
        <f t="shared" si="132"/>
        <v>PAS AE 2018</v>
      </c>
      <c r="Y1721" s="970" t="str">
        <f t="shared" si="133"/>
        <v/>
      </c>
      <c r="Z1721" s="957">
        <f t="shared" si="130"/>
        <v>0</v>
      </c>
      <c r="AA1721" s="957" t="str">
        <f t="shared" si="131"/>
        <v/>
      </c>
      <c r="AB1721" s="957">
        <f t="array" ref="AB1721">MAX(($I$2:$I$10000=I1721)*($W$2:$W$10000=W1721)*($E$2:$E$10000="51")*($P$2:$P$10000))</f>
        <v>0</v>
      </c>
      <c r="AC1721" s="957">
        <f t="shared" si="134"/>
        <v>0</v>
      </c>
    </row>
    <row r="1722" spans="24:29" x14ac:dyDescent="0.3">
      <c r="X1722" s="970" t="str">
        <f t="shared" si="132"/>
        <v>PAS AE 2018</v>
      </c>
      <c r="Y1722" s="970" t="str">
        <f t="shared" si="133"/>
        <v/>
      </c>
      <c r="Z1722" s="957">
        <f t="shared" si="130"/>
        <v>0</v>
      </c>
      <c r="AA1722" s="957" t="str">
        <f t="shared" si="131"/>
        <v/>
      </c>
      <c r="AB1722" s="957">
        <f t="array" ref="AB1722">MAX(($I$2:$I$10000=I1722)*($W$2:$W$10000=W1722)*($E$2:$E$10000="51")*($P$2:$P$10000))</f>
        <v>0</v>
      </c>
      <c r="AC1722" s="957">
        <f t="shared" si="134"/>
        <v>0</v>
      </c>
    </row>
    <row r="1723" spans="24:29" x14ac:dyDescent="0.3">
      <c r="X1723" s="970" t="str">
        <f t="shared" si="132"/>
        <v>PAS AE 2018</v>
      </c>
      <c r="Y1723" s="970" t="str">
        <f t="shared" si="133"/>
        <v/>
      </c>
      <c r="Z1723" s="957">
        <f t="shared" si="130"/>
        <v>0</v>
      </c>
      <c r="AA1723" s="957" t="str">
        <f t="shared" si="131"/>
        <v/>
      </c>
      <c r="AB1723" s="957">
        <f t="array" ref="AB1723">MAX(($I$2:$I$10000=I1723)*($W$2:$W$10000=W1723)*($E$2:$E$10000="51")*($P$2:$P$10000))</f>
        <v>0</v>
      </c>
      <c r="AC1723" s="957">
        <f t="shared" si="134"/>
        <v>0</v>
      </c>
    </row>
    <row r="1724" spans="24:29" x14ac:dyDescent="0.3">
      <c r="X1724" s="970" t="str">
        <f t="shared" si="132"/>
        <v>PAS AE 2018</v>
      </c>
      <c r="Y1724" s="970" t="str">
        <f t="shared" si="133"/>
        <v/>
      </c>
      <c r="Z1724" s="957">
        <f t="shared" si="130"/>
        <v>0</v>
      </c>
      <c r="AA1724" s="957" t="str">
        <f t="shared" si="131"/>
        <v/>
      </c>
      <c r="AB1724" s="957">
        <f t="array" ref="AB1724">MAX(($I$2:$I$10000=I1724)*($W$2:$W$10000=W1724)*($E$2:$E$10000="51")*($P$2:$P$10000))</f>
        <v>0</v>
      </c>
      <c r="AC1724" s="957">
        <f t="shared" si="134"/>
        <v>0</v>
      </c>
    </row>
    <row r="1725" spans="24:29" x14ac:dyDescent="0.3">
      <c r="X1725" s="970" t="str">
        <f t="shared" si="132"/>
        <v>PAS AE 2018</v>
      </c>
      <c r="Y1725" s="970" t="str">
        <f t="shared" si="133"/>
        <v/>
      </c>
      <c r="Z1725" s="957">
        <f t="shared" si="130"/>
        <v>0</v>
      </c>
      <c r="AA1725" s="957" t="str">
        <f t="shared" si="131"/>
        <v/>
      </c>
      <c r="AB1725" s="957">
        <f t="array" ref="AB1725">MAX(($I$2:$I$10000=I1725)*($W$2:$W$10000=W1725)*($E$2:$E$10000="51")*($P$2:$P$10000))</f>
        <v>0</v>
      </c>
      <c r="AC1725" s="957">
        <f t="shared" si="134"/>
        <v>0</v>
      </c>
    </row>
    <row r="1726" spans="24:29" x14ac:dyDescent="0.3">
      <c r="X1726" s="970" t="str">
        <f t="shared" si="132"/>
        <v>PAS AE 2018</v>
      </c>
      <c r="Y1726" s="970" t="str">
        <f t="shared" si="133"/>
        <v/>
      </c>
      <c r="Z1726" s="957">
        <f t="shared" si="130"/>
        <v>0</v>
      </c>
      <c r="AA1726" s="957" t="str">
        <f t="shared" si="131"/>
        <v/>
      </c>
      <c r="AB1726" s="957">
        <f t="array" ref="AB1726">MAX(($I$2:$I$10000=I1726)*($W$2:$W$10000=W1726)*($E$2:$E$10000="51")*($P$2:$P$10000))</f>
        <v>0</v>
      </c>
      <c r="AC1726" s="957">
        <f t="shared" si="134"/>
        <v>0</v>
      </c>
    </row>
    <row r="1727" spans="24:29" x14ac:dyDescent="0.3">
      <c r="X1727" s="970" t="str">
        <f t="shared" si="132"/>
        <v>PAS AE 2018</v>
      </c>
      <c r="Y1727" s="970" t="str">
        <f t="shared" si="133"/>
        <v/>
      </c>
      <c r="Z1727" s="957">
        <f t="shared" si="130"/>
        <v>0</v>
      </c>
      <c r="AA1727" s="957" t="str">
        <f t="shared" si="131"/>
        <v/>
      </c>
      <c r="AB1727" s="957">
        <f t="array" ref="AB1727">MAX(($I$2:$I$10000=I1727)*($W$2:$W$10000=W1727)*($E$2:$E$10000="51")*($P$2:$P$10000))</f>
        <v>0</v>
      </c>
      <c r="AC1727" s="957">
        <f t="shared" si="134"/>
        <v>0</v>
      </c>
    </row>
    <row r="1728" spans="24:29" x14ac:dyDescent="0.3">
      <c r="X1728" s="970" t="str">
        <f t="shared" si="132"/>
        <v>PAS AE 2018</v>
      </c>
      <c r="Y1728" s="970" t="str">
        <f t="shared" si="133"/>
        <v/>
      </c>
      <c r="Z1728" s="957">
        <f t="shared" si="130"/>
        <v>0</v>
      </c>
      <c r="AA1728" s="957" t="str">
        <f t="shared" si="131"/>
        <v/>
      </c>
      <c r="AB1728" s="957">
        <f t="array" ref="AB1728">MAX(($I$2:$I$10000=I1728)*($W$2:$W$10000=W1728)*($E$2:$E$10000="51")*($P$2:$P$10000))</f>
        <v>0</v>
      </c>
      <c r="AC1728" s="957">
        <f t="shared" si="134"/>
        <v>0</v>
      </c>
    </row>
    <row r="1729" spans="24:29" x14ac:dyDescent="0.3">
      <c r="X1729" s="970" t="str">
        <f t="shared" si="132"/>
        <v>PAS AE 2018</v>
      </c>
      <c r="Y1729" s="970" t="str">
        <f t="shared" si="133"/>
        <v/>
      </c>
      <c r="Z1729" s="957">
        <f t="shared" si="130"/>
        <v>0</v>
      </c>
      <c r="AA1729" s="957" t="str">
        <f t="shared" si="131"/>
        <v/>
      </c>
      <c r="AB1729" s="957">
        <f t="array" ref="AB1729">MAX(($I$2:$I$10000=I1729)*($W$2:$W$10000=W1729)*($E$2:$E$10000="51")*($P$2:$P$10000))</f>
        <v>0</v>
      </c>
      <c r="AC1729" s="957">
        <f t="shared" si="134"/>
        <v>0</v>
      </c>
    </row>
    <row r="1730" spans="24:29" x14ac:dyDescent="0.3">
      <c r="X1730" s="970" t="str">
        <f t="shared" si="132"/>
        <v>PAS AE 2018</v>
      </c>
      <c r="Y1730" s="970" t="str">
        <f t="shared" si="133"/>
        <v/>
      </c>
      <c r="Z1730" s="957">
        <f t="shared" ref="Z1730:Z1793" si="135">IF(AND(X1730="AE 2018",Y1730&lt;&gt;"0"),F1730,0)</f>
        <v>0</v>
      </c>
      <c r="AA1730" s="957" t="str">
        <f t="shared" ref="AA1730:AA1793" si="136">LEFT(C1730,12)</f>
        <v/>
      </c>
      <c r="AB1730" s="957">
        <f t="array" ref="AB1730">MAX(($I$2:$I$10000=I1730)*($W$2:$W$10000=W1730)*($E$2:$E$10000="51")*($P$2:$P$10000))</f>
        <v>0</v>
      </c>
      <c r="AC1730" s="957">
        <f t="shared" si="134"/>
        <v>0</v>
      </c>
    </row>
    <row r="1731" spans="24:29" x14ac:dyDescent="0.3">
      <c r="X1731" s="970" t="str">
        <f t="shared" ref="X1731:X1794" si="137">IF(AND(OR(E1731="51",E1731="57",E1731="54",E1731="61"),YEAR(AB1731)=2018),"AE 2018","PAS AE 2018")</f>
        <v>PAS AE 2018</v>
      </c>
      <c r="Y1731" s="970" t="str">
        <f t="shared" ref="Y1731:Y1794" si="138">CONCATENATE(W1731,I1731,E1731)</f>
        <v/>
      </c>
      <c r="Z1731" s="957">
        <f t="shared" si="135"/>
        <v>0</v>
      </c>
      <c r="AA1731" s="957" t="str">
        <f t="shared" si="136"/>
        <v/>
      </c>
      <c r="AB1731" s="957">
        <f t="array" ref="AB1731">MAX(($I$2:$I$10000=I1731)*($W$2:$W$10000=W1731)*($E$2:$E$10000="51")*($P$2:$P$10000))</f>
        <v>0</v>
      </c>
      <c r="AC1731" s="957">
        <f t="shared" ref="AC1731:AC1794" si="139">IF(YEAR(A1731)&gt;2018,0,F1731)</f>
        <v>0</v>
      </c>
    </row>
    <row r="1732" spans="24:29" x14ac:dyDescent="0.3">
      <c r="X1732" s="970" t="str">
        <f t="shared" si="137"/>
        <v>PAS AE 2018</v>
      </c>
      <c r="Y1732" s="970" t="str">
        <f t="shared" si="138"/>
        <v/>
      </c>
      <c r="Z1732" s="957">
        <f t="shared" si="135"/>
        <v>0</v>
      </c>
      <c r="AA1732" s="957" t="str">
        <f t="shared" si="136"/>
        <v/>
      </c>
      <c r="AB1732" s="957">
        <f t="array" ref="AB1732">MAX(($I$2:$I$10000=I1732)*($W$2:$W$10000=W1732)*($E$2:$E$10000="51")*($P$2:$P$10000))</f>
        <v>0</v>
      </c>
      <c r="AC1732" s="957">
        <f t="shared" si="139"/>
        <v>0</v>
      </c>
    </row>
    <row r="1733" spans="24:29" x14ac:dyDescent="0.3">
      <c r="X1733" s="970" t="str">
        <f t="shared" si="137"/>
        <v>PAS AE 2018</v>
      </c>
      <c r="Y1733" s="970" t="str">
        <f t="shared" si="138"/>
        <v/>
      </c>
      <c r="Z1733" s="957">
        <f t="shared" si="135"/>
        <v>0</v>
      </c>
      <c r="AA1733" s="957" t="str">
        <f t="shared" si="136"/>
        <v/>
      </c>
      <c r="AB1733" s="957">
        <f t="array" ref="AB1733">MAX(($I$2:$I$10000=I1733)*($W$2:$W$10000=W1733)*($E$2:$E$10000="51")*($P$2:$P$10000))</f>
        <v>0</v>
      </c>
      <c r="AC1733" s="957">
        <f t="shared" si="139"/>
        <v>0</v>
      </c>
    </row>
    <row r="1734" spans="24:29" x14ac:dyDescent="0.3">
      <c r="X1734" s="970" t="str">
        <f t="shared" si="137"/>
        <v>PAS AE 2018</v>
      </c>
      <c r="Y1734" s="970" t="str">
        <f t="shared" si="138"/>
        <v/>
      </c>
      <c r="Z1734" s="957">
        <f t="shared" si="135"/>
        <v>0</v>
      </c>
      <c r="AA1734" s="957" t="str">
        <f t="shared" si="136"/>
        <v/>
      </c>
      <c r="AB1734" s="957">
        <f t="array" ref="AB1734">MAX(($I$2:$I$10000=I1734)*($W$2:$W$10000=W1734)*($E$2:$E$10000="51")*($P$2:$P$10000))</f>
        <v>0</v>
      </c>
      <c r="AC1734" s="957">
        <f t="shared" si="139"/>
        <v>0</v>
      </c>
    </row>
    <row r="1735" spans="24:29" x14ac:dyDescent="0.3">
      <c r="X1735" s="970" t="str">
        <f t="shared" si="137"/>
        <v>PAS AE 2018</v>
      </c>
      <c r="Y1735" s="970" t="str">
        <f t="shared" si="138"/>
        <v/>
      </c>
      <c r="Z1735" s="957">
        <f t="shared" si="135"/>
        <v>0</v>
      </c>
      <c r="AA1735" s="957" t="str">
        <f t="shared" si="136"/>
        <v/>
      </c>
      <c r="AB1735" s="957">
        <f t="array" ref="AB1735">MAX(($I$2:$I$10000=I1735)*($W$2:$W$10000=W1735)*($E$2:$E$10000="51")*($P$2:$P$10000))</f>
        <v>0</v>
      </c>
      <c r="AC1735" s="957">
        <f t="shared" si="139"/>
        <v>0</v>
      </c>
    </row>
    <row r="1736" spans="24:29" x14ac:dyDescent="0.3">
      <c r="X1736" s="970" t="str">
        <f t="shared" si="137"/>
        <v>PAS AE 2018</v>
      </c>
      <c r="Y1736" s="970" t="str">
        <f t="shared" si="138"/>
        <v/>
      </c>
      <c r="Z1736" s="957">
        <f t="shared" si="135"/>
        <v>0</v>
      </c>
      <c r="AA1736" s="957" t="str">
        <f t="shared" si="136"/>
        <v/>
      </c>
      <c r="AB1736" s="957">
        <f t="array" ref="AB1736">MAX(($I$2:$I$10000=I1736)*($W$2:$W$10000=W1736)*($E$2:$E$10000="51")*($P$2:$P$10000))</f>
        <v>0</v>
      </c>
      <c r="AC1736" s="957">
        <f t="shared" si="139"/>
        <v>0</v>
      </c>
    </row>
    <row r="1737" spans="24:29" x14ac:dyDescent="0.3">
      <c r="X1737" s="970" t="str">
        <f t="shared" si="137"/>
        <v>PAS AE 2018</v>
      </c>
      <c r="Y1737" s="970" t="str">
        <f t="shared" si="138"/>
        <v/>
      </c>
      <c r="Z1737" s="957">
        <f t="shared" si="135"/>
        <v>0</v>
      </c>
      <c r="AA1737" s="957" t="str">
        <f t="shared" si="136"/>
        <v/>
      </c>
      <c r="AB1737" s="957">
        <f t="array" ref="AB1737">MAX(($I$2:$I$10000=I1737)*($W$2:$W$10000=W1737)*($E$2:$E$10000="51")*($P$2:$P$10000))</f>
        <v>0</v>
      </c>
      <c r="AC1737" s="957">
        <f t="shared" si="139"/>
        <v>0</v>
      </c>
    </row>
    <row r="1738" spans="24:29" x14ac:dyDescent="0.3">
      <c r="X1738" s="970" t="str">
        <f t="shared" si="137"/>
        <v>PAS AE 2018</v>
      </c>
      <c r="Y1738" s="970" t="str">
        <f t="shared" si="138"/>
        <v/>
      </c>
      <c r="Z1738" s="957">
        <f t="shared" si="135"/>
        <v>0</v>
      </c>
      <c r="AA1738" s="957" t="str">
        <f t="shared" si="136"/>
        <v/>
      </c>
      <c r="AB1738" s="957">
        <f t="array" ref="AB1738">MAX(($I$2:$I$10000=I1738)*($W$2:$W$10000=W1738)*($E$2:$E$10000="51")*($P$2:$P$10000))</f>
        <v>0</v>
      </c>
      <c r="AC1738" s="957">
        <f t="shared" si="139"/>
        <v>0</v>
      </c>
    </row>
    <row r="1739" spans="24:29" x14ac:dyDescent="0.3">
      <c r="X1739" s="970" t="str">
        <f t="shared" si="137"/>
        <v>PAS AE 2018</v>
      </c>
      <c r="Y1739" s="970" t="str">
        <f t="shared" si="138"/>
        <v/>
      </c>
      <c r="Z1739" s="957">
        <f t="shared" si="135"/>
        <v>0</v>
      </c>
      <c r="AA1739" s="957" t="str">
        <f t="shared" si="136"/>
        <v/>
      </c>
      <c r="AB1739" s="957">
        <f t="array" ref="AB1739">MAX(($I$2:$I$10000=I1739)*($W$2:$W$10000=W1739)*($E$2:$E$10000="51")*($P$2:$P$10000))</f>
        <v>0</v>
      </c>
      <c r="AC1739" s="957">
        <f t="shared" si="139"/>
        <v>0</v>
      </c>
    </row>
    <row r="1740" spans="24:29" x14ac:dyDescent="0.3">
      <c r="X1740" s="970" t="str">
        <f t="shared" si="137"/>
        <v>PAS AE 2018</v>
      </c>
      <c r="Y1740" s="970" t="str">
        <f t="shared" si="138"/>
        <v/>
      </c>
      <c r="Z1740" s="957">
        <f t="shared" si="135"/>
        <v>0</v>
      </c>
      <c r="AA1740" s="957" t="str">
        <f t="shared" si="136"/>
        <v/>
      </c>
      <c r="AB1740" s="957">
        <f t="array" ref="AB1740">MAX(($I$2:$I$10000=I1740)*($W$2:$W$10000=W1740)*($E$2:$E$10000="51")*($P$2:$P$10000))</f>
        <v>0</v>
      </c>
      <c r="AC1740" s="957">
        <f t="shared" si="139"/>
        <v>0</v>
      </c>
    </row>
    <row r="1741" spans="24:29" x14ac:dyDescent="0.3">
      <c r="X1741" s="970" t="str">
        <f t="shared" si="137"/>
        <v>PAS AE 2018</v>
      </c>
      <c r="Y1741" s="970" t="str">
        <f t="shared" si="138"/>
        <v/>
      </c>
      <c r="Z1741" s="957">
        <f t="shared" si="135"/>
        <v>0</v>
      </c>
      <c r="AA1741" s="957" t="str">
        <f t="shared" si="136"/>
        <v/>
      </c>
      <c r="AB1741" s="957">
        <f t="array" ref="AB1741">MAX(($I$2:$I$10000=I1741)*($W$2:$W$10000=W1741)*($E$2:$E$10000="51")*($P$2:$P$10000))</f>
        <v>0</v>
      </c>
      <c r="AC1741" s="957">
        <f t="shared" si="139"/>
        <v>0</v>
      </c>
    </row>
    <row r="1742" spans="24:29" x14ac:dyDescent="0.3">
      <c r="X1742" s="970" t="str">
        <f t="shared" si="137"/>
        <v>PAS AE 2018</v>
      </c>
      <c r="Y1742" s="970" t="str">
        <f t="shared" si="138"/>
        <v/>
      </c>
      <c r="Z1742" s="957">
        <f t="shared" si="135"/>
        <v>0</v>
      </c>
      <c r="AA1742" s="957" t="str">
        <f t="shared" si="136"/>
        <v/>
      </c>
      <c r="AB1742" s="957">
        <f t="array" ref="AB1742">MAX(($I$2:$I$10000=I1742)*($W$2:$W$10000=W1742)*($E$2:$E$10000="51")*($P$2:$P$10000))</f>
        <v>0</v>
      </c>
      <c r="AC1742" s="957">
        <f t="shared" si="139"/>
        <v>0</v>
      </c>
    </row>
    <row r="1743" spans="24:29" x14ac:dyDescent="0.3">
      <c r="X1743" s="970" t="str">
        <f t="shared" si="137"/>
        <v>PAS AE 2018</v>
      </c>
      <c r="Y1743" s="970" t="str">
        <f t="shared" si="138"/>
        <v/>
      </c>
      <c r="Z1743" s="957">
        <f t="shared" si="135"/>
        <v>0</v>
      </c>
      <c r="AA1743" s="957" t="str">
        <f t="shared" si="136"/>
        <v/>
      </c>
      <c r="AB1743" s="957">
        <f t="array" ref="AB1743">MAX(($I$2:$I$10000=I1743)*($W$2:$W$10000=W1743)*($E$2:$E$10000="51")*($P$2:$P$10000))</f>
        <v>0</v>
      </c>
      <c r="AC1743" s="957">
        <f t="shared" si="139"/>
        <v>0</v>
      </c>
    </row>
    <row r="1744" spans="24:29" x14ac:dyDescent="0.3">
      <c r="X1744" s="970" t="str">
        <f t="shared" si="137"/>
        <v>PAS AE 2018</v>
      </c>
      <c r="Y1744" s="970" t="str">
        <f t="shared" si="138"/>
        <v/>
      </c>
      <c r="Z1744" s="957">
        <f t="shared" si="135"/>
        <v>0</v>
      </c>
      <c r="AA1744" s="957" t="str">
        <f t="shared" si="136"/>
        <v/>
      </c>
      <c r="AB1744" s="957">
        <f t="array" ref="AB1744">MAX(($I$2:$I$10000=I1744)*($W$2:$W$10000=W1744)*($E$2:$E$10000="51")*($P$2:$P$10000))</f>
        <v>0</v>
      </c>
      <c r="AC1744" s="957">
        <f t="shared" si="139"/>
        <v>0</v>
      </c>
    </row>
    <row r="1745" spans="24:29" x14ac:dyDescent="0.3">
      <c r="X1745" s="970" t="str">
        <f t="shared" si="137"/>
        <v>PAS AE 2018</v>
      </c>
      <c r="Y1745" s="970" t="str">
        <f t="shared" si="138"/>
        <v/>
      </c>
      <c r="Z1745" s="957">
        <f t="shared" si="135"/>
        <v>0</v>
      </c>
      <c r="AA1745" s="957" t="str">
        <f t="shared" si="136"/>
        <v/>
      </c>
      <c r="AB1745" s="957">
        <f t="array" ref="AB1745">MAX(($I$2:$I$10000=I1745)*($W$2:$W$10000=W1745)*($E$2:$E$10000="51")*($P$2:$P$10000))</f>
        <v>0</v>
      </c>
      <c r="AC1745" s="957">
        <f t="shared" si="139"/>
        <v>0</v>
      </c>
    </row>
    <row r="1746" spans="24:29" x14ac:dyDescent="0.3">
      <c r="X1746" s="970" t="str">
        <f t="shared" si="137"/>
        <v>PAS AE 2018</v>
      </c>
      <c r="Y1746" s="970" t="str">
        <f t="shared" si="138"/>
        <v/>
      </c>
      <c r="Z1746" s="957">
        <f t="shared" si="135"/>
        <v>0</v>
      </c>
      <c r="AA1746" s="957" t="str">
        <f t="shared" si="136"/>
        <v/>
      </c>
      <c r="AB1746" s="957">
        <f t="array" ref="AB1746">MAX(($I$2:$I$10000=I1746)*($W$2:$W$10000=W1746)*($E$2:$E$10000="51")*($P$2:$P$10000))</f>
        <v>0</v>
      </c>
      <c r="AC1746" s="957">
        <f t="shared" si="139"/>
        <v>0</v>
      </c>
    </row>
    <row r="1747" spans="24:29" x14ac:dyDescent="0.3">
      <c r="X1747" s="970" t="str">
        <f t="shared" si="137"/>
        <v>PAS AE 2018</v>
      </c>
      <c r="Y1747" s="970" t="str">
        <f t="shared" si="138"/>
        <v/>
      </c>
      <c r="Z1747" s="957">
        <f t="shared" si="135"/>
        <v>0</v>
      </c>
      <c r="AA1747" s="957" t="str">
        <f t="shared" si="136"/>
        <v/>
      </c>
      <c r="AB1747" s="957">
        <f t="array" ref="AB1747">MAX(($I$2:$I$10000=I1747)*($W$2:$W$10000=W1747)*($E$2:$E$10000="51")*($P$2:$P$10000))</f>
        <v>0</v>
      </c>
      <c r="AC1747" s="957">
        <f t="shared" si="139"/>
        <v>0</v>
      </c>
    </row>
    <row r="1748" spans="24:29" x14ac:dyDescent="0.3">
      <c r="X1748" s="970" t="str">
        <f t="shared" si="137"/>
        <v>PAS AE 2018</v>
      </c>
      <c r="Y1748" s="970" t="str">
        <f t="shared" si="138"/>
        <v/>
      </c>
      <c r="Z1748" s="957">
        <f t="shared" si="135"/>
        <v>0</v>
      </c>
      <c r="AA1748" s="957" t="str">
        <f t="shared" si="136"/>
        <v/>
      </c>
      <c r="AB1748" s="957">
        <f t="array" ref="AB1748">MAX(($I$2:$I$10000=I1748)*($W$2:$W$10000=W1748)*($E$2:$E$10000="51")*($P$2:$P$10000))</f>
        <v>0</v>
      </c>
      <c r="AC1748" s="957">
        <f t="shared" si="139"/>
        <v>0</v>
      </c>
    </row>
    <row r="1749" spans="24:29" x14ac:dyDescent="0.3">
      <c r="X1749" s="970" t="str">
        <f t="shared" si="137"/>
        <v>PAS AE 2018</v>
      </c>
      <c r="Y1749" s="970" t="str">
        <f t="shared" si="138"/>
        <v/>
      </c>
      <c r="Z1749" s="957">
        <f t="shared" si="135"/>
        <v>0</v>
      </c>
      <c r="AA1749" s="957" t="str">
        <f t="shared" si="136"/>
        <v/>
      </c>
      <c r="AB1749" s="957">
        <f t="array" ref="AB1749">MAX(($I$2:$I$10000=I1749)*($W$2:$W$10000=W1749)*($E$2:$E$10000="51")*($P$2:$P$10000))</f>
        <v>0</v>
      </c>
      <c r="AC1749" s="957">
        <f t="shared" si="139"/>
        <v>0</v>
      </c>
    </row>
    <row r="1750" spans="24:29" x14ac:dyDescent="0.3">
      <c r="X1750" s="970" t="str">
        <f t="shared" si="137"/>
        <v>PAS AE 2018</v>
      </c>
      <c r="Y1750" s="970" t="str">
        <f t="shared" si="138"/>
        <v/>
      </c>
      <c r="Z1750" s="957">
        <f t="shared" si="135"/>
        <v>0</v>
      </c>
      <c r="AA1750" s="957" t="str">
        <f t="shared" si="136"/>
        <v/>
      </c>
      <c r="AB1750" s="957">
        <f t="array" ref="AB1750">MAX(($I$2:$I$10000=I1750)*($W$2:$W$10000=W1750)*($E$2:$E$10000="51")*($P$2:$P$10000))</f>
        <v>0</v>
      </c>
      <c r="AC1750" s="957">
        <f t="shared" si="139"/>
        <v>0</v>
      </c>
    </row>
    <row r="1751" spans="24:29" x14ac:dyDescent="0.3">
      <c r="X1751" s="970" t="str">
        <f t="shared" si="137"/>
        <v>PAS AE 2018</v>
      </c>
      <c r="Y1751" s="970" t="str">
        <f t="shared" si="138"/>
        <v/>
      </c>
      <c r="Z1751" s="957">
        <f t="shared" si="135"/>
        <v>0</v>
      </c>
      <c r="AA1751" s="957" t="str">
        <f t="shared" si="136"/>
        <v/>
      </c>
      <c r="AB1751" s="957">
        <f t="array" ref="AB1751">MAX(($I$2:$I$10000=I1751)*($W$2:$W$10000=W1751)*($E$2:$E$10000="51")*($P$2:$P$10000))</f>
        <v>0</v>
      </c>
      <c r="AC1751" s="957">
        <f t="shared" si="139"/>
        <v>0</v>
      </c>
    </row>
    <row r="1752" spans="24:29" x14ac:dyDescent="0.3">
      <c r="X1752" s="970" t="str">
        <f t="shared" si="137"/>
        <v>PAS AE 2018</v>
      </c>
      <c r="Y1752" s="970" t="str">
        <f t="shared" si="138"/>
        <v/>
      </c>
      <c r="Z1752" s="957">
        <f t="shared" si="135"/>
        <v>0</v>
      </c>
      <c r="AA1752" s="957" t="str">
        <f t="shared" si="136"/>
        <v/>
      </c>
      <c r="AB1752" s="957">
        <f t="array" ref="AB1752">MAX(($I$2:$I$10000=I1752)*($W$2:$W$10000=W1752)*($E$2:$E$10000="51")*($P$2:$P$10000))</f>
        <v>0</v>
      </c>
      <c r="AC1752" s="957">
        <f t="shared" si="139"/>
        <v>0</v>
      </c>
    </row>
    <row r="1753" spans="24:29" x14ac:dyDescent="0.3">
      <c r="X1753" s="970" t="str">
        <f t="shared" si="137"/>
        <v>PAS AE 2018</v>
      </c>
      <c r="Y1753" s="970" t="str">
        <f t="shared" si="138"/>
        <v/>
      </c>
      <c r="Z1753" s="957">
        <f t="shared" si="135"/>
        <v>0</v>
      </c>
      <c r="AA1753" s="957" t="str">
        <f t="shared" si="136"/>
        <v/>
      </c>
      <c r="AB1753" s="957">
        <f t="array" ref="AB1753">MAX(($I$2:$I$10000=I1753)*($W$2:$W$10000=W1753)*($E$2:$E$10000="51")*($P$2:$P$10000))</f>
        <v>0</v>
      </c>
      <c r="AC1753" s="957">
        <f t="shared" si="139"/>
        <v>0</v>
      </c>
    </row>
    <row r="1754" spans="24:29" x14ac:dyDescent="0.3">
      <c r="X1754" s="970" t="str">
        <f t="shared" si="137"/>
        <v>PAS AE 2018</v>
      </c>
      <c r="Y1754" s="970" t="str">
        <f t="shared" si="138"/>
        <v/>
      </c>
      <c r="Z1754" s="957">
        <f t="shared" si="135"/>
        <v>0</v>
      </c>
      <c r="AA1754" s="957" t="str">
        <f t="shared" si="136"/>
        <v/>
      </c>
      <c r="AB1754" s="957">
        <f t="array" ref="AB1754">MAX(($I$2:$I$10000=I1754)*($W$2:$W$10000=W1754)*($E$2:$E$10000="51")*($P$2:$P$10000))</f>
        <v>0</v>
      </c>
      <c r="AC1754" s="957">
        <f t="shared" si="139"/>
        <v>0</v>
      </c>
    </row>
    <row r="1755" spans="24:29" x14ac:dyDescent="0.3">
      <c r="X1755" s="970" t="str">
        <f t="shared" si="137"/>
        <v>PAS AE 2018</v>
      </c>
      <c r="Y1755" s="970" t="str">
        <f t="shared" si="138"/>
        <v/>
      </c>
      <c r="Z1755" s="957">
        <f t="shared" si="135"/>
        <v>0</v>
      </c>
      <c r="AA1755" s="957" t="str">
        <f t="shared" si="136"/>
        <v/>
      </c>
      <c r="AB1755" s="957">
        <f t="array" ref="AB1755">MAX(($I$2:$I$10000=I1755)*($W$2:$W$10000=W1755)*($E$2:$E$10000="51")*($P$2:$P$10000))</f>
        <v>0</v>
      </c>
      <c r="AC1755" s="957">
        <f t="shared" si="139"/>
        <v>0</v>
      </c>
    </row>
    <row r="1756" spans="24:29" x14ac:dyDescent="0.3">
      <c r="X1756" s="970" t="str">
        <f t="shared" si="137"/>
        <v>PAS AE 2018</v>
      </c>
      <c r="Y1756" s="970" t="str">
        <f t="shared" si="138"/>
        <v/>
      </c>
      <c r="Z1756" s="957">
        <f t="shared" si="135"/>
        <v>0</v>
      </c>
      <c r="AA1756" s="957" t="str">
        <f t="shared" si="136"/>
        <v/>
      </c>
      <c r="AB1756" s="957">
        <f t="array" ref="AB1756">MAX(($I$2:$I$10000=I1756)*($W$2:$W$10000=W1756)*($E$2:$E$10000="51")*($P$2:$P$10000))</f>
        <v>0</v>
      </c>
      <c r="AC1756" s="957">
        <f t="shared" si="139"/>
        <v>0</v>
      </c>
    </row>
    <row r="1757" spans="24:29" x14ac:dyDescent="0.3">
      <c r="X1757" s="970" t="str">
        <f t="shared" si="137"/>
        <v>PAS AE 2018</v>
      </c>
      <c r="Y1757" s="970" t="str">
        <f t="shared" si="138"/>
        <v/>
      </c>
      <c r="Z1757" s="957">
        <f t="shared" si="135"/>
        <v>0</v>
      </c>
      <c r="AA1757" s="957" t="str">
        <f t="shared" si="136"/>
        <v/>
      </c>
      <c r="AB1757" s="957">
        <f t="array" ref="AB1757">MAX(($I$2:$I$10000=I1757)*($W$2:$W$10000=W1757)*($E$2:$E$10000="51")*($P$2:$P$10000))</f>
        <v>0</v>
      </c>
      <c r="AC1757" s="957">
        <f t="shared" si="139"/>
        <v>0</v>
      </c>
    </row>
    <row r="1758" spans="24:29" x14ac:dyDescent="0.3">
      <c r="X1758" s="970" t="str">
        <f t="shared" si="137"/>
        <v>PAS AE 2018</v>
      </c>
      <c r="Y1758" s="970" t="str">
        <f t="shared" si="138"/>
        <v/>
      </c>
      <c r="Z1758" s="957">
        <f t="shared" si="135"/>
        <v>0</v>
      </c>
      <c r="AA1758" s="957" t="str">
        <f t="shared" si="136"/>
        <v/>
      </c>
      <c r="AB1758" s="957">
        <f t="array" ref="AB1758">MAX(($I$2:$I$10000=I1758)*($W$2:$W$10000=W1758)*($E$2:$E$10000="51")*($P$2:$P$10000))</f>
        <v>0</v>
      </c>
      <c r="AC1758" s="957">
        <f t="shared" si="139"/>
        <v>0</v>
      </c>
    </row>
    <row r="1759" spans="24:29" x14ac:dyDescent="0.3">
      <c r="X1759" s="970" t="str">
        <f t="shared" si="137"/>
        <v>PAS AE 2018</v>
      </c>
      <c r="Y1759" s="970" t="str">
        <f t="shared" si="138"/>
        <v/>
      </c>
      <c r="Z1759" s="957">
        <f t="shared" si="135"/>
        <v>0</v>
      </c>
      <c r="AA1759" s="957" t="str">
        <f t="shared" si="136"/>
        <v/>
      </c>
      <c r="AB1759" s="957">
        <f t="array" ref="AB1759">MAX(($I$2:$I$10000=I1759)*($W$2:$W$10000=W1759)*($E$2:$E$10000="51")*($P$2:$P$10000))</f>
        <v>0</v>
      </c>
      <c r="AC1759" s="957">
        <f t="shared" si="139"/>
        <v>0</v>
      </c>
    </row>
    <row r="1760" spans="24:29" x14ac:dyDescent="0.3">
      <c r="X1760" s="970" t="str">
        <f t="shared" si="137"/>
        <v>PAS AE 2018</v>
      </c>
      <c r="Y1760" s="970" t="str">
        <f t="shared" si="138"/>
        <v/>
      </c>
      <c r="Z1760" s="957">
        <f t="shared" si="135"/>
        <v>0</v>
      </c>
      <c r="AA1760" s="957" t="str">
        <f t="shared" si="136"/>
        <v/>
      </c>
      <c r="AB1760" s="957">
        <f t="array" ref="AB1760">MAX(($I$2:$I$10000=I1760)*($W$2:$W$10000=W1760)*($E$2:$E$10000="51")*($P$2:$P$10000))</f>
        <v>0</v>
      </c>
      <c r="AC1760" s="957">
        <f t="shared" si="139"/>
        <v>0</v>
      </c>
    </row>
    <row r="1761" spans="24:29" x14ac:dyDescent="0.3">
      <c r="X1761" s="970" t="str">
        <f t="shared" si="137"/>
        <v>PAS AE 2018</v>
      </c>
      <c r="Y1761" s="970" t="str">
        <f t="shared" si="138"/>
        <v/>
      </c>
      <c r="Z1761" s="957">
        <f t="shared" si="135"/>
        <v>0</v>
      </c>
      <c r="AA1761" s="957" t="str">
        <f t="shared" si="136"/>
        <v/>
      </c>
      <c r="AB1761" s="957">
        <f t="array" ref="AB1761">MAX(($I$2:$I$10000=I1761)*($W$2:$W$10000=W1761)*($E$2:$E$10000="51")*($P$2:$P$10000))</f>
        <v>0</v>
      </c>
      <c r="AC1761" s="957">
        <f t="shared" si="139"/>
        <v>0</v>
      </c>
    </row>
    <row r="1762" spans="24:29" x14ac:dyDescent="0.3">
      <c r="X1762" s="970" t="str">
        <f t="shared" si="137"/>
        <v>PAS AE 2018</v>
      </c>
      <c r="Y1762" s="970" t="str">
        <f t="shared" si="138"/>
        <v/>
      </c>
      <c r="Z1762" s="957">
        <f t="shared" si="135"/>
        <v>0</v>
      </c>
      <c r="AA1762" s="957" t="str">
        <f t="shared" si="136"/>
        <v/>
      </c>
      <c r="AB1762" s="957">
        <f t="array" ref="AB1762">MAX(($I$2:$I$10000=I1762)*($W$2:$W$10000=W1762)*($E$2:$E$10000="51")*($P$2:$P$10000))</f>
        <v>0</v>
      </c>
      <c r="AC1762" s="957">
        <f t="shared" si="139"/>
        <v>0</v>
      </c>
    </row>
    <row r="1763" spans="24:29" x14ac:dyDescent="0.3">
      <c r="X1763" s="970" t="str">
        <f t="shared" si="137"/>
        <v>PAS AE 2018</v>
      </c>
      <c r="Y1763" s="970" t="str">
        <f t="shared" si="138"/>
        <v/>
      </c>
      <c r="Z1763" s="957">
        <f t="shared" si="135"/>
        <v>0</v>
      </c>
      <c r="AA1763" s="957" t="str">
        <f t="shared" si="136"/>
        <v/>
      </c>
      <c r="AB1763" s="957">
        <f t="array" ref="AB1763">MAX(($I$2:$I$10000=I1763)*($W$2:$W$10000=W1763)*($E$2:$E$10000="51")*($P$2:$P$10000))</f>
        <v>0</v>
      </c>
      <c r="AC1763" s="957">
        <f t="shared" si="139"/>
        <v>0</v>
      </c>
    </row>
    <row r="1764" spans="24:29" x14ac:dyDescent="0.3">
      <c r="X1764" s="970" t="str">
        <f t="shared" si="137"/>
        <v>PAS AE 2018</v>
      </c>
      <c r="Y1764" s="970" t="str">
        <f t="shared" si="138"/>
        <v/>
      </c>
      <c r="Z1764" s="957">
        <f t="shared" si="135"/>
        <v>0</v>
      </c>
      <c r="AA1764" s="957" t="str">
        <f t="shared" si="136"/>
        <v/>
      </c>
      <c r="AB1764" s="957">
        <f t="array" ref="AB1764">MAX(($I$2:$I$10000=I1764)*($W$2:$W$10000=W1764)*($E$2:$E$10000="51")*($P$2:$P$10000))</f>
        <v>0</v>
      </c>
      <c r="AC1764" s="957">
        <f t="shared" si="139"/>
        <v>0</v>
      </c>
    </row>
    <row r="1765" spans="24:29" x14ac:dyDescent="0.3">
      <c r="X1765" s="970" t="str">
        <f t="shared" si="137"/>
        <v>PAS AE 2018</v>
      </c>
      <c r="Y1765" s="970" t="str">
        <f t="shared" si="138"/>
        <v/>
      </c>
      <c r="Z1765" s="957">
        <f t="shared" si="135"/>
        <v>0</v>
      </c>
      <c r="AA1765" s="957" t="str">
        <f t="shared" si="136"/>
        <v/>
      </c>
      <c r="AB1765" s="957">
        <f t="array" ref="AB1765">MAX(($I$2:$I$10000=I1765)*($W$2:$W$10000=W1765)*($E$2:$E$10000="51")*($P$2:$P$10000))</f>
        <v>0</v>
      </c>
      <c r="AC1765" s="957">
        <f t="shared" si="139"/>
        <v>0</v>
      </c>
    </row>
    <row r="1766" spans="24:29" x14ac:dyDescent="0.3">
      <c r="X1766" s="970" t="str">
        <f t="shared" si="137"/>
        <v>PAS AE 2018</v>
      </c>
      <c r="Y1766" s="970" t="str">
        <f t="shared" si="138"/>
        <v/>
      </c>
      <c r="Z1766" s="957">
        <f t="shared" si="135"/>
        <v>0</v>
      </c>
      <c r="AA1766" s="957" t="str">
        <f t="shared" si="136"/>
        <v/>
      </c>
      <c r="AB1766" s="957">
        <f t="array" ref="AB1766">MAX(($I$2:$I$10000=I1766)*($W$2:$W$10000=W1766)*($E$2:$E$10000="51")*($P$2:$P$10000))</f>
        <v>0</v>
      </c>
      <c r="AC1766" s="957">
        <f t="shared" si="139"/>
        <v>0</v>
      </c>
    </row>
    <row r="1767" spans="24:29" x14ac:dyDescent="0.3">
      <c r="X1767" s="970" t="str">
        <f t="shared" si="137"/>
        <v>PAS AE 2018</v>
      </c>
      <c r="Y1767" s="970" t="str">
        <f t="shared" si="138"/>
        <v/>
      </c>
      <c r="Z1767" s="957">
        <f t="shared" si="135"/>
        <v>0</v>
      </c>
      <c r="AA1767" s="957" t="str">
        <f t="shared" si="136"/>
        <v/>
      </c>
      <c r="AB1767" s="957">
        <f t="array" ref="AB1767">MAX(($I$2:$I$10000=I1767)*($W$2:$W$10000=W1767)*($E$2:$E$10000="51")*($P$2:$P$10000))</f>
        <v>0</v>
      </c>
      <c r="AC1767" s="957">
        <f t="shared" si="139"/>
        <v>0</v>
      </c>
    </row>
    <row r="1768" spans="24:29" x14ac:dyDescent="0.3">
      <c r="X1768" s="970" t="str">
        <f t="shared" si="137"/>
        <v>PAS AE 2018</v>
      </c>
      <c r="Y1768" s="970" t="str">
        <f t="shared" si="138"/>
        <v/>
      </c>
      <c r="Z1768" s="957">
        <f t="shared" si="135"/>
        <v>0</v>
      </c>
      <c r="AA1768" s="957" t="str">
        <f t="shared" si="136"/>
        <v/>
      </c>
      <c r="AB1768" s="957">
        <f t="array" ref="AB1768">MAX(($I$2:$I$10000=I1768)*($W$2:$W$10000=W1768)*($E$2:$E$10000="51")*($P$2:$P$10000))</f>
        <v>0</v>
      </c>
      <c r="AC1768" s="957">
        <f t="shared" si="139"/>
        <v>0</v>
      </c>
    </row>
    <row r="1769" spans="24:29" x14ac:dyDescent="0.3">
      <c r="X1769" s="970" t="str">
        <f t="shared" si="137"/>
        <v>PAS AE 2018</v>
      </c>
      <c r="Y1769" s="970" t="str">
        <f t="shared" si="138"/>
        <v/>
      </c>
      <c r="Z1769" s="957">
        <f t="shared" si="135"/>
        <v>0</v>
      </c>
      <c r="AA1769" s="957" t="str">
        <f t="shared" si="136"/>
        <v/>
      </c>
      <c r="AB1769" s="957">
        <f t="array" ref="AB1769">MAX(($I$2:$I$10000=I1769)*($W$2:$W$10000=W1769)*($E$2:$E$10000="51")*($P$2:$P$10000))</f>
        <v>0</v>
      </c>
      <c r="AC1769" s="957">
        <f t="shared" si="139"/>
        <v>0</v>
      </c>
    </row>
    <row r="1770" spans="24:29" x14ac:dyDescent="0.3">
      <c r="X1770" s="970" t="str">
        <f t="shared" si="137"/>
        <v>PAS AE 2018</v>
      </c>
      <c r="Y1770" s="970" t="str">
        <f t="shared" si="138"/>
        <v/>
      </c>
      <c r="Z1770" s="957">
        <f t="shared" si="135"/>
        <v>0</v>
      </c>
      <c r="AA1770" s="957" t="str">
        <f t="shared" si="136"/>
        <v/>
      </c>
      <c r="AB1770" s="957">
        <f t="array" ref="AB1770">MAX(($I$2:$I$10000=I1770)*($W$2:$W$10000=W1770)*($E$2:$E$10000="51")*($P$2:$P$10000))</f>
        <v>0</v>
      </c>
      <c r="AC1770" s="957">
        <f t="shared" si="139"/>
        <v>0</v>
      </c>
    </row>
    <row r="1771" spans="24:29" x14ac:dyDescent="0.3">
      <c r="X1771" s="970" t="str">
        <f t="shared" si="137"/>
        <v>PAS AE 2018</v>
      </c>
      <c r="Y1771" s="970" t="str">
        <f t="shared" si="138"/>
        <v/>
      </c>
      <c r="Z1771" s="957">
        <f t="shared" si="135"/>
        <v>0</v>
      </c>
      <c r="AA1771" s="957" t="str">
        <f t="shared" si="136"/>
        <v/>
      </c>
      <c r="AB1771" s="957">
        <f t="array" ref="AB1771">MAX(($I$2:$I$10000=I1771)*($W$2:$W$10000=W1771)*($E$2:$E$10000="51")*($P$2:$P$10000))</f>
        <v>0</v>
      </c>
      <c r="AC1771" s="957">
        <f t="shared" si="139"/>
        <v>0</v>
      </c>
    </row>
    <row r="1772" spans="24:29" x14ac:dyDescent="0.3">
      <c r="X1772" s="970" t="str">
        <f t="shared" si="137"/>
        <v>PAS AE 2018</v>
      </c>
      <c r="Y1772" s="970" t="str">
        <f t="shared" si="138"/>
        <v/>
      </c>
      <c r="Z1772" s="957">
        <f t="shared" si="135"/>
        <v>0</v>
      </c>
      <c r="AA1772" s="957" t="str">
        <f t="shared" si="136"/>
        <v/>
      </c>
      <c r="AB1772" s="957">
        <f t="array" ref="AB1772">MAX(($I$2:$I$10000=I1772)*($W$2:$W$10000=W1772)*($E$2:$E$10000="51")*($P$2:$P$10000))</f>
        <v>0</v>
      </c>
      <c r="AC1772" s="957">
        <f t="shared" si="139"/>
        <v>0</v>
      </c>
    </row>
    <row r="1773" spans="24:29" x14ac:dyDescent="0.3">
      <c r="X1773" s="970" t="str">
        <f t="shared" si="137"/>
        <v>PAS AE 2018</v>
      </c>
      <c r="Y1773" s="970" t="str">
        <f t="shared" si="138"/>
        <v/>
      </c>
      <c r="Z1773" s="957">
        <f t="shared" si="135"/>
        <v>0</v>
      </c>
      <c r="AA1773" s="957" t="str">
        <f t="shared" si="136"/>
        <v/>
      </c>
      <c r="AB1773" s="957">
        <f t="array" ref="AB1773">MAX(($I$2:$I$10000=I1773)*($W$2:$W$10000=W1773)*($E$2:$E$10000="51")*($P$2:$P$10000))</f>
        <v>0</v>
      </c>
      <c r="AC1773" s="957">
        <f t="shared" si="139"/>
        <v>0</v>
      </c>
    </row>
    <row r="1774" spans="24:29" x14ac:dyDescent="0.3">
      <c r="X1774" s="970" t="str">
        <f t="shared" si="137"/>
        <v>PAS AE 2018</v>
      </c>
      <c r="Y1774" s="970" t="str">
        <f t="shared" si="138"/>
        <v/>
      </c>
      <c r="Z1774" s="957">
        <f t="shared" si="135"/>
        <v>0</v>
      </c>
      <c r="AA1774" s="957" t="str">
        <f t="shared" si="136"/>
        <v/>
      </c>
      <c r="AB1774" s="957">
        <f t="array" ref="AB1774">MAX(($I$2:$I$10000=I1774)*($W$2:$W$10000=W1774)*($E$2:$E$10000="51")*($P$2:$P$10000))</f>
        <v>0</v>
      </c>
      <c r="AC1774" s="957">
        <f t="shared" si="139"/>
        <v>0</v>
      </c>
    </row>
    <row r="1775" spans="24:29" x14ac:dyDescent="0.3">
      <c r="X1775" s="970" t="str">
        <f t="shared" si="137"/>
        <v>PAS AE 2018</v>
      </c>
      <c r="Y1775" s="970" t="str">
        <f t="shared" si="138"/>
        <v/>
      </c>
      <c r="Z1775" s="957">
        <f t="shared" si="135"/>
        <v>0</v>
      </c>
      <c r="AA1775" s="957" t="str">
        <f t="shared" si="136"/>
        <v/>
      </c>
      <c r="AB1775" s="957">
        <f t="array" ref="AB1775">MAX(($I$2:$I$10000=I1775)*($W$2:$W$10000=W1775)*($E$2:$E$10000="51")*($P$2:$P$10000))</f>
        <v>0</v>
      </c>
      <c r="AC1775" s="957">
        <f t="shared" si="139"/>
        <v>0</v>
      </c>
    </row>
    <row r="1776" spans="24:29" x14ac:dyDescent="0.3">
      <c r="X1776" s="970" t="str">
        <f t="shared" si="137"/>
        <v>PAS AE 2018</v>
      </c>
      <c r="Y1776" s="970" t="str">
        <f t="shared" si="138"/>
        <v/>
      </c>
      <c r="Z1776" s="957">
        <f t="shared" si="135"/>
        <v>0</v>
      </c>
      <c r="AA1776" s="957" t="str">
        <f t="shared" si="136"/>
        <v/>
      </c>
      <c r="AB1776" s="957">
        <f t="array" ref="AB1776">MAX(($I$2:$I$10000=I1776)*($W$2:$W$10000=W1776)*($E$2:$E$10000="51")*($P$2:$P$10000))</f>
        <v>0</v>
      </c>
      <c r="AC1776" s="957">
        <f t="shared" si="139"/>
        <v>0</v>
      </c>
    </row>
    <row r="1777" spans="24:29" x14ac:dyDescent="0.3">
      <c r="X1777" s="970" t="str">
        <f t="shared" si="137"/>
        <v>PAS AE 2018</v>
      </c>
      <c r="Y1777" s="970" t="str">
        <f t="shared" si="138"/>
        <v/>
      </c>
      <c r="Z1777" s="957">
        <f t="shared" si="135"/>
        <v>0</v>
      </c>
      <c r="AA1777" s="957" t="str">
        <f t="shared" si="136"/>
        <v/>
      </c>
      <c r="AB1777" s="957">
        <f t="array" ref="AB1777">MAX(($I$2:$I$10000=I1777)*($W$2:$W$10000=W1777)*($E$2:$E$10000="51")*($P$2:$P$10000))</f>
        <v>0</v>
      </c>
      <c r="AC1777" s="957">
        <f t="shared" si="139"/>
        <v>0</v>
      </c>
    </row>
    <row r="1778" spans="24:29" x14ac:dyDescent="0.3">
      <c r="X1778" s="970" t="str">
        <f t="shared" si="137"/>
        <v>PAS AE 2018</v>
      </c>
      <c r="Y1778" s="970" t="str">
        <f t="shared" si="138"/>
        <v/>
      </c>
      <c r="Z1778" s="957">
        <f t="shared" si="135"/>
        <v>0</v>
      </c>
      <c r="AA1778" s="957" t="str">
        <f t="shared" si="136"/>
        <v/>
      </c>
      <c r="AB1778" s="957">
        <f t="array" ref="AB1778">MAX(($I$2:$I$10000=I1778)*($W$2:$W$10000=W1778)*($E$2:$E$10000="51")*($P$2:$P$10000))</f>
        <v>0</v>
      </c>
      <c r="AC1778" s="957">
        <f t="shared" si="139"/>
        <v>0</v>
      </c>
    </row>
    <row r="1779" spans="24:29" x14ac:dyDescent="0.3">
      <c r="X1779" s="970" t="str">
        <f t="shared" si="137"/>
        <v>PAS AE 2018</v>
      </c>
      <c r="Y1779" s="970" t="str">
        <f t="shared" si="138"/>
        <v/>
      </c>
      <c r="Z1779" s="957">
        <f t="shared" si="135"/>
        <v>0</v>
      </c>
      <c r="AA1779" s="957" t="str">
        <f t="shared" si="136"/>
        <v/>
      </c>
      <c r="AB1779" s="957">
        <f t="array" ref="AB1779">MAX(($I$2:$I$10000=I1779)*($W$2:$W$10000=W1779)*($E$2:$E$10000="51")*($P$2:$P$10000))</f>
        <v>0</v>
      </c>
      <c r="AC1779" s="957">
        <f t="shared" si="139"/>
        <v>0</v>
      </c>
    </row>
    <row r="1780" spans="24:29" x14ac:dyDescent="0.3">
      <c r="X1780" s="970" t="str">
        <f t="shared" si="137"/>
        <v>PAS AE 2018</v>
      </c>
      <c r="Y1780" s="970" t="str">
        <f t="shared" si="138"/>
        <v/>
      </c>
      <c r="Z1780" s="957">
        <f t="shared" si="135"/>
        <v>0</v>
      </c>
      <c r="AA1780" s="957" t="str">
        <f t="shared" si="136"/>
        <v/>
      </c>
      <c r="AB1780" s="957">
        <f t="array" ref="AB1780">MAX(($I$2:$I$10000=I1780)*($W$2:$W$10000=W1780)*($E$2:$E$10000="51")*($P$2:$P$10000))</f>
        <v>0</v>
      </c>
      <c r="AC1780" s="957">
        <f t="shared" si="139"/>
        <v>0</v>
      </c>
    </row>
    <row r="1781" spans="24:29" x14ac:dyDescent="0.3">
      <c r="X1781" s="970" t="str">
        <f t="shared" si="137"/>
        <v>PAS AE 2018</v>
      </c>
      <c r="Y1781" s="970" t="str">
        <f t="shared" si="138"/>
        <v/>
      </c>
      <c r="Z1781" s="957">
        <f t="shared" si="135"/>
        <v>0</v>
      </c>
      <c r="AA1781" s="957" t="str">
        <f t="shared" si="136"/>
        <v/>
      </c>
      <c r="AB1781" s="957">
        <f t="array" ref="AB1781">MAX(($I$2:$I$10000=I1781)*($W$2:$W$10000=W1781)*($E$2:$E$10000="51")*($P$2:$P$10000))</f>
        <v>0</v>
      </c>
      <c r="AC1781" s="957">
        <f t="shared" si="139"/>
        <v>0</v>
      </c>
    </row>
    <row r="1782" spans="24:29" x14ac:dyDescent="0.3">
      <c r="X1782" s="970" t="str">
        <f t="shared" si="137"/>
        <v>PAS AE 2018</v>
      </c>
      <c r="Y1782" s="970" t="str">
        <f t="shared" si="138"/>
        <v/>
      </c>
      <c r="Z1782" s="957">
        <f t="shared" si="135"/>
        <v>0</v>
      </c>
      <c r="AA1782" s="957" t="str">
        <f t="shared" si="136"/>
        <v/>
      </c>
      <c r="AB1782" s="957">
        <f t="array" ref="AB1782">MAX(($I$2:$I$10000=I1782)*($W$2:$W$10000=W1782)*($E$2:$E$10000="51")*($P$2:$P$10000))</f>
        <v>0</v>
      </c>
      <c r="AC1782" s="957">
        <f t="shared" si="139"/>
        <v>0</v>
      </c>
    </row>
    <row r="1783" spans="24:29" x14ac:dyDescent="0.3">
      <c r="X1783" s="970" t="str">
        <f t="shared" si="137"/>
        <v>PAS AE 2018</v>
      </c>
      <c r="Y1783" s="970" t="str">
        <f t="shared" si="138"/>
        <v/>
      </c>
      <c r="Z1783" s="957">
        <f t="shared" si="135"/>
        <v>0</v>
      </c>
      <c r="AA1783" s="957" t="str">
        <f t="shared" si="136"/>
        <v/>
      </c>
      <c r="AB1783" s="957">
        <f t="array" ref="AB1783">MAX(($I$2:$I$10000=I1783)*($W$2:$W$10000=W1783)*($E$2:$E$10000="51")*($P$2:$P$10000))</f>
        <v>0</v>
      </c>
      <c r="AC1783" s="957">
        <f t="shared" si="139"/>
        <v>0</v>
      </c>
    </row>
    <row r="1784" spans="24:29" x14ac:dyDescent="0.3">
      <c r="X1784" s="970" t="str">
        <f t="shared" si="137"/>
        <v>PAS AE 2018</v>
      </c>
      <c r="Y1784" s="970" t="str">
        <f t="shared" si="138"/>
        <v/>
      </c>
      <c r="Z1784" s="957">
        <f t="shared" si="135"/>
        <v>0</v>
      </c>
      <c r="AA1784" s="957" t="str">
        <f t="shared" si="136"/>
        <v/>
      </c>
      <c r="AB1784" s="957">
        <f t="array" ref="AB1784">MAX(($I$2:$I$10000=I1784)*($W$2:$W$10000=W1784)*($E$2:$E$10000="51")*($P$2:$P$10000))</f>
        <v>0</v>
      </c>
      <c r="AC1784" s="957">
        <f t="shared" si="139"/>
        <v>0</v>
      </c>
    </row>
    <row r="1785" spans="24:29" x14ac:dyDescent="0.3">
      <c r="X1785" s="970" t="str">
        <f t="shared" si="137"/>
        <v>PAS AE 2018</v>
      </c>
      <c r="Y1785" s="970" t="str">
        <f t="shared" si="138"/>
        <v/>
      </c>
      <c r="Z1785" s="957">
        <f t="shared" si="135"/>
        <v>0</v>
      </c>
      <c r="AA1785" s="957" t="str">
        <f t="shared" si="136"/>
        <v/>
      </c>
      <c r="AB1785" s="957">
        <f t="array" ref="AB1785">MAX(($I$2:$I$10000=I1785)*($W$2:$W$10000=W1785)*($E$2:$E$10000="51")*($P$2:$P$10000))</f>
        <v>0</v>
      </c>
      <c r="AC1785" s="957">
        <f t="shared" si="139"/>
        <v>0</v>
      </c>
    </row>
    <row r="1786" spans="24:29" x14ac:dyDescent="0.3">
      <c r="X1786" s="970" t="str">
        <f t="shared" si="137"/>
        <v>PAS AE 2018</v>
      </c>
      <c r="Y1786" s="970" t="str">
        <f t="shared" si="138"/>
        <v/>
      </c>
      <c r="Z1786" s="957">
        <f t="shared" si="135"/>
        <v>0</v>
      </c>
      <c r="AA1786" s="957" t="str">
        <f t="shared" si="136"/>
        <v/>
      </c>
      <c r="AB1786" s="957">
        <f t="array" ref="AB1786">MAX(($I$2:$I$10000=I1786)*($W$2:$W$10000=W1786)*($E$2:$E$10000="51")*($P$2:$P$10000))</f>
        <v>0</v>
      </c>
      <c r="AC1786" s="957">
        <f t="shared" si="139"/>
        <v>0</v>
      </c>
    </row>
    <row r="1787" spans="24:29" x14ac:dyDescent="0.3">
      <c r="X1787" s="970" t="str">
        <f t="shared" si="137"/>
        <v>PAS AE 2018</v>
      </c>
      <c r="Y1787" s="970" t="str">
        <f t="shared" si="138"/>
        <v/>
      </c>
      <c r="Z1787" s="957">
        <f t="shared" si="135"/>
        <v>0</v>
      </c>
      <c r="AA1787" s="957" t="str">
        <f t="shared" si="136"/>
        <v/>
      </c>
      <c r="AB1787" s="957">
        <f t="array" ref="AB1787">MAX(($I$2:$I$10000=I1787)*($W$2:$W$10000=W1787)*($E$2:$E$10000="51")*($P$2:$P$10000))</f>
        <v>0</v>
      </c>
      <c r="AC1787" s="957">
        <f t="shared" si="139"/>
        <v>0</v>
      </c>
    </row>
    <row r="1788" spans="24:29" x14ac:dyDescent="0.3">
      <c r="X1788" s="970" t="str">
        <f t="shared" si="137"/>
        <v>PAS AE 2018</v>
      </c>
      <c r="Y1788" s="970" t="str">
        <f t="shared" si="138"/>
        <v/>
      </c>
      <c r="Z1788" s="957">
        <f t="shared" si="135"/>
        <v>0</v>
      </c>
      <c r="AA1788" s="957" t="str">
        <f t="shared" si="136"/>
        <v/>
      </c>
      <c r="AB1788" s="957">
        <f t="array" ref="AB1788">MAX(($I$2:$I$10000=I1788)*($W$2:$W$10000=W1788)*($E$2:$E$10000="51")*($P$2:$P$10000))</f>
        <v>0</v>
      </c>
      <c r="AC1788" s="957">
        <f t="shared" si="139"/>
        <v>0</v>
      </c>
    </row>
    <row r="1789" spans="24:29" x14ac:dyDescent="0.3">
      <c r="X1789" s="970" t="str">
        <f t="shared" si="137"/>
        <v>PAS AE 2018</v>
      </c>
      <c r="Y1789" s="970" t="str">
        <f t="shared" si="138"/>
        <v/>
      </c>
      <c r="Z1789" s="957">
        <f t="shared" si="135"/>
        <v>0</v>
      </c>
      <c r="AA1789" s="957" t="str">
        <f t="shared" si="136"/>
        <v/>
      </c>
      <c r="AB1789" s="957">
        <f t="array" ref="AB1789">MAX(($I$2:$I$10000=I1789)*($W$2:$W$10000=W1789)*($E$2:$E$10000="51")*($P$2:$P$10000))</f>
        <v>0</v>
      </c>
      <c r="AC1789" s="957">
        <f t="shared" si="139"/>
        <v>0</v>
      </c>
    </row>
    <row r="1790" spans="24:29" x14ac:dyDescent="0.3">
      <c r="X1790" s="970" t="str">
        <f t="shared" si="137"/>
        <v>PAS AE 2018</v>
      </c>
      <c r="Y1790" s="970" t="str">
        <f t="shared" si="138"/>
        <v/>
      </c>
      <c r="Z1790" s="957">
        <f t="shared" si="135"/>
        <v>0</v>
      </c>
      <c r="AA1790" s="957" t="str">
        <f t="shared" si="136"/>
        <v/>
      </c>
      <c r="AB1790" s="957">
        <f t="array" ref="AB1790">MAX(($I$2:$I$10000=I1790)*($W$2:$W$10000=W1790)*($E$2:$E$10000="51")*($P$2:$P$10000))</f>
        <v>0</v>
      </c>
      <c r="AC1790" s="957">
        <f t="shared" si="139"/>
        <v>0</v>
      </c>
    </row>
    <row r="1791" spans="24:29" x14ac:dyDescent="0.3">
      <c r="X1791" s="970" t="str">
        <f t="shared" si="137"/>
        <v>PAS AE 2018</v>
      </c>
      <c r="Y1791" s="970" t="str">
        <f t="shared" si="138"/>
        <v/>
      </c>
      <c r="Z1791" s="957">
        <f t="shared" si="135"/>
        <v>0</v>
      </c>
      <c r="AA1791" s="957" t="str">
        <f t="shared" si="136"/>
        <v/>
      </c>
      <c r="AB1791" s="957">
        <f t="array" ref="AB1791">MAX(($I$2:$I$10000=I1791)*($W$2:$W$10000=W1791)*($E$2:$E$10000="51")*($P$2:$P$10000))</f>
        <v>0</v>
      </c>
      <c r="AC1791" s="957">
        <f t="shared" si="139"/>
        <v>0</v>
      </c>
    </row>
    <row r="1792" spans="24:29" x14ac:dyDescent="0.3">
      <c r="X1792" s="970" t="str">
        <f t="shared" si="137"/>
        <v>PAS AE 2018</v>
      </c>
      <c r="Y1792" s="970" t="str">
        <f t="shared" si="138"/>
        <v/>
      </c>
      <c r="Z1792" s="957">
        <f t="shared" si="135"/>
        <v>0</v>
      </c>
      <c r="AA1792" s="957" t="str">
        <f t="shared" si="136"/>
        <v/>
      </c>
      <c r="AB1792" s="957">
        <f t="array" ref="AB1792">MAX(($I$2:$I$10000=I1792)*($W$2:$W$10000=W1792)*($E$2:$E$10000="51")*($P$2:$P$10000))</f>
        <v>0</v>
      </c>
      <c r="AC1792" s="957">
        <f t="shared" si="139"/>
        <v>0</v>
      </c>
    </row>
    <row r="1793" spans="24:29" x14ac:dyDescent="0.3">
      <c r="X1793" s="970" t="str">
        <f t="shared" si="137"/>
        <v>PAS AE 2018</v>
      </c>
      <c r="Y1793" s="970" t="str">
        <f t="shared" si="138"/>
        <v/>
      </c>
      <c r="Z1793" s="957">
        <f t="shared" si="135"/>
        <v>0</v>
      </c>
      <c r="AA1793" s="957" t="str">
        <f t="shared" si="136"/>
        <v/>
      </c>
      <c r="AB1793" s="957">
        <f t="array" ref="AB1793">MAX(($I$2:$I$10000=I1793)*($W$2:$W$10000=W1793)*($E$2:$E$10000="51")*($P$2:$P$10000))</f>
        <v>0</v>
      </c>
      <c r="AC1793" s="957">
        <f t="shared" si="139"/>
        <v>0</v>
      </c>
    </row>
    <row r="1794" spans="24:29" x14ac:dyDescent="0.3">
      <c r="X1794" s="970" t="str">
        <f t="shared" si="137"/>
        <v>PAS AE 2018</v>
      </c>
      <c r="Y1794" s="970" t="str">
        <f t="shared" si="138"/>
        <v/>
      </c>
      <c r="Z1794" s="957">
        <f t="shared" ref="Z1794:Z1857" si="140">IF(AND(X1794="AE 2018",Y1794&lt;&gt;"0"),F1794,0)</f>
        <v>0</v>
      </c>
      <c r="AA1794" s="957" t="str">
        <f t="shared" ref="AA1794:AA1857" si="141">LEFT(C1794,12)</f>
        <v/>
      </c>
      <c r="AB1794" s="957">
        <f t="array" ref="AB1794">MAX(($I$2:$I$10000=I1794)*($W$2:$W$10000=W1794)*($E$2:$E$10000="51")*($P$2:$P$10000))</f>
        <v>0</v>
      </c>
      <c r="AC1794" s="957">
        <f t="shared" si="139"/>
        <v>0</v>
      </c>
    </row>
    <row r="1795" spans="24:29" x14ac:dyDescent="0.3">
      <c r="X1795" s="970" t="str">
        <f t="shared" ref="X1795:X1858" si="142">IF(AND(OR(E1795="51",E1795="57",E1795="54",E1795="61"),YEAR(AB1795)=2018),"AE 2018","PAS AE 2018")</f>
        <v>PAS AE 2018</v>
      </c>
      <c r="Y1795" s="970" t="str">
        <f t="shared" ref="Y1795:Y1858" si="143">CONCATENATE(W1795,I1795,E1795)</f>
        <v/>
      </c>
      <c r="Z1795" s="957">
        <f t="shared" si="140"/>
        <v>0</v>
      </c>
      <c r="AA1795" s="957" t="str">
        <f t="shared" si="141"/>
        <v/>
      </c>
      <c r="AB1795" s="957">
        <f t="array" ref="AB1795">MAX(($I$2:$I$10000=I1795)*($W$2:$W$10000=W1795)*($E$2:$E$10000="51")*($P$2:$P$10000))</f>
        <v>0</v>
      </c>
      <c r="AC1795" s="957">
        <f t="shared" ref="AC1795:AC1858" si="144">IF(YEAR(A1795)&gt;2018,0,F1795)</f>
        <v>0</v>
      </c>
    </row>
    <row r="1796" spans="24:29" x14ac:dyDescent="0.3">
      <c r="X1796" s="970" t="str">
        <f t="shared" si="142"/>
        <v>PAS AE 2018</v>
      </c>
      <c r="Y1796" s="970" t="str">
        <f t="shared" si="143"/>
        <v/>
      </c>
      <c r="Z1796" s="957">
        <f t="shared" si="140"/>
        <v>0</v>
      </c>
      <c r="AA1796" s="957" t="str">
        <f t="shared" si="141"/>
        <v/>
      </c>
      <c r="AB1796" s="957">
        <f t="array" ref="AB1796">MAX(($I$2:$I$10000=I1796)*($W$2:$W$10000=W1796)*($E$2:$E$10000="51")*($P$2:$P$10000))</f>
        <v>0</v>
      </c>
      <c r="AC1796" s="957">
        <f t="shared" si="144"/>
        <v>0</v>
      </c>
    </row>
    <row r="1797" spans="24:29" x14ac:dyDescent="0.3">
      <c r="X1797" s="970" t="str">
        <f t="shared" si="142"/>
        <v>PAS AE 2018</v>
      </c>
      <c r="Y1797" s="970" t="str">
        <f t="shared" si="143"/>
        <v/>
      </c>
      <c r="Z1797" s="957">
        <f t="shared" si="140"/>
        <v>0</v>
      </c>
      <c r="AA1797" s="957" t="str">
        <f t="shared" si="141"/>
        <v/>
      </c>
      <c r="AB1797" s="957">
        <f t="array" ref="AB1797">MAX(($I$2:$I$10000=I1797)*($W$2:$W$10000=W1797)*($E$2:$E$10000="51")*($P$2:$P$10000))</f>
        <v>0</v>
      </c>
      <c r="AC1797" s="957">
        <f t="shared" si="144"/>
        <v>0</v>
      </c>
    </row>
    <row r="1798" spans="24:29" x14ac:dyDescent="0.3">
      <c r="X1798" s="970" t="str">
        <f t="shared" si="142"/>
        <v>PAS AE 2018</v>
      </c>
      <c r="Y1798" s="970" t="str">
        <f t="shared" si="143"/>
        <v/>
      </c>
      <c r="Z1798" s="957">
        <f t="shared" si="140"/>
        <v>0</v>
      </c>
      <c r="AA1798" s="957" t="str">
        <f t="shared" si="141"/>
        <v/>
      </c>
      <c r="AB1798" s="957">
        <f t="array" ref="AB1798">MAX(($I$2:$I$10000=I1798)*($W$2:$W$10000=W1798)*($E$2:$E$10000="51")*($P$2:$P$10000))</f>
        <v>0</v>
      </c>
      <c r="AC1798" s="957">
        <f t="shared" si="144"/>
        <v>0</v>
      </c>
    </row>
    <row r="1799" spans="24:29" x14ac:dyDescent="0.3">
      <c r="X1799" s="970" t="str">
        <f t="shared" si="142"/>
        <v>PAS AE 2018</v>
      </c>
      <c r="Y1799" s="970" t="str">
        <f t="shared" si="143"/>
        <v/>
      </c>
      <c r="Z1799" s="957">
        <f t="shared" si="140"/>
        <v>0</v>
      </c>
      <c r="AA1799" s="957" t="str">
        <f t="shared" si="141"/>
        <v/>
      </c>
      <c r="AB1799" s="957">
        <f t="array" ref="AB1799">MAX(($I$2:$I$10000=I1799)*($W$2:$W$10000=W1799)*($E$2:$E$10000="51")*($P$2:$P$10000))</f>
        <v>0</v>
      </c>
      <c r="AC1799" s="957">
        <f t="shared" si="144"/>
        <v>0</v>
      </c>
    </row>
    <row r="1800" spans="24:29" x14ac:dyDescent="0.3">
      <c r="X1800" s="970" t="str">
        <f t="shared" si="142"/>
        <v>PAS AE 2018</v>
      </c>
      <c r="Y1800" s="970" t="str">
        <f t="shared" si="143"/>
        <v/>
      </c>
      <c r="Z1800" s="957">
        <f t="shared" si="140"/>
        <v>0</v>
      </c>
      <c r="AA1800" s="957" t="str">
        <f t="shared" si="141"/>
        <v/>
      </c>
      <c r="AB1800" s="957">
        <f t="array" ref="AB1800">MAX(($I$2:$I$10000=I1800)*($W$2:$W$10000=W1800)*($E$2:$E$10000="51")*($P$2:$P$10000))</f>
        <v>0</v>
      </c>
      <c r="AC1800" s="957">
        <f t="shared" si="144"/>
        <v>0</v>
      </c>
    </row>
    <row r="1801" spans="24:29" x14ac:dyDescent="0.3">
      <c r="X1801" s="970" t="str">
        <f t="shared" si="142"/>
        <v>PAS AE 2018</v>
      </c>
      <c r="Y1801" s="970" t="str">
        <f t="shared" si="143"/>
        <v/>
      </c>
      <c r="Z1801" s="957">
        <f t="shared" si="140"/>
        <v>0</v>
      </c>
      <c r="AA1801" s="957" t="str">
        <f t="shared" si="141"/>
        <v/>
      </c>
      <c r="AB1801" s="957">
        <f t="array" ref="AB1801">MAX(($I$2:$I$10000=I1801)*($W$2:$W$10000=W1801)*($E$2:$E$10000="51")*($P$2:$P$10000))</f>
        <v>0</v>
      </c>
      <c r="AC1801" s="957">
        <f t="shared" si="144"/>
        <v>0</v>
      </c>
    </row>
    <row r="1802" spans="24:29" x14ac:dyDescent="0.3">
      <c r="X1802" s="970" t="str">
        <f t="shared" si="142"/>
        <v>PAS AE 2018</v>
      </c>
      <c r="Y1802" s="970" t="str">
        <f t="shared" si="143"/>
        <v/>
      </c>
      <c r="Z1802" s="957">
        <f t="shared" si="140"/>
        <v>0</v>
      </c>
      <c r="AA1802" s="957" t="str">
        <f t="shared" si="141"/>
        <v/>
      </c>
      <c r="AB1802" s="957">
        <f t="array" ref="AB1802">MAX(($I$2:$I$10000=I1802)*($W$2:$W$10000=W1802)*($E$2:$E$10000="51")*($P$2:$P$10000))</f>
        <v>0</v>
      </c>
      <c r="AC1802" s="957">
        <f t="shared" si="144"/>
        <v>0</v>
      </c>
    </row>
    <row r="1803" spans="24:29" x14ac:dyDescent="0.3">
      <c r="X1803" s="970" t="str">
        <f t="shared" si="142"/>
        <v>PAS AE 2018</v>
      </c>
      <c r="Y1803" s="970" t="str">
        <f t="shared" si="143"/>
        <v/>
      </c>
      <c r="Z1803" s="957">
        <f t="shared" si="140"/>
        <v>0</v>
      </c>
      <c r="AA1803" s="957" t="str">
        <f t="shared" si="141"/>
        <v/>
      </c>
      <c r="AB1803" s="957">
        <f t="array" ref="AB1803">MAX(($I$2:$I$10000=I1803)*($W$2:$W$10000=W1803)*($E$2:$E$10000="51")*($P$2:$P$10000))</f>
        <v>0</v>
      </c>
      <c r="AC1803" s="957">
        <f t="shared" si="144"/>
        <v>0</v>
      </c>
    </row>
    <row r="1804" spans="24:29" x14ac:dyDescent="0.3">
      <c r="X1804" s="970" t="str">
        <f t="shared" si="142"/>
        <v>PAS AE 2018</v>
      </c>
      <c r="Y1804" s="970" t="str">
        <f t="shared" si="143"/>
        <v/>
      </c>
      <c r="Z1804" s="957">
        <f t="shared" si="140"/>
        <v>0</v>
      </c>
      <c r="AA1804" s="957" t="str">
        <f t="shared" si="141"/>
        <v/>
      </c>
      <c r="AB1804" s="957">
        <f t="array" ref="AB1804">MAX(($I$2:$I$10000=I1804)*($W$2:$W$10000=W1804)*($E$2:$E$10000="51")*($P$2:$P$10000))</f>
        <v>0</v>
      </c>
      <c r="AC1804" s="957">
        <f t="shared" si="144"/>
        <v>0</v>
      </c>
    </row>
    <row r="1805" spans="24:29" x14ac:dyDescent="0.3">
      <c r="X1805" s="970" t="str">
        <f t="shared" si="142"/>
        <v>PAS AE 2018</v>
      </c>
      <c r="Y1805" s="970" t="str">
        <f t="shared" si="143"/>
        <v/>
      </c>
      <c r="Z1805" s="957">
        <f t="shared" si="140"/>
        <v>0</v>
      </c>
      <c r="AA1805" s="957" t="str">
        <f t="shared" si="141"/>
        <v/>
      </c>
      <c r="AB1805" s="957">
        <f t="array" ref="AB1805">MAX(($I$2:$I$10000=I1805)*($W$2:$W$10000=W1805)*($E$2:$E$10000="51")*($P$2:$P$10000))</f>
        <v>0</v>
      </c>
      <c r="AC1805" s="957">
        <f t="shared" si="144"/>
        <v>0</v>
      </c>
    </row>
    <row r="1806" spans="24:29" x14ac:dyDescent="0.3">
      <c r="X1806" s="970" t="str">
        <f t="shared" si="142"/>
        <v>PAS AE 2018</v>
      </c>
      <c r="Y1806" s="970" t="str">
        <f t="shared" si="143"/>
        <v/>
      </c>
      <c r="Z1806" s="957">
        <f t="shared" si="140"/>
        <v>0</v>
      </c>
      <c r="AA1806" s="957" t="str">
        <f t="shared" si="141"/>
        <v/>
      </c>
      <c r="AB1806" s="957">
        <f t="array" ref="AB1806">MAX(($I$2:$I$10000=I1806)*($W$2:$W$10000=W1806)*($E$2:$E$10000="51")*($P$2:$P$10000))</f>
        <v>0</v>
      </c>
      <c r="AC1806" s="957">
        <f t="shared" si="144"/>
        <v>0</v>
      </c>
    </row>
    <row r="1807" spans="24:29" x14ac:dyDescent="0.3">
      <c r="X1807" s="970" t="str">
        <f t="shared" si="142"/>
        <v>PAS AE 2018</v>
      </c>
      <c r="Y1807" s="970" t="str">
        <f t="shared" si="143"/>
        <v/>
      </c>
      <c r="Z1807" s="957">
        <f t="shared" si="140"/>
        <v>0</v>
      </c>
      <c r="AA1807" s="957" t="str">
        <f t="shared" si="141"/>
        <v/>
      </c>
      <c r="AB1807" s="957">
        <f t="array" ref="AB1807">MAX(($I$2:$I$10000=I1807)*($W$2:$W$10000=W1807)*($E$2:$E$10000="51")*($P$2:$P$10000))</f>
        <v>0</v>
      </c>
      <c r="AC1807" s="957">
        <f t="shared" si="144"/>
        <v>0</v>
      </c>
    </row>
    <row r="1808" spans="24:29" x14ac:dyDescent="0.3">
      <c r="X1808" s="970" t="str">
        <f t="shared" si="142"/>
        <v>PAS AE 2018</v>
      </c>
      <c r="Y1808" s="970" t="str">
        <f t="shared" si="143"/>
        <v/>
      </c>
      <c r="Z1808" s="957">
        <f t="shared" si="140"/>
        <v>0</v>
      </c>
      <c r="AA1808" s="957" t="str">
        <f t="shared" si="141"/>
        <v/>
      </c>
      <c r="AB1808" s="957">
        <f t="array" ref="AB1808">MAX(($I$2:$I$10000=I1808)*($W$2:$W$10000=W1808)*($E$2:$E$10000="51")*($P$2:$P$10000))</f>
        <v>0</v>
      </c>
      <c r="AC1808" s="957">
        <f t="shared" si="144"/>
        <v>0</v>
      </c>
    </row>
    <row r="1809" spans="24:29" x14ac:dyDescent="0.3">
      <c r="X1809" s="970" t="str">
        <f t="shared" si="142"/>
        <v>PAS AE 2018</v>
      </c>
      <c r="Y1809" s="970" t="str">
        <f t="shared" si="143"/>
        <v/>
      </c>
      <c r="Z1809" s="957">
        <f t="shared" si="140"/>
        <v>0</v>
      </c>
      <c r="AA1809" s="957" t="str">
        <f t="shared" si="141"/>
        <v/>
      </c>
      <c r="AB1809" s="957">
        <f t="array" ref="AB1809">MAX(($I$2:$I$10000=I1809)*($W$2:$W$10000=W1809)*($E$2:$E$10000="51")*($P$2:$P$10000))</f>
        <v>0</v>
      </c>
      <c r="AC1809" s="957">
        <f t="shared" si="144"/>
        <v>0</v>
      </c>
    </row>
    <row r="1810" spans="24:29" x14ac:dyDescent="0.3">
      <c r="X1810" s="970" t="str">
        <f t="shared" si="142"/>
        <v>PAS AE 2018</v>
      </c>
      <c r="Y1810" s="970" t="str">
        <f t="shared" si="143"/>
        <v/>
      </c>
      <c r="Z1810" s="957">
        <f t="shared" si="140"/>
        <v>0</v>
      </c>
      <c r="AA1810" s="957" t="str">
        <f t="shared" si="141"/>
        <v/>
      </c>
      <c r="AB1810" s="957">
        <f t="array" ref="AB1810">MAX(($I$2:$I$10000=I1810)*($W$2:$W$10000=W1810)*($E$2:$E$10000="51")*($P$2:$P$10000))</f>
        <v>0</v>
      </c>
      <c r="AC1810" s="957">
        <f t="shared" si="144"/>
        <v>0</v>
      </c>
    </row>
    <row r="1811" spans="24:29" x14ac:dyDescent="0.3">
      <c r="X1811" s="970" t="str">
        <f t="shared" si="142"/>
        <v>PAS AE 2018</v>
      </c>
      <c r="Y1811" s="970" t="str">
        <f t="shared" si="143"/>
        <v/>
      </c>
      <c r="Z1811" s="957">
        <f t="shared" si="140"/>
        <v>0</v>
      </c>
      <c r="AA1811" s="957" t="str">
        <f t="shared" si="141"/>
        <v/>
      </c>
      <c r="AB1811" s="957">
        <f t="array" ref="AB1811">MAX(($I$2:$I$10000=I1811)*($W$2:$W$10000=W1811)*($E$2:$E$10000="51")*($P$2:$P$10000))</f>
        <v>0</v>
      </c>
      <c r="AC1811" s="957">
        <f t="shared" si="144"/>
        <v>0</v>
      </c>
    </row>
    <row r="1812" spans="24:29" x14ac:dyDescent="0.3">
      <c r="X1812" s="970" t="str">
        <f t="shared" si="142"/>
        <v>PAS AE 2018</v>
      </c>
      <c r="Y1812" s="970" t="str">
        <f t="shared" si="143"/>
        <v/>
      </c>
      <c r="Z1812" s="957">
        <f t="shared" si="140"/>
        <v>0</v>
      </c>
      <c r="AA1812" s="957" t="str">
        <f t="shared" si="141"/>
        <v/>
      </c>
      <c r="AB1812" s="957">
        <f t="array" ref="AB1812">MAX(($I$2:$I$10000=I1812)*($W$2:$W$10000=W1812)*($E$2:$E$10000="51")*($P$2:$P$10000))</f>
        <v>0</v>
      </c>
      <c r="AC1812" s="957">
        <f t="shared" si="144"/>
        <v>0</v>
      </c>
    </row>
    <row r="1813" spans="24:29" x14ac:dyDescent="0.3">
      <c r="X1813" s="970" t="str">
        <f t="shared" si="142"/>
        <v>PAS AE 2018</v>
      </c>
      <c r="Y1813" s="970" t="str">
        <f t="shared" si="143"/>
        <v/>
      </c>
      <c r="Z1813" s="957">
        <f t="shared" si="140"/>
        <v>0</v>
      </c>
      <c r="AA1813" s="957" t="str">
        <f t="shared" si="141"/>
        <v/>
      </c>
      <c r="AB1813" s="957">
        <f t="array" ref="AB1813">MAX(($I$2:$I$10000=I1813)*($W$2:$W$10000=W1813)*($E$2:$E$10000="51")*($P$2:$P$10000))</f>
        <v>0</v>
      </c>
      <c r="AC1813" s="957">
        <f t="shared" si="144"/>
        <v>0</v>
      </c>
    </row>
    <row r="1814" spans="24:29" x14ac:dyDescent="0.3">
      <c r="X1814" s="970" t="str">
        <f t="shared" si="142"/>
        <v>PAS AE 2018</v>
      </c>
      <c r="Y1814" s="970" t="str">
        <f t="shared" si="143"/>
        <v/>
      </c>
      <c r="Z1814" s="957">
        <f t="shared" si="140"/>
        <v>0</v>
      </c>
      <c r="AA1814" s="957" t="str">
        <f t="shared" si="141"/>
        <v/>
      </c>
      <c r="AB1814" s="957">
        <f t="array" ref="AB1814">MAX(($I$2:$I$10000=I1814)*($W$2:$W$10000=W1814)*($E$2:$E$10000="51")*($P$2:$P$10000))</f>
        <v>0</v>
      </c>
      <c r="AC1814" s="957">
        <f t="shared" si="144"/>
        <v>0</v>
      </c>
    </row>
    <row r="1815" spans="24:29" x14ac:dyDescent="0.3">
      <c r="X1815" s="970" t="str">
        <f t="shared" si="142"/>
        <v>PAS AE 2018</v>
      </c>
      <c r="Y1815" s="970" t="str">
        <f t="shared" si="143"/>
        <v/>
      </c>
      <c r="Z1815" s="957">
        <f t="shared" si="140"/>
        <v>0</v>
      </c>
      <c r="AA1815" s="957" t="str">
        <f t="shared" si="141"/>
        <v/>
      </c>
      <c r="AB1815" s="957">
        <f t="array" ref="AB1815">MAX(($I$2:$I$10000=I1815)*($W$2:$W$10000=W1815)*($E$2:$E$10000="51")*($P$2:$P$10000))</f>
        <v>0</v>
      </c>
      <c r="AC1815" s="957">
        <f t="shared" si="144"/>
        <v>0</v>
      </c>
    </row>
    <row r="1816" spans="24:29" x14ac:dyDescent="0.3">
      <c r="X1816" s="970" t="str">
        <f t="shared" si="142"/>
        <v>PAS AE 2018</v>
      </c>
      <c r="Y1816" s="970" t="str">
        <f t="shared" si="143"/>
        <v/>
      </c>
      <c r="Z1816" s="957">
        <f t="shared" si="140"/>
        <v>0</v>
      </c>
      <c r="AA1816" s="957" t="str">
        <f t="shared" si="141"/>
        <v/>
      </c>
      <c r="AB1816" s="957">
        <f t="array" ref="AB1816">MAX(($I$2:$I$10000=I1816)*($W$2:$W$10000=W1816)*($E$2:$E$10000="51")*($P$2:$P$10000))</f>
        <v>0</v>
      </c>
      <c r="AC1816" s="957">
        <f t="shared" si="144"/>
        <v>0</v>
      </c>
    </row>
    <row r="1817" spans="24:29" x14ac:dyDescent="0.3">
      <c r="X1817" s="970" t="str">
        <f t="shared" si="142"/>
        <v>PAS AE 2018</v>
      </c>
      <c r="Y1817" s="970" t="str">
        <f t="shared" si="143"/>
        <v/>
      </c>
      <c r="Z1817" s="957">
        <f t="shared" si="140"/>
        <v>0</v>
      </c>
      <c r="AA1817" s="957" t="str">
        <f t="shared" si="141"/>
        <v/>
      </c>
      <c r="AB1817" s="957">
        <f t="array" ref="AB1817">MAX(($I$2:$I$10000=I1817)*($W$2:$W$10000=W1817)*($E$2:$E$10000="51")*($P$2:$P$10000))</f>
        <v>0</v>
      </c>
      <c r="AC1817" s="957">
        <f t="shared" si="144"/>
        <v>0</v>
      </c>
    </row>
    <row r="1818" spans="24:29" x14ac:dyDescent="0.3">
      <c r="X1818" s="970" t="str">
        <f t="shared" si="142"/>
        <v>PAS AE 2018</v>
      </c>
      <c r="Y1818" s="970" t="str">
        <f t="shared" si="143"/>
        <v/>
      </c>
      <c r="Z1818" s="957">
        <f t="shared" si="140"/>
        <v>0</v>
      </c>
      <c r="AA1818" s="957" t="str">
        <f t="shared" si="141"/>
        <v/>
      </c>
      <c r="AB1818" s="957">
        <f t="array" ref="AB1818">MAX(($I$2:$I$10000=I1818)*($W$2:$W$10000=W1818)*($E$2:$E$10000="51")*($P$2:$P$10000))</f>
        <v>0</v>
      </c>
      <c r="AC1818" s="957">
        <f t="shared" si="144"/>
        <v>0</v>
      </c>
    </row>
    <row r="1819" spans="24:29" x14ac:dyDescent="0.3">
      <c r="X1819" s="970" t="str">
        <f t="shared" si="142"/>
        <v>PAS AE 2018</v>
      </c>
      <c r="Y1819" s="970" t="str">
        <f t="shared" si="143"/>
        <v/>
      </c>
      <c r="Z1819" s="957">
        <f t="shared" si="140"/>
        <v>0</v>
      </c>
      <c r="AA1819" s="957" t="str">
        <f t="shared" si="141"/>
        <v/>
      </c>
      <c r="AB1819" s="957">
        <f t="array" ref="AB1819">MAX(($I$2:$I$10000=I1819)*($W$2:$W$10000=W1819)*($E$2:$E$10000="51")*($P$2:$P$10000))</f>
        <v>0</v>
      </c>
      <c r="AC1819" s="957">
        <f t="shared" si="144"/>
        <v>0</v>
      </c>
    </row>
    <row r="1820" spans="24:29" x14ac:dyDescent="0.3">
      <c r="X1820" s="970" t="str">
        <f t="shared" si="142"/>
        <v>PAS AE 2018</v>
      </c>
      <c r="Y1820" s="970" t="str">
        <f t="shared" si="143"/>
        <v/>
      </c>
      <c r="Z1820" s="957">
        <f t="shared" si="140"/>
        <v>0</v>
      </c>
      <c r="AA1820" s="957" t="str">
        <f t="shared" si="141"/>
        <v/>
      </c>
      <c r="AB1820" s="957">
        <f t="array" ref="AB1820">MAX(($I$2:$I$10000=I1820)*($W$2:$W$10000=W1820)*($E$2:$E$10000="51")*($P$2:$P$10000))</f>
        <v>0</v>
      </c>
      <c r="AC1820" s="957">
        <f t="shared" si="144"/>
        <v>0</v>
      </c>
    </row>
    <row r="1821" spans="24:29" x14ac:dyDescent="0.3">
      <c r="X1821" s="970" t="str">
        <f t="shared" si="142"/>
        <v>PAS AE 2018</v>
      </c>
      <c r="Y1821" s="970" t="str">
        <f t="shared" si="143"/>
        <v/>
      </c>
      <c r="Z1821" s="957">
        <f t="shared" si="140"/>
        <v>0</v>
      </c>
      <c r="AA1821" s="957" t="str">
        <f t="shared" si="141"/>
        <v/>
      </c>
      <c r="AB1821" s="957">
        <f t="array" ref="AB1821">MAX(($I$2:$I$10000=I1821)*($W$2:$W$10000=W1821)*($E$2:$E$10000="51")*($P$2:$P$10000))</f>
        <v>0</v>
      </c>
      <c r="AC1821" s="957">
        <f t="shared" si="144"/>
        <v>0</v>
      </c>
    </row>
    <row r="1822" spans="24:29" x14ac:dyDescent="0.3">
      <c r="X1822" s="970" t="str">
        <f t="shared" si="142"/>
        <v>PAS AE 2018</v>
      </c>
      <c r="Y1822" s="970" t="str">
        <f t="shared" si="143"/>
        <v/>
      </c>
      <c r="Z1822" s="957">
        <f t="shared" si="140"/>
        <v>0</v>
      </c>
      <c r="AA1822" s="957" t="str">
        <f t="shared" si="141"/>
        <v/>
      </c>
      <c r="AB1822" s="957">
        <f t="array" ref="AB1822">MAX(($I$2:$I$10000=I1822)*($W$2:$W$10000=W1822)*($E$2:$E$10000="51")*($P$2:$P$10000))</f>
        <v>0</v>
      </c>
      <c r="AC1822" s="957">
        <f t="shared" si="144"/>
        <v>0</v>
      </c>
    </row>
    <row r="1823" spans="24:29" x14ac:dyDescent="0.3">
      <c r="X1823" s="970" t="str">
        <f t="shared" si="142"/>
        <v>PAS AE 2018</v>
      </c>
      <c r="Y1823" s="970" t="str">
        <f t="shared" si="143"/>
        <v/>
      </c>
      <c r="Z1823" s="957">
        <f t="shared" si="140"/>
        <v>0</v>
      </c>
      <c r="AA1823" s="957" t="str">
        <f t="shared" si="141"/>
        <v/>
      </c>
      <c r="AB1823" s="957">
        <f t="array" ref="AB1823">MAX(($I$2:$I$10000=I1823)*($W$2:$W$10000=W1823)*($E$2:$E$10000="51")*($P$2:$P$10000))</f>
        <v>0</v>
      </c>
      <c r="AC1823" s="957">
        <f t="shared" si="144"/>
        <v>0</v>
      </c>
    </row>
    <row r="1824" spans="24:29" x14ac:dyDescent="0.3">
      <c r="X1824" s="970" t="str">
        <f t="shared" si="142"/>
        <v>PAS AE 2018</v>
      </c>
      <c r="Y1824" s="970" t="str">
        <f t="shared" si="143"/>
        <v/>
      </c>
      <c r="Z1824" s="957">
        <f t="shared" si="140"/>
        <v>0</v>
      </c>
      <c r="AA1824" s="957" t="str">
        <f t="shared" si="141"/>
        <v/>
      </c>
      <c r="AB1824" s="957">
        <f t="array" ref="AB1824">MAX(($I$2:$I$10000=I1824)*($W$2:$W$10000=W1824)*($E$2:$E$10000="51")*($P$2:$P$10000))</f>
        <v>0</v>
      </c>
      <c r="AC1824" s="957">
        <f t="shared" si="144"/>
        <v>0</v>
      </c>
    </row>
    <row r="1825" spans="24:29" x14ac:dyDescent="0.3">
      <c r="X1825" s="970" t="str">
        <f t="shared" si="142"/>
        <v>PAS AE 2018</v>
      </c>
      <c r="Y1825" s="970" t="str">
        <f t="shared" si="143"/>
        <v/>
      </c>
      <c r="Z1825" s="957">
        <f t="shared" si="140"/>
        <v>0</v>
      </c>
      <c r="AA1825" s="957" t="str">
        <f t="shared" si="141"/>
        <v/>
      </c>
      <c r="AB1825" s="957">
        <f t="array" ref="AB1825">MAX(($I$2:$I$10000=I1825)*($W$2:$W$10000=W1825)*($E$2:$E$10000="51")*($P$2:$P$10000))</f>
        <v>0</v>
      </c>
      <c r="AC1825" s="957">
        <f t="shared" si="144"/>
        <v>0</v>
      </c>
    </row>
    <row r="1826" spans="24:29" x14ac:dyDescent="0.3">
      <c r="X1826" s="970" t="str">
        <f t="shared" si="142"/>
        <v>PAS AE 2018</v>
      </c>
      <c r="Y1826" s="970" t="str">
        <f t="shared" si="143"/>
        <v/>
      </c>
      <c r="Z1826" s="957">
        <f t="shared" si="140"/>
        <v>0</v>
      </c>
      <c r="AA1826" s="957" t="str">
        <f t="shared" si="141"/>
        <v/>
      </c>
      <c r="AB1826" s="957">
        <f t="array" ref="AB1826">MAX(($I$2:$I$10000=I1826)*($W$2:$W$10000=W1826)*($E$2:$E$10000="51")*($P$2:$P$10000))</f>
        <v>0</v>
      </c>
      <c r="AC1826" s="957">
        <f t="shared" si="144"/>
        <v>0</v>
      </c>
    </row>
    <row r="1827" spans="24:29" x14ac:dyDescent="0.3">
      <c r="X1827" s="970" t="str">
        <f t="shared" si="142"/>
        <v>PAS AE 2018</v>
      </c>
      <c r="Y1827" s="970" t="str">
        <f t="shared" si="143"/>
        <v/>
      </c>
      <c r="Z1827" s="957">
        <f t="shared" si="140"/>
        <v>0</v>
      </c>
      <c r="AA1827" s="957" t="str">
        <f t="shared" si="141"/>
        <v/>
      </c>
      <c r="AB1827" s="957">
        <f t="array" ref="AB1827">MAX(($I$2:$I$10000=I1827)*($W$2:$W$10000=W1827)*($E$2:$E$10000="51")*($P$2:$P$10000))</f>
        <v>0</v>
      </c>
      <c r="AC1827" s="957">
        <f t="shared" si="144"/>
        <v>0</v>
      </c>
    </row>
    <row r="1828" spans="24:29" x14ac:dyDescent="0.3">
      <c r="X1828" s="970" t="str">
        <f t="shared" si="142"/>
        <v>PAS AE 2018</v>
      </c>
      <c r="Y1828" s="970" t="str">
        <f t="shared" si="143"/>
        <v/>
      </c>
      <c r="Z1828" s="957">
        <f t="shared" si="140"/>
        <v>0</v>
      </c>
      <c r="AA1828" s="957" t="str">
        <f t="shared" si="141"/>
        <v/>
      </c>
      <c r="AB1828" s="957">
        <f t="array" ref="AB1828">MAX(($I$2:$I$10000=I1828)*($W$2:$W$10000=W1828)*($E$2:$E$10000="51")*($P$2:$P$10000))</f>
        <v>0</v>
      </c>
      <c r="AC1828" s="957">
        <f t="shared" si="144"/>
        <v>0</v>
      </c>
    </row>
    <row r="1829" spans="24:29" x14ac:dyDescent="0.3">
      <c r="X1829" s="970" t="str">
        <f t="shared" si="142"/>
        <v>PAS AE 2018</v>
      </c>
      <c r="Y1829" s="970" t="str">
        <f t="shared" si="143"/>
        <v/>
      </c>
      <c r="Z1829" s="957">
        <f t="shared" si="140"/>
        <v>0</v>
      </c>
      <c r="AA1829" s="957" t="str">
        <f t="shared" si="141"/>
        <v/>
      </c>
      <c r="AB1829" s="957">
        <f t="array" ref="AB1829">MAX(($I$2:$I$10000=I1829)*($W$2:$W$10000=W1829)*($E$2:$E$10000="51")*($P$2:$P$10000))</f>
        <v>0</v>
      </c>
      <c r="AC1829" s="957">
        <f t="shared" si="144"/>
        <v>0</v>
      </c>
    </row>
    <row r="1830" spans="24:29" x14ac:dyDescent="0.3">
      <c r="X1830" s="970" t="str">
        <f t="shared" si="142"/>
        <v>PAS AE 2018</v>
      </c>
      <c r="Y1830" s="970" t="str">
        <f t="shared" si="143"/>
        <v/>
      </c>
      <c r="Z1830" s="957">
        <f t="shared" si="140"/>
        <v>0</v>
      </c>
      <c r="AA1830" s="957" t="str">
        <f t="shared" si="141"/>
        <v/>
      </c>
      <c r="AB1830" s="957">
        <f t="array" ref="AB1830">MAX(($I$2:$I$10000=I1830)*($W$2:$W$10000=W1830)*($E$2:$E$10000="51")*($P$2:$P$10000))</f>
        <v>0</v>
      </c>
      <c r="AC1830" s="957">
        <f t="shared" si="144"/>
        <v>0</v>
      </c>
    </row>
    <row r="1831" spans="24:29" x14ac:dyDescent="0.3">
      <c r="X1831" s="970" t="str">
        <f t="shared" si="142"/>
        <v>PAS AE 2018</v>
      </c>
      <c r="Y1831" s="970" t="str">
        <f t="shared" si="143"/>
        <v/>
      </c>
      <c r="Z1831" s="957">
        <f t="shared" si="140"/>
        <v>0</v>
      </c>
      <c r="AA1831" s="957" t="str">
        <f t="shared" si="141"/>
        <v/>
      </c>
      <c r="AB1831" s="957">
        <f t="array" ref="AB1831">MAX(($I$2:$I$10000=I1831)*($W$2:$W$10000=W1831)*($E$2:$E$10000="51")*($P$2:$P$10000))</f>
        <v>0</v>
      </c>
      <c r="AC1831" s="957">
        <f t="shared" si="144"/>
        <v>0</v>
      </c>
    </row>
    <row r="1832" spans="24:29" x14ac:dyDescent="0.3">
      <c r="X1832" s="970" t="str">
        <f t="shared" si="142"/>
        <v>PAS AE 2018</v>
      </c>
      <c r="Y1832" s="970" t="str">
        <f t="shared" si="143"/>
        <v/>
      </c>
      <c r="Z1832" s="957">
        <f t="shared" si="140"/>
        <v>0</v>
      </c>
      <c r="AA1832" s="957" t="str">
        <f t="shared" si="141"/>
        <v/>
      </c>
      <c r="AB1832" s="957">
        <f t="array" ref="AB1832">MAX(($I$2:$I$10000=I1832)*($W$2:$W$10000=W1832)*($E$2:$E$10000="51")*($P$2:$P$10000))</f>
        <v>0</v>
      </c>
      <c r="AC1832" s="957">
        <f t="shared" si="144"/>
        <v>0</v>
      </c>
    </row>
    <row r="1833" spans="24:29" x14ac:dyDescent="0.3">
      <c r="X1833" s="970" t="str">
        <f t="shared" si="142"/>
        <v>PAS AE 2018</v>
      </c>
      <c r="Y1833" s="970" t="str">
        <f t="shared" si="143"/>
        <v/>
      </c>
      <c r="Z1833" s="957">
        <f t="shared" si="140"/>
        <v>0</v>
      </c>
      <c r="AA1833" s="957" t="str">
        <f t="shared" si="141"/>
        <v/>
      </c>
      <c r="AB1833" s="957">
        <f t="array" ref="AB1833">MAX(($I$2:$I$10000=I1833)*($W$2:$W$10000=W1833)*($E$2:$E$10000="51")*($P$2:$P$10000))</f>
        <v>0</v>
      </c>
      <c r="AC1833" s="957">
        <f t="shared" si="144"/>
        <v>0</v>
      </c>
    </row>
    <row r="1834" spans="24:29" x14ac:dyDescent="0.3">
      <c r="X1834" s="970" t="str">
        <f t="shared" si="142"/>
        <v>PAS AE 2018</v>
      </c>
      <c r="Y1834" s="970" t="str">
        <f t="shared" si="143"/>
        <v/>
      </c>
      <c r="Z1834" s="957">
        <f t="shared" si="140"/>
        <v>0</v>
      </c>
      <c r="AA1834" s="957" t="str">
        <f t="shared" si="141"/>
        <v/>
      </c>
      <c r="AB1834" s="957">
        <f t="array" ref="AB1834">MAX(($I$2:$I$10000=I1834)*($W$2:$W$10000=W1834)*($E$2:$E$10000="51")*($P$2:$P$10000))</f>
        <v>0</v>
      </c>
      <c r="AC1834" s="957">
        <f t="shared" si="144"/>
        <v>0</v>
      </c>
    </row>
    <row r="1835" spans="24:29" x14ac:dyDescent="0.3">
      <c r="X1835" s="970" t="str">
        <f t="shared" si="142"/>
        <v>PAS AE 2018</v>
      </c>
      <c r="Y1835" s="970" t="str">
        <f t="shared" si="143"/>
        <v/>
      </c>
      <c r="Z1835" s="957">
        <f t="shared" si="140"/>
        <v>0</v>
      </c>
      <c r="AA1835" s="957" t="str">
        <f t="shared" si="141"/>
        <v/>
      </c>
      <c r="AB1835" s="957">
        <f t="array" ref="AB1835">MAX(($I$2:$I$10000=I1835)*($W$2:$W$10000=W1835)*($E$2:$E$10000="51")*($P$2:$P$10000))</f>
        <v>0</v>
      </c>
      <c r="AC1835" s="957">
        <f t="shared" si="144"/>
        <v>0</v>
      </c>
    </row>
    <row r="1836" spans="24:29" x14ac:dyDescent="0.3">
      <c r="X1836" s="970" t="str">
        <f t="shared" si="142"/>
        <v>PAS AE 2018</v>
      </c>
      <c r="Y1836" s="970" t="str">
        <f t="shared" si="143"/>
        <v/>
      </c>
      <c r="Z1836" s="957">
        <f t="shared" si="140"/>
        <v>0</v>
      </c>
      <c r="AA1836" s="957" t="str">
        <f t="shared" si="141"/>
        <v/>
      </c>
      <c r="AB1836" s="957">
        <f t="array" ref="AB1836">MAX(($I$2:$I$10000=I1836)*($W$2:$W$10000=W1836)*($E$2:$E$10000="51")*($P$2:$P$10000))</f>
        <v>0</v>
      </c>
      <c r="AC1836" s="957">
        <f t="shared" si="144"/>
        <v>0</v>
      </c>
    </row>
    <row r="1837" spans="24:29" x14ac:dyDescent="0.3">
      <c r="X1837" s="970" t="str">
        <f t="shared" si="142"/>
        <v>PAS AE 2018</v>
      </c>
      <c r="Y1837" s="970" t="str">
        <f t="shared" si="143"/>
        <v/>
      </c>
      <c r="Z1837" s="957">
        <f t="shared" si="140"/>
        <v>0</v>
      </c>
      <c r="AA1837" s="957" t="str">
        <f t="shared" si="141"/>
        <v/>
      </c>
      <c r="AB1837" s="957">
        <f t="array" ref="AB1837">MAX(($I$2:$I$10000=I1837)*($W$2:$W$10000=W1837)*($E$2:$E$10000="51")*($P$2:$P$10000))</f>
        <v>0</v>
      </c>
      <c r="AC1837" s="957">
        <f t="shared" si="144"/>
        <v>0</v>
      </c>
    </row>
    <row r="1838" spans="24:29" x14ac:dyDescent="0.3">
      <c r="X1838" s="970" t="str">
        <f t="shared" si="142"/>
        <v>PAS AE 2018</v>
      </c>
      <c r="Y1838" s="970" t="str">
        <f t="shared" si="143"/>
        <v/>
      </c>
      <c r="Z1838" s="957">
        <f t="shared" si="140"/>
        <v>0</v>
      </c>
      <c r="AA1838" s="957" t="str">
        <f t="shared" si="141"/>
        <v/>
      </c>
      <c r="AB1838" s="957">
        <f t="array" ref="AB1838">MAX(($I$2:$I$10000=I1838)*($W$2:$W$10000=W1838)*($E$2:$E$10000="51")*($P$2:$P$10000))</f>
        <v>0</v>
      </c>
      <c r="AC1838" s="957">
        <f t="shared" si="144"/>
        <v>0</v>
      </c>
    </row>
    <row r="1839" spans="24:29" x14ac:dyDescent="0.3">
      <c r="X1839" s="970" t="str">
        <f t="shared" si="142"/>
        <v>PAS AE 2018</v>
      </c>
      <c r="Y1839" s="970" t="str">
        <f t="shared" si="143"/>
        <v/>
      </c>
      <c r="Z1839" s="957">
        <f t="shared" si="140"/>
        <v>0</v>
      </c>
      <c r="AA1839" s="957" t="str">
        <f t="shared" si="141"/>
        <v/>
      </c>
      <c r="AB1839" s="957">
        <f t="array" ref="AB1839">MAX(($I$2:$I$10000=I1839)*($W$2:$W$10000=W1839)*($E$2:$E$10000="51")*($P$2:$P$10000))</f>
        <v>0</v>
      </c>
      <c r="AC1839" s="957">
        <f t="shared" si="144"/>
        <v>0</v>
      </c>
    </row>
    <row r="1840" spans="24:29" x14ac:dyDescent="0.3">
      <c r="X1840" s="970" t="str">
        <f t="shared" si="142"/>
        <v>PAS AE 2018</v>
      </c>
      <c r="Y1840" s="970" t="str">
        <f t="shared" si="143"/>
        <v/>
      </c>
      <c r="Z1840" s="957">
        <f t="shared" si="140"/>
        <v>0</v>
      </c>
      <c r="AA1840" s="957" t="str">
        <f t="shared" si="141"/>
        <v/>
      </c>
      <c r="AB1840" s="957">
        <f t="array" ref="AB1840">MAX(($I$2:$I$10000=I1840)*($W$2:$W$10000=W1840)*($E$2:$E$10000="51")*($P$2:$P$10000))</f>
        <v>0</v>
      </c>
      <c r="AC1840" s="957">
        <f t="shared" si="144"/>
        <v>0</v>
      </c>
    </row>
    <row r="1841" spans="24:29" x14ac:dyDescent="0.3">
      <c r="X1841" s="970" t="str">
        <f t="shared" si="142"/>
        <v>PAS AE 2018</v>
      </c>
      <c r="Y1841" s="970" t="str">
        <f t="shared" si="143"/>
        <v/>
      </c>
      <c r="Z1841" s="957">
        <f t="shared" si="140"/>
        <v>0</v>
      </c>
      <c r="AA1841" s="957" t="str">
        <f t="shared" si="141"/>
        <v/>
      </c>
      <c r="AB1841" s="957">
        <f t="array" ref="AB1841">MAX(($I$2:$I$10000=I1841)*($W$2:$W$10000=W1841)*($E$2:$E$10000="51")*($P$2:$P$10000))</f>
        <v>0</v>
      </c>
      <c r="AC1841" s="957">
        <f t="shared" si="144"/>
        <v>0</v>
      </c>
    </row>
    <row r="1842" spans="24:29" x14ac:dyDescent="0.3">
      <c r="X1842" s="970" t="str">
        <f t="shared" si="142"/>
        <v>PAS AE 2018</v>
      </c>
      <c r="Y1842" s="970" t="str">
        <f t="shared" si="143"/>
        <v/>
      </c>
      <c r="Z1842" s="957">
        <f t="shared" si="140"/>
        <v>0</v>
      </c>
      <c r="AA1842" s="957" t="str">
        <f t="shared" si="141"/>
        <v/>
      </c>
      <c r="AB1842" s="957">
        <f t="array" ref="AB1842">MAX(($I$2:$I$10000=I1842)*($W$2:$W$10000=W1842)*($E$2:$E$10000="51")*($P$2:$P$10000))</f>
        <v>0</v>
      </c>
      <c r="AC1842" s="957">
        <f t="shared" si="144"/>
        <v>0</v>
      </c>
    </row>
    <row r="1843" spans="24:29" x14ac:dyDescent="0.3">
      <c r="X1843" s="970" t="str">
        <f t="shared" si="142"/>
        <v>PAS AE 2018</v>
      </c>
      <c r="Y1843" s="970" t="str">
        <f t="shared" si="143"/>
        <v/>
      </c>
      <c r="Z1843" s="957">
        <f t="shared" si="140"/>
        <v>0</v>
      </c>
      <c r="AA1843" s="957" t="str">
        <f t="shared" si="141"/>
        <v/>
      </c>
      <c r="AB1843" s="957">
        <f t="array" ref="AB1843">MAX(($I$2:$I$10000=I1843)*($W$2:$W$10000=W1843)*($E$2:$E$10000="51")*($P$2:$P$10000))</f>
        <v>0</v>
      </c>
      <c r="AC1843" s="957">
        <f t="shared" si="144"/>
        <v>0</v>
      </c>
    </row>
    <row r="1844" spans="24:29" x14ac:dyDescent="0.3">
      <c r="X1844" s="970" t="str">
        <f t="shared" si="142"/>
        <v>PAS AE 2018</v>
      </c>
      <c r="Y1844" s="970" t="str">
        <f t="shared" si="143"/>
        <v/>
      </c>
      <c r="Z1844" s="957">
        <f t="shared" si="140"/>
        <v>0</v>
      </c>
      <c r="AA1844" s="957" t="str">
        <f t="shared" si="141"/>
        <v/>
      </c>
      <c r="AB1844" s="957">
        <f t="array" ref="AB1844">MAX(($I$2:$I$10000=I1844)*($W$2:$W$10000=W1844)*($E$2:$E$10000="51")*($P$2:$P$10000))</f>
        <v>0</v>
      </c>
      <c r="AC1844" s="957">
        <f t="shared" si="144"/>
        <v>0</v>
      </c>
    </row>
    <row r="1845" spans="24:29" x14ac:dyDescent="0.3">
      <c r="X1845" s="970" t="str">
        <f t="shared" si="142"/>
        <v>PAS AE 2018</v>
      </c>
      <c r="Y1845" s="970" t="str">
        <f t="shared" si="143"/>
        <v/>
      </c>
      <c r="Z1845" s="957">
        <f t="shared" si="140"/>
        <v>0</v>
      </c>
      <c r="AA1845" s="957" t="str">
        <f t="shared" si="141"/>
        <v/>
      </c>
      <c r="AB1845" s="957">
        <f t="array" ref="AB1845">MAX(($I$2:$I$10000=I1845)*($W$2:$W$10000=W1845)*($E$2:$E$10000="51")*($P$2:$P$10000))</f>
        <v>0</v>
      </c>
      <c r="AC1845" s="957">
        <f t="shared" si="144"/>
        <v>0</v>
      </c>
    </row>
    <row r="1846" spans="24:29" x14ac:dyDescent="0.3">
      <c r="X1846" s="970" t="str">
        <f t="shared" si="142"/>
        <v>PAS AE 2018</v>
      </c>
      <c r="Y1846" s="970" t="str">
        <f t="shared" si="143"/>
        <v/>
      </c>
      <c r="Z1846" s="957">
        <f t="shared" si="140"/>
        <v>0</v>
      </c>
      <c r="AA1846" s="957" t="str">
        <f t="shared" si="141"/>
        <v/>
      </c>
      <c r="AB1846" s="957">
        <f t="array" ref="AB1846">MAX(($I$2:$I$10000=I1846)*($W$2:$W$10000=W1846)*($E$2:$E$10000="51")*($P$2:$P$10000))</f>
        <v>0</v>
      </c>
      <c r="AC1846" s="957">
        <f t="shared" si="144"/>
        <v>0</v>
      </c>
    </row>
    <row r="1847" spans="24:29" x14ac:dyDescent="0.3">
      <c r="X1847" s="970" t="str">
        <f t="shared" si="142"/>
        <v>PAS AE 2018</v>
      </c>
      <c r="Y1847" s="970" t="str">
        <f t="shared" si="143"/>
        <v/>
      </c>
      <c r="Z1847" s="957">
        <f t="shared" si="140"/>
        <v>0</v>
      </c>
      <c r="AA1847" s="957" t="str">
        <f t="shared" si="141"/>
        <v/>
      </c>
      <c r="AB1847" s="957">
        <f t="array" ref="AB1847">MAX(($I$2:$I$10000=I1847)*($W$2:$W$10000=W1847)*($E$2:$E$10000="51")*($P$2:$P$10000))</f>
        <v>0</v>
      </c>
      <c r="AC1847" s="957">
        <f t="shared" si="144"/>
        <v>0</v>
      </c>
    </row>
    <row r="1848" spans="24:29" x14ac:dyDescent="0.3">
      <c r="X1848" s="970" t="str">
        <f t="shared" si="142"/>
        <v>PAS AE 2018</v>
      </c>
      <c r="Y1848" s="970" t="str">
        <f t="shared" si="143"/>
        <v/>
      </c>
      <c r="Z1848" s="957">
        <f t="shared" si="140"/>
        <v>0</v>
      </c>
      <c r="AA1848" s="957" t="str">
        <f t="shared" si="141"/>
        <v/>
      </c>
      <c r="AB1848" s="957">
        <f t="array" ref="AB1848">MAX(($I$2:$I$10000=I1848)*($W$2:$W$10000=W1848)*($E$2:$E$10000="51")*($P$2:$P$10000))</f>
        <v>0</v>
      </c>
      <c r="AC1848" s="957">
        <f t="shared" si="144"/>
        <v>0</v>
      </c>
    </row>
    <row r="1849" spans="24:29" x14ac:dyDescent="0.3">
      <c r="X1849" s="970" t="str">
        <f t="shared" si="142"/>
        <v>PAS AE 2018</v>
      </c>
      <c r="Y1849" s="970" t="str">
        <f t="shared" si="143"/>
        <v/>
      </c>
      <c r="Z1849" s="957">
        <f t="shared" si="140"/>
        <v>0</v>
      </c>
      <c r="AA1849" s="957" t="str">
        <f t="shared" si="141"/>
        <v/>
      </c>
      <c r="AB1849" s="957">
        <f t="array" ref="AB1849">MAX(($I$2:$I$10000=I1849)*($W$2:$W$10000=W1849)*($E$2:$E$10000="51")*($P$2:$P$10000))</f>
        <v>0</v>
      </c>
      <c r="AC1849" s="957">
        <f t="shared" si="144"/>
        <v>0</v>
      </c>
    </row>
    <row r="1850" spans="24:29" x14ac:dyDescent="0.3">
      <c r="X1850" s="970" t="str">
        <f t="shared" si="142"/>
        <v>PAS AE 2018</v>
      </c>
      <c r="Y1850" s="970" t="str">
        <f t="shared" si="143"/>
        <v/>
      </c>
      <c r="Z1850" s="957">
        <f t="shared" si="140"/>
        <v>0</v>
      </c>
      <c r="AA1850" s="957" t="str">
        <f t="shared" si="141"/>
        <v/>
      </c>
      <c r="AB1850" s="957">
        <f t="array" ref="AB1850">MAX(($I$2:$I$10000=I1850)*($W$2:$W$10000=W1850)*($E$2:$E$10000="51")*($P$2:$P$10000))</f>
        <v>0</v>
      </c>
      <c r="AC1850" s="957">
        <f t="shared" si="144"/>
        <v>0</v>
      </c>
    </row>
    <row r="1851" spans="24:29" x14ac:dyDescent="0.3">
      <c r="X1851" s="970" t="str">
        <f t="shared" si="142"/>
        <v>PAS AE 2018</v>
      </c>
      <c r="Y1851" s="970" t="str">
        <f t="shared" si="143"/>
        <v/>
      </c>
      <c r="Z1851" s="957">
        <f t="shared" si="140"/>
        <v>0</v>
      </c>
      <c r="AA1851" s="957" t="str">
        <f t="shared" si="141"/>
        <v/>
      </c>
      <c r="AB1851" s="957">
        <f t="array" ref="AB1851">MAX(($I$2:$I$10000=I1851)*($W$2:$W$10000=W1851)*($E$2:$E$10000="51")*($P$2:$P$10000))</f>
        <v>0</v>
      </c>
      <c r="AC1851" s="957">
        <f t="shared" si="144"/>
        <v>0</v>
      </c>
    </row>
    <row r="1852" spans="24:29" x14ac:dyDescent="0.3">
      <c r="X1852" s="970" t="str">
        <f t="shared" si="142"/>
        <v>PAS AE 2018</v>
      </c>
      <c r="Y1852" s="970" t="str">
        <f t="shared" si="143"/>
        <v/>
      </c>
      <c r="Z1852" s="957">
        <f t="shared" si="140"/>
        <v>0</v>
      </c>
      <c r="AA1852" s="957" t="str">
        <f t="shared" si="141"/>
        <v/>
      </c>
      <c r="AB1852" s="957">
        <f t="array" ref="AB1852">MAX(($I$2:$I$10000=I1852)*($W$2:$W$10000=W1852)*($E$2:$E$10000="51")*($P$2:$P$10000))</f>
        <v>0</v>
      </c>
      <c r="AC1852" s="957">
        <f t="shared" si="144"/>
        <v>0</v>
      </c>
    </row>
    <row r="1853" spans="24:29" x14ac:dyDescent="0.3">
      <c r="X1853" s="970" t="str">
        <f t="shared" si="142"/>
        <v>PAS AE 2018</v>
      </c>
      <c r="Y1853" s="970" t="str">
        <f t="shared" si="143"/>
        <v/>
      </c>
      <c r="Z1853" s="957">
        <f t="shared" si="140"/>
        <v>0</v>
      </c>
      <c r="AA1853" s="957" t="str">
        <f t="shared" si="141"/>
        <v/>
      </c>
      <c r="AB1853" s="957">
        <f t="array" ref="AB1853">MAX(($I$2:$I$10000=I1853)*($W$2:$W$10000=W1853)*($E$2:$E$10000="51")*($P$2:$P$10000))</f>
        <v>0</v>
      </c>
      <c r="AC1853" s="957">
        <f t="shared" si="144"/>
        <v>0</v>
      </c>
    </row>
    <row r="1854" spans="24:29" x14ac:dyDescent="0.3">
      <c r="X1854" s="970" t="str">
        <f t="shared" si="142"/>
        <v>PAS AE 2018</v>
      </c>
      <c r="Y1854" s="970" t="str">
        <f t="shared" si="143"/>
        <v/>
      </c>
      <c r="Z1854" s="957">
        <f t="shared" si="140"/>
        <v>0</v>
      </c>
      <c r="AA1854" s="957" t="str">
        <f t="shared" si="141"/>
        <v/>
      </c>
      <c r="AB1854" s="957">
        <f t="array" ref="AB1854">MAX(($I$2:$I$10000=I1854)*($W$2:$W$10000=W1854)*($E$2:$E$10000="51")*($P$2:$P$10000))</f>
        <v>0</v>
      </c>
      <c r="AC1854" s="957">
        <f t="shared" si="144"/>
        <v>0</v>
      </c>
    </row>
    <row r="1855" spans="24:29" x14ac:dyDescent="0.3">
      <c r="X1855" s="970" t="str">
        <f t="shared" si="142"/>
        <v>PAS AE 2018</v>
      </c>
      <c r="Y1855" s="970" t="str">
        <f t="shared" si="143"/>
        <v/>
      </c>
      <c r="Z1855" s="957">
        <f t="shared" si="140"/>
        <v>0</v>
      </c>
      <c r="AA1855" s="957" t="str">
        <f t="shared" si="141"/>
        <v/>
      </c>
      <c r="AB1855" s="957">
        <f t="array" ref="AB1855">MAX(($I$2:$I$10000=I1855)*($W$2:$W$10000=W1855)*($E$2:$E$10000="51")*($P$2:$P$10000))</f>
        <v>0</v>
      </c>
      <c r="AC1855" s="957">
        <f t="shared" si="144"/>
        <v>0</v>
      </c>
    </row>
    <row r="1856" spans="24:29" x14ac:dyDescent="0.3">
      <c r="X1856" s="970" t="str">
        <f t="shared" si="142"/>
        <v>PAS AE 2018</v>
      </c>
      <c r="Y1856" s="970" t="str">
        <f t="shared" si="143"/>
        <v/>
      </c>
      <c r="Z1856" s="957">
        <f t="shared" si="140"/>
        <v>0</v>
      </c>
      <c r="AA1856" s="957" t="str">
        <f t="shared" si="141"/>
        <v/>
      </c>
      <c r="AB1856" s="957">
        <f t="array" ref="AB1856">MAX(($I$2:$I$10000=I1856)*($W$2:$W$10000=W1856)*($E$2:$E$10000="51")*($P$2:$P$10000))</f>
        <v>0</v>
      </c>
      <c r="AC1856" s="957">
        <f t="shared" si="144"/>
        <v>0</v>
      </c>
    </row>
    <row r="1857" spans="24:29" x14ac:dyDescent="0.3">
      <c r="X1857" s="970" t="str">
        <f t="shared" si="142"/>
        <v>PAS AE 2018</v>
      </c>
      <c r="Y1857" s="970" t="str">
        <f t="shared" si="143"/>
        <v/>
      </c>
      <c r="Z1857" s="957">
        <f t="shared" si="140"/>
        <v>0</v>
      </c>
      <c r="AA1857" s="957" t="str">
        <f t="shared" si="141"/>
        <v/>
      </c>
      <c r="AB1857" s="957">
        <f t="array" ref="AB1857">MAX(($I$2:$I$10000=I1857)*($W$2:$W$10000=W1857)*($E$2:$E$10000="51")*($P$2:$P$10000))</f>
        <v>0</v>
      </c>
      <c r="AC1857" s="957">
        <f t="shared" si="144"/>
        <v>0</v>
      </c>
    </row>
    <row r="1858" spans="24:29" x14ac:dyDescent="0.3">
      <c r="X1858" s="970" t="str">
        <f t="shared" si="142"/>
        <v>PAS AE 2018</v>
      </c>
      <c r="Y1858" s="970" t="str">
        <f t="shared" si="143"/>
        <v/>
      </c>
      <c r="Z1858" s="957">
        <f t="shared" ref="Z1858:Z1921" si="145">IF(AND(X1858="AE 2018",Y1858&lt;&gt;"0"),F1858,0)</f>
        <v>0</v>
      </c>
      <c r="AA1858" s="957" t="str">
        <f t="shared" ref="AA1858:AA1921" si="146">LEFT(C1858,12)</f>
        <v/>
      </c>
      <c r="AB1858" s="957">
        <f t="array" ref="AB1858">MAX(($I$2:$I$10000=I1858)*($W$2:$W$10000=W1858)*($E$2:$E$10000="51")*($P$2:$P$10000))</f>
        <v>0</v>
      </c>
      <c r="AC1858" s="957">
        <f t="shared" si="144"/>
        <v>0</v>
      </c>
    </row>
    <row r="1859" spans="24:29" x14ac:dyDescent="0.3">
      <c r="X1859" s="970" t="str">
        <f t="shared" ref="X1859:X1922" si="147">IF(AND(OR(E1859="51",E1859="57",E1859="54",E1859="61"),YEAR(AB1859)=2018),"AE 2018","PAS AE 2018")</f>
        <v>PAS AE 2018</v>
      </c>
      <c r="Y1859" s="970" t="str">
        <f t="shared" ref="Y1859:Y1922" si="148">CONCATENATE(W1859,I1859,E1859)</f>
        <v/>
      </c>
      <c r="Z1859" s="957">
        <f t="shared" si="145"/>
        <v>0</v>
      </c>
      <c r="AA1859" s="957" t="str">
        <f t="shared" si="146"/>
        <v/>
      </c>
      <c r="AB1859" s="957">
        <f t="array" ref="AB1859">MAX(($I$2:$I$10000=I1859)*($W$2:$W$10000=W1859)*($E$2:$E$10000="51")*($P$2:$P$10000))</f>
        <v>0</v>
      </c>
      <c r="AC1859" s="957">
        <f t="shared" ref="AC1859:AC1922" si="149">IF(YEAR(A1859)&gt;2018,0,F1859)</f>
        <v>0</v>
      </c>
    </row>
    <row r="1860" spans="24:29" x14ac:dyDescent="0.3">
      <c r="X1860" s="970" t="str">
        <f t="shared" si="147"/>
        <v>PAS AE 2018</v>
      </c>
      <c r="Y1860" s="970" t="str">
        <f t="shared" si="148"/>
        <v/>
      </c>
      <c r="Z1860" s="957">
        <f t="shared" si="145"/>
        <v>0</v>
      </c>
      <c r="AA1860" s="957" t="str">
        <f t="shared" si="146"/>
        <v/>
      </c>
      <c r="AB1860" s="957">
        <f t="array" ref="AB1860">MAX(($I$2:$I$10000=I1860)*($W$2:$W$10000=W1860)*($E$2:$E$10000="51")*($P$2:$P$10000))</f>
        <v>0</v>
      </c>
      <c r="AC1860" s="957">
        <f t="shared" si="149"/>
        <v>0</v>
      </c>
    </row>
    <row r="1861" spans="24:29" x14ac:dyDescent="0.3">
      <c r="X1861" s="970" t="str">
        <f t="shared" si="147"/>
        <v>PAS AE 2018</v>
      </c>
      <c r="Y1861" s="970" t="str">
        <f t="shared" si="148"/>
        <v/>
      </c>
      <c r="Z1861" s="957">
        <f t="shared" si="145"/>
        <v>0</v>
      </c>
      <c r="AA1861" s="957" t="str">
        <f t="shared" si="146"/>
        <v/>
      </c>
      <c r="AB1861" s="957">
        <f t="array" ref="AB1861">MAX(($I$2:$I$10000=I1861)*($W$2:$W$10000=W1861)*($E$2:$E$10000="51")*($P$2:$P$10000))</f>
        <v>0</v>
      </c>
      <c r="AC1861" s="957">
        <f t="shared" si="149"/>
        <v>0</v>
      </c>
    </row>
    <row r="1862" spans="24:29" x14ac:dyDescent="0.3">
      <c r="X1862" s="970" t="str">
        <f t="shared" si="147"/>
        <v>PAS AE 2018</v>
      </c>
      <c r="Y1862" s="970" t="str">
        <f t="shared" si="148"/>
        <v/>
      </c>
      <c r="Z1862" s="957">
        <f t="shared" si="145"/>
        <v>0</v>
      </c>
      <c r="AA1862" s="957" t="str">
        <f t="shared" si="146"/>
        <v/>
      </c>
      <c r="AB1862" s="957">
        <f t="array" ref="AB1862">MAX(($I$2:$I$10000=I1862)*($W$2:$W$10000=W1862)*($E$2:$E$10000="51")*($P$2:$P$10000))</f>
        <v>0</v>
      </c>
      <c r="AC1862" s="957">
        <f t="shared" si="149"/>
        <v>0</v>
      </c>
    </row>
    <row r="1863" spans="24:29" x14ac:dyDescent="0.3">
      <c r="X1863" s="970" t="str">
        <f t="shared" si="147"/>
        <v>PAS AE 2018</v>
      </c>
      <c r="Y1863" s="970" t="str">
        <f t="shared" si="148"/>
        <v/>
      </c>
      <c r="Z1863" s="957">
        <f t="shared" si="145"/>
        <v>0</v>
      </c>
      <c r="AA1863" s="957" t="str">
        <f t="shared" si="146"/>
        <v/>
      </c>
      <c r="AB1863" s="957">
        <f t="array" ref="AB1863">MAX(($I$2:$I$10000=I1863)*($W$2:$W$10000=W1863)*($E$2:$E$10000="51")*($P$2:$P$10000))</f>
        <v>0</v>
      </c>
      <c r="AC1863" s="957">
        <f t="shared" si="149"/>
        <v>0</v>
      </c>
    </row>
    <row r="1864" spans="24:29" x14ac:dyDescent="0.3">
      <c r="X1864" s="970" t="str">
        <f t="shared" si="147"/>
        <v>PAS AE 2018</v>
      </c>
      <c r="Y1864" s="970" t="str">
        <f t="shared" si="148"/>
        <v/>
      </c>
      <c r="Z1864" s="957">
        <f t="shared" si="145"/>
        <v>0</v>
      </c>
      <c r="AA1864" s="957" t="str">
        <f t="shared" si="146"/>
        <v/>
      </c>
      <c r="AB1864" s="957">
        <f t="array" ref="AB1864">MAX(($I$2:$I$10000=I1864)*($W$2:$W$10000=W1864)*($E$2:$E$10000="51")*($P$2:$P$10000))</f>
        <v>0</v>
      </c>
      <c r="AC1864" s="957">
        <f t="shared" si="149"/>
        <v>0</v>
      </c>
    </row>
    <row r="1865" spans="24:29" x14ac:dyDescent="0.3">
      <c r="X1865" s="970" t="str">
        <f t="shared" si="147"/>
        <v>PAS AE 2018</v>
      </c>
      <c r="Y1865" s="970" t="str">
        <f t="shared" si="148"/>
        <v/>
      </c>
      <c r="Z1865" s="957">
        <f t="shared" si="145"/>
        <v>0</v>
      </c>
      <c r="AA1865" s="957" t="str">
        <f t="shared" si="146"/>
        <v/>
      </c>
      <c r="AB1865" s="957">
        <f t="array" ref="AB1865">MAX(($I$2:$I$10000=I1865)*($W$2:$W$10000=W1865)*($E$2:$E$10000="51")*($P$2:$P$10000))</f>
        <v>0</v>
      </c>
      <c r="AC1865" s="957">
        <f t="shared" si="149"/>
        <v>0</v>
      </c>
    </row>
    <row r="1866" spans="24:29" x14ac:dyDescent="0.3">
      <c r="X1866" s="970" t="str">
        <f t="shared" si="147"/>
        <v>PAS AE 2018</v>
      </c>
      <c r="Y1866" s="970" t="str">
        <f t="shared" si="148"/>
        <v/>
      </c>
      <c r="Z1866" s="957">
        <f t="shared" si="145"/>
        <v>0</v>
      </c>
      <c r="AA1866" s="957" t="str">
        <f t="shared" si="146"/>
        <v/>
      </c>
      <c r="AB1866" s="957">
        <f t="array" ref="AB1866">MAX(($I$2:$I$10000=I1866)*($W$2:$W$10000=W1866)*($E$2:$E$10000="51")*($P$2:$P$10000))</f>
        <v>0</v>
      </c>
      <c r="AC1866" s="957">
        <f t="shared" si="149"/>
        <v>0</v>
      </c>
    </row>
    <row r="1867" spans="24:29" x14ac:dyDescent="0.3">
      <c r="X1867" s="970" t="str">
        <f t="shared" si="147"/>
        <v>PAS AE 2018</v>
      </c>
      <c r="Y1867" s="970" t="str">
        <f t="shared" si="148"/>
        <v/>
      </c>
      <c r="Z1867" s="957">
        <f t="shared" si="145"/>
        <v>0</v>
      </c>
      <c r="AA1867" s="957" t="str">
        <f t="shared" si="146"/>
        <v/>
      </c>
      <c r="AB1867" s="957">
        <f t="array" ref="AB1867">MAX(($I$2:$I$10000=I1867)*($W$2:$W$10000=W1867)*($E$2:$E$10000="51")*($P$2:$P$10000))</f>
        <v>0</v>
      </c>
      <c r="AC1867" s="957">
        <f t="shared" si="149"/>
        <v>0</v>
      </c>
    </row>
    <row r="1868" spans="24:29" x14ac:dyDescent="0.3">
      <c r="X1868" s="970" t="str">
        <f t="shared" si="147"/>
        <v>PAS AE 2018</v>
      </c>
      <c r="Y1868" s="970" t="str">
        <f t="shared" si="148"/>
        <v/>
      </c>
      <c r="Z1868" s="957">
        <f t="shared" si="145"/>
        <v>0</v>
      </c>
      <c r="AA1868" s="957" t="str">
        <f t="shared" si="146"/>
        <v/>
      </c>
      <c r="AB1868" s="957">
        <f t="array" ref="AB1868">MAX(($I$2:$I$10000=I1868)*($W$2:$W$10000=W1868)*($E$2:$E$10000="51")*($P$2:$P$10000))</f>
        <v>0</v>
      </c>
      <c r="AC1868" s="957">
        <f t="shared" si="149"/>
        <v>0</v>
      </c>
    </row>
    <row r="1869" spans="24:29" x14ac:dyDescent="0.3">
      <c r="X1869" s="970" t="str">
        <f t="shared" si="147"/>
        <v>PAS AE 2018</v>
      </c>
      <c r="Y1869" s="970" t="str">
        <f t="shared" si="148"/>
        <v/>
      </c>
      <c r="Z1869" s="957">
        <f t="shared" si="145"/>
        <v>0</v>
      </c>
      <c r="AA1869" s="957" t="str">
        <f t="shared" si="146"/>
        <v/>
      </c>
      <c r="AB1869" s="957">
        <f t="array" ref="AB1869">MAX(($I$2:$I$10000=I1869)*($W$2:$W$10000=W1869)*($E$2:$E$10000="51")*($P$2:$P$10000))</f>
        <v>0</v>
      </c>
      <c r="AC1869" s="957">
        <f t="shared" si="149"/>
        <v>0</v>
      </c>
    </row>
    <row r="1870" spans="24:29" x14ac:dyDescent="0.3">
      <c r="X1870" s="970" t="str">
        <f t="shared" si="147"/>
        <v>PAS AE 2018</v>
      </c>
      <c r="Y1870" s="970" t="str">
        <f t="shared" si="148"/>
        <v/>
      </c>
      <c r="Z1870" s="957">
        <f t="shared" si="145"/>
        <v>0</v>
      </c>
      <c r="AA1870" s="957" t="str">
        <f t="shared" si="146"/>
        <v/>
      </c>
      <c r="AB1870" s="957">
        <f t="array" ref="AB1870">MAX(($I$2:$I$10000=I1870)*($W$2:$W$10000=W1870)*($E$2:$E$10000="51")*($P$2:$P$10000))</f>
        <v>0</v>
      </c>
      <c r="AC1870" s="957">
        <f t="shared" si="149"/>
        <v>0</v>
      </c>
    </row>
    <row r="1871" spans="24:29" x14ac:dyDescent="0.3">
      <c r="X1871" s="970" t="str">
        <f t="shared" si="147"/>
        <v>PAS AE 2018</v>
      </c>
      <c r="Y1871" s="970" t="str">
        <f t="shared" si="148"/>
        <v/>
      </c>
      <c r="Z1871" s="957">
        <f t="shared" si="145"/>
        <v>0</v>
      </c>
      <c r="AA1871" s="957" t="str">
        <f t="shared" si="146"/>
        <v/>
      </c>
      <c r="AB1871" s="957">
        <f t="array" ref="AB1871">MAX(($I$2:$I$10000=I1871)*($W$2:$W$10000=W1871)*($E$2:$E$10000="51")*($P$2:$P$10000))</f>
        <v>0</v>
      </c>
      <c r="AC1871" s="957">
        <f t="shared" si="149"/>
        <v>0</v>
      </c>
    </row>
    <row r="1872" spans="24:29" x14ac:dyDescent="0.3">
      <c r="X1872" s="970" t="str">
        <f t="shared" si="147"/>
        <v>PAS AE 2018</v>
      </c>
      <c r="Y1872" s="970" t="str">
        <f t="shared" si="148"/>
        <v/>
      </c>
      <c r="Z1872" s="957">
        <f t="shared" si="145"/>
        <v>0</v>
      </c>
      <c r="AA1872" s="957" t="str">
        <f t="shared" si="146"/>
        <v/>
      </c>
      <c r="AB1872" s="957">
        <f t="array" ref="AB1872">MAX(($I$2:$I$10000=I1872)*($W$2:$W$10000=W1872)*($E$2:$E$10000="51")*($P$2:$P$10000))</f>
        <v>0</v>
      </c>
      <c r="AC1872" s="957">
        <f t="shared" si="149"/>
        <v>0</v>
      </c>
    </row>
    <row r="1873" spans="24:29" x14ac:dyDescent="0.3">
      <c r="X1873" s="970" t="str">
        <f t="shared" si="147"/>
        <v>PAS AE 2018</v>
      </c>
      <c r="Y1873" s="970" t="str">
        <f t="shared" si="148"/>
        <v/>
      </c>
      <c r="Z1873" s="957">
        <f t="shared" si="145"/>
        <v>0</v>
      </c>
      <c r="AA1873" s="957" t="str">
        <f t="shared" si="146"/>
        <v/>
      </c>
      <c r="AB1873" s="957">
        <f t="array" ref="AB1873">MAX(($I$2:$I$10000=I1873)*($W$2:$W$10000=W1873)*($E$2:$E$10000="51")*($P$2:$P$10000))</f>
        <v>0</v>
      </c>
      <c r="AC1873" s="957">
        <f t="shared" si="149"/>
        <v>0</v>
      </c>
    </row>
    <row r="1874" spans="24:29" x14ac:dyDescent="0.3">
      <c r="X1874" s="970" t="str">
        <f t="shared" si="147"/>
        <v>PAS AE 2018</v>
      </c>
      <c r="Y1874" s="970" t="str">
        <f t="shared" si="148"/>
        <v/>
      </c>
      <c r="Z1874" s="957">
        <f t="shared" si="145"/>
        <v>0</v>
      </c>
      <c r="AA1874" s="957" t="str">
        <f t="shared" si="146"/>
        <v/>
      </c>
      <c r="AB1874" s="957">
        <f t="array" ref="AB1874">MAX(($I$2:$I$10000=I1874)*($W$2:$W$10000=W1874)*($E$2:$E$10000="51")*($P$2:$P$10000))</f>
        <v>0</v>
      </c>
      <c r="AC1874" s="957">
        <f t="shared" si="149"/>
        <v>0</v>
      </c>
    </row>
    <row r="1875" spans="24:29" x14ac:dyDescent="0.3">
      <c r="X1875" s="970" t="str">
        <f t="shared" si="147"/>
        <v>PAS AE 2018</v>
      </c>
      <c r="Y1875" s="970" t="str">
        <f t="shared" si="148"/>
        <v/>
      </c>
      <c r="Z1875" s="957">
        <f t="shared" si="145"/>
        <v>0</v>
      </c>
      <c r="AA1875" s="957" t="str">
        <f t="shared" si="146"/>
        <v/>
      </c>
      <c r="AB1875" s="957">
        <f t="array" ref="AB1875">MAX(($I$2:$I$10000=I1875)*($W$2:$W$10000=W1875)*($E$2:$E$10000="51")*($P$2:$P$10000))</f>
        <v>0</v>
      </c>
      <c r="AC1875" s="957">
        <f t="shared" si="149"/>
        <v>0</v>
      </c>
    </row>
    <row r="1876" spans="24:29" x14ac:dyDescent="0.3">
      <c r="X1876" s="970" t="str">
        <f t="shared" si="147"/>
        <v>PAS AE 2018</v>
      </c>
      <c r="Y1876" s="970" t="str">
        <f t="shared" si="148"/>
        <v/>
      </c>
      <c r="Z1876" s="957">
        <f t="shared" si="145"/>
        <v>0</v>
      </c>
      <c r="AA1876" s="957" t="str">
        <f t="shared" si="146"/>
        <v/>
      </c>
      <c r="AB1876" s="957">
        <f t="array" ref="AB1876">MAX(($I$2:$I$10000=I1876)*($W$2:$W$10000=W1876)*($E$2:$E$10000="51")*($P$2:$P$10000))</f>
        <v>0</v>
      </c>
      <c r="AC1876" s="957">
        <f t="shared" si="149"/>
        <v>0</v>
      </c>
    </row>
    <row r="1877" spans="24:29" x14ac:dyDescent="0.3">
      <c r="X1877" s="970" t="str">
        <f t="shared" si="147"/>
        <v>PAS AE 2018</v>
      </c>
      <c r="Y1877" s="970" t="str">
        <f t="shared" si="148"/>
        <v/>
      </c>
      <c r="Z1877" s="957">
        <f t="shared" si="145"/>
        <v>0</v>
      </c>
      <c r="AA1877" s="957" t="str">
        <f t="shared" si="146"/>
        <v/>
      </c>
      <c r="AB1877" s="957">
        <f t="array" ref="AB1877">MAX(($I$2:$I$10000=I1877)*($W$2:$W$10000=W1877)*($E$2:$E$10000="51")*($P$2:$P$10000))</f>
        <v>0</v>
      </c>
      <c r="AC1877" s="957">
        <f t="shared" si="149"/>
        <v>0</v>
      </c>
    </row>
    <row r="1878" spans="24:29" x14ac:dyDescent="0.3">
      <c r="X1878" s="970" t="str">
        <f t="shared" si="147"/>
        <v>PAS AE 2018</v>
      </c>
      <c r="Y1878" s="970" t="str">
        <f t="shared" si="148"/>
        <v/>
      </c>
      <c r="Z1878" s="957">
        <f t="shared" si="145"/>
        <v>0</v>
      </c>
      <c r="AA1878" s="957" t="str">
        <f t="shared" si="146"/>
        <v/>
      </c>
      <c r="AB1878" s="957">
        <f t="array" ref="AB1878">MAX(($I$2:$I$10000=I1878)*($W$2:$W$10000=W1878)*($E$2:$E$10000="51")*($P$2:$P$10000))</f>
        <v>0</v>
      </c>
      <c r="AC1878" s="957">
        <f t="shared" si="149"/>
        <v>0</v>
      </c>
    </row>
    <row r="1879" spans="24:29" x14ac:dyDescent="0.3">
      <c r="X1879" s="970" t="str">
        <f t="shared" si="147"/>
        <v>PAS AE 2018</v>
      </c>
      <c r="Y1879" s="970" t="str">
        <f t="shared" si="148"/>
        <v/>
      </c>
      <c r="Z1879" s="957">
        <f t="shared" si="145"/>
        <v>0</v>
      </c>
      <c r="AA1879" s="957" t="str">
        <f t="shared" si="146"/>
        <v/>
      </c>
      <c r="AB1879" s="957">
        <f t="array" ref="AB1879">MAX(($I$2:$I$10000=I1879)*($W$2:$W$10000=W1879)*($E$2:$E$10000="51")*($P$2:$P$10000))</f>
        <v>0</v>
      </c>
      <c r="AC1879" s="957">
        <f t="shared" si="149"/>
        <v>0</v>
      </c>
    </row>
    <row r="1880" spans="24:29" x14ac:dyDescent="0.3">
      <c r="X1880" s="970" t="str">
        <f t="shared" si="147"/>
        <v>PAS AE 2018</v>
      </c>
      <c r="Y1880" s="970" t="str">
        <f t="shared" si="148"/>
        <v/>
      </c>
      <c r="Z1880" s="957">
        <f t="shared" si="145"/>
        <v>0</v>
      </c>
      <c r="AA1880" s="957" t="str">
        <f t="shared" si="146"/>
        <v/>
      </c>
      <c r="AB1880" s="957">
        <f t="array" ref="AB1880">MAX(($I$2:$I$10000=I1880)*($W$2:$W$10000=W1880)*($E$2:$E$10000="51")*($P$2:$P$10000))</f>
        <v>0</v>
      </c>
      <c r="AC1880" s="957">
        <f t="shared" si="149"/>
        <v>0</v>
      </c>
    </row>
    <row r="1881" spans="24:29" x14ac:dyDescent="0.3">
      <c r="X1881" s="970" t="str">
        <f t="shared" si="147"/>
        <v>PAS AE 2018</v>
      </c>
      <c r="Y1881" s="970" t="str">
        <f t="shared" si="148"/>
        <v/>
      </c>
      <c r="Z1881" s="957">
        <f t="shared" si="145"/>
        <v>0</v>
      </c>
      <c r="AA1881" s="957" t="str">
        <f t="shared" si="146"/>
        <v/>
      </c>
      <c r="AB1881" s="957">
        <f t="array" ref="AB1881">MAX(($I$2:$I$10000=I1881)*($W$2:$W$10000=W1881)*($E$2:$E$10000="51")*($P$2:$P$10000))</f>
        <v>0</v>
      </c>
      <c r="AC1881" s="957">
        <f t="shared" si="149"/>
        <v>0</v>
      </c>
    </row>
    <row r="1882" spans="24:29" x14ac:dyDescent="0.3">
      <c r="X1882" s="970" t="str">
        <f t="shared" si="147"/>
        <v>PAS AE 2018</v>
      </c>
      <c r="Y1882" s="970" t="str">
        <f t="shared" si="148"/>
        <v/>
      </c>
      <c r="Z1882" s="957">
        <f t="shared" si="145"/>
        <v>0</v>
      </c>
      <c r="AA1882" s="957" t="str">
        <f t="shared" si="146"/>
        <v/>
      </c>
      <c r="AB1882" s="957">
        <f t="array" ref="AB1882">MAX(($I$2:$I$10000=I1882)*($W$2:$W$10000=W1882)*($E$2:$E$10000="51")*($P$2:$P$10000))</f>
        <v>0</v>
      </c>
      <c r="AC1882" s="957">
        <f t="shared" si="149"/>
        <v>0</v>
      </c>
    </row>
    <row r="1883" spans="24:29" x14ac:dyDescent="0.3">
      <c r="X1883" s="970" t="str">
        <f t="shared" si="147"/>
        <v>PAS AE 2018</v>
      </c>
      <c r="Y1883" s="970" t="str">
        <f t="shared" si="148"/>
        <v/>
      </c>
      <c r="Z1883" s="957">
        <f t="shared" si="145"/>
        <v>0</v>
      </c>
      <c r="AA1883" s="957" t="str">
        <f t="shared" si="146"/>
        <v/>
      </c>
      <c r="AB1883" s="957">
        <f t="array" ref="AB1883">MAX(($I$2:$I$10000=I1883)*($W$2:$W$10000=W1883)*($E$2:$E$10000="51")*($P$2:$P$10000))</f>
        <v>0</v>
      </c>
      <c r="AC1883" s="957">
        <f t="shared" si="149"/>
        <v>0</v>
      </c>
    </row>
    <row r="1884" spans="24:29" x14ac:dyDescent="0.3">
      <c r="X1884" s="970" t="str">
        <f t="shared" si="147"/>
        <v>PAS AE 2018</v>
      </c>
      <c r="Y1884" s="970" t="str">
        <f t="shared" si="148"/>
        <v/>
      </c>
      <c r="Z1884" s="957">
        <f t="shared" si="145"/>
        <v>0</v>
      </c>
      <c r="AA1884" s="957" t="str">
        <f t="shared" si="146"/>
        <v/>
      </c>
      <c r="AB1884" s="957">
        <f t="array" ref="AB1884">MAX(($I$2:$I$10000=I1884)*($W$2:$W$10000=W1884)*($E$2:$E$10000="51")*($P$2:$P$10000))</f>
        <v>0</v>
      </c>
      <c r="AC1884" s="957">
        <f t="shared" si="149"/>
        <v>0</v>
      </c>
    </row>
    <row r="1885" spans="24:29" x14ac:dyDescent="0.3">
      <c r="X1885" s="970" t="str">
        <f t="shared" si="147"/>
        <v>PAS AE 2018</v>
      </c>
      <c r="Y1885" s="970" t="str">
        <f t="shared" si="148"/>
        <v/>
      </c>
      <c r="Z1885" s="957">
        <f t="shared" si="145"/>
        <v>0</v>
      </c>
      <c r="AA1885" s="957" t="str">
        <f t="shared" si="146"/>
        <v/>
      </c>
      <c r="AB1885" s="957">
        <f t="array" ref="AB1885">MAX(($I$2:$I$10000=I1885)*($W$2:$W$10000=W1885)*($E$2:$E$10000="51")*($P$2:$P$10000))</f>
        <v>0</v>
      </c>
      <c r="AC1885" s="957">
        <f t="shared" si="149"/>
        <v>0</v>
      </c>
    </row>
    <row r="1886" spans="24:29" x14ac:dyDescent="0.3">
      <c r="X1886" s="970" t="str">
        <f t="shared" si="147"/>
        <v>PAS AE 2018</v>
      </c>
      <c r="Y1886" s="970" t="str">
        <f t="shared" si="148"/>
        <v/>
      </c>
      <c r="Z1886" s="957">
        <f t="shared" si="145"/>
        <v>0</v>
      </c>
      <c r="AA1886" s="957" t="str">
        <f t="shared" si="146"/>
        <v/>
      </c>
      <c r="AB1886" s="957">
        <f t="array" ref="AB1886">MAX(($I$2:$I$10000=I1886)*($W$2:$W$10000=W1886)*($E$2:$E$10000="51")*($P$2:$P$10000))</f>
        <v>0</v>
      </c>
      <c r="AC1886" s="957">
        <f t="shared" si="149"/>
        <v>0</v>
      </c>
    </row>
    <row r="1887" spans="24:29" x14ac:dyDescent="0.3">
      <c r="X1887" s="970" t="str">
        <f t="shared" si="147"/>
        <v>PAS AE 2018</v>
      </c>
      <c r="Y1887" s="970" t="str">
        <f t="shared" si="148"/>
        <v/>
      </c>
      <c r="Z1887" s="957">
        <f t="shared" si="145"/>
        <v>0</v>
      </c>
      <c r="AA1887" s="957" t="str">
        <f t="shared" si="146"/>
        <v/>
      </c>
      <c r="AB1887" s="957">
        <f t="array" ref="AB1887">MAX(($I$2:$I$10000=I1887)*($W$2:$W$10000=W1887)*($E$2:$E$10000="51")*($P$2:$P$10000))</f>
        <v>0</v>
      </c>
      <c r="AC1887" s="957">
        <f t="shared" si="149"/>
        <v>0</v>
      </c>
    </row>
    <row r="1888" spans="24:29" x14ac:dyDescent="0.3">
      <c r="X1888" s="970" t="str">
        <f t="shared" si="147"/>
        <v>PAS AE 2018</v>
      </c>
      <c r="Y1888" s="970" t="str">
        <f t="shared" si="148"/>
        <v/>
      </c>
      <c r="Z1888" s="957">
        <f t="shared" si="145"/>
        <v>0</v>
      </c>
      <c r="AA1888" s="957" t="str">
        <f t="shared" si="146"/>
        <v/>
      </c>
      <c r="AB1888" s="957">
        <f t="array" ref="AB1888">MAX(($I$2:$I$10000=I1888)*($W$2:$W$10000=W1888)*($E$2:$E$10000="51")*($P$2:$P$10000))</f>
        <v>0</v>
      </c>
      <c r="AC1888" s="957">
        <f t="shared" si="149"/>
        <v>0</v>
      </c>
    </row>
    <row r="1889" spans="24:29" x14ac:dyDescent="0.3">
      <c r="X1889" s="970" t="str">
        <f t="shared" si="147"/>
        <v>PAS AE 2018</v>
      </c>
      <c r="Y1889" s="970" t="str">
        <f t="shared" si="148"/>
        <v/>
      </c>
      <c r="Z1889" s="957">
        <f t="shared" si="145"/>
        <v>0</v>
      </c>
      <c r="AA1889" s="957" t="str">
        <f t="shared" si="146"/>
        <v/>
      </c>
      <c r="AB1889" s="957">
        <f t="array" ref="AB1889">MAX(($I$2:$I$10000=I1889)*($W$2:$W$10000=W1889)*($E$2:$E$10000="51")*($P$2:$P$10000))</f>
        <v>0</v>
      </c>
      <c r="AC1889" s="957">
        <f t="shared" si="149"/>
        <v>0</v>
      </c>
    </row>
    <row r="1890" spans="24:29" x14ac:dyDescent="0.3">
      <c r="X1890" s="970" t="str">
        <f t="shared" si="147"/>
        <v>PAS AE 2018</v>
      </c>
      <c r="Y1890" s="970" t="str">
        <f t="shared" si="148"/>
        <v/>
      </c>
      <c r="Z1890" s="957">
        <f t="shared" si="145"/>
        <v>0</v>
      </c>
      <c r="AA1890" s="957" t="str">
        <f t="shared" si="146"/>
        <v/>
      </c>
      <c r="AB1890" s="957">
        <f t="array" ref="AB1890">MAX(($I$2:$I$10000=I1890)*($W$2:$W$10000=W1890)*($E$2:$E$10000="51")*($P$2:$P$10000))</f>
        <v>0</v>
      </c>
      <c r="AC1890" s="957">
        <f t="shared" si="149"/>
        <v>0</v>
      </c>
    </row>
    <row r="1891" spans="24:29" x14ac:dyDescent="0.3">
      <c r="X1891" s="970" t="str">
        <f t="shared" si="147"/>
        <v>PAS AE 2018</v>
      </c>
      <c r="Y1891" s="970" t="str">
        <f t="shared" si="148"/>
        <v/>
      </c>
      <c r="Z1891" s="957">
        <f t="shared" si="145"/>
        <v>0</v>
      </c>
      <c r="AA1891" s="957" t="str">
        <f t="shared" si="146"/>
        <v/>
      </c>
      <c r="AB1891" s="957">
        <f t="array" ref="AB1891">MAX(($I$2:$I$10000=I1891)*($W$2:$W$10000=W1891)*($E$2:$E$10000="51")*($P$2:$P$10000))</f>
        <v>0</v>
      </c>
      <c r="AC1891" s="957">
        <f t="shared" si="149"/>
        <v>0</v>
      </c>
    </row>
    <row r="1892" spans="24:29" x14ac:dyDescent="0.3">
      <c r="X1892" s="970" t="str">
        <f t="shared" si="147"/>
        <v>PAS AE 2018</v>
      </c>
      <c r="Y1892" s="970" t="str">
        <f t="shared" si="148"/>
        <v/>
      </c>
      <c r="Z1892" s="957">
        <f t="shared" si="145"/>
        <v>0</v>
      </c>
      <c r="AA1892" s="957" t="str">
        <f t="shared" si="146"/>
        <v/>
      </c>
      <c r="AB1892" s="957">
        <f t="array" ref="AB1892">MAX(($I$2:$I$10000=I1892)*($W$2:$W$10000=W1892)*($E$2:$E$10000="51")*($P$2:$P$10000))</f>
        <v>0</v>
      </c>
      <c r="AC1892" s="957">
        <f t="shared" si="149"/>
        <v>0</v>
      </c>
    </row>
    <row r="1893" spans="24:29" x14ac:dyDescent="0.3">
      <c r="X1893" s="970" t="str">
        <f t="shared" si="147"/>
        <v>PAS AE 2018</v>
      </c>
      <c r="Y1893" s="970" t="str">
        <f t="shared" si="148"/>
        <v/>
      </c>
      <c r="Z1893" s="957">
        <f t="shared" si="145"/>
        <v>0</v>
      </c>
      <c r="AA1893" s="957" t="str">
        <f t="shared" si="146"/>
        <v/>
      </c>
      <c r="AB1893" s="957">
        <f t="array" ref="AB1893">MAX(($I$2:$I$10000=I1893)*($W$2:$W$10000=W1893)*($E$2:$E$10000="51")*($P$2:$P$10000))</f>
        <v>0</v>
      </c>
      <c r="AC1893" s="957">
        <f t="shared" si="149"/>
        <v>0</v>
      </c>
    </row>
    <row r="1894" spans="24:29" x14ac:dyDescent="0.3">
      <c r="X1894" s="970" t="str">
        <f t="shared" si="147"/>
        <v>PAS AE 2018</v>
      </c>
      <c r="Y1894" s="970" t="str">
        <f t="shared" si="148"/>
        <v/>
      </c>
      <c r="Z1894" s="957">
        <f t="shared" si="145"/>
        <v>0</v>
      </c>
      <c r="AA1894" s="957" t="str">
        <f t="shared" si="146"/>
        <v/>
      </c>
      <c r="AB1894" s="957">
        <f t="array" ref="AB1894">MAX(($I$2:$I$10000=I1894)*($W$2:$W$10000=W1894)*($E$2:$E$10000="51")*($P$2:$P$10000))</f>
        <v>0</v>
      </c>
      <c r="AC1894" s="957">
        <f t="shared" si="149"/>
        <v>0</v>
      </c>
    </row>
    <row r="1895" spans="24:29" x14ac:dyDescent="0.3">
      <c r="X1895" s="970" t="str">
        <f t="shared" si="147"/>
        <v>PAS AE 2018</v>
      </c>
      <c r="Y1895" s="970" t="str">
        <f t="shared" si="148"/>
        <v/>
      </c>
      <c r="Z1895" s="957">
        <f t="shared" si="145"/>
        <v>0</v>
      </c>
      <c r="AA1895" s="957" t="str">
        <f t="shared" si="146"/>
        <v/>
      </c>
      <c r="AB1895" s="957">
        <f t="array" ref="AB1895">MAX(($I$2:$I$10000=I1895)*($W$2:$W$10000=W1895)*($E$2:$E$10000="51")*($P$2:$P$10000))</f>
        <v>0</v>
      </c>
      <c r="AC1895" s="957">
        <f t="shared" si="149"/>
        <v>0</v>
      </c>
    </row>
    <row r="1896" spans="24:29" x14ac:dyDescent="0.3">
      <c r="X1896" s="970" t="str">
        <f t="shared" si="147"/>
        <v>PAS AE 2018</v>
      </c>
      <c r="Y1896" s="970" t="str">
        <f t="shared" si="148"/>
        <v/>
      </c>
      <c r="Z1896" s="957">
        <f t="shared" si="145"/>
        <v>0</v>
      </c>
      <c r="AA1896" s="957" t="str">
        <f t="shared" si="146"/>
        <v/>
      </c>
      <c r="AB1896" s="957">
        <f t="array" ref="AB1896">MAX(($I$2:$I$10000=I1896)*($W$2:$W$10000=W1896)*($E$2:$E$10000="51")*($P$2:$P$10000))</f>
        <v>0</v>
      </c>
      <c r="AC1896" s="957">
        <f t="shared" si="149"/>
        <v>0</v>
      </c>
    </row>
    <row r="1897" spans="24:29" x14ac:dyDescent="0.3">
      <c r="X1897" s="970" t="str">
        <f t="shared" si="147"/>
        <v>PAS AE 2018</v>
      </c>
      <c r="Y1897" s="970" t="str">
        <f t="shared" si="148"/>
        <v/>
      </c>
      <c r="Z1897" s="957">
        <f t="shared" si="145"/>
        <v>0</v>
      </c>
      <c r="AA1897" s="957" t="str">
        <f t="shared" si="146"/>
        <v/>
      </c>
      <c r="AB1897" s="957">
        <f t="array" ref="AB1897">MAX(($I$2:$I$10000=I1897)*($W$2:$W$10000=W1897)*($E$2:$E$10000="51")*($P$2:$P$10000))</f>
        <v>0</v>
      </c>
      <c r="AC1897" s="957">
        <f t="shared" si="149"/>
        <v>0</v>
      </c>
    </row>
    <row r="1898" spans="24:29" x14ac:dyDescent="0.3">
      <c r="X1898" s="970" t="str">
        <f t="shared" si="147"/>
        <v>PAS AE 2018</v>
      </c>
      <c r="Y1898" s="970" t="str">
        <f t="shared" si="148"/>
        <v/>
      </c>
      <c r="Z1898" s="957">
        <f t="shared" si="145"/>
        <v>0</v>
      </c>
      <c r="AA1898" s="957" t="str">
        <f t="shared" si="146"/>
        <v/>
      </c>
      <c r="AB1898" s="957">
        <f t="array" ref="AB1898">MAX(($I$2:$I$10000=I1898)*($W$2:$W$10000=W1898)*($E$2:$E$10000="51")*($P$2:$P$10000))</f>
        <v>0</v>
      </c>
      <c r="AC1898" s="957">
        <f t="shared" si="149"/>
        <v>0</v>
      </c>
    </row>
    <row r="1899" spans="24:29" x14ac:dyDescent="0.3">
      <c r="X1899" s="970" t="str">
        <f t="shared" si="147"/>
        <v>PAS AE 2018</v>
      </c>
      <c r="Y1899" s="970" t="str">
        <f t="shared" si="148"/>
        <v/>
      </c>
      <c r="Z1899" s="957">
        <f t="shared" si="145"/>
        <v>0</v>
      </c>
      <c r="AA1899" s="957" t="str">
        <f t="shared" si="146"/>
        <v/>
      </c>
      <c r="AB1899" s="957">
        <f t="array" ref="AB1899">MAX(($I$2:$I$10000=I1899)*($W$2:$W$10000=W1899)*($E$2:$E$10000="51")*($P$2:$P$10000))</f>
        <v>0</v>
      </c>
      <c r="AC1899" s="957">
        <f t="shared" si="149"/>
        <v>0</v>
      </c>
    </row>
    <row r="1900" spans="24:29" x14ac:dyDescent="0.3">
      <c r="X1900" s="970" t="str">
        <f t="shared" si="147"/>
        <v>PAS AE 2018</v>
      </c>
      <c r="Y1900" s="970" t="str">
        <f t="shared" si="148"/>
        <v/>
      </c>
      <c r="Z1900" s="957">
        <f t="shared" si="145"/>
        <v>0</v>
      </c>
      <c r="AA1900" s="957" t="str">
        <f t="shared" si="146"/>
        <v/>
      </c>
      <c r="AB1900" s="957">
        <f t="array" ref="AB1900">MAX(($I$2:$I$10000=I1900)*($W$2:$W$10000=W1900)*($E$2:$E$10000="51")*($P$2:$P$10000))</f>
        <v>0</v>
      </c>
      <c r="AC1900" s="957">
        <f t="shared" si="149"/>
        <v>0</v>
      </c>
    </row>
    <row r="1901" spans="24:29" x14ac:dyDescent="0.3">
      <c r="X1901" s="970" t="str">
        <f t="shared" si="147"/>
        <v>PAS AE 2018</v>
      </c>
      <c r="Y1901" s="970" t="str">
        <f t="shared" si="148"/>
        <v/>
      </c>
      <c r="Z1901" s="957">
        <f t="shared" si="145"/>
        <v>0</v>
      </c>
      <c r="AA1901" s="957" t="str">
        <f t="shared" si="146"/>
        <v/>
      </c>
      <c r="AB1901" s="957">
        <f t="array" ref="AB1901">MAX(($I$2:$I$10000=I1901)*($W$2:$W$10000=W1901)*($E$2:$E$10000="51")*($P$2:$P$10000))</f>
        <v>0</v>
      </c>
      <c r="AC1901" s="957">
        <f t="shared" si="149"/>
        <v>0</v>
      </c>
    </row>
    <row r="1902" spans="24:29" x14ac:dyDescent="0.3">
      <c r="X1902" s="970" t="str">
        <f t="shared" si="147"/>
        <v>PAS AE 2018</v>
      </c>
      <c r="Y1902" s="970" t="str">
        <f t="shared" si="148"/>
        <v/>
      </c>
      <c r="Z1902" s="957">
        <f t="shared" si="145"/>
        <v>0</v>
      </c>
      <c r="AA1902" s="957" t="str">
        <f t="shared" si="146"/>
        <v/>
      </c>
      <c r="AB1902" s="957">
        <f t="array" ref="AB1902">MAX(($I$2:$I$10000=I1902)*($W$2:$W$10000=W1902)*($E$2:$E$10000="51")*($P$2:$P$10000))</f>
        <v>0</v>
      </c>
      <c r="AC1902" s="957">
        <f t="shared" si="149"/>
        <v>0</v>
      </c>
    </row>
    <row r="1903" spans="24:29" x14ac:dyDescent="0.3">
      <c r="X1903" s="970" t="str">
        <f t="shared" si="147"/>
        <v>PAS AE 2018</v>
      </c>
      <c r="Y1903" s="970" t="str">
        <f t="shared" si="148"/>
        <v/>
      </c>
      <c r="Z1903" s="957">
        <f t="shared" si="145"/>
        <v>0</v>
      </c>
      <c r="AA1903" s="957" t="str">
        <f t="shared" si="146"/>
        <v/>
      </c>
      <c r="AB1903" s="957">
        <f t="array" ref="AB1903">MAX(($I$2:$I$10000=I1903)*($W$2:$W$10000=W1903)*($E$2:$E$10000="51")*($P$2:$P$10000))</f>
        <v>0</v>
      </c>
      <c r="AC1903" s="957">
        <f t="shared" si="149"/>
        <v>0</v>
      </c>
    </row>
    <row r="1904" spans="24:29" x14ac:dyDescent="0.3">
      <c r="X1904" s="970" t="str">
        <f t="shared" si="147"/>
        <v>PAS AE 2018</v>
      </c>
      <c r="Y1904" s="970" t="str">
        <f t="shared" si="148"/>
        <v/>
      </c>
      <c r="Z1904" s="957">
        <f t="shared" si="145"/>
        <v>0</v>
      </c>
      <c r="AA1904" s="957" t="str">
        <f t="shared" si="146"/>
        <v/>
      </c>
      <c r="AB1904" s="957">
        <f t="array" ref="AB1904">MAX(($I$2:$I$10000=I1904)*($W$2:$W$10000=W1904)*($E$2:$E$10000="51")*($P$2:$P$10000))</f>
        <v>0</v>
      </c>
      <c r="AC1904" s="957">
        <f t="shared" si="149"/>
        <v>0</v>
      </c>
    </row>
    <row r="1905" spans="24:29" x14ac:dyDescent="0.3">
      <c r="X1905" s="970" t="str">
        <f t="shared" si="147"/>
        <v>PAS AE 2018</v>
      </c>
      <c r="Y1905" s="970" t="str">
        <f t="shared" si="148"/>
        <v/>
      </c>
      <c r="Z1905" s="957">
        <f t="shared" si="145"/>
        <v>0</v>
      </c>
      <c r="AA1905" s="957" t="str">
        <f t="shared" si="146"/>
        <v/>
      </c>
      <c r="AB1905" s="957">
        <f t="array" ref="AB1905">MAX(($I$2:$I$10000=I1905)*($W$2:$W$10000=W1905)*($E$2:$E$10000="51")*($P$2:$P$10000))</f>
        <v>0</v>
      </c>
      <c r="AC1905" s="957">
        <f t="shared" si="149"/>
        <v>0</v>
      </c>
    </row>
    <row r="1906" spans="24:29" x14ac:dyDescent="0.3">
      <c r="X1906" s="970" t="str">
        <f t="shared" si="147"/>
        <v>PAS AE 2018</v>
      </c>
      <c r="Y1906" s="970" t="str">
        <f t="shared" si="148"/>
        <v/>
      </c>
      <c r="Z1906" s="957">
        <f t="shared" si="145"/>
        <v>0</v>
      </c>
      <c r="AA1906" s="957" t="str">
        <f t="shared" si="146"/>
        <v/>
      </c>
      <c r="AB1906" s="957">
        <f t="array" ref="AB1906">MAX(($I$2:$I$10000=I1906)*($W$2:$W$10000=W1906)*($E$2:$E$10000="51")*($P$2:$P$10000))</f>
        <v>0</v>
      </c>
      <c r="AC1906" s="957">
        <f t="shared" si="149"/>
        <v>0</v>
      </c>
    </row>
    <row r="1907" spans="24:29" x14ac:dyDescent="0.3">
      <c r="X1907" s="970" t="str">
        <f t="shared" si="147"/>
        <v>PAS AE 2018</v>
      </c>
      <c r="Y1907" s="970" t="str">
        <f t="shared" si="148"/>
        <v/>
      </c>
      <c r="Z1907" s="957">
        <f t="shared" si="145"/>
        <v>0</v>
      </c>
      <c r="AA1907" s="957" t="str">
        <f t="shared" si="146"/>
        <v/>
      </c>
      <c r="AB1907" s="957">
        <f t="array" ref="AB1907">MAX(($I$2:$I$10000=I1907)*($W$2:$W$10000=W1907)*($E$2:$E$10000="51")*($P$2:$P$10000))</f>
        <v>0</v>
      </c>
      <c r="AC1907" s="957">
        <f t="shared" si="149"/>
        <v>0</v>
      </c>
    </row>
    <row r="1908" spans="24:29" x14ac:dyDescent="0.3">
      <c r="X1908" s="970" t="str">
        <f t="shared" si="147"/>
        <v>PAS AE 2018</v>
      </c>
      <c r="Y1908" s="970" t="str">
        <f t="shared" si="148"/>
        <v/>
      </c>
      <c r="Z1908" s="957">
        <f t="shared" si="145"/>
        <v>0</v>
      </c>
      <c r="AA1908" s="957" t="str">
        <f t="shared" si="146"/>
        <v/>
      </c>
      <c r="AB1908" s="957">
        <f t="array" ref="AB1908">MAX(($I$2:$I$10000=I1908)*($W$2:$W$10000=W1908)*($E$2:$E$10000="51")*($P$2:$P$10000))</f>
        <v>0</v>
      </c>
      <c r="AC1908" s="957">
        <f t="shared" si="149"/>
        <v>0</v>
      </c>
    </row>
    <row r="1909" spans="24:29" x14ac:dyDescent="0.3">
      <c r="X1909" s="970" t="str">
        <f t="shared" si="147"/>
        <v>PAS AE 2018</v>
      </c>
      <c r="Y1909" s="970" t="str">
        <f t="shared" si="148"/>
        <v/>
      </c>
      <c r="Z1909" s="957">
        <f t="shared" si="145"/>
        <v>0</v>
      </c>
      <c r="AA1909" s="957" t="str">
        <f t="shared" si="146"/>
        <v/>
      </c>
      <c r="AB1909" s="957">
        <f t="array" ref="AB1909">MAX(($I$2:$I$10000=I1909)*($W$2:$W$10000=W1909)*($E$2:$E$10000="51")*($P$2:$P$10000))</f>
        <v>0</v>
      </c>
      <c r="AC1909" s="957">
        <f t="shared" si="149"/>
        <v>0</v>
      </c>
    </row>
    <row r="1910" spans="24:29" x14ac:dyDescent="0.3">
      <c r="X1910" s="970" t="str">
        <f t="shared" si="147"/>
        <v>PAS AE 2018</v>
      </c>
      <c r="Y1910" s="970" t="str">
        <f t="shared" si="148"/>
        <v/>
      </c>
      <c r="Z1910" s="957">
        <f t="shared" si="145"/>
        <v>0</v>
      </c>
      <c r="AA1910" s="957" t="str">
        <f t="shared" si="146"/>
        <v/>
      </c>
      <c r="AB1910" s="957">
        <f t="array" ref="AB1910">MAX(($I$2:$I$10000=I1910)*($W$2:$W$10000=W1910)*($E$2:$E$10000="51")*($P$2:$P$10000))</f>
        <v>0</v>
      </c>
      <c r="AC1910" s="957">
        <f t="shared" si="149"/>
        <v>0</v>
      </c>
    </row>
    <row r="1911" spans="24:29" x14ac:dyDescent="0.3">
      <c r="X1911" s="970" t="str">
        <f t="shared" si="147"/>
        <v>PAS AE 2018</v>
      </c>
      <c r="Y1911" s="970" t="str">
        <f t="shared" si="148"/>
        <v/>
      </c>
      <c r="Z1911" s="957">
        <f t="shared" si="145"/>
        <v>0</v>
      </c>
      <c r="AA1911" s="957" t="str">
        <f t="shared" si="146"/>
        <v/>
      </c>
      <c r="AB1911" s="957">
        <f t="array" ref="AB1911">MAX(($I$2:$I$10000=I1911)*($W$2:$W$10000=W1911)*($E$2:$E$10000="51")*($P$2:$P$10000))</f>
        <v>0</v>
      </c>
      <c r="AC1911" s="957">
        <f t="shared" si="149"/>
        <v>0</v>
      </c>
    </row>
    <row r="1912" spans="24:29" x14ac:dyDescent="0.3">
      <c r="X1912" s="970" t="str">
        <f t="shared" si="147"/>
        <v>PAS AE 2018</v>
      </c>
      <c r="Y1912" s="970" t="str">
        <f t="shared" si="148"/>
        <v/>
      </c>
      <c r="Z1912" s="957">
        <f t="shared" si="145"/>
        <v>0</v>
      </c>
      <c r="AA1912" s="957" t="str">
        <f t="shared" si="146"/>
        <v/>
      </c>
      <c r="AB1912" s="957">
        <f t="array" ref="AB1912">MAX(($I$2:$I$10000=I1912)*($W$2:$W$10000=W1912)*($E$2:$E$10000="51")*($P$2:$P$10000))</f>
        <v>0</v>
      </c>
      <c r="AC1912" s="957">
        <f t="shared" si="149"/>
        <v>0</v>
      </c>
    </row>
    <row r="1913" spans="24:29" x14ac:dyDescent="0.3">
      <c r="X1913" s="970" t="str">
        <f t="shared" si="147"/>
        <v>PAS AE 2018</v>
      </c>
      <c r="Y1913" s="970" t="str">
        <f t="shared" si="148"/>
        <v/>
      </c>
      <c r="Z1913" s="957">
        <f t="shared" si="145"/>
        <v>0</v>
      </c>
      <c r="AA1913" s="957" t="str">
        <f t="shared" si="146"/>
        <v/>
      </c>
      <c r="AB1913" s="957">
        <f t="array" ref="AB1913">MAX(($I$2:$I$10000=I1913)*($W$2:$W$10000=W1913)*($E$2:$E$10000="51")*($P$2:$P$10000))</f>
        <v>0</v>
      </c>
      <c r="AC1913" s="957">
        <f t="shared" si="149"/>
        <v>0</v>
      </c>
    </row>
    <row r="1914" spans="24:29" x14ac:dyDescent="0.3">
      <c r="X1914" s="970" t="str">
        <f t="shared" si="147"/>
        <v>PAS AE 2018</v>
      </c>
      <c r="Y1914" s="970" t="str">
        <f t="shared" si="148"/>
        <v/>
      </c>
      <c r="Z1914" s="957">
        <f t="shared" si="145"/>
        <v>0</v>
      </c>
      <c r="AA1914" s="957" t="str">
        <f t="shared" si="146"/>
        <v/>
      </c>
      <c r="AB1914" s="957">
        <f t="array" ref="AB1914">MAX(($I$2:$I$10000=I1914)*($W$2:$W$10000=W1914)*($E$2:$E$10000="51")*($P$2:$P$10000))</f>
        <v>0</v>
      </c>
      <c r="AC1914" s="957">
        <f t="shared" si="149"/>
        <v>0</v>
      </c>
    </row>
    <row r="1915" spans="24:29" x14ac:dyDescent="0.3">
      <c r="X1915" s="970" t="str">
        <f t="shared" si="147"/>
        <v>PAS AE 2018</v>
      </c>
      <c r="Y1915" s="970" t="str">
        <f t="shared" si="148"/>
        <v/>
      </c>
      <c r="Z1915" s="957">
        <f t="shared" si="145"/>
        <v>0</v>
      </c>
      <c r="AA1915" s="957" t="str">
        <f t="shared" si="146"/>
        <v/>
      </c>
      <c r="AB1915" s="957">
        <f t="array" ref="AB1915">MAX(($I$2:$I$10000=I1915)*($W$2:$W$10000=W1915)*($E$2:$E$10000="51")*($P$2:$P$10000))</f>
        <v>0</v>
      </c>
      <c r="AC1915" s="957">
        <f t="shared" si="149"/>
        <v>0</v>
      </c>
    </row>
    <row r="1916" spans="24:29" x14ac:dyDescent="0.3">
      <c r="X1916" s="970" t="str">
        <f t="shared" si="147"/>
        <v>PAS AE 2018</v>
      </c>
      <c r="Y1916" s="970" t="str">
        <f t="shared" si="148"/>
        <v/>
      </c>
      <c r="Z1916" s="957">
        <f t="shared" si="145"/>
        <v>0</v>
      </c>
      <c r="AA1916" s="957" t="str">
        <f t="shared" si="146"/>
        <v/>
      </c>
      <c r="AB1916" s="957">
        <f t="array" ref="AB1916">MAX(($I$2:$I$10000=I1916)*($W$2:$W$10000=W1916)*($E$2:$E$10000="51")*($P$2:$P$10000))</f>
        <v>0</v>
      </c>
      <c r="AC1916" s="957">
        <f t="shared" si="149"/>
        <v>0</v>
      </c>
    </row>
    <row r="1917" spans="24:29" x14ac:dyDescent="0.3">
      <c r="X1917" s="970" t="str">
        <f t="shared" si="147"/>
        <v>PAS AE 2018</v>
      </c>
      <c r="Y1917" s="970" t="str">
        <f t="shared" si="148"/>
        <v/>
      </c>
      <c r="Z1917" s="957">
        <f t="shared" si="145"/>
        <v>0</v>
      </c>
      <c r="AA1917" s="957" t="str">
        <f t="shared" si="146"/>
        <v/>
      </c>
      <c r="AB1917" s="957">
        <f t="array" ref="AB1917">MAX(($I$2:$I$10000=I1917)*($W$2:$W$10000=W1917)*($E$2:$E$10000="51")*($P$2:$P$10000))</f>
        <v>0</v>
      </c>
      <c r="AC1917" s="957">
        <f t="shared" si="149"/>
        <v>0</v>
      </c>
    </row>
    <row r="1918" spans="24:29" x14ac:dyDescent="0.3">
      <c r="X1918" s="970" t="str">
        <f t="shared" si="147"/>
        <v>PAS AE 2018</v>
      </c>
      <c r="Y1918" s="970" t="str">
        <f t="shared" si="148"/>
        <v/>
      </c>
      <c r="Z1918" s="957">
        <f t="shared" si="145"/>
        <v>0</v>
      </c>
      <c r="AA1918" s="957" t="str">
        <f t="shared" si="146"/>
        <v/>
      </c>
      <c r="AB1918" s="957">
        <f t="array" ref="AB1918">MAX(($I$2:$I$10000=I1918)*($W$2:$W$10000=W1918)*($E$2:$E$10000="51")*($P$2:$P$10000))</f>
        <v>0</v>
      </c>
      <c r="AC1918" s="957">
        <f t="shared" si="149"/>
        <v>0</v>
      </c>
    </row>
    <row r="1919" spans="24:29" x14ac:dyDescent="0.3">
      <c r="X1919" s="970" t="str">
        <f t="shared" si="147"/>
        <v>PAS AE 2018</v>
      </c>
      <c r="Y1919" s="970" t="str">
        <f t="shared" si="148"/>
        <v/>
      </c>
      <c r="Z1919" s="957">
        <f t="shared" si="145"/>
        <v>0</v>
      </c>
      <c r="AA1919" s="957" t="str">
        <f t="shared" si="146"/>
        <v/>
      </c>
      <c r="AB1919" s="957">
        <f t="array" ref="AB1919">MAX(($I$2:$I$10000=I1919)*($W$2:$W$10000=W1919)*($E$2:$E$10000="51")*($P$2:$P$10000))</f>
        <v>0</v>
      </c>
      <c r="AC1919" s="957">
        <f t="shared" si="149"/>
        <v>0</v>
      </c>
    </row>
    <row r="1920" spans="24:29" x14ac:dyDescent="0.3">
      <c r="X1920" s="970" t="str">
        <f t="shared" si="147"/>
        <v>PAS AE 2018</v>
      </c>
      <c r="Y1920" s="970" t="str">
        <f t="shared" si="148"/>
        <v/>
      </c>
      <c r="Z1920" s="957">
        <f t="shared" si="145"/>
        <v>0</v>
      </c>
      <c r="AA1920" s="957" t="str">
        <f t="shared" si="146"/>
        <v/>
      </c>
      <c r="AB1920" s="957">
        <f t="array" ref="AB1920">MAX(($I$2:$I$10000=I1920)*($W$2:$W$10000=W1920)*($E$2:$E$10000="51")*($P$2:$P$10000))</f>
        <v>0</v>
      </c>
      <c r="AC1920" s="957">
        <f t="shared" si="149"/>
        <v>0</v>
      </c>
    </row>
    <row r="1921" spans="24:29" x14ac:dyDescent="0.3">
      <c r="X1921" s="970" t="str">
        <f t="shared" si="147"/>
        <v>PAS AE 2018</v>
      </c>
      <c r="Y1921" s="970" t="str">
        <f t="shared" si="148"/>
        <v/>
      </c>
      <c r="Z1921" s="957">
        <f t="shared" si="145"/>
        <v>0</v>
      </c>
      <c r="AA1921" s="957" t="str">
        <f t="shared" si="146"/>
        <v/>
      </c>
      <c r="AB1921" s="957">
        <f t="array" ref="AB1921">MAX(($I$2:$I$10000=I1921)*($W$2:$W$10000=W1921)*($E$2:$E$10000="51")*($P$2:$P$10000))</f>
        <v>0</v>
      </c>
      <c r="AC1921" s="957">
        <f t="shared" si="149"/>
        <v>0</v>
      </c>
    </row>
    <row r="1922" spans="24:29" x14ac:dyDescent="0.3">
      <c r="X1922" s="970" t="str">
        <f t="shared" si="147"/>
        <v>PAS AE 2018</v>
      </c>
      <c r="Y1922" s="970" t="str">
        <f t="shared" si="148"/>
        <v/>
      </c>
      <c r="Z1922" s="957">
        <f t="shared" ref="Z1922:Z1985" si="150">IF(AND(X1922="AE 2018",Y1922&lt;&gt;"0"),F1922,0)</f>
        <v>0</v>
      </c>
      <c r="AA1922" s="957" t="str">
        <f t="shared" ref="AA1922:AA1985" si="151">LEFT(C1922,12)</f>
        <v/>
      </c>
      <c r="AB1922" s="957">
        <f t="array" ref="AB1922">MAX(($I$2:$I$10000=I1922)*($W$2:$W$10000=W1922)*($E$2:$E$10000="51")*($P$2:$P$10000))</f>
        <v>0</v>
      </c>
      <c r="AC1922" s="957">
        <f t="shared" si="149"/>
        <v>0</v>
      </c>
    </row>
    <row r="1923" spans="24:29" x14ac:dyDescent="0.3">
      <c r="X1923" s="970" t="str">
        <f t="shared" ref="X1923:X1986" si="152">IF(AND(OR(E1923="51",E1923="57",E1923="54",E1923="61"),YEAR(AB1923)=2018),"AE 2018","PAS AE 2018")</f>
        <v>PAS AE 2018</v>
      </c>
      <c r="Y1923" s="970" t="str">
        <f t="shared" ref="Y1923:Y1986" si="153">CONCATENATE(W1923,I1923,E1923)</f>
        <v/>
      </c>
      <c r="Z1923" s="957">
        <f t="shared" si="150"/>
        <v>0</v>
      </c>
      <c r="AA1923" s="957" t="str">
        <f t="shared" si="151"/>
        <v/>
      </c>
      <c r="AB1923" s="957">
        <f t="array" ref="AB1923">MAX(($I$2:$I$10000=I1923)*($W$2:$W$10000=W1923)*($E$2:$E$10000="51")*($P$2:$P$10000))</f>
        <v>0</v>
      </c>
      <c r="AC1923" s="957">
        <f t="shared" ref="AC1923:AC1986" si="154">IF(YEAR(A1923)&gt;2018,0,F1923)</f>
        <v>0</v>
      </c>
    </row>
    <row r="1924" spans="24:29" x14ac:dyDescent="0.3">
      <c r="X1924" s="970" t="str">
        <f t="shared" si="152"/>
        <v>PAS AE 2018</v>
      </c>
      <c r="Y1924" s="970" t="str">
        <f t="shared" si="153"/>
        <v/>
      </c>
      <c r="Z1924" s="957">
        <f t="shared" si="150"/>
        <v>0</v>
      </c>
      <c r="AA1924" s="957" t="str">
        <f t="shared" si="151"/>
        <v/>
      </c>
      <c r="AB1924" s="957">
        <f t="array" ref="AB1924">MAX(($I$2:$I$10000=I1924)*($W$2:$W$10000=W1924)*($E$2:$E$10000="51")*($P$2:$P$10000))</f>
        <v>0</v>
      </c>
      <c r="AC1924" s="957">
        <f t="shared" si="154"/>
        <v>0</v>
      </c>
    </row>
    <row r="1925" spans="24:29" x14ac:dyDescent="0.3">
      <c r="X1925" s="970" t="str">
        <f t="shared" si="152"/>
        <v>PAS AE 2018</v>
      </c>
      <c r="Y1925" s="970" t="str">
        <f t="shared" si="153"/>
        <v/>
      </c>
      <c r="Z1925" s="957">
        <f t="shared" si="150"/>
        <v>0</v>
      </c>
      <c r="AA1925" s="957" t="str">
        <f t="shared" si="151"/>
        <v/>
      </c>
      <c r="AB1925" s="957">
        <f t="array" ref="AB1925">MAX(($I$2:$I$10000=I1925)*($W$2:$W$10000=W1925)*($E$2:$E$10000="51")*($P$2:$P$10000))</f>
        <v>0</v>
      </c>
      <c r="AC1925" s="957">
        <f t="shared" si="154"/>
        <v>0</v>
      </c>
    </row>
    <row r="1926" spans="24:29" x14ac:dyDescent="0.3">
      <c r="X1926" s="970" t="str">
        <f t="shared" si="152"/>
        <v>PAS AE 2018</v>
      </c>
      <c r="Y1926" s="970" t="str">
        <f t="shared" si="153"/>
        <v/>
      </c>
      <c r="Z1926" s="957">
        <f t="shared" si="150"/>
        <v>0</v>
      </c>
      <c r="AA1926" s="957" t="str">
        <f t="shared" si="151"/>
        <v/>
      </c>
      <c r="AB1926" s="957">
        <f t="array" ref="AB1926">MAX(($I$2:$I$10000=I1926)*($W$2:$W$10000=W1926)*($E$2:$E$10000="51")*($P$2:$P$10000))</f>
        <v>0</v>
      </c>
      <c r="AC1926" s="957">
        <f t="shared" si="154"/>
        <v>0</v>
      </c>
    </row>
    <row r="1927" spans="24:29" x14ac:dyDescent="0.3">
      <c r="X1927" s="970" t="str">
        <f t="shared" si="152"/>
        <v>PAS AE 2018</v>
      </c>
      <c r="Y1927" s="970" t="str">
        <f t="shared" si="153"/>
        <v/>
      </c>
      <c r="Z1927" s="957">
        <f t="shared" si="150"/>
        <v>0</v>
      </c>
      <c r="AA1927" s="957" t="str">
        <f t="shared" si="151"/>
        <v/>
      </c>
      <c r="AB1927" s="957">
        <f t="array" ref="AB1927">MAX(($I$2:$I$10000=I1927)*($W$2:$W$10000=W1927)*($E$2:$E$10000="51")*($P$2:$P$10000))</f>
        <v>0</v>
      </c>
      <c r="AC1927" s="957">
        <f t="shared" si="154"/>
        <v>0</v>
      </c>
    </row>
    <row r="1928" spans="24:29" x14ac:dyDescent="0.3">
      <c r="X1928" s="970" t="str">
        <f t="shared" si="152"/>
        <v>PAS AE 2018</v>
      </c>
      <c r="Y1928" s="970" t="str">
        <f t="shared" si="153"/>
        <v/>
      </c>
      <c r="Z1928" s="957">
        <f t="shared" si="150"/>
        <v>0</v>
      </c>
      <c r="AA1928" s="957" t="str">
        <f t="shared" si="151"/>
        <v/>
      </c>
      <c r="AB1928" s="957">
        <f t="array" ref="AB1928">MAX(($I$2:$I$10000=I1928)*($W$2:$W$10000=W1928)*($E$2:$E$10000="51")*($P$2:$P$10000))</f>
        <v>0</v>
      </c>
      <c r="AC1928" s="957">
        <f t="shared" si="154"/>
        <v>0</v>
      </c>
    </row>
    <row r="1929" spans="24:29" x14ac:dyDescent="0.3">
      <c r="X1929" s="970" t="str">
        <f t="shared" si="152"/>
        <v>PAS AE 2018</v>
      </c>
      <c r="Y1929" s="970" t="str">
        <f t="shared" si="153"/>
        <v/>
      </c>
      <c r="Z1929" s="957">
        <f t="shared" si="150"/>
        <v>0</v>
      </c>
      <c r="AA1929" s="957" t="str">
        <f t="shared" si="151"/>
        <v/>
      </c>
      <c r="AB1929" s="957">
        <f t="array" ref="AB1929">MAX(($I$2:$I$10000=I1929)*($W$2:$W$10000=W1929)*($E$2:$E$10000="51")*($P$2:$P$10000))</f>
        <v>0</v>
      </c>
      <c r="AC1929" s="957">
        <f t="shared" si="154"/>
        <v>0</v>
      </c>
    </row>
    <row r="1930" spans="24:29" x14ac:dyDescent="0.3">
      <c r="X1930" s="970" t="str">
        <f t="shared" si="152"/>
        <v>PAS AE 2018</v>
      </c>
      <c r="Y1930" s="970" t="str">
        <f t="shared" si="153"/>
        <v/>
      </c>
      <c r="Z1930" s="957">
        <f t="shared" si="150"/>
        <v>0</v>
      </c>
      <c r="AA1930" s="957" t="str">
        <f t="shared" si="151"/>
        <v/>
      </c>
      <c r="AB1930" s="957">
        <f t="array" ref="AB1930">MAX(($I$2:$I$10000=I1930)*($W$2:$W$10000=W1930)*($E$2:$E$10000="51")*($P$2:$P$10000))</f>
        <v>0</v>
      </c>
      <c r="AC1930" s="957">
        <f t="shared" si="154"/>
        <v>0</v>
      </c>
    </row>
    <row r="1931" spans="24:29" x14ac:dyDescent="0.3">
      <c r="X1931" s="970" t="str">
        <f t="shared" si="152"/>
        <v>PAS AE 2018</v>
      </c>
      <c r="Y1931" s="970" t="str">
        <f t="shared" si="153"/>
        <v/>
      </c>
      <c r="Z1931" s="957">
        <f t="shared" si="150"/>
        <v>0</v>
      </c>
      <c r="AA1931" s="957" t="str">
        <f t="shared" si="151"/>
        <v/>
      </c>
      <c r="AB1931" s="957">
        <f t="array" ref="AB1931">MAX(($I$2:$I$10000=I1931)*($W$2:$W$10000=W1931)*($E$2:$E$10000="51")*($P$2:$P$10000))</f>
        <v>0</v>
      </c>
      <c r="AC1931" s="957">
        <f t="shared" si="154"/>
        <v>0</v>
      </c>
    </row>
    <row r="1932" spans="24:29" x14ac:dyDescent="0.3">
      <c r="X1932" s="970" t="str">
        <f t="shared" si="152"/>
        <v>PAS AE 2018</v>
      </c>
      <c r="Y1932" s="970" t="str">
        <f t="shared" si="153"/>
        <v/>
      </c>
      <c r="Z1932" s="957">
        <f t="shared" si="150"/>
        <v>0</v>
      </c>
      <c r="AA1932" s="957" t="str">
        <f t="shared" si="151"/>
        <v/>
      </c>
      <c r="AB1932" s="957">
        <f t="array" ref="AB1932">MAX(($I$2:$I$10000=I1932)*($W$2:$W$10000=W1932)*($E$2:$E$10000="51")*($P$2:$P$10000))</f>
        <v>0</v>
      </c>
      <c r="AC1932" s="957">
        <f t="shared" si="154"/>
        <v>0</v>
      </c>
    </row>
    <row r="1933" spans="24:29" x14ac:dyDescent="0.3">
      <c r="X1933" s="970" t="str">
        <f t="shared" si="152"/>
        <v>PAS AE 2018</v>
      </c>
      <c r="Y1933" s="970" t="str">
        <f t="shared" si="153"/>
        <v/>
      </c>
      <c r="Z1933" s="957">
        <f t="shared" si="150"/>
        <v>0</v>
      </c>
      <c r="AA1933" s="957" t="str">
        <f t="shared" si="151"/>
        <v/>
      </c>
      <c r="AB1933" s="957">
        <f t="array" ref="AB1933">MAX(($I$2:$I$10000=I1933)*($W$2:$W$10000=W1933)*($E$2:$E$10000="51")*($P$2:$P$10000))</f>
        <v>0</v>
      </c>
      <c r="AC1933" s="957">
        <f t="shared" si="154"/>
        <v>0</v>
      </c>
    </row>
    <row r="1934" spans="24:29" x14ac:dyDescent="0.3">
      <c r="X1934" s="970" t="str">
        <f t="shared" si="152"/>
        <v>PAS AE 2018</v>
      </c>
      <c r="Y1934" s="970" t="str">
        <f t="shared" si="153"/>
        <v/>
      </c>
      <c r="Z1934" s="957">
        <f t="shared" si="150"/>
        <v>0</v>
      </c>
      <c r="AA1934" s="957" t="str">
        <f t="shared" si="151"/>
        <v/>
      </c>
      <c r="AB1934" s="957">
        <f t="array" ref="AB1934">MAX(($I$2:$I$10000=I1934)*($W$2:$W$10000=W1934)*($E$2:$E$10000="51")*($P$2:$P$10000))</f>
        <v>0</v>
      </c>
      <c r="AC1934" s="957">
        <f t="shared" si="154"/>
        <v>0</v>
      </c>
    </row>
    <row r="1935" spans="24:29" x14ac:dyDescent="0.3">
      <c r="X1935" s="970" t="str">
        <f t="shared" si="152"/>
        <v>PAS AE 2018</v>
      </c>
      <c r="Y1935" s="970" t="str">
        <f t="shared" si="153"/>
        <v/>
      </c>
      <c r="Z1935" s="957">
        <f t="shared" si="150"/>
        <v>0</v>
      </c>
      <c r="AA1935" s="957" t="str">
        <f t="shared" si="151"/>
        <v/>
      </c>
      <c r="AB1935" s="957">
        <f t="array" ref="AB1935">MAX(($I$2:$I$10000=I1935)*($W$2:$W$10000=W1935)*($E$2:$E$10000="51")*($P$2:$P$10000))</f>
        <v>0</v>
      </c>
      <c r="AC1935" s="957">
        <f t="shared" si="154"/>
        <v>0</v>
      </c>
    </row>
    <row r="1936" spans="24:29" x14ac:dyDescent="0.3">
      <c r="X1936" s="970" t="str">
        <f t="shared" si="152"/>
        <v>PAS AE 2018</v>
      </c>
      <c r="Y1936" s="970" t="str">
        <f t="shared" si="153"/>
        <v/>
      </c>
      <c r="Z1936" s="957">
        <f t="shared" si="150"/>
        <v>0</v>
      </c>
      <c r="AA1936" s="957" t="str">
        <f t="shared" si="151"/>
        <v/>
      </c>
      <c r="AB1936" s="957">
        <f t="array" ref="AB1936">MAX(($I$2:$I$10000=I1936)*($W$2:$W$10000=W1936)*($E$2:$E$10000="51")*($P$2:$P$10000))</f>
        <v>0</v>
      </c>
      <c r="AC1936" s="957">
        <f t="shared" si="154"/>
        <v>0</v>
      </c>
    </row>
    <row r="1937" spans="24:29" x14ac:dyDescent="0.3">
      <c r="X1937" s="970" t="str">
        <f t="shared" si="152"/>
        <v>PAS AE 2018</v>
      </c>
      <c r="Y1937" s="970" t="str">
        <f t="shared" si="153"/>
        <v/>
      </c>
      <c r="Z1937" s="957">
        <f t="shared" si="150"/>
        <v>0</v>
      </c>
      <c r="AA1937" s="957" t="str">
        <f t="shared" si="151"/>
        <v/>
      </c>
      <c r="AB1937" s="957">
        <f t="array" ref="AB1937">MAX(($I$2:$I$10000=I1937)*($W$2:$W$10000=W1937)*($E$2:$E$10000="51")*($P$2:$P$10000))</f>
        <v>0</v>
      </c>
      <c r="AC1937" s="957">
        <f t="shared" si="154"/>
        <v>0</v>
      </c>
    </row>
    <row r="1938" spans="24:29" x14ac:dyDescent="0.3">
      <c r="X1938" s="970" t="str">
        <f t="shared" si="152"/>
        <v>PAS AE 2018</v>
      </c>
      <c r="Y1938" s="970" t="str">
        <f t="shared" si="153"/>
        <v/>
      </c>
      <c r="Z1938" s="957">
        <f t="shared" si="150"/>
        <v>0</v>
      </c>
      <c r="AA1938" s="957" t="str">
        <f t="shared" si="151"/>
        <v/>
      </c>
      <c r="AB1938" s="957">
        <f t="array" ref="AB1938">MAX(($I$2:$I$10000=I1938)*($W$2:$W$10000=W1938)*($E$2:$E$10000="51")*($P$2:$P$10000))</f>
        <v>0</v>
      </c>
      <c r="AC1938" s="957">
        <f t="shared" si="154"/>
        <v>0</v>
      </c>
    </row>
    <row r="1939" spans="24:29" x14ac:dyDescent="0.3">
      <c r="X1939" s="970" t="str">
        <f t="shared" si="152"/>
        <v>PAS AE 2018</v>
      </c>
      <c r="Y1939" s="970" t="str">
        <f t="shared" si="153"/>
        <v/>
      </c>
      <c r="Z1939" s="957">
        <f t="shared" si="150"/>
        <v>0</v>
      </c>
      <c r="AA1939" s="957" t="str">
        <f t="shared" si="151"/>
        <v/>
      </c>
      <c r="AB1939" s="957">
        <f t="array" ref="AB1939">MAX(($I$2:$I$10000=I1939)*($W$2:$W$10000=W1939)*($E$2:$E$10000="51")*($P$2:$P$10000))</f>
        <v>0</v>
      </c>
      <c r="AC1939" s="957">
        <f t="shared" si="154"/>
        <v>0</v>
      </c>
    </row>
    <row r="1940" spans="24:29" x14ac:dyDescent="0.3">
      <c r="X1940" s="970" t="str">
        <f t="shared" si="152"/>
        <v>PAS AE 2018</v>
      </c>
      <c r="Y1940" s="970" t="str">
        <f t="shared" si="153"/>
        <v/>
      </c>
      <c r="Z1940" s="957">
        <f t="shared" si="150"/>
        <v>0</v>
      </c>
      <c r="AA1940" s="957" t="str">
        <f t="shared" si="151"/>
        <v/>
      </c>
      <c r="AB1940" s="957">
        <f t="array" ref="AB1940">MAX(($I$2:$I$10000=I1940)*($W$2:$W$10000=W1940)*($E$2:$E$10000="51")*($P$2:$P$10000))</f>
        <v>0</v>
      </c>
      <c r="AC1940" s="957">
        <f t="shared" si="154"/>
        <v>0</v>
      </c>
    </row>
    <row r="1941" spans="24:29" x14ac:dyDescent="0.3">
      <c r="X1941" s="970" t="str">
        <f t="shared" si="152"/>
        <v>PAS AE 2018</v>
      </c>
      <c r="Y1941" s="970" t="str">
        <f t="shared" si="153"/>
        <v/>
      </c>
      <c r="Z1941" s="957">
        <f t="shared" si="150"/>
        <v>0</v>
      </c>
      <c r="AA1941" s="957" t="str">
        <f t="shared" si="151"/>
        <v/>
      </c>
      <c r="AB1941" s="957">
        <f t="array" ref="AB1941">MAX(($I$2:$I$10000=I1941)*($W$2:$W$10000=W1941)*($E$2:$E$10000="51")*($P$2:$P$10000))</f>
        <v>0</v>
      </c>
      <c r="AC1941" s="957">
        <f t="shared" si="154"/>
        <v>0</v>
      </c>
    </row>
    <row r="1942" spans="24:29" x14ac:dyDescent="0.3">
      <c r="X1942" s="970" t="str">
        <f t="shared" si="152"/>
        <v>PAS AE 2018</v>
      </c>
      <c r="Y1942" s="970" t="str">
        <f t="shared" si="153"/>
        <v/>
      </c>
      <c r="Z1942" s="957">
        <f t="shared" si="150"/>
        <v>0</v>
      </c>
      <c r="AA1942" s="957" t="str">
        <f t="shared" si="151"/>
        <v/>
      </c>
      <c r="AB1942" s="957">
        <f t="array" ref="AB1942">MAX(($I$2:$I$10000=I1942)*($W$2:$W$10000=W1942)*($E$2:$E$10000="51")*($P$2:$P$10000))</f>
        <v>0</v>
      </c>
      <c r="AC1942" s="957">
        <f t="shared" si="154"/>
        <v>0</v>
      </c>
    </row>
    <row r="1943" spans="24:29" x14ac:dyDescent="0.3">
      <c r="X1943" s="970" t="str">
        <f t="shared" si="152"/>
        <v>PAS AE 2018</v>
      </c>
      <c r="Y1943" s="970" t="str">
        <f t="shared" si="153"/>
        <v/>
      </c>
      <c r="Z1943" s="957">
        <f t="shared" si="150"/>
        <v>0</v>
      </c>
      <c r="AA1943" s="957" t="str">
        <f t="shared" si="151"/>
        <v/>
      </c>
      <c r="AB1943" s="957">
        <f t="array" ref="AB1943">MAX(($I$2:$I$10000=I1943)*($W$2:$W$10000=W1943)*($E$2:$E$10000="51")*($P$2:$P$10000))</f>
        <v>0</v>
      </c>
      <c r="AC1943" s="957">
        <f t="shared" si="154"/>
        <v>0</v>
      </c>
    </row>
    <row r="1944" spans="24:29" x14ac:dyDescent="0.3">
      <c r="X1944" s="970" t="str">
        <f t="shared" si="152"/>
        <v>PAS AE 2018</v>
      </c>
      <c r="Y1944" s="970" t="str">
        <f t="shared" si="153"/>
        <v/>
      </c>
      <c r="Z1944" s="957">
        <f t="shared" si="150"/>
        <v>0</v>
      </c>
      <c r="AA1944" s="957" t="str">
        <f t="shared" si="151"/>
        <v/>
      </c>
      <c r="AB1944" s="957">
        <f t="array" ref="AB1944">MAX(($I$2:$I$10000=I1944)*($W$2:$W$10000=W1944)*($E$2:$E$10000="51")*($P$2:$P$10000))</f>
        <v>0</v>
      </c>
      <c r="AC1944" s="957">
        <f t="shared" si="154"/>
        <v>0</v>
      </c>
    </row>
    <row r="1945" spans="24:29" x14ac:dyDescent="0.3">
      <c r="X1945" s="970" t="str">
        <f t="shared" si="152"/>
        <v>PAS AE 2018</v>
      </c>
      <c r="Y1945" s="970" t="str">
        <f t="shared" si="153"/>
        <v/>
      </c>
      <c r="Z1945" s="957">
        <f t="shared" si="150"/>
        <v>0</v>
      </c>
      <c r="AA1945" s="957" t="str">
        <f t="shared" si="151"/>
        <v/>
      </c>
      <c r="AB1945" s="957">
        <f t="array" ref="AB1945">MAX(($I$2:$I$10000=I1945)*($W$2:$W$10000=W1945)*($E$2:$E$10000="51")*($P$2:$P$10000))</f>
        <v>0</v>
      </c>
      <c r="AC1945" s="957">
        <f t="shared" si="154"/>
        <v>0</v>
      </c>
    </row>
    <row r="1946" spans="24:29" x14ac:dyDescent="0.3">
      <c r="X1946" s="970" t="str">
        <f t="shared" si="152"/>
        <v>PAS AE 2018</v>
      </c>
      <c r="Y1946" s="970" t="str">
        <f t="shared" si="153"/>
        <v/>
      </c>
      <c r="Z1946" s="957">
        <f t="shared" si="150"/>
        <v>0</v>
      </c>
      <c r="AA1946" s="957" t="str">
        <f t="shared" si="151"/>
        <v/>
      </c>
      <c r="AB1946" s="957">
        <f t="array" ref="AB1946">MAX(($I$2:$I$10000=I1946)*($W$2:$W$10000=W1946)*($E$2:$E$10000="51")*($P$2:$P$10000))</f>
        <v>0</v>
      </c>
      <c r="AC1946" s="957">
        <f t="shared" si="154"/>
        <v>0</v>
      </c>
    </row>
    <row r="1947" spans="24:29" x14ac:dyDescent="0.3">
      <c r="X1947" s="970" t="str">
        <f t="shared" si="152"/>
        <v>PAS AE 2018</v>
      </c>
      <c r="Y1947" s="970" t="str">
        <f t="shared" si="153"/>
        <v/>
      </c>
      <c r="Z1947" s="957">
        <f t="shared" si="150"/>
        <v>0</v>
      </c>
      <c r="AA1947" s="957" t="str">
        <f t="shared" si="151"/>
        <v/>
      </c>
      <c r="AB1947" s="957">
        <f t="array" ref="AB1947">MAX(($I$2:$I$10000=I1947)*($W$2:$W$10000=W1947)*($E$2:$E$10000="51")*($P$2:$P$10000))</f>
        <v>0</v>
      </c>
      <c r="AC1947" s="957">
        <f t="shared" si="154"/>
        <v>0</v>
      </c>
    </row>
    <row r="1948" spans="24:29" x14ac:dyDescent="0.3">
      <c r="X1948" s="970" t="str">
        <f t="shared" si="152"/>
        <v>PAS AE 2018</v>
      </c>
      <c r="Y1948" s="970" t="str">
        <f t="shared" si="153"/>
        <v/>
      </c>
      <c r="Z1948" s="957">
        <f t="shared" si="150"/>
        <v>0</v>
      </c>
      <c r="AA1948" s="957" t="str">
        <f t="shared" si="151"/>
        <v/>
      </c>
      <c r="AB1948" s="957">
        <f t="array" ref="AB1948">MAX(($I$2:$I$10000=I1948)*($W$2:$W$10000=W1948)*($E$2:$E$10000="51")*($P$2:$P$10000))</f>
        <v>0</v>
      </c>
      <c r="AC1948" s="957">
        <f t="shared" si="154"/>
        <v>0</v>
      </c>
    </row>
    <row r="1949" spans="24:29" x14ac:dyDescent="0.3">
      <c r="X1949" s="970" t="str">
        <f t="shared" si="152"/>
        <v>PAS AE 2018</v>
      </c>
      <c r="Y1949" s="970" t="str">
        <f t="shared" si="153"/>
        <v/>
      </c>
      <c r="Z1949" s="957">
        <f t="shared" si="150"/>
        <v>0</v>
      </c>
      <c r="AA1949" s="957" t="str">
        <f t="shared" si="151"/>
        <v/>
      </c>
      <c r="AB1949" s="957">
        <f t="array" ref="AB1949">MAX(($I$2:$I$10000=I1949)*($W$2:$W$10000=W1949)*($E$2:$E$10000="51")*($P$2:$P$10000))</f>
        <v>0</v>
      </c>
      <c r="AC1949" s="957">
        <f t="shared" si="154"/>
        <v>0</v>
      </c>
    </row>
    <row r="1950" spans="24:29" x14ac:dyDescent="0.3">
      <c r="X1950" s="970" t="str">
        <f t="shared" si="152"/>
        <v>PAS AE 2018</v>
      </c>
      <c r="Y1950" s="970" t="str">
        <f t="shared" si="153"/>
        <v/>
      </c>
      <c r="Z1950" s="957">
        <f t="shared" si="150"/>
        <v>0</v>
      </c>
      <c r="AA1950" s="957" t="str">
        <f t="shared" si="151"/>
        <v/>
      </c>
      <c r="AB1950" s="957">
        <f t="array" ref="AB1950">MAX(($I$2:$I$10000=I1950)*($W$2:$W$10000=W1950)*($E$2:$E$10000="51")*($P$2:$P$10000))</f>
        <v>0</v>
      </c>
      <c r="AC1950" s="957">
        <f t="shared" si="154"/>
        <v>0</v>
      </c>
    </row>
    <row r="1951" spans="24:29" x14ac:dyDescent="0.3">
      <c r="X1951" s="970" t="str">
        <f t="shared" si="152"/>
        <v>PAS AE 2018</v>
      </c>
      <c r="Y1951" s="970" t="str">
        <f t="shared" si="153"/>
        <v/>
      </c>
      <c r="Z1951" s="957">
        <f t="shared" si="150"/>
        <v>0</v>
      </c>
      <c r="AA1951" s="957" t="str">
        <f t="shared" si="151"/>
        <v/>
      </c>
      <c r="AB1951" s="957">
        <f t="array" ref="AB1951">MAX(($I$2:$I$10000=I1951)*($W$2:$W$10000=W1951)*($E$2:$E$10000="51")*($P$2:$P$10000))</f>
        <v>0</v>
      </c>
      <c r="AC1951" s="957">
        <f t="shared" si="154"/>
        <v>0</v>
      </c>
    </row>
    <row r="1952" spans="24:29" x14ac:dyDescent="0.3">
      <c r="X1952" s="970" t="str">
        <f t="shared" si="152"/>
        <v>PAS AE 2018</v>
      </c>
      <c r="Y1952" s="970" t="str">
        <f t="shared" si="153"/>
        <v/>
      </c>
      <c r="Z1952" s="957">
        <f t="shared" si="150"/>
        <v>0</v>
      </c>
      <c r="AA1952" s="957" t="str">
        <f t="shared" si="151"/>
        <v/>
      </c>
      <c r="AB1952" s="957">
        <f t="array" ref="AB1952">MAX(($I$2:$I$10000=I1952)*($W$2:$W$10000=W1952)*($E$2:$E$10000="51")*($P$2:$P$10000))</f>
        <v>0</v>
      </c>
      <c r="AC1952" s="957">
        <f t="shared" si="154"/>
        <v>0</v>
      </c>
    </row>
    <row r="1953" spans="24:29" x14ac:dyDescent="0.3">
      <c r="X1953" s="970" t="str">
        <f t="shared" si="152"/>
        <v>PAS AE 2018</v>
      </c>
      <c r="Y1953" s="970" t="str">
        <f t="shared" si="153"/>
        <v/>
      </c>
      <c r="Z1953" s="957">
        <f t="shared" si="150"/>
        <v>0</v>
      </c>
      <c r="AA1953" s="957" t="str">
        <f t="shared" si="151"/>
        <v/>
      </c>
      <c r="AB1953" s="957">
        <f t="array" ref="AB1953">MAX(($I$2:$I$10000=I1953)*($W$2:$W$10000=W1953)*($E$2:$E$10000="51")*($P$2:$P$10000))</f>
        <v>0</v>
      </c>
      <c r="AC1953" s="957">
        <f t="shared" si="154"/>
        <v>0</v>
      </c>
    </row>
    <row r="1954" spans="24:29" x14ac:dyDescent="0.3">
      <c r="X1954" s="970" t="str">
        <f t="shared" si="152"/>
        <v>PAS AE 2018</v>
      </c>
      <c r="Y1954" s="970" t="str">
        <f t="shared" si="153"/>
        <v/>
      </c>
      <c r="Z1954" s="957">
        <f t="shared" si="150"/>
        <v>0</v>
      </c>
      <c r="AA1954" s="957" t="str">
        <f t="shared" si="151"/>
        <v/>
      </c>
      <c r="AB1954" s="957">
        <f t="array" ref="AB1954">MAX(($I$2:$I$10000=I1954)*($W$2:$W$10000=W1954)*($E$2:$E$10000="51")*($P$2:$P$10000))</f>
        <v>0</v>
      </c>
      <c r="AC1954" s="957">
        <f t="shared" si="154"/>
        <v>0</v>
      </c>
    </row>
    <row r="1955" spans="24:29" x14ac:dyDescent="0.3">
      <c r="X1955" s="970" t="str">
        <f t="shared" si="152"/>
        <v>PAS AE 2018</v>
      </c>
      <c r="Y1955" s="970" t="str">
        <f t="shared" si="153"/>
        <v/>
      </c>
      <c r="Z1955" s="957">
        <f t="shared" si="150"/>
        <v>0</v>
      </c>
      <c r="AA1955" s="957" t="str">
        <f t="shared" si="151"/>
        <v/>
      </c>
      <c r="AB1955" s="957">
        <f t="array" ref="AB1955">MAX(($I$2:$I$10000=I1955)*($W$2:$W$10000=W1955)*($E$2:$E$10000="51")*($P$2:$P$10000))</f>
        <v>0</v>
      </c>
      <c r="AC1955" s="957">
        <f t="shared" si="154"/>
        <v>0</v>
      </c>
    </row>
    <row r="1956" spans="24:29" x14ac:dyDescent="0.3">
      <c r="X1956" s="970" t="str">
        <f t="shared" si="152"/>
        <v>PAS AE 2018</v>
      </c>
      <c r="Y1956" s="970" t="str">
        <f t="shared" si="153"/>
        <v/>
      </c>
      <c r="Z1956" s="957">
        <f t="shared" si="150"/>
        <v>0</v>
      </c>
      <c r="AA1956" s="957" t="str">
        <f t="shared" si="151"/>
        <v/>
      </c>
      <c r="AB1956" s="957">
        <f t="array" ref="AB1956">MAX(($I$2:$I$10000=I1956)*($W$2:$W$10000=W1956)*($E$2:$E$10000="51")*($P$2:$P$10000))</f>
        <v>0</v>
      </c>
      <c r="AC1956" s="957">
        <f t="shared" si="154"/>
        <v>0</v>
      </c>
    </row>
    <row r="1957" spans="24:29" x14ac:dyDescent="0.3">
      <c r="X1957" s="970" t="str">
        <f t="shared" si="152"/>
        <v>PAS AE 2018</v>
      </c>
      <c r="Y1957" s="970" t="str">
        <f t="shared" si="153"/>
        <v/>
      </c>
      <c r="Z1957" s="957">
        <f t="shared" si="150"/>
        <v>0</v>
      </c>
      <c r="AA1957" s="957" t="str">
        <f t="shared" si="151"/>
        <v/>
      </c>
      <c r="AB1957" s="957">
        <f t="array" ref="AB1957">MAX(($I$2:$I$10000=I1957)*($W$2:$W$10000=W1957)*($E$2:$E$10000="51")*($P$2:$P$10000))</f>
        <v>0</v>
      </c>
      <c r="AC1957" s="957">
        <f t="shared" si="154"/>
        <v>0</v>
      </c>
    </row>
    <row r="1958" spans="24:29" x14ac:dyDescent="0.3">
      <c r="X1958" s="970" t="str">
        <f t="shared" si="152"/>
        <v>PAS AE 2018</v>
      </c>
      <c r="Y1958" s="970" t="str">
        <f t="shared" si="153"/>
        <v/>
      </c>
      <c r="Z1958" s="957">
        <f t="shared" si="150"/>
        <v>0</v>
      </c>
      <c r="AA1958" s="957" t="str">
        <f t="shared" si="151"/>
        <v/>
      </c>
      <c r="AB1958" s="957">
        <f t="array" ref="AB1958">MAX(($I$2:$I$10000=I1958)*($W$2:$W$10000=W1958)*($E$2:$E$10000="51")*($P$2:$P$10000))</f>
        <v>0</v>
      </c>
      <c r="AC1958" s="957">
        <f t="shared" si="154"/>
        <v>0</v>
      </c>
    </row>
    <row r="1959" spans="24:29" x14ac:dyDescent="0.3">
      <c r="X1959" s="970" t="str">
        <f t="shared" si="152"/>
        <v>PAS AE 2018</v>
      </c>
      <c r="Y1959" s="970" t="str">
        <f t="shared" si="153"/>
        <v/>
      </c>
      <c r="Z1959" s="957">
        <f t="shared" si="150"/>
        <v>0</v>
      </c>
      <c r="AA1959" s="957" t="str">
        <f t="shared" si="151"/>
        <v/>
      </c>
      <c r="AB1959" s="957">
        <f t="array" ref="AB1959">MAX(($I$2:$I$10000=I1959)*($W$2:$W$10000=W1959)*($E$2:$E$10000="51")*($P$2:$P$10000))</f>
        <v>0</v>
      </c>
      <c r="AC1959" s="957">
        <f t="shared" si="154"/>
        <v>0</v>
      </c>
    </row>
    <row r="1960" spans="24:29" x14ac:dyDescent="0.3">
      <c r="X1960" s="970" t="str">
        <f t="shared" si="152"/>
        <v>PAS AE 2018</v>
      </c>
      <c r="Y1960" s="970" t="str">
        <f t="shared" si="153"/>
        <v/>
      </c>
      <c r="Z1960" s="957">
        <f t="shared" si="150"/>
        <v>0</v>
      </c>
      <c r="AA1960" s="957" t="str">
        <f t="shared" si="151"/>
        <v/>
      </c>
      <c r="AB1960" s="957">
        <f t="array" ref="AB1960">MAX(($I$2:$I$10000=I1960)*($W$2:$W$10000=W1960)*($E$2:$E$10000="51")*($P$2:$P$10000))</f>
        <v>0</v>
      </c>
      <c r="AC1960" s="957">
        <f t="shared" si="154"/>
        <v>0</v>
      </c>
    </row>
    <row r="1961" spans="24:29" x14ac:dyDescent="0.3">
      <c r="X1961" s="970" t="str">
        <f t="shared" si="152"/>
        <v>PAS AE 2018</v>
      </c>
      <c r="Y1961" s="970" t="str">
        <f t="shared" si="153"/>
        <v/>
      </c>
      <c r="Z1961" s="957">
        <f t="shared" si="150"/>
        <v>0</v>
      </c>
      <c r="AA1961" s="957" t="str">
        <f t="shared" si="151"/>
        <v/>
      </c>
      <c r="AB1961" s="957">
        <f t="array" ref="AB1961">MAX(($I$2:$I$10000=I1961)*($W$2:$W$10000=W1961)*($E$2:$E$10000="51")*($P$2:$P$10000))</f>
        <v>0</v>
      </c>
      <c r="AC1961" s="957">
        <f t="shared" si="154"/>
        <v>0</v>
      </c>
    </row>
    <row r="1962" spans="24:29" x14ac:dyDescent="0.3">
      <c r="X1962" s="970" t="str">
        <f t="shared" si="152"/>
        <v>PAS AE 2018</v>
      </c>
      <c r="Y1962" s="970" t="str">
        <f t="shared" si="153"/>
        <v/>
      </c>
      <c r="Z1962" s="957">
        <f t="shared" si="150"/>
        <v>0</v>
      </c>
      <c r="AA1962" s="957" t="str">
        <f t="shared" si="151"/>
        <v/>
      </c>
      <c r="AB1962" s="957">
        <f t="array" ref="AB1962">MAX(($I$2:$I$10000=I1962)*($W$2:$W$10000=W1962)*($E$2:$E$10000="51")*($P$2:$P$10000))</f>
        <v>0</v>
      </c>
      <c r="AC1962" s="957">
        <f t="shared" si="154"/>
        <v>0</v>
      </c>
    </row>
    <row r="1963" spans="24:29" x14ac:dyDescent="0.3">
      <c r="X1963" s="970" t="str">
        <f t="shared" si="152"/>
        <v>PAS AE 2018</v>
      </c>
      <c r="Y1963" s="970" t="str">
        <f t="shared" si="153"/>
        <v/>
      </c>
      <c r="Z1963" s="957">
        <f t="shared" si="150"/>
        <v>0</v>
      </c>
      <c r="AA1963" s="957" t="str">
        <f t="shared" si="151"/>
        <v/>
      </c>
      <c r="AB1963" s="957">
        <f t="array" ref="AB1963">MAX(($I$2:$I$10000=I1963)*($W$2:$W$10000=W1963)*($E$2:$E$10000="51")*($P$2:$P$10000))</f>
        <v>0</v>
      </c>
      <c r="AC1963" s="957">
        <f t="shared" si="154"/>
        <v>0</v>
      </c>
    </row>
    <row r="1964" spans="24:29" x14ac:dyDescent="0.3">
      <c r="X1964" s="970" t="str">
        <f t="shared" si="152"/>
        <v>PAS AE 2018</v>
      </c>
      <c r="Y1964" s="970" t="str">
        <f t="shared" si="153"/>
        <v/>
      </c>
      <c r="Z1964" s="957">
        <f t="shared" si="150"/>
        <v>0</v>
      </c>
      <c r="AA1964" s="957" t="str">
        <f t="shared" si="151"/>
        <v/>
      </c>
      <c r="AB1964" s="957">
        <f t="array" ref="AB1964">MAX(($I$2:$I$10000=I1964)*($W$2:$W$10000=W1964)*($E$2:$E$10000="51")*($P$2:$P$10000))</f>
        <v>0</v>
      </c>
      <c r="AC1964" s="957">
        <f t="shared" si="154"/>
        <v>0</v>
      </c>
    </row>
    <row r="1965" spans="24:29" x14ac:dyDescent="0.3">
      <c r="X1965" s="970" t="str">
        <f t="shared" si="152"/>
        <v>PAS AE 2018</v>
      </c>
      <c r="Y1965" s="970" t="str">
        <f t="shared" si="153"/>
        <v/>
      </c>
      <c r="Z1965" s="957">
        <f t="shared" si="150"/>
        <v>0</v>
      </c>
      <c r="AA1965" s="957" t="str">
        <f t="shared" si="151"/>
        <v/>
      </c>
      <c r="AB1965" s="957">
        <f t="array" ref="AB1965">MAX(($I$2:$I$10000=I1965)*($W$2:$W$10000=W1965)*($E$2:$E$10000="51")*($P$2:$P$10000))</f>
        <v>0</v>
      </c>
      <c r="AC1965" s="957">
        <f t="shared" si="154"/>
        <v>0</v>
      </c>
    </row>
    <row r="1966" spans="24:29" x14ac:dyDescent="0.3">
      <c r="X1966" s="970" t="str">
        <f t="shared" si="152"/>
        <v>PAS AE 2018</v>
      </c>
      <c r="Y1966" s="970" t="str">
        <f t="shared" si="153"/>
        <v/>
      </c>
      <c r="Z1966" s="957">
        <f t="shared" si="150"/>
        <v>0</v>
      </c>
      <c r="AA1966" s="957" t="str">
        <f t="shared" si="151"/>
        <v/>
      </c>
      <c r="AB1966" s="957">
        <f t="array" ref="AB1966">MAX(($I$2:$I$10000=I1966)*($W$2:$W$10000=W1966)*($E$2:$E$10000="51")*($P$2:$P$10000))</f>
        <v>0</v>
      </c>
      <c r="AC1966" s="957">
        <f t="shared" si="154"/>
        <v>0</v>
      </c>
    </row>
    <row r="1967" spans="24:29" x14ac:dyDescent="0.3">
      <c r="X1967" s="970" t="str">
        <f t="shared" si="152"/>
        <v>PAS AE 2018</v>
      </c>
      <c r="Y1967" s="970" t="str">
        <f t="shared" si="153"/>
        <v/>
      </c>
      <c r="Z1967" s="957">
        <f t="shared" si="150"/>
        <v>0</v>
      </c>
      <c r="AA1967" s="957" t="str">
        <f t="shared" si="151"/>
        <v/>
      </c>
      <c r="AB1967" s="957">
        <f t="array" ref="AB1967">MAX(($I$2:$I$10000=I1967)*($W$2:$W$10000=W1967)*($E$2:$E$10000="51")*($P$2:$P$10000))</f>
        <v>0</v>
      </c>
      <c r="AC1967" s="957">
        <f t="shared" si="154"/>
        <v>0</v>
      </c>
    </row>
    <row r="1968" spans="24:29" x14ac:dyDescent="0.3">
      <c r="X1968" s="970" t="str">
        <f t="shared" si="152"/>
        <v>PAS AE 2018</v>
      </c>
      <c r="Y1968" s="970" t="str">
        <f t="shared" si="153"/>
        <v/>
      </c>
      <c r="Z1968" s="957">
        <f t="shared" si="150"/>
        <v>0</v>
      </c>
      <c r="AA1968" s="957" t="str">
        <f t="shared" si="151"/>
        <v/>
      </c>
      <c r="AB1968" s="957">
        <f t="array" ref="AB1968">MAX(($I$2:$I$10000=I1968)*($W$2:$W$10000=W1968)*($E$2:$E$10000="51")*($P$2:$P$10000))</f>
        <v>0</v>
      </c>
      <c r="AC1968" s="957">
        <f t="shared" si="154"/>
        <v>0</v>
      </c>
    </row>
    <row r="1969" spans="24:29" x14ac:dyDescent="0.3">
      <c r="X1969" s="970" t="str">
        <f t="shared" si="152"/>
        <v>PAS AE 2018</v>
      </c>
      <c r="Y1969" s="970" t="str">
        <f t="shared" si="153"/>
        <v/>
      </c>
      <c r="Z1969" s="957">
        <f t="shared" si="150"/>
        <v>0</v>
      </c>
      <c r="AA1969" s="957" t="str">
        <f t="shared" si="151"/>
        <v/>
      </c>
      <c r="AB1969" s="957">
        <f t="array" ref="AB1969">MAX(($I$2:$I$10000=I1969)*($W$2:$W$10000=W1969)*($E$2:$E$10000="51")*($P$2:$P$10000))</f>
        <v>0</v>
      </c>
      <c r="AC1969" s="957">
        <f t="shared" si="154"/>
        <v>0</v>
      </c>
    </row>
    <row r="1970" spans="24:29" x14ac:dyDescent="0.3">
      <c r="X1970" s="970" t="str">
        <f t="shared" si="152"/>
        <v>PAS AE 2018</v>
      </c>
      <c r="Y1970" s="970" t="str">
        <f t="shared" si="153"/>
        <v/>
      </c>
      <c r="Z1970" s="957">
        <f t="shared" si="150"/>
        <v>0</v>
      </c>
      <c r="AA1970" s="957" t="str">
        <f t="shared" si="151"/>
        <v/>
      </c>
      <c r="AB1970" s="957">
        <f t="array" ref="AB1970">MAX(($I$2:$I$10000=I1970)*($W$2:$W$10000=W1970)*($E$2:$E$10000="51")*($P$2:$P$10000))</f>
        <v>0</v>
      </c>
      <c r="AC1970" s="957">
        <f t="shared" si="154"/>
        <v>0</v>
      </c>
    </row>
    <row r="1971" spans="24:29" x14ac:dyDescent="0.3">
      <c r="X1971" s="970" t="str">
        <f t="shared" si="152"/>
        <v>PAS AE 2018</v>
      </c>
      <c r="Y1971" s="970" t="str">
        <f t="shared" si="153"/>
        <v/>
      </c>
      <c r="Z1971" s="957">
        <f t="shared" si="150"/>
        <v>0</v>
      </c>
      <c r="AA1971" s="957" t="str">
        <f t="shared" si="151"/>
        <v/>
      </c>
      <c r="AB1971" s="957">
        <f t="array" ref="AB1971">MAX(($I$2:$I$10000=I1971)*($W$2:$W$10000=W1971)*($E$2:$E$10000="51")*($P$2:$P$10000))</f>
        <v>0</v>
      </c>
      <c r="AC1971" s="957">
        <f t="shared" si="154"/>
        <v>0</v>
      </c>
    </row>
    <row r="1972" spans="24:29" x14ac:dyDescent="0.3">
      <c r="X1972" s="970" t="str">
        <f t="shared" si="152"/>
        <v>PAS AE 2018</v>
      </c>
      <c r="Y1972" s="970" t="str">
        <f t="shared" si="153"/>
        <v/>
      </c>
      <c r="Z1972" s="957">
        <f t="shared" si="150"/>
        <v>0</v>
      </c>
      <c r="AA1972" s="957" t="str">
        <f t="shared" si="151"/>
        <v/>
      </c>
      <c r="AB1972" s="957">
        <f t="array" ref="AB1972">MAX(($I$2:$I$10000=I1972)*($W$2:$W$10000=W1972)*($E$2:$E$10000="51")*($P$2:$P$10000))</f>
        <v>0</v>
      </c>
      <c r="AC1972" s="957">
        <f t="shared" si="154"/>
        <v>0</v>
      </c>
    </row>
    <row r="1973" spans="24:29" x14ac:dyDescent="0.3">
      <c r="X1973" s="970" t="str">
        <f t="shared" si="152"/>
        <v>PAS AE 2018</v>
      </c>
      <c r="Y1973" s="970" t="str">
        <f t="shared" si="153"/>
        <v/>
      </c>
      <c r="Z1973" s="957">
        <f t="shared" si="150"/>
        <v>0</v>
      </c>
      <c r="AA1973" s="957" t="str">
        <f t="shared" si="151"/>
        <v/>
      </c>
      <c r="AB1973" s="957">
        <f t="array" ref="AB1973">MAX(($I$2:$I$10000=I1973)*($W$2:$W$10000=W1973)*($E$2:$E$10000="51")*($P$2:$P$10000))</f>
        <v>0</v>
      </c>
      <c r="AC1973" s="957">
        <f t="shared" si="154"/>
        <v>0</v>
      </c>
    </row>
    <row r="1974" spans="24:29" x14ac:dyDescent="0.3">
      <c r="X1974" s="970" t="str">
        <f t="shared" si="152"/>
        <v>PAS AE 2018</v>
      </c>
      <c r="Y1974" s="970" t="str">
        <f t="shared" si="153"/>
        <v/>
      </c>
      <c r="Z1974" s="957">
        <f t="shared" si="150"/>
        <v>0</v>
      </c>
      <c r="AA1974" s="957" t="str">
        <f t="shared" si="151"/>
        <v/>
      </c>
      <c r="AB1974" s="957">
        <f t="array" ref="AB1974">MAX(($I$2:$I$10000=I1974)*($W$2:$W$10000=W1974)*($E$2:$E$10000="51")*($P$2:$P$10000))</f>
        <v>0</v>
      </c>
      <c r="AC1974" s="957">
        <f t="shared" si="154"/>
        <v>0</v>
      </c>
    </row>
    <row r="1975" spans="24:29" x14ac:dyDescent="0.3">
      <c r="X1975" s="970" t="str">
        <f t="shared" si="152"/>
        <v>PAS AE 2018</v>
      </c>
      <c r="Y1975" s="970" t="str">
        <f t="shared" si="153"/>
        <v/>
      </c>
      <c r="Z1975" s="957">
        <f t="shared" si="150"/>
        <v>0</v>
      </c>
      <c r="AA1975" s="957" t="str">
        <f t="shared" si="151"/>
        <v/>
      </c>
      <c r="AB1975" s="957">
        <f t="array" ref="AB1975">MAX(($I$2:$I$10000=I1975)*($W$2:$W$10000=W1975)*($E$2:$E$10000="51")*($P$2:$P$10000))</f>
        <v>0</v>
      </c>
      <c r="AC1975" s="957">
        <f t="shared" si="154"/>
        <v>0</v>
      </c>
    </row>
    <row r="1976" spans="24:29" x14ac:dyDescent="0.3">
      <c r="X1976" s="970" t="str">
        <f t="shared" si="152"/>
        <v>PAS AE 2018</v>
      </c>
      <c r="Y1976" s="970" t="str">
        <f t="shared" si="153"/>
        <v/>
      </c>
      <c r="Z1976" s="957">
        <f t="shared" si="150"/>
        <v>0</v>
      </c>
      <c r="AA1976" s="957" t="str">
        <f t="shared" si="151"/>
        <v/>
      </c>
      <c r="AB1976" s="957">
        <f t="array" ref="AB1976">MAX(($I$2:$I$10000=I1976)*($W$2:$W$10000=W1976)*($E$2:$E$10000="51")*($P$2:$P$10000))</f>
        <v>0</v>
      </c>
      <c r="AC1976" s="957">
        <f t="shared" si="154"/>
        <v>0</v>
      </c>
    </row>
    <row r="1977" spans="24:29" x14ac:dyDescent="0.3">
      <c r="X1977" s="970" t="str">
        <f t="shared" si="152"/>
        <v>PAS AE 2018</v>
      </c>
      <c r="Y1977" s="970" t="str">
        <f t="shared" si="153"/>
        <v/>
      </c>
      <c r="Z1977" s="957">
        <f t="shared" si="150"/>
        <v>0</v>
      </c>
      <c r="AA1977" s="957" t="str">
        <f t="shared" si="151"/>
        <v/>
      </c>
      <c r="AB1977" s="957">
        <f t="array" ref="AB1977">MAX(($I$2:$I$10000=I1977)*($W$2:$W$10000=W1977)*($E$2:$E$10000="51")*($P$2:$P$10000))</f>
        <v>0</v>
      </c>
      <c r="AC1977" s="957">
        <f t="shared" si="154"/>
        <v>0</v>
      </c>
    </row>
    <row r="1978" spans="24:29" x14ac:dyDescent="0.3">
      <c r="X1978" s="970" t="str">
        <f t="shared" si="152"/>
        <v>PAS AE 2018</v>
      </c>
      <c r="Y1978" s="970" t="str">
        <f t="shared" si="153"/>
        <v/>
      </c>
      <c r="Z1978" s="957">
        <f t="shared" si="150"/>
        <v>0</v>
      </c>
      <c r="AA1978" s="957" t="str">
        <f t="shared" si="151"/>
        <v/>
      </c>
      <c r="AB1978" s="957">
        <f t="array" ref="AB1978">MAX(($I$2:$I$10000=I1978)*($W$2:$W$10000=W1978)*($E$2:$E$10000="51")*($P$2:$P$10000))</f>
        <v>0</v>
      </c>
      <c r="AC1978" s="957">
        <f t="shared" si="154"/>
        <v>0</v>
      </c>
    </row>
    <row r="1979" spans="24:29" x14ac:dyDescent="0.3">
      <c r="X1979" s="970" t="str">
        <f t="shared" si="152"/>
        <v>PAS AE 2018</v>
      </c>
      <c r="Y1979" s="970" t="str">
        <f t="shared" si="153"/>
        <v/>
      </c>
      <c r="Z1979" s="957">
        <f t="shared" si="150"/>
        <v>0</v>
      </c>
      <c r="AA1979" s="957" t="str">
        <f t="shared" si="151"/>
        <v/>
      </c>
      <c r="AB1979" s="957">
        <f t="array" ref="AB1979">MAX(($I$2:$I$10000=I1979)*($W$2:$W$10000=W1979)*($E$2:$E$10000="51")*($P$2:$P$10000))</f>
        <v>0</v>
      </c>
      <c r="AC1979" s="957">
        <f t="shared" si="154"/>
        <v>0</v>
      </c>
    </row>
    <row r="1980" spans="24:29" x14ac:dyDescent="0.3">
      <c r="X1980" s="970" t="str">
        <f t="shared" si="152"/>
        <v>PAS AE 2018</v>
      </c>
      <c r="Y1980" s="970" t="str">
        <f t="shared" si="153"/>
        <v/>
      </c>
      <c r="Z1980" s="957">
        <f t="shared" si="150"/>
        <v>0</v>
      </c>
      <c r="AA1980" s="957" t="str">
        <f t="shared" si="151"/>
        <v/>
      </c>
      <c r="AB1980" s="957">
        <f t="array" ref="AB1980">MAX(($I$2:$I$10000=I1980)*($W$2:$W$10000=W1980)*($E$2:$E$10000="51")*($P$2:$P$10000))</f>
        <v>0</v>
      </c>
      <c r="AC1980" s="957">
        <f t="shared" si="154"/>
        <v>0</v>
      </c>
    </row>
    <row r="1981" spans="24:29" x14ac:dyDescent="0.3">
      <c r="X1981" s="970" t="str">
        <f t="shared" si="152"/>
        <v>PAS AE 2018</v>
      </c>
      <c r="Y1981" s="970" t="str">
        <f t="shared" si="153"/>
        <v/>
      </c>
      <c r="Z1981" s="957">
        <f t="shared" si="150"/>
        <v>0</v>
      </c>
      <c r="AA1981" s="957" t="str">
        <f t="shared" si="151"/>
        <v/>
      </c>
      <c r="AB1981" s="957">
        <f t="array" ref="AB1981">MAX(($I$2:$I$10000=I1981)*($W$2:$W$10000=W1981)*($E$2:$E$10000="51")*($P$2:$P$10000))</f>
        <v>0</v>
      </c>
      <c r="AC1981" s="957">
        <f t="shared" si="154"/>
        <v>0</v>
      </c>
    </row>
    <row r="1982" spans="24:29" x14ac:dyDescent="0.3">
      <c r="X1982" s="970" t="str">
        <f t="shared" si="152"/>
        <v>PAS AE 2018</v>
      </c>
      <c r="Y1982" s="970" t="str">
        <f t="shared" si="153"/>
        <v/>
      </c>
      <c r="Z1982" s="957">
        <f t="shared" si="150"/>
        <v>0</v>
      </c>
      <c r="AA1982" s="957" t="str">
        <f t="shared" si="151"/>
        <v/>
      </c>
      <c r="AB1982" s="957">
        <f t="array" ref="AB1982">MAX(($I$2:$I$10000=I1982)*($W$2:$W$10000=W1982)*($E$2:$E$10000="51")*($P$2:$P$10000))</f>
        <v>0</v>
      </c>
      <c r="AC1982" s="957">
        <f t="shared" si="154"/>
        <v>0</v>
      </c>
    </row>
    <row r="1983" spans="24:29" x14ac:dyDescent="0.3">
      <c r="X1983" s="970" t="str">
        <f t="shared" si="152"/>
        <v>PAS AE 2018</v>
      </c>
      <c r="Y1983" s="970" t="str">
        <f t="shared" si="153"/>
        <v/>
      </c>
      <c r="Z1983" s="957">
        <f t="shared" si="150"/>
        <v>0</v>
      </c>
      <c r="AA1983" s="957" t="str">
        <f t="shared" si="151"/>
        <v/>
      </c>
      <c r="AB1983" s="957">
        <f t="array" ref="AB1983">MAX(($I$2:$I$10000=I1983)*($W$2:$W$10000=W1983)*($E$2:$E$10000="51")*($P$2:$P$10000))</f>
        <v>0</v>
      </c>
      <c r="AC1983" s="957">
        <f t="shared" si="154"/>
        <v>0</v>
      </c>
    </row>
    <row r="1984" spans="24:29" x14ac:dyDescent="0.3">
      <c r="X1984" s="970" t="str">
        <f t="shared" si="152"/>
        <v>PAS AE 2018</v>
      </c>
      <c r="Y1984" s="970" t="str">
        <f t="shared" si="153"/>
        <v/>
      </c>
      <c r="Z1984" s="957">
        <f t="shared" si="150"/>
        <v>0</v>
      </c>
      <c r="AA1984" s="957" t="str">
        <f t="shared" si="151"/>
        <v/>
      </c>
      <c r="AB1984" s="957">
        <f t="array" ref="AB1984">MAX(($I$2:$I$10000=I1984)*($W$2:$W$10000=W1984)*($E$2:$E$10000="51")*($P$2:$P$10000))</f>
        <v>0</v>
      </c>
      <c r="AC1984" s="957">
        <f t="shared" si="154"/>
        <v>0</v>
      </c>
    </row>
    <row r="1985" spans="24:29" x14ac:dyDescent="0.3">
      <c r="X1985" s="970" t="str">
        <f t="shared" si="152"/>
        <v>PAS AE 2018</v>
      </c>
      <c r="Y1985" s="970" t="str">
        <f t="shared" si="153"/>
        <v/>
      </c>
      <c r="Z1985" s="957">
        <f t="shared" si="150"/>
        <v>0</v>
      </c>
      <c r="AA1985" s="957" t="str">
        <f t="shared" si="151"/>
        <v/>
      </c>
      <c r="AB1985" s="957">
        <f t="array" ref="AB1985">MAX(($I$2:$I$10000=I1985)*($W$2:$W$10000=W1985)*($E$2:$E$10000="51")*($P$2:$P$10000))</f>
        <v>0</v>
      </c>
      <c r="AC1985" s="957">
        <f t="shared" si="154"/>
        <v>0</v>
      </c>
    </row>
    <row r="1986" spans="24:29" x14ac:dyDescent="0.3">
      <c r="X1986" s="970" t="str">
        <f t="shared" si="152"/>
        <v>PAS AE 2018</v>
      </c>
      <c r="Y1986" s="970" t="str">
        <f t="shared" si="153"/>
        <v/>
      </c>
      <c r="Z1986" s="957">
        <f t="shared" ref="Z1986:Z2049" si="155">IF(AND(X1986="AE 2018",Y1986&lt;&gt;"0"),F1986,0)</f>
        <v>0</v>
      </c>
      <c r="AA1986" s="957" t="str">
        <f t="shared" ref="AA1986:AA2049" si="156">LEFT(C1986,12)</f>
        <v/>
      </c>
      <c r="AB1986" s="957">
        <f t="array" ref="AB1986">MAX(($I$2:$I$10000=I1986)*($W$2:$W$10000=W1986)*($E$2:$E$10000="51")*($P$2:$P$10000))</f>
        <v>0</v>
      </c>
      <c r="AC1986" s="957">
        <f t="shared" si="154"/>
        <v>0</v>
      </c>
    </row>
    <row r="1987" spans="24:29" x14ac:dyDescent="0.3">
      <c r="X1987" s="970" t="str">
        <f t="shared" ref="X1987:X2050" si="157">IF(AND(OR(E1987="51",E1987="57",E1987="54",E1987="61"),YEAR(AB1987)=2018),"AE 2018","PAS AE 2018")</f>
        <v>PAS AE 2018</v>
      </c>
      <c r="Y1987" s="970" t="str">
        <f t="shared" ref="Y1987:Y2050" si="158">CONCATENATE(W1987,I1987,E1987)</f>
        <v/>
      </c>
      <c r="Z1987" s="957">
        <f t="shared" si="155"/>
        <v>0</v>
      </c>
      <c r="AA1987" s="957" t="str">
        <f t="shared" si="156"/>
        <v/>
      </c>
      <c r="AB1987" s="957">
        <f t="array" ref="AB1987">MAX(($I$2:$I$10000=I1987)*($W$2:$W$10000=W1987)*($E$2:$E$10000="51")*($P$2:$P$10000))</f>
        <v>0</v>
      </c>
      <c r="AC1987" s="957">
        <f t="shared" ref="AC1987:AC2050" si="159">IF(YEAR(A1987)&gt;2018,0,F1987)</f>
        <v>0</v>
      </c>
    </row>
    <row r="1988" spans="24:29" x14ac:dyDescent="0.3">
      <c r="X1988" s="970" t="str">
        <f t="shared" si="157"/>
        <v>PAS AE 2018</v>
      </c>
      <c r="Y1988" s="970" t="str">
        <f t="shared" si="158"/>
        <v/>
      </c>
      <c r="Z1988" s="957">
        <f t="shared" si="155"/>
        <v>0</v>
      </c>
      <c r="AA1988" s="957" t="str">
        <f t="shared" si="156"/>
        <v/>
      </c>
      <c r="AB1988" s="957">
        <f t="array" ref="AB1988">MAX(($I$2:$I$10000=I1988)*($W$2:$W$10000=W1988)*($E$2:$E$10000="51")*($P$2:$P$10000))</f>
        <v>0</v>
      </c>
      <c r="AC1988" s="957">
        <f t="shared" si="159"/>
        <v>0</v>
      </c>
    </row>
    <row r="1989" spans="24:29" x14ac:dyDescent="0.3">
      <c r="X1989" s="970" t="str">
        <f t="shared" si="157"/>
        <v>PAS AE 2018</v>
      </c>
      <c r="Y1989" s="970" t="str">
        <f t="shared" si="158"/>
        <v/>
      </c>
      <c r="Z1989" s="957">
        <f t="shared" si="155"/>
        <v>0</v>
      </c>
      <c r="AA1989" s="957" t="str">
        <f t="shared" si="156"/>
        <v/>
      </c>
      <c r="AB1989" s="957">
        <f t="array" ref="AB1989">MAX(($I$2:$I$10000=I1989)*($W$2:$W$10000=W1989)*($E$2:$E$10000="51")*($P$2:$P$10000))</f>
        <v>0</v>
      </c>
      <c r="AC1989" s="957">
        <f t="shared" si="159"/>
        <v>0</v>
      </c>
    </row>
    <row r="1990" spans="24:29" x14ac:dyDescent="0.3">
      <c r="X1990" s="970" t="str">
        <f t="shared" si="157"/>
        <v>PAS AE 2018</v>
      </c>
      <c r="Y1990" s="970" t="str">
        <f t="shared" si="158"/>
        <v/>
      </c>
      <c r="Z1990" s="957">
        <f t="shared" si="155"/>
        <v>0</v>
      </c>
      <c r="AA1990" s="957" t="str">
        <f t="shared" si="156"/>
        <v/>
      </c>
      <c r="AB1990" s="957">
        <f t="array" ref="AB1990">MAX(($I$2:$I$10000=I1990)*($W$2:$W$10000=W1990)*($E$2:$E$10000="51")*($P$2:$P$10000))</f>
        <v>0</v>
      </c>
      <c r="AC1990" s="957">
        <f t="shared" si="159"/>
        <v>0</v>
      </c>
    </row>
    <row r="1991" spans="24:29" x14ac:dyDescent="0.3">
      <c r="X1991" s="970" t="str">
        <f t="shared" si="157"/>
        <v>PAS AE 2018</v>
      </c>
      <c r="Y1991" s="970" t="str">
        <f t="shared" si="158"/>
        <v/>
      </c>
      <c r="Z1991" s="957">
        <f t="shared" si="155"/>
        <v>0</v>
      </c>
      <c r="AA1991" s="957" t="str">
        <f t="shared" si="156"/>
        <v/>
      </c>
      <c r="AB1991" s="957">
        <f t="array" ref="AB1991">MAX(($I$2:$I$10000=I1991)*($W$2:$W$10000=W1991)*($E$2:$E$10000="51")*($P$2:$P$10000))</f>
        <v>0</v>
      </c>
      <c r="AC1991" s="957">
        <f t="shared" si="159"/>
        <v>0</v>
      </c>
    </row>
    <row r="1992" spans="24:29" x14ac:dyDescent="0.3">
      <c r="X1992" s="970" t="str">
        <f t="shared" si="157"/>
        <v>PAS AE 2018</v>
      </c>
      <c r="Y1992" s="970" t="str">
        <f t="shared" si="158"/>
        <v/>
      </c>
      <c r="Z1992" s="957">
        <f t="shared" si="155"/>
        <v>0</v>
      </c>
      <c r="AA1992" s="957" t="str">
        <f t="shared" si="156"/>
        <v/>
      </c>
      <c r="AB1992" s="957">
        <f t="array" ref="AB1992">MAX(($I$2:$I$10000=I1992)*($W$2:$W$10000=W1992)*($E$2:$E$10000="51")*($P$2:$P$10000))</f>
        <v>0</v>
      </c>
      <c r="AC1992" s="957">
        <f t="shared" si="159"/>
        <v>0</v>
      </c>
    </row>
    <row r="1993" spans="24:29" x14ac:dyDescent="0.3">
      <c r="X1993" s="970" t="str">
        <f t="shared" si="157"/>
        <v>PAS AE 2018</v>
      </c>
      <c r="Y1993" s="970" t="str">
        <f t="shared" si="158"/>
        <v/>
      </c>
      <c r="Z1993" s="957">
        <f t="shared" si="155"/>
        <v>0</v>
      </c>
      <c r="AA1993" s="957" t="str">
        <f t="shared" si="156"/>
        <v/>
      </c>
      <c r="AB1993" s="957">
        <f t="array" ref="AB1993">MAX(($I$2:$I$10000=I1993)*($W$2:$W$10000=W1993)*($E$2:$E$10000="51")*($P$2:$P$10000))</f>
        <v>0</v>
      </c>
      <c r="AC1993" s="957">
        <f t="shared" si="159"/>
        <v>0</v>
      </c>
    </row>
    <row r="1994" spans="24:29" x14ac:dyDescent="0.3">
      <c r="X1994" s="970" t="str">
        <f t="shared" si="157"/>
        <v>PAS AE 2018</v>
      </c>
      <c r="Y1994" s="970" t="str">
        <f t="shared" si="158"/>
        <v/>
      </c>
      <c r="Z1994" s="957">
        <f t="shared" si="155"/>
        <v>0</v>
      </c>
      <c r="AA1994" s="957" t="str">
        <f t="shared" si="156"/>
        <v/>
      </c>
      <c r="AB1994" s="957">
        <f t="array" ref="AB1994">MAX(($I$2:$I$10000=I1994)*($W$2:$W$10000=W1994)*($E$2:$E$10000="51")*($P$2:$P$10000))</f>
        <v>0</v>
      </c>
      <c r="AC1994" s="957">
        <f t="shared" si="159"/>
        <v>0</v>
      </c>
    </row>
    <row r="1995" spans="24:29" x14ac:dyDescent="0.3">
      <c r="X1995" s="970" t="str">
        <f t="shared" si="157"/>
        <v>PAS AE 2018</v>
      </c>
      <c r="Y1995" s="970" t="str">
        <f t="shared" si="158"/>
        <v/>
      </c>
      <c r="Z1995" s="957">
        <f t="shared" si="155"/>
        <v>0</v>
      </c>
      <c r="AA1995" s="957" t="str">
        <f t="shared" si="156"/>
        <v/>
      </c>
      <c r="AB1995" s="957">
        <f t="array" ref="AB1995">MAX(($I$2:$I$10000=I1995)*($W$2:$W$10000=W1995)*($E$2:$E$10000="51")*($P$2:$P$10000))</f>
        <v>0</v>
      </c>
      <c r="AC1995" s="957">
        <f t="shared" si="159"/>
        <v>0</v>
      </c>
    </row>
    <row r="1996" spans="24:29" x14ac:dyDescent="0.3">
      <c r="X1996" s="970" t="str">
        <f t="shared" si="157"/>
        <v>PAS AE 2018</v>
      </c>
      <c r="Y1996" s="970" t="str">
        <f t="shared" si="158"/>
        <v/>
      </c>
      <c r="Z1996" s="957">
        <f t="shared" si="155"/>
        <v>0</v>
      </c>
      <c r="AA1996" s="957" t="str">
        <f t="shared" si="156"/>
        <v/>
      </c>
      <c r="AB1996" s="957">
        <f t="array" ref="AB1996">MAX(($I$2:$I$10000=I1996)*($W$2:$W$10000=W1996)*($E$2:$E$10000="51")*($P$2:$P$10000))</f>
        <v>0</v>
      </c>
      <c r="AC1996" s="957">
        <f t="shared" si="159"/>
        <v>0</v>
      </c>
    </row>
    <row r="1997" spans="24:29" x14ac:dyDescent="0.3">
      <c r="X1997" s="970" t="str">
        <f t="shared" si="157"/>
        <v>PAS AE 2018</v>
      </c>
      <c r="Y1997" s="970" t="str">
        <f t="shared" si="158"/>
        <v/>
      </c>
      <c r="Z1997" s="957">
        <f t="shared" si="155"/>
        <v>0</v>
      </c>
      <c r="AA1997" s="957" t="str">
        <f t="shared" si="156"/>
        <v/>
      </c>
      <c r="AB1997" s="957">
        <f t="array" ref="AB1997">MAX(($I$2:$I$10000=I1997)*($W$2:$W$10000=W1997)*($E$2:$E$10000="51")*($P$2:$P$10000))</f>
        <v>0</v>
      </c>
      <c r="AC1997" s="957">
        <f t="shared" si="159"/>
        <v>0</v>
      </c>
    </row>
    <row r="1998" spans="24:29" x14ac:dyDescent="0.3">
      <c r="X1998" s="970" t="str">
        <f t="shared" si="157"/>
        <v>PAS AE 2018</v>
      </c>
      <c r="Y1998" s="970" t="str">
        <f t="shared" si="158"/>
        <v/>
      </c>
      <c r="Z1998" s="957">
        <f t="shared" si="155"/>
        <v>0</v>
      </c>
      <c r="AA1998" s="957" t="str">
        <f t="shared" si="156"/>
        <v/>
      </c>
      <c r="AB1998" s="957">
        <f t="array" ref="AB1998">MAX(($I$2:$I$10000=I1998)*($W$2:$W$10000=W1998)*($E$2:$E$10000="51")*($P$2:$P$10000))</f>
        <v>0</v>
      </c>
      <c r="AC1998" s="957">
        <f t="shared" si="159"/>
        <v>0</v>
      </c>
    </row>
    <row r="1999" spans="24:29" x14ac:dyDescent="0.3">
      <c r="X1999" s="970" t="str">
        <f t="shared" si="157"/>
        <v>PAS AE 2018</v>
      </c>
      <c r="Y1999" s="970" t="str">
        <f t="shared" si="158"/>
        <v/>
      </c>
      <c r="Z1999" s="957">
        <f t="shared" si="155"/>
        <v>0</v>
      </c>
      <c r="AA1999" s="957" t="str">
        <f t="shared" si="156"/>
        <v/>
      </c>
      <c r="AB1999" s="957">
        <f t="array" ref="AB1999">MAX(($I$2:$I$10000=I1999)*($W$2:$W$10000=W1999)*($E$2:$E$10000="51")*($P$2:$P$10000))</f>
        <v>0</v>
      </c>
      <c r="AC1999" s="957">
        <f t="shared" si="159"/>
        <v>0</v>
      </c>
    </row>
    <row r="2000" spans="24:29" x14ac:dyDescent="0.3">
      <c r="X2000" s="970" t="str">
        <f t="shared" si="157"/>
        <v>PAS AE 2018</v>
      </c>
      <c r="Y2000" s="970" t="str">
        <f t="shared" si="158"/>
        <v/>
      </c>
      <c r="Z2000" s="957">
        <f t="shared" si="155"/>
        <v>0</v>
      </c>
      <c r="AA2000" s="957" t="str">
        <f t="shared" si="156"/>
        <v/>
      </c>
      <c r="AB2000" s="957">
        <f t="array" ref="AB2000">MAX(($I$2:$I$10000=I2000)*($W$2:$W$10000=W2000)*($E$2:$E$10000="51")*($P$2:$P$10000))</f>
        <v>0</v>
      </c>
      <c r="AC2000" s="957">
        <f t="shared" si="159"/>
        <v>0</v>
      </c>
    </row>
    <row r="2001" spans="24:29" x14ac:dyDescent="0.3">
      <c r="X2001" s="970" t="str">
        <f t="shared" si="157"/>
        <v>PAS AE 2018</v>
      </c>
      <c r="Y2001" s="970" t="str">
        <f t="shared" si="158"/>
        <v/>
      </c>
      <c r="Z2001" s="957">
        <f t="shared" si="155"/>
        <v>0</v>
      </c>
      <c r="AA2001" s="957" t="str">
        <f t="shared" si="156"/>
        <v/>
      </c>
      <c r="AB2001" s="957">
        <f t="array" ref="AB2001">MAX(($I$2:$I$10000=I2001)*($W$2:$W$10000=W2001)*($E$2:$E$10000="51")*($P$2:$P$10000))</f>
        <v>0</v>
      </c>
      <c r="AC2001" s="957">
        <f t="shared" si="159"/>
        <v>0</v>
      </c>
    </row>
    <row r="2002" spans="24:29" x14ac:dyDescent="0.3">
      <c r="X2002" s="970" t="str">
        <f t="shared" si="157"/>
        <v>PAS AE 2018</v>
      </c>
      <c r="Y2002" s="970" t="str">
        <f t="shared" si="158"/>
        <v/>
      </c>
      <c r="Z2002" s="957">
        <f t="shared" si="155"/>
        <v>0</v>
      </c>
      <c r="AA2002" s="957" t="str">
        <f t="shared" si="156"/>
        <v/>
      </c>
      <c r="AB2002" s="957">
        <f t="array" ref="AB2002">MAX(($I$2:$I$10000=I2002)*($W$2:$W$10000=W2002)*($E$2:$E$10000="51")*($P$2:$P$10000))</f>
        <v>0</v>
      </c>
      <c r="AC2002" s="957">
        <f t="shared" si="159"/>
        <v>0</v>
      </c>
    </row>
    <row r="2003" spans="24:29" x14ac:dyDescent="0.3">
      <c r="X2003" s="970" t="str">
        <f t="shared" si="157"/>
        <v>PAS AE 2018</v>
      </c>
      <c r="Y2003" s="970" t="str">
        <f t="shared" si="158"/>
        <v/>
      </c>
      <c r="Z2003" s="957">
        <f t="shared" si="155"/>
        <v>0</v>
      </c>
      <c r="AA2003" s="957" t="str">
        <f t="shared" si="156"/>
        <v/>
      </c>
      <c r="AB2003" s="957">
        <f t="array" ref="AB2003">MAX(($I$2:$I$10000=I2003)*($W$2:$W$10000=W2003)*($E$2:$E$10000="51")*($P$2:$P$10000))</f>
        <v>0</v>
      </c>
      <c r="AC2003" s="957">
        <f t="shared" si="159"/>
        <v>0</v>
      </c>
    </row>
    <row r="2004" spans="24:29" x14ac:dyDescent="0.3">
      <c r="X2004" s="970" t="str">
        <f t="shared" si="157"/>
        <v>PAS AE 2018</v>
      </c>
      <c r="Y2004" s="970" t="str">
        <f t="shared" si="158"/>
        <v/>
      </c>
      <c r="Z2004" s="957">
        <f t="shared" si="155"/>
        <v>0</v>
      </c>
      <c r="AA2004" s="957" t="str">
        <f t="shared" si="156"/>
        <v/>
      </c>
      <c r="AB2004" s="957">
        <f t="array" ref="AB2004">MAX(($I$2:$I$10000=I2004)*($W$2:$W$10000=W2004)*($E$2:$E$10000="51")*($P$2:$P$10000))</f>
        <v>0</v>
      </c>
      <c r="AC2004" s="957">
        <f t="shared" si="159"/>
        <v>0</v>
      </c>
    </row>
    <row r="2005" spans="24:29" x14ac:dyDescent="0.3">
      <c r="X2005" s="970" t="str">
        <f t="shared" si="157"/>
        <v>PAS AE 2018</v>
      </c>
      <c r="Y2005" s="970" t="str">
        <f t="shared" si="158"/>
        <v/>
      </c>
      <c r="Z2005" s="957">
        <f t="shared" si="155"/>
        <v>0</v>
      </c>
      <c r="AA2005" s="957" t="str">
        <f t="shared" si="156"/>
        <v/>
      </c>
      <c r="AB2005" s="957">
        <f t="array" ref="AB2005">MAX(($I$2:$I$10000=I2005)*($W$2:$W$10000=W2005)*($E$2:$E$10000="51")*($P$2:$P$10000))</f>
        <v>0</v>
      </c>
      <c r="AC2005" s="957">
        <f t="shared" si="159"/>
        <v>0</v>
      </c>
    </row>
    <row r="2006" spans="24:29" x14ac:dyDescent="0.3">
      <c r="X2006" s="970" t="str">
        <f t="shared" si="157"/>
        <v>PAS AE 2018</v>
      </c>
      <c r="Y2006" s="970" t="str">
        <f t="shared" si="158"/>
        <v/>
      </c>
      <c r="Z2006" s="957">
        <f t="shared" si="155"/>
        <v>0</v>
      </c>
      <c r="AA2006" s="957" t="str">
        <f t="shared" si="156"/>
        <v/>
      </c>
      <c r="AB2006" s="957">
        <f t="array" ref="AB2006">MAX(($I$2:$I$10000=I2006)*($W$2:$W$10000=W2006)*($E$2:$E$10000="51")*($P$2:$P$10000))</f>
        <v>0</v>
      </c>
      <c r="AC2006" s="957">
        <f t="shared" si="159"/>
        <v>0</v>
      </c>
    </row>
    <row r="2007" spans="24:29" x14ac:dyDescent="0.3">
      <c r="X2007" s="970" t="str">
        <f t="shared" si="157"/>
        <v>PAS AE 2018</v>
      </c>
      <c r="Y2007" s="970" t="str">
        <f t="shared" si="158"/>
        <v/>
      </c>
      <c r="Z2007" s="957">
        <f t="shared" si="155"/>
        <v>0</v>
      </c>
      <c r="AA2007" s="957" t="str">
        <f t="shared" si="156"/>
        <v/>
      </c>
      <c r="AB2007" s="957">
        <f t="array" ref="AB2007">MAX(($I$2:$I$10000=I2007)*($W$2:$W$10000=W2007)*($E$2:$E$10000="51")*($P$2:$P$10000))</f>
        <v>0</v>
      </c>
      <c r="AC2007" s="957">
        <f t="shared" si="159"/>
        <v>0</v>
      </c>
    </row>
    <row r="2008" spans="24:29" x14ac:dyDescent="0.3">
      <c r="X2008" s="970" t="str">
        <f t="shared" si="157"/>
        <v>PAS AE 2018</v>
      </c>
      <c r="Y2008" s="970" t="str">
        <f t="shared" si="158"/>
        <v/>
      </c>
      <c r="Z2008" s="957">
        <f t="shared" si="155"/>
        <v>0</v>
      </c>
      <c r="AA2008" s="957" t="str">
        <f t="shared" si="156"/>
        <v/>
      </c>
      <c r="AB2008" s="957">
        <f t="array" ref="AB2008">MAX(($I$2:$I$10000=I2008)*($W$2:$W$10000=W2008)*($E$2:$E$10000="51")*($P$2:$P$10000))</f>
        <v>0</v>
      </c>
      <c r="AC2008" s="957">
        <f t="shared" si="159"/>
        <v>0</v>
      </c>
    </row>
    <row r="2009" spans="24:29" x14ac:dyDescent="0.3">
      <c r="X2009" s="970" t="str">
        <f t="shared" si="157"/>
        <v>PAS AE 2018</v>
      </c>
      <c r="Y2009" s="970" t="str">
        <f t="shared" si="158"/>
        <v/>
      </c>
      <c r="Z2009" s="957">
        <f t="shared" si="155"/>
        <v>0</v>
      </c>
      <c r="AA2009" s="957" t="str">
        <f t="shared" si="156"/>
        <v/>
      </c>
      <c r="AB2009" s="957">
        <f t="array" ref="AB2009">MAX(($I$2:$I$10000=I2009)*($W$2:$W$10000=W2009)*($E$2:$E$10000="51")*($P$2:$P$10000))</f>
        <v>0</v>
      </c>
      <c r="AC2009" s="957">
        <f t="shared" si="159"/>
        <v>0</v>
      </c>
    </row>
    <row r="2010" spans="24:29" x14ac:dyDescent="0.3">
      <c r="X2010" s="970" t="str">
        <f t="shared" si="157"/>
        <v>PAS AE 2018</v>
      </c>
      <c r="Y2010" s="970" t="str">
        <f t="shared" si="158"/>
        <v/>
      </c>
      <c r="Z2010" s="957">
        <f t="shared" si="155"/>
        <v>0</v>
      </c>
      <c r="AA2010" s="957" t="str">
        <f t="shared" si="156"/>
        <v/>
      </c>
      <c r="AB2010" s="957">
        <f t="array" ref="AB2010">MAX(($I$2:$I$10000=I2010)*($W$2:$W$10000=W2010)*($E$2:$E$10000="51")*($P$2:$P$10000))</f>
        <v>0</v>
      </c>
      <c r="AC2010" s="957">
        <f t="shared" si="159"/>
        <v>0</v>
      </c>
    </row>
    <row r="2011" spans="24:29" x14ac:dyDescent="0.3">
      <c r="X2011" s="970" t="str">
        <f t="shared" si="157"/>
        <v>PAS AE 2018</v>
      </c>
      <c r="Y2011" s="970" t="str">
        <f t="shared" si="158"/>
        <v/>
      </c>
      <c r="Z2011" s="957">
        <f t="shared" si="155"/>
        <v>0</v>
      </c>
      <c r="AA2011" s="957" t="str">
        <f t="shared" si="156"/>
        <v/>
      </c>
      <c r="AB2011" s="957">
        <f t="array" ref="AB2011">MAX(($I$2:$I$10000=I2011)*($W$2:$W$10000=W2011)*($E$2:$E$10000="51")*($P$2:$P$10000))</f>
        <v>0</v>
      </c>
      <c r="AC2011" s="957">
        <f t="shared" si="159"/>
        <v>0</v>
      </c>
    </row>
    <row r="2012" spans="24:29" x14ac:dyDescent="0.3">
      <c r="X2012" s="970" t="str">
        <f t="shared" si="157"/>
        <v>PAS AE 2018</v>
      </c>
      <c r="Y2012" s="970" t="str">
        <f t="shared" si="158"/>
        <v/>
      </c>
      <c r="Z2012" s="957">
        <f t="shared" si="155"/>
        <v>0</v>
      </c>
      <c r="AA2012" s="957" t="str">
        <f t="shared" si="156"/>
        <v/>
      </c>
      <c r="AB2012" s="957">
        <f t="array" ref="AB2012">MAX(($I$2:$I$10000=I2012)*($W$2:$W$10000=W2012)*($E$2:$E$10000="51")*($P$2:$P$10000))</f>
        <v>0</v>
      </c>
      <c r="AC2012" s="957">
        <f t="shared" si="159"/>
        <v>0</v>
      </c>
    </row>
    <row r="2013" spans="24:29" x14ac:dyDescent="0.3">
      <c r="X2013" s="970" t="str">
        <f t="shared" si="157"/>
        <v>PAS AE 2018</v>
      </c>
      <c r="Y2013" s="970" t="str">
        <f t="shared" si="158"/>
        <v/>
      </c>
      <c r="Z2013" s="957">
        <f t="shared" si="155"/>
        <v>0</v>
      </c>
      <c r="AA2013" s="957" t="str">
        <f t="shared" si="156"/>
        <v/>
      </c>
      <c r="AB2013" s="957">
        <f t="array" ref="AB2013">MAX(($I$2:$I$10000=I2013)*($W$2:$W$10000=W2013)*($E$2:$E$10000="51")*($P$2:$P$10000))</f>
        <v>0</v>
      </c>
      <c r="AC2013" s="957">
        <f t="shared" si="159"/>
        <v>0</v>
      </c>
    </row>
    <row r="2014" spans="24:29" x14ac:dyDescent="0.3">
      <c r="X2014" s="970" t="str">
        <f t="shared" si="157"/>
        <v>PAS AE 2018</v>
      </c>
      <c r="Y2014" s="970" t="str">
        <f t="shared" si="158"/>
        <v/>
      </c>
      <c r="Z2014" s="957">
        <f t="shared" si="155"/>
        <v>0</v>
      </c>
      <c r="AA2014" s="957" t="str">
        <f t="shared" si="156"/>
        <v/>
      </c>
      <c r="AB2014" s="957">
        <f t="array" ref="AB2014">MAX(($I$2:$I$10000=I2014)*($W$2:$W$10000=W2014)*($E$2:$E$10000="51")*($P$2:$P$10000))</f>
        <v>0</v>
      </c>
      <c r="AC2014" s="957">
        <f t="shared" si="159"/>
        <v>0</v>
      </c>
    </row>
    <row r="2015" spans="24:29" x14ac:dyDescent="0.3">
      <c r="X2015" s="970" t="str">
        <f t="shared" si="157"/>
        <v>PAS AE 2018</v>
      </c>
      <c r="Y2015" s="970" t="str">
        <f t="shared" si="158"/>
        <v/>
      </c>
      <c r="Z2015" s="957">
        <f t="shared" si="155"/>
        <v>0</v>
      </c>
      <c r="AA2015" s="957" t="str">
        <f t="shared" si="156"/>
        <v/>
      </c>
      <c r="AB2015" s="957">
        <f t="array" ref="AB2015">MAX(($I$2:$I$10000=I2015)*($W$2:$W$10000=W2015)*($E$2:$E$10000="51")*($P$2:$P$10000))</f>
        <v>0</v>
      </c>
      <c r="AC2015" s="957">
        <f t="shared" si="159"/>
        <v>0</v>
      </c>
    </row>
    <row r="2016" spans="24:29" x14ac:dyDescent="0.3">
      <c r="X2016" s="970" t="str">
        <f t="shared" si="157"/>
        <v>PAS AE 2018</v>
      </c>
      <c r="Y2016" s="970" t="str">
        <f t="shared" si="158"/>
        <v/>
      </c>
      <c r="Z2016" s="957">
        <f t="shared" si="155"/>
        <v>0</v>
      </c>
      <c r="AA2016" s="957" t="str">
        <f t="shared" si="156"/>
        <v/>
      </c>
      <c r="AB2016" s="957">
        <f t="array" ref="AB2016">MAX(($I$2:$I$10000=I2016)*($W$2:$W$10000=W2016)*($E$2:$E$10000="51")*($P$2:$P$10000))</f>
        <v>0</v>
      </c>
      <c r="AC2016" s="957">
        <f t="shared" si="159"/>
        <v>0</v>
      </c>
    </row>
    <row r="2017" spans="24:29" x14ac:dyDescent="0.3">
      <c r="X2017" s="970" t="str">
        <f t="shared" si="157"/>
        <v>PAS AE 2018</v>
      </c>
      <c r="Y2017" s="970" t="str">
        <f t="shared" si="158"/>
        <v/>
      </c>
      <c r="Z2017" s="957">
        <f t="shared" si="155"/>
        <v>0</v>
      </c>
      <c r="AA2017" s="957" t="str">
        <f t="shared" si="156"/>
        <v/>
      </c>
      <c r="AB2017" s="957">
        <f t="array" ref="AB2017">MAX(($I$2:$I$10000=I2017)*($W$2:$W$10000=W2017)*($E$2:$E$10000="51")*($P$2:$P$10000))</f>
        <v>0</v>
      </c>
      <c r="AC2017" s="957">
        <f t="shared" si="159"/>
        <v>0</v>
      </c>
    </row>
    <row r="2018" spans="24:29" x14ac:dyDescent="0.3">
      <c r="X2018" s="970" t="str">
        <f t="shared" si="157"/>
        <v>PAS AE 2018</v>
      </c>
      <c r="Y2018" s="970" t="str">
        <f t="shared" si="158"/>
        <v/>
      </c>
      <c r="Z2018" s="957">
        <f t="shared" si="155"/>
        <v>0</v>
      </c>
      <c r="AA2018" s="957" t="str">
        <f t="shared" si="156"/>
        <v/>
      </c>
      <c r="AB2018" s="957">
        <f t="array" ref="AB2018">MAX(($I$2:$I$10000=I2018)*($W$2:$W$10000=W2018)*($E$2:$E$10000="51")*($P$2:$P$10000))</f>
        <v>0</v>
      </c>
      <c r="AC2018" s="957">
        <f t="shared" si="159"/>
        <v>0</v>
      </c>
    </row>
    <row r="2019" spans="24:29" x14ac:dyDescent="0.3">
      <c r="X2019" s="970" t="str">
        <f t="shared" si="157"/>
        <v>PAS AE 2018</v>
      </c>
      <c r="Y2019" s="970" t="str">
        <f t="shared" si="158"/>
        <v/>
      </c>
      <c r="Z2019" s="957">
        <f t="shared" si="155"/>
        <v>0</v>
      </c>
      <c r="AA2019" s="957" t="str">
        <f t="shared" si="156"/>
        <v/>
      </c>
      <c r="AB2019" s="957">
        <f t="array" ref="AB2019">MAX(($I$2:$I$10000=I2019)*($W$2:$W$10000=W2019)*($E$2:$E$10000="51")*($P$2:$P$10000))</f>
        <v>0</v>
      </c>
      <c r="AC2019" s="957">
        <f t="shared" si="159"/>
        <v>0</v>
      </c>
    </row>
    <row r="2020" spans="24:29" x14ac:dyDescent="0.3">
      <c r="X2020" s="970" t="str">
        <f t="shared" si="157"/>
        <v>PAS AE 2018</v>
      </c>
      <c r="Y2020" s="970" t="str">
        <f t="shared" si="158"/>
        <v/>
      </c>
      <c r="Z2020" s="957">
        <f t="shared" si="155"/>
        <v>0</v>
      </c>
      <c r="AA2020" s="957" t="str">
        <f t="shared" si="156"/>
        <v/>
      </c>
      <c r="AB2020" s="957">
        <f t="array" ref="AB2020">MAX(($I$2:$I$10000=I2020)*($W$2:$W$10000=W2020)*($E$2:$E$10000="51")*($P$2:$P$10000))</f>
        <v>0</v>
      </c>
      <c r="AC2020" s="957">
        <f t="shared" si="159"/>
        <v>0</v>
      </c>
    </row>
    <row r="2021" spans="24:29" x14ac:dyDescent="0.3">
      <c r="X2021" s="970" t="str">
        <f t="shared" si="157"/>
        <v>PAS AE 2018</v>
      </c>
      <c r="Y2021" s="970" t="str">
        <f t="shared" si="158"/>
        <v/>
      </c>
      <c r="Z2021" s="957">
        <f t="shared" si="155"/>
        <v>0</v>
      </c>
      <c r="AA2021" s="957" t="str">
        <f t="shared" si="156"/>
        <v/>
      </c>
      <c r="AB2021" s="957">
        <f t="array" ref="AB2021">MAX(($I$2:$I$10000=I2021)*($W$2:$W$10000=W2021)*($E$2:$E$10000="51")*($P$2:$P$10000))</f>
        <v>0</v>
      </c>
      <c r="AC2021" s="957">
        <f t="shared" si="159"/>
        <v>0</v>
      </c>
    </row>
    <row r="2022" spans="24:29" x14ac:dyDescent="0.3">
      <c r="X2022" s="970" t="str">
        <f t="shared" si="157"/>
        <v>PAS AE 2018</v>
      </c>
      <c r="Y2022" s="970" t="str">
        <f t="shared" si="158"/>
        <v/>
      </c>
      <c r="Z2022" s="957">
        <f t="shared" si="155"/>
        <v>0</v>
      </c>
      <c r="AA2022" s="957" t="str">
        <f t="shared" si="156"/>
        <v/>
      </c>
      <c r="AB2022" s="957">
        <f t="array" ref="AB2022">MAX(($I$2:$I$10000=I2022)*($W$2:$W$10000=W2022)*($E$2:$E$10000="51")*($P$2:$P$10000))</f>
        <v>0</v>
      </c>
      <c r="AC2022" s="957">
        <f t="shared" si="159"/>
        <v>0</v>
      </c>
    </row>
    <row r="2023" spans="24:29" x14ac:dyDescent="0.3">
      <c r="X2023" s="970" t="str">
        <f t="shared" si="157"/>
        <v>PAS AE 2018</v>
      </c>
      <c r="Y2023" s="970" t="str">
        <f t="shared" si="158"/>
        <v/>
      </c>
      <c r="Z2023" s="957">
        <f t="shared" si="155"/>
        <v>0</v>
      </c>
      <c r="AA2023" s="957" t="str">
        <f t="shared" si="156"/>
        <v/>
      </c>
      <c r="AB2023" s="957">
        <f t="array" ref="AB2023">MAX(($I$2:$I$10000=I2023)*($W$2:$W$10000=W2023)*($E$2:$E$10000="51")*($P$2:$P$10000))</f>
        <v>0</v>
      </c>
      <c r="AC2023" s="957">
        <f t="shared" si="159"/>
        <v>0</v>
      </c>
    </row>
    <row r="2024" spans="24:29" x14ac:dyDescent="0.3">
      <c r="X2024" s="970" t="str">
        <f t="shared" si="157"/>
        <v>PAS AE 2018</v>
      </c>
      <c r="Y2024" s="970" t="str">
        <f t="shared" si="158"/>
        <v/>
      </c>
      <c r="Z2024" s="957">
        <f t="shared" si="155"/>
        <v>0</v>
      </c>
      <c r="AA2024" s="957" t="str">
        <f t="shared" si="156"/>
        <v/>
      </c>
      <c r="AB2024" s="957">
        <f t="array" ref="AB2024">MAX(($I$2:$I$10000=I2024)*($W$2:$W$10000=W2024)*($E$2:$E$10000="51")*($P$2:$P$10000))</f>
        <v>0</v>
      </c>
      <c r="AC2024" s="957">
        <f t="shared" si="159"/>
        <v>0</v>
      </c>
    </row>
    <row r="2025" spans="24:29" x14ac:dyDescent="0.3">
      <c r="X2025" s="970" t="str">
        <f t="shared" si="157"/>
        <v>PAS AE 2018</v>
      </c>
      <c r="Y2025" s="970" t="str">
        <f t="shared" si="158"/>
        <v/>
      </c>
      <c r="Z2025" s="957">
        <f t="shared" si="155"/>
        <v>0</v>
      </c>
      <c r="AA2025" s="957" t="str">
        <f t="shared" si="156"/>
        <v/>
      </c>
      <c r="AB2025" s="957">
        <f t="array" ref="AB2025">MAX(($I$2:$I$10000=I2025)*($W$2:$W$10000=W2025)*($E$2:$E$10000="51")*($P$2:$P$10000))</f>
        <v>0</v>
      </c>
      <c r="AC2025" s="957">
        <f t="shared" si="159"/>
        <v>0</v>
      </c>
    </row>
    <row r="2026" spans="24:29" x14ac:dyDescent="0.3">
      <c r="X2026" s="970" t="str">
        <f t="shared" si="157"/>
        <v>PAS AE 2018</v>
      </c>
      <c r="Y2026" s="970" t="str">
        <f t="shared" si="158"/>
        <v/>
      </c>
      <c r="Z2026" s="957">
        <f t="shared" si="155"/>
        <v>0</v>
      </c>
      <c r="AA2026" s="957" t="str">
        <f t="shared" si="156"/>
        <v/>
      </c>
      <c r="AB2026" s="957">
        <f t="array" ref="AB2026">MAX(($I$2:$I$10000=I2026)*($W$2:$W$10000=W2026)*($E$2:$E$10000="51")*($P$2:$P$10000))</f>
        <v>0</v>
      </c>
      <c r="AC2026" s="957">
        <f t="shared" si="159"/>
        <v>0</v>
      </c>
    </row>
    <row r="2027" spans="24:29" x14ac:dyDescent="0.3">
      <c r="X2027" s="970" t="str">
        <f t="shared" si="157"/>
        <v>PAS AE 2018</v>
      </c>
      <c r="Y2027" s="970" t="str">
        <f t="shared" si="158"/>
        <v/>
      </c>
      <c r="Z2027" s="957">
        <f t="shared" si="155"/>
        <v>0</v>
      </c>
      <c r="AA2027" s="957" t="str">
        <f t="shared" si="156"/>
        <v/>
      </c>
      <c r="AB2027" s="957">
        <f t="array" ref="AB2027">MAX(($I$2:$I$10000=I2027)*($W$2:$W$10000=W2027)*($E$2:$E$10000="51")*($P$2:$P$10000))</f>
        <v>0</v>
      </c>
      <c r="AC2027" s="957">
        <f t="shared" si="159"/>
        <v>0</v>
      </c>
    </row>
    <row r="2028" spans="24:29" x14ac:dyDescent="0.3">
      <c r="X2028" s="970" t="str">
        <f t="shared" si="157"/>
        <v>PAS AE 2018</v>
      </c>
      <c r="Y2028" s="970" t="str">
        <f t="shared" si="158"/>
        <v/>
      </c>
      <c r="Z2028" s="957">
        <f t="shared" si="155"/>
        <v>0</v>
      </c>
      <c r="AA2028" s="957" t="str">
        <f t="shared" si="156"/>
        <v/>
      </c>
      <c r="AB2028" s="957">
        <f t="array" ref="AB2028">MAX(($I$2:$I$10000=I2028)*($W$2:$W$10000=W2028)*($E$2:$E$10000="51")*($P$2:$P$10000))</f>
        <v>0</v>
      </c>
      <c r="AC2028" s="957">
        <f t="shared" si="159"/>
        <v>0</v>
      </c>
    </row>
    <row r="2029" spans="24:29" x14ac:dyDescent="0.3">
      <c r="X2029" s="970" t="str">
        <f t="shared" si="157"/>
        <v>PAS AE 2018</v>
      </c>
      <c r="Y2029" s="970" t="str">
        <f t="shared" si="158"/>
        <v/>
      </c>
      <c r="Z2029" s="957">
        <f t="shared" si="155"/>
        <v>0</v>
      </c>
      <c r="AA2029" s="957" t="str">
        <f t="shared" si="156"/>
        <v/>
      </c>
      <c r="AB2029" s="957">
        <f t="array" ref="AB2029">MAX(($I$2:$I$10000=I2029)*($W$2:$W$10000=W2029)*($E$2:$E$10000="51")*($P$2:$P$10000))</f>
        <v>0</v>
      </c>
      <c r="AC2029" s="957">
        <f t="shared" si="159"/>
        <v>0</v>
      </c>
    </row>
    <row r="2030" spans="24:29" x14ac:dyDescent="0.3">
      <c r="X2030" s="970" t="str">
        <f t="shared" si="157"/>
        <v>PAS AE 2018</v>
      </c>
      <c r="Y2030" s="970" t="str">
        <f t="shared" si="158"/>
        <v/>
      </c>
      <c r="Z2030" s="957">
        <f t="shared" si="155"/>
        <v>0</v>
      </c>
      <c r="AA2030" s="957" t="str">
        <f t="shared" si="156"/>
        <v/>
      </c>
      <c r="AB2030" s="957">
        <f t="array" ref="AB2030">MAX(($I$2:$I$10000=I2030)*($W$2:$W$10000=W2030)*($E$2:$E$10000="51")*($P$2:$P$10000))</f>
        <v>0</v>
      </c>
      <c r="AC2030" s="957">
        <f t="shared" si="159"/>
        <v>0</v>
      </c>
    </row>
    <row r="2031" spans="24:29" x14ac:dyDescent="0.3">
      <c r="X2031" s="970" t="str">
        <f t="shared" si="157"/>
        <v>PAS AE 2018</v>
      </c>
      <c r="Y2031" s="970" t="str">
        <f t="shared" si="158"/>
        <v/>
      </c>
      <c r="Z2031" s="957">
        <f t="shared" si="155"/>
        <v>0</v>
      </c>
      <c r="AA2031" s="957" t="str">
        <f t="shared" si="156"/>
        <v/>
      </c>
      <c r="AB2031" s="957">
        <f t="array" ref="AB2031">MAX(($I$2:$I$10000=I2031)*($W$2:$W$10000=W2031)*($E$2:$E$10000="51")*($P$2:$P$10000))</f>
        <v>0</v>
      </c>
      <c r="AC2031" s="957">
        <f t="shared" si="159"/>
        <v>0</v>
      </c>
    </row>
    <row r="2032" spans="24:29" x14ac:dyDescent="0.3">
      <c r="X2032" s="970" t="str">
        <f t="shared" si="157"/>
        <v>PAS AE 2018</v>
      </c>
      <c r="Y2032" s="970" t="str">
        <f t="shared" si="158"/>
        <v/>
      </c>
      <c r="Z2032" s="957">
        <f t="shared" si="155"/>
        <v>0</v>
      </c>
      <c r="AA2032" s="957" t="str">
        <f t="shared" si="156"/>
        <v/>
      </c>
      <c r="AB2032" s="957">
        <f t="array" ref="AB2032">MAX(($I$2:$I$10000=I2032)*($W$2:$W$10000=W2032)*($E$2:$E$10000="51")*($P$2:$P$10000))</f>
        <v>0</v>
      </c>
      <c r="AC2032" s="957">
        <f t="shared" si="159"/>
        <v>0</v>
      </c>
    </row>
    <row r="2033" spans="24:29" x14ac:dyDescent="0.3">
      <c r="X2033" s="970" t="str">
        <f t="shared" si="157"/>
        <v>PAS AE 2018</v>
      </c>
      <c r="Y2033" s="970" t="str">
        <f t="shared" si="158"/>
        <v/>
      </c>
      <c r="Z2033" s="957">
        <f t="shared" si="155"/>
        <v>0</v>
      </c>
      <c r="AA2033" s="957" t="str">
        <f t="shared" si="156"/>
        <v/>
      </c>
      <c r="AB2033" s="957">
        <f t="array" ref="AB2033">MAX(($I$2:$I$10000=I2033)*($W$2:$W$10000=W2033)*($E$2:$E$10000="51")*($P$2:$P$10000))</f>
        <v>0</v>
      </c>
      <c r="AC2033" s="957">
        <f t="shared" si="159"/>
        <v>0</v>
      </c>
    </row>
    <row r="2034" spans="24:29" x14ac:dyDescent="0.3">
      <c r="X2034" s="970" t="str">
        <f t="shared" si="157"/>
        <v>PAS AE 2018</v>
      </c>
      <c r="Y2034" s="970" t="str">
        <f t="shared" si="158"/>
        <v/>
      </c>
      <c r="Z2034" s="957">
        <f t="shared" si="155"/>
        <v>0</v>
      </c>
      <c r="AA2034" s="957" t="str">
        <f t="shared" si="156"/>
        <v/>
      </c>
      <c r="AB2034" s="957">
        <f t="array" ref="AB2034">MAX(($I$2:$I$10000=I2034)*($W$2:$W$10000=W2034)*($E$2:$E$10000="51")*($P$2:$P$10000))</f>
        <v>0</v>
      </c>
      <c r="AC2034" s="957">
        <f t="shared" si="159"/>
        <v>0</v>
      </c>
    </row>
    <row r="2035" spans="24:29" x14ac:dyDescent="0.3">
      <c r="X2035" s="970" t="str">
        <f t="shared" si="157"/>
        <v>PAS AE 2018</v>
      </c>
      <c r="Y2035" s="970" t="str">
        <f t="shared" si="158"/>
        <v/>
      </c>
      <c r="Z2035" s="957">
        <f t="shared" si="155"/>
        <v>0</v>
      </c>
      <c r="AA2035" s="957" t="str">
        <f t="shared" si="156"/>
        <v/>
      </c>
      <c r="AB2035" s="957">
        <f t="array" ref="AB2035">MAX(($I$2:$I$10000=I2035)*($W$2:$W$10000=W2035)*($E$2:$E$10000="51")*($P$2:$P$10000))</f>
        <v>0</v>
      </c>
      <c r="AC2035" s="957">
        <f t="shared" si="159"/>
        <v>0</v>
      </c>
    </row>
    <row r="2036" spans="24:29" x14ac:dyDescent="0.3">
      <c r="X2036" s="970" t="str">
        <f t="shared" si="157"/>
        <v>PAS AE 2018</v>
      </c>
      <c r="Y2036" s="970" t="str">
        <f t="shared" si="158"/>
        <v/>
      </c>
      <c r="Z2036" s="957">
        <f t="shared" si="155"/>
        <v>0</v>
      </c>
      <c r="AA2036" s="957" t="str">
        <f t="shared" si="156"/>
        <v/>
      </c>
      <c r="AB2036" s="957">
        <f t="array" ref="AB2036">MAX(($I$2:$I$10000=I2036)*($W$2:$W$10000=W2036)*($E$2:$E$10000="51")*($P$2:$P$10000))</f>
        <v>0</v>
      </c>
      <c r="AC2036" s="957">
        <f t="shared" si="159"/>
        <v>0</v>
      </c>
    </row>
    <row r="2037" spans="24:29" x14ac:dyDescent="0.3">
      <c r="X2037" s="970" t="str">
        <f t="shared" si="157"/>
        <v>PAS AE 2018</v>
      </c>
      <c r="Y2037" s="970" t="str">
        <f t="shared" si="158"/>
        <v/>
      </c>
      <c r="Z2037" s="957">
        <f t="shared" si="155"/>
        <v>0</v>
      </c>
      <c r="AA2037" s="957" t="str">
        <f t="shared" si="156"/>
        <v/>
      </c>
      <c r="AB2037" s="957">
        <f t="array" ref="AB2037">MAX(($I$2:$I$10000=I2037)*($W$2:$W$10000=W2037)*($E$2:$E$10000="51")*($P$2:$P$10000))</f>
        <v>0</v>
      </c>
      <c r="AC2037" s="957">
        <f t="shared" si="159"/>
        <v>0</v>
      </c>
    </row>
    <row r="2038" spans="24:29" x14ac:dyDescent="0.3">
      <c r="X2038" s="970" t="str">
        <f t="shared" si="157"/>
        <v>PAS AE 2018</v>
      </c>
      <c r="Y2038" s="970" t="str">
        <f t="shared" si="158"/>
        <v/>
      </c>
      <c r="Z2038" s="957">
        <f t="shared" si="155"/>
        <v>0</v>
      </c>
      <c r="AA2038" s="957" t="str">
        <f t="shared" si="156"/>
        <v/>
      </c>
      <c r="AB2038" s="957">
        <f t="array" ref="AB2038">MAX(($I$2:$I$10000=I2038)*($W$2:$W$10000=W2038)*($E$2:$E$10000="51")*($P$2:$P$10000))</f>
        <v>0</v>
      </c>
      <c r="AC2038" s="957">
        <f t="shared" si="159"/>
        <v>0</v>
      </c>
    </row>
    <row r="2039" spans="24:29" x14ac:dyDescent="0.3">
      <c r="X2039" s="970" t="str">
        <f t="shared" si="157"/>
        <v>PAS AE 2018</v>
      </c>
      <c r="Y2039" s="970" t="str">
        <f t="shared" si="158"/>
        <v/>
      </c>
      <c r="Z2039" s="957">
        <f t="shared" si="155"/>
        <v>0</v>
      </c>
      <c r="AA2039" s="957" t="str">
        <f t="shared" si="156"/>
        <v/>
      </c>
      <c r="AB2039" s="957">
        <f t="array" ref="AB2039">MAX(($I$2:$I$10000=I2039)*($W$2:$W$10000=W2039)*($E$2:$E$10000="51")*($P$2:$P$10000))</f>
        <v>0</v>
      </c>
      <c r="AC2039" s="957">
        <f t="shared" si="159"/>
        <v>0</v>
      </c>
    </row>
    <row r="2040" spans="24:29" x14ac:dyDescent="0.3">
      <c r="X2040" s="970" t="str">
        <f t="shared" si="157"/>
        <v>PAS AE 2018</v>
      </c>
      <c r="Y2040" s="970" t="str">
        <f t="shared" si="158"/>
        <v/>
      </c>
      <c r="Z2040" s="957">
        <f t="shared" si="155"/>
        <v>0</v>
      </c>
      <c r="AA2040" s="957" t="str">
        <f t="shared" si="156"/>
        <v/>
      </c>
      <c r="AB2040" s="957">
        <f t="array" ref="AB2040">MAX(($I$2:$I$10000=I2040)*($W$2:$W$10000=W2040)*($E$2:$E$10000="51")*($P$2:$P$10000))</f>
        <v>0</v>
      </c>
      <c r="AC2040" s="957">
        <f t="shared" si="159"/>
        <v>0</v>
      </c>
    </row>
    <row r="2041" spans="24:29" x14ac:dyDescent="0.3">
      <c r="X2041" s="970" t="str">
        <f t="shared" si="157"/>
        <v>PAS AE 2018</v>
      </c>
      <c r="Y2041" s="970" t="str">
        <f t="shared" si="158"/>
        <v/>
      </c>
      <c r="Z2041" s="957">
        <f t="shared" si="155"/>
        <v>0</v>
      </c>
      <c r="AA2041" s="957" t="str">
        <f t="shared" si="156"/>
        <v/>
      </c>
      <c r="AB2041" s="957">
        <f t="array" ref="AB2041">MAX(($I$2:$I$10000=I2041)*($W$2:$W$10000=W2041)*($E$2:$E$10000="51")*($P$2:$P$10000))</f>
        <v>0</v>
      </c>
      <c r="AC2041" s="957">
        <f t="shared" si="159"/>
        <v>0</v>
      </c>
    </row>
    <row r="2042" spans="24:29" x14ac:dyDescent="0.3">
      <c r="X2042" s="970" t="str">
        <f t="shared" si="157"/>
        <v>PAS AE 2018</v>
      </c>
      <c r="Y2042" s="970" t="str">
        <f t="shared" si="158"/>
        <v/>
      </c>
      <c r="Z2042" s="957">
        <f t="shared" si="155"/>
        <v>0</v>
      </c>
      <c r="AA2042" s="957" t="str">
        <f t="shared" si="156"/>
        <v/>
      </c>
      <c r="AB2042" s="957">
        <f t="array" ref="AB2042">MAX(($I$2:$I$10000=I2042)*($W$2:$W$10000=W2042)*($E$2:$E$10000="51")*($P$2:$P$10000))</f>
        <v>0</v>
      </c>
      <c r="AC2042" s="957">
        <f t="shared" si="159"/>
        <v>0</v>
      </c>
    </row>
    <row r="2043" spans="24:29" x14ac:dyDescent="0.3">
      <c r="X2043" s="970" t="str">
        <f t="shared" si="157"/>
        <v>PAS AE 2018</v>
      </c>
      <c r="Y2043" s="970" t="str">
        <f t="shared" si="158"/>
        <v/>
      </c>
      <c r="Z2043" s="957">
        <f t="shared" si="155"/>
        <v>0</v>
      </c>
      <c r="AA2043" s="957" t="str">
        <f t="shared" si="156"/>
        <v/>
      </c>
      <c r="AB2043" s="957">
        <f t="array" ref="AB2043">MAX(($I$2:$I$10000=I2043)*($W$2:$W$10000=W2043)*($E$2:$E$10000="51")*($P$2:$P$10000))</f>
        <v>0</v>
      </c>
      <c r="AC2043" s="957">
        <f t="shared" si="159"/>
        <v>0</v>
      </c>
    </row>
    <row r="2044" spans="24:29" x14ac:dyDescent="0.3">
      <c r="X2044" s="970" t="str">
        <f t="shared" si="157"/>
        <v>PAS AE 2018</v>
      </c>
      <c r="Y2044" s="970" t="str">
        <f t="shared" si="158"/>
        <v/>
      </c>
      <c r="Z2044" s="957">
        <f t="shared" si="155"/>
        <v>0</v>
      </c>
      <c r="AA2044" s="957" t="str">
        <f t="shared" si="156"/>
        <v/>
      </c>
      <c r="AB2044" s="957">
        <f t="array" ref="AB2044">MAX(($I$2:$I$10000=I2044)*($W$2:$W$10000=W2044)*($E$2:$E$10000="51")*($P$2:$P$10000))</f>
        <v>0</v>
      </c>
      <c r="AC2044" s="957">
        <f t="shared" si="159"/>
        <v>0</v>
      </c>
    </row>
    <row r="2045" spans="24:29" x14ac:dyDescent="0.3">
      <c r="X2045" s="970" t="str">
        <f t="shared" si="157"/>
        <v>PAS AE 2018</v>
      </c>
      <c r="Y2045" s="970" t="str">
        <f t="shared" si="158"/>
        <v/>
      </c>
      <c r="Z2045" s="957">
        <f t="shared" si="155"/>
        <v>0</v>
      </c>
      <c r="AA2045" s="957" t="str">
        <f t="shared" si="156"/>
        <v/>
      </c>
      <c r="AB2045" s="957">
        <f t="array" ref="AB2045">MAX(($I$2:$I$10000=I2045)*($W$2:$W$10000=W2045)*($E$2:$E$10000="51")*($P$2:$P$10000))</f>
        <v>0</v>
      </c>
      <c r="AC2045" s="957">
        <f t="shared" si="159"/>
        <v>0</v>
      </c>
    </row>
    <row r="2046" spans="24:29" x14ac:dyDescent="0.3">
      <c r="X2046" s="970" t="str">
        <f t="shared" si="157"/>
        <v>PAS AE 2018</v>
      </c>
      <c r="Y2046" s="970" t="str">
        <f t="shared" si="158"/>
        <v/>
      </c>
      <c r="Z2046" s="957">
        <f t="shared" si="155"/>
        <v>0</v>
      </c>
      <c r="AA2046" s="957" t="str">
        <f t="shared" si="156"/>
        <v/>
      </c>
      <c r="AB2046" s="957">
        <f t="array" ref="AB2046">MAX(($I$2:$I$10000=I2046)*($W$2:$W$10000=W2046)*($E$2:$E$10000="51")*($P$2:$P$10000))</f>
        <v>0</v>
      </c>
      <c r="AC2046" s="957">
        <f t="shared" si="159"/>
        <v>0</v>
      </c>
    </row>
    <row r="2047" spans="24:29" x14ac:dyDescent="0.3">
      <c r="X2047" s="970" t="str">
        <f t="shared" si="157"/>
        <v>PAS AE 2018</v>
      </c>
      <c r="Y2047" s="970" t="str">
        <f t="shared" si="158"/>
        <v/>
      </c>
      <c r="Z2047" s="957">
        <f t="shared" si="155"/>
        <v>0</v>
      </c>
      <c r="AA2047" s="957" t="str">
        <f t="shared" si="156"/>
        <v/>
      </c>
      <c r="AB2047" s="957">
        <f t="array" ref="AB2047">MAX(($I$2:$I$10000=I2047)*($W$2:$W$10000=W2047)*($E$2:$E$10000="51")*($P$2:$P$10000))</f>
        <v>0</v>
      </c>
      <c r="AC2047" s="957">
        <f t="shared" si="159"/>
        <v>0</v>
      </c>
    </row>
    <row r="2048" spans="24:29" x14ac:dyDescent="0.3">
      <c r="X2048" s="970" t="str">
        <f t="shared" si="157"/>
        <v>PAS AE 2018</v>
      </c>
      <c r="Y2048" s="970" t="str">
        <f t="shared" si="158"/>
        <v/>
      </c>
      <c r="Z2048" s="957">
        <f t="shared" si="155"/>
        <v>0</v>
      </c>
      <c r="AA2048" s="957" t="str">
        <f t="shared" si="156"/>
        <v/>
      </c>
      <c r="AB2048" s="957">
        <f t="array" ref="AB2048">MAX(($I$2:$I$10000=I2048)*($W$2:$W$10000=W2048)*($E$2:$E$10000="51")*($P$2:$P$10000))</f>
        <v>0</v>
      </c>
      <c r="AC2048" s="957">
        <f t="shared" si="159"/>
        <v>0</v>
      </c>
    </row>
    <row r="2049" spans="24:29" x14ac:dyDescent="0.3">
      <c r="X2049" s="970" t="str">
        <f t="shared" si="157"/>
        <v>PAS AE 2018</v>
      </c>
      <c r="Y2049" s="970" t="str">
        <f t="shared" si="158"/>
        <v/>
      </c>
      <c r="Z2049" s="957">
        <f t="shared" si="155"/>
        <v>0</v>
      </c>
      <c r="AA2049" s="957" t="str">
        <f t="shared" si="156"/>
        <v/>
      </c>
      <c r="AB2049" s="957">
        <f t="array" ref="AB2049">MAX(($I$2:$I$10000=I2049)*($W$2:$W$10000=W2049)*($E$2:$E$10000="51")*($P$2:$P$10000))</f>
        <v>0</v>
      </c>
      <c r="AC2049" s="957">
        <f t="shared" si="159"/>
        <v>0</v>
      </c>
    </row>
    <row r="2050" spans="24:29" x14ac:dyDescent="0.3">
      <c r="X2050" s="970" t="str">
        <f t="shared" si="157"/>
        <v>PAS AE 2018</v>
      </c>
      <c r="Y2050" s="970" t="str">
        <f t="shared" si="158"/>
        <v/>
      </c>
      <c r="Z2050" s="957">
        <f t="shared" ref="Z2050:Z2113" si="160">IF(AND(X2050="AE 2018",Y2050&lt;&gt;"0"),F2050,0)</f>
        <v>0</v>
      </c>
      <c r="AA2050" s="957" t="str">
        <f t="shared" ref="AA2050:AA2113" si="161">LEFT(C2050,12)</f>
        <v/>
      </c>
      <c r="AB2050" s="957">
        <f t="array" ref="AB2050">MAX(($I$2:$I$10000=I2050)*($W$2:$W$10000=W2050)*($E$2:$E$10000="51")*($P$2:$P$10000))</f>
        <v>0</v>
      </c>
      <c r="AC2050" s="957">
        <f t="shared" si="159"/>
        <v>0</v>
      </c>
    </row>
    <row r="2051" spans="24:29" x14ac:dyDescent="0.3">
      <c r="X2051" s="970" t="str">
        <f t="shared" ref="X2051:X2114" si="162">IF(AND(OR(E2051="51",E2051="57",E2051="54",E2051="61"),YEAR(AB2051)=2018),"AE 2018","PAS AE 2018")</f>
        <v>PAS AE 2018</v>
      </c>
      <c r="Y2051" s="970" t="str">
        <f t="shared" ref="Y2051:Y2114" si="163">CONCATENATE(W2051,I2051,E2051)</f>
        <v/>
      </c>
      <c r="Z2051" s="957">
        <f t="shared" si="160"/>
        <v>0</v>
      </c>
      <c r="AA2051" s="957" t="str">
        <f t="shared" si="161"/>
        <v/>
      </c>
      <c r="AB2051" s="957">
        <f t="array" ref="AB2051">MAX(($I$2:$I$10000=I2051)*($W$2:$W$10000=W2051)*($E$2:$E$10000="51")*($P$2:$P$10000))</f>
        <v>0</v>
      </c>
      <c r="AC2051" s="957">
        <f t="shared" ref="AC2051:AC2114" si="164">IF(YEAR(A2051)&gt;2018,0,F2051)</f>
        <v>0</v>
      </c>
    </row>
    <row r="2052" spans="24:29" x14ac:dyDescent="0.3">
      <c r="X2052" s="970" t="str">
        <f t="shared" si="162"/>
        <v>PAS AE 2018</v>
      </c>
      <c r="Y2052" s="970" t="str">
        <f t="shared" si="163"/>
        <v/>
      </c>
      <c r="Z2052" s="957">
        <f t="shared" si="160"/>
        <v>0</v>
      </c>
      <c r="AA2052" s="957" t="str">
        <f t="shared" si="161"/>
        <v/>
      </c>
      <c r="AB2052" s="957">
        <f t="array" ref="AB2052">MAX(($I$2:$I$10000=I2052)*($W$2:$W$10000=W2052)*($E$2:$E$10000="51")*($P$2:$P$10000))</f>
        <v>0</v>
      </c>
      <c r="AC2052" s="957">
        <f t="shared" si="164"/>
        <v>0</v>
      </c>
    </row>
    <row r="2053" spans="24:29" x14ac:dyDescent="0.3">
      <c r="X2053" s="970" t="str">
        <f t="shared" si="162"/>
        <v>PAS AE 2018</v>
      </c>
      <c r="Y2053" s="970" t="str">
        <f t="shared" si="163"/>
        <v/>
      </c>
      <c r="Z2053" s="957">
        <f t="shared" si="160"/>
        <v>0</v>
      </c>
      <c r="AA2053" s="957" t="str">
        <f t="shared" si="161"/>
        <v/>
      </c>
      <c r="AB2053" s="957">
        <f t="array" ref="AB2053">MAX(($I$2:$I$10000=I2053)*($W$2:$W$10000=W2053)*($E$2:$E$10000="51")*($P$2:$P$10000))</f>
        <v>0</v>
      </c>
      <c r="AC2053" s="957">
        <f t="shared" si="164"/>
        <v>0</v>
      </c>
    </row>
    <row r="2054" spans="24:29" x14ac:dyDescent="0.3">
      <c r="X2054" s="970" t="str">
        <f t="shared" si="162"/>
        <v>PAS AE 2018</v>
      </c>
      <c r="Y2054" s="970" t="str">
        <f t="shared" si="163"/>
        <v/>
      </c>
      <c r="Z2054" s="957">
        <f t="shared" si="160"/>
        <v>0</v>
      </c>
      <c r="AA2054" s="957" t="str">
        <f t="shared" si="161"/>
        <v/>
      </c>
      <c r="AB2054" s="957">
        <f t="array" ref="AB2054">MAX(($I$2:$I$10000=I2054)*($W$2:$W$10000=W2054)*($E$2:$E$10000="51")*($P$2:$P$10000))</f>
        <v>0</v>
      </c>
      <c r="AC2054" s="957">
        <f t="shared" si="164"/>
        <v>0</v>
      </c>
    </row>
    <row r="2055" spans="24:29" x14ac:dyDescent="0.3">
      <c r="X2055" s="970" t="str">
        <f t="shared" si="162"/>
        <v>PAS AE 2018</v>
      </c>
      <c r="Y2055" s="970" t="str">
        <f t="shared" si="163"/>
        <v/>
      </c>
      <c r="Z2055" s="957">
        <f t="shared" si="160"/>
        <v>0</v>
      </c>
      <c r="AA2055" s="957" t="str">
        <f t="shared" si="161"/>
        <v/>
      </c>
      <c r="AB2055" s="957">
        <f t="array" ref="AB2055">MAX(($I$2:$I$10000=I2055)*($W$2:$W$10000=W2055)*($E$2:$E$10000="51")*($P$2:$P$10000))</f>
        <v>0</v>
      </c>
      <c r="AC2055" s="957">
        <f t="shared" si="164"/>
        <v>0</v>
      </c>
    </row>
    <row r="2056" spans="24:29" x14ac:dyDescent="0.3">
      <c r="X2056" s="970" t="str">
        <f t="shared" si="162"/>
        <v>PAS AE 2018</v>
      </c>
      <c r="Y2056" s="970" t="str">
        <f t="shared" si="163"/>
        <v/>
      </c>
      <c r="Z2056" s="957">
        <f t="shared" si="160"/>
        <v>0</v>
      </c>
      <c r="AA2056" s="957" t="str">
        <f t="shared" si="161"/>
        <v/>
      </c>
      <c r="AB2056" s="957">
        <f t="array" ref="AB2056">MAX(($I$2:$I$10000=I2056)*($W$2:$W$10000=W2056)*($E$2:$E$10000="51")*($P$2:$P$10000))</f>
        <v>0</v>
      </c>
      <c r="AC2056" s="957">
        <f t="shared" si="164"/>
        <v>0</v>
      </c>
    </row>
    <row r="2057" spans="24:29" x14ac:dyDescent="0.3">
      <c r="X2057" s="970" t="str">
        <f t="shared" si="162"/>
        <v>PAS AE 2018</v>
      </c>
      <c r="Y2057" s="970" t="str">
        <f t="shared" si="163"/>
        <v/>
      </c>
      <c r="Z2057" s="957">
        <f t="shared" si="160"/>
        <v>0</v>
      </c>
      <c r="AA2057" s="957" t="str">
        <f t="shared" si="161"/>
        <v/>
      </c>
      <c r="AB2057" s="957">
        <f t="array" ref="AB2057">MAX(($I$2:$I$10000=I2057)*($W$2:$W$10000=W2057)*($E$2:$E$10000="51")*($P$2:$P$10000))</f>
        <v>0</v>
      </c>
      <c r="AC2057" s="957">
        <f t="shared" si="164"/>
        <v>0</v>
      </c>
    </row>
    <row r="2058" spans="24:29" x14ac:dyDescent="0.3">
      <c r="X2058" s="970" t="str">
        <f t="shared" si="162"/>
        <v>PAS AE 2018</v>
      </c>
      <c r="Y2058" s="970" t="str">
        <f t="shared" si="163"/>
        <v/>
      </c>
      <c r="Z2058" s="957">
        <f t="shared" si="160"/>
        <v>0</v>
      </c>
      <c r="AA2058" s="957" t="str">
        <f t="shared" si="161"/>
        <v/>
      </c>
      <c r="AB2058" s="957">
        <f t="array" ref="AB2058">MAX(($I$2:$I$10000=I2058)*($W$2:$W$10000=W2058)*($E$2:$E$10000="51")*($P$2:$P$10000))</f>
        <v>0</v>
      </c>
      <c r="AC2058" s="957">
        <f t="shared" si="164"/>
        <v>0</v>
      </c>
    </row>
    <row r="2059" spans="24:29" x14ac:dyDescent="0.3">
      <c r="X2059" s="970" t="str">
        <f t="shared" si="162"/>
        <v>PAS AE 2018</v>
      </c>
      <c r="Y2059" s="970" t="str">
        <f t="shared" si="163"/>
        <v/>
      </c>
      <c r="Z2059" s="957">
        <f t="shared" si="160"/>
        <v>0</v>
      </c>
      <c r="AA2059" s="957" t="str">
        <f t="shared" si="161"/>
        <v/>
      </c>
      <c r="AB2059" s="957">
        <f t="array" ref="AB2059">MAX(($I$2:$I$10000=I2059)*($W$2:$W$10000=W2059)*($E$2:$E$10000="51")*($P$2:$P$10000))</f>
        <v>0</v>
      </c>
      <c r="AC2059" s="957">
        <f t="shared" si="164"/>
        <v>0</v>
      </c>
    </row>
    <row r="2060" spans="24:29" x14ac:dyDescent="0.3">
      <c r="X2060" s="970" t="str">
        <f t="shared" si="162"/>
        <v>PAS AE 2018</v>
      </c>
      <c r="Y2060" s="970" t="str">
        <f t="shared" si="163"/>
        <v/>
      </c>
      <c r="Z2060" s="957">
        <f t="shared" si="160"/>
        <v>0</v>
      </c>
      <c r="AA2060" s="957" t="str">
        <f t="shared" si="161"/>
        <v/>
      </c>
      <c r="AB2060" s="957">
        <f t="array" ref="AB2060">MAX(($I$2:$I$10000=I2060)*($W$2:$W$10000=W2060)*($E$2:$E$10000="51")*($P$2:$P$10000))</f>
        <v>0</v>
      </c>
      <c r="AC2060" s="957">
        <f t="shared" si="164"/>
        <v>0</v>
      </c>
    </row>
    <row r="2061" spans="24:29" x14ac:dyDescent="0.3">
      <c r="X2061" s="970" t="str">
        <f t="shared" si="162"/>
        <v>PAS AE 2018</v>
      </c>
      <c r="Y2061" s="970" t="str">
        <f t="shared" si="163"/>
        <v/>
      </c>
      <c r="Z2061" s="957">
        <f t="shared" si="160"/>
        <v>0</v>
      </c>
      <c r="AA2061" s="957" t="str">
        <f t="shared" si="161"/>
        <v/>
      </c>
      <c r="AB2061" s="957">
        <f t="array" ref="AB2061">MAX(($I$2:$I$10000=I2061)*($W$2:$W$10000=W2061)*($E$2:$E$10000="51")*($P$2:$P$10000))</f>
        <v>0</v>
      </c>
      <c r="AC2061" s="957">
        <f t="shared" si="164"/>
        <v>0</v>
      </c>
    </row>
    <row r="2062" spans="24:29" x14ac:dyDescent="0.3">
      <c r="X2062" s="970" t="str">
        <f t="shared" si="162"/>
        <v>PAS AE 2018</v>
      </c>
      <c r="Y2062" s="970" t="str">
        <f t="shared" si="163"/>
        <v/>
      </c>
      <c r="Z2062" s="957">
        <f t="shared" si="160"/>
        <v>0</v>
      </c>
      <c r="AA2062" s="957" t="str">
        <f t="shared" si="161"/>
        <v/>
      </c>
      <c r="AB2062" s="957">
        <f t="array" ref="AB2062">MAX(($I$2:$I$10000=I2062)*($W$2:$W$10000=W2062)*($E$2:$E$10000="51")*($P$2:$P$10000))</f>
        <v>0</v>
      </c>
      <c r="AC2062" s="957">
        <f t="shared" si="164"/>
        <v>0</v>
      </c>
    </row>
    <row r="2063" spans="24:29" x14ac:dyDescent="0.3">
      <c r="X2063" s="970" t="str">
        <f t="shared" si="162"/>
        <v>PAS AE 2018</v>
      </c>
      <c r="Y2063" s="970" t="str">
        <f t="shared" si="163"/>
        <v/>
      </c>
      <c r="Z2063" s="957">
        <f t="shared" si="160"/>
        <v>0</v>
      </c>
      <c r="AA2063" s="957" t="str">
        <f t="shared" si="161"/>
        <v/>
      </c>
      <c r="AB2063" s="957">
        <f t="array" ref="AB2063">MAX(($I$2:$I$10000=I2063)*($W$2:$W$10000=W2063)*($E$2:$E$10000="51")*($P$2:$P$10000))</f>
        <v>0</v>
      </c>
      <c r="AC2063" s="957">
        <f t="shared" si="164"/>
        <v>0</v>
      </c>
    </row>
    <row r="2064" spans="24:29" x14ac:dyDescent="0.3">
      <c r="X2064" s="970" t="str">
        <f t="shared" si="162"/>
        <v>PAS AE 2018</v>
      </c>
      <c r="Y2064" s="970" t="str">
        <f t="shared" si="163"/>
        <v/>
      </c>
      <c r="Z2064" s="957">
        <f t="shared" si="160"/>
        <v>0</v>
      </c>
      <c r="AA2064" s="957" t="str">
        <f t="shared" si="161"/>
        <v/>
      </c>
      <c r="AB2064" s="957">
        <f t="array" ref="AB2064">MAX(($I$2:$I$10000=I2064)*($W$2:$W$10000=W2064)*($E$2:$E$10000="51")*($P$2:$P$10000))</f>
        <v>0</v>
      </c>
      <c r="AC2064" s="957">
        <f t="shared" si="164"/>
        <v>0</v>
      </c>
    </row>
    <row r="2065" spans="24:29" x14ac:dyDescent="0.3">
      <c r="X2065" s="970" t="str">
        <f t="shared" si="162"/>
        <v>PAS AE 2018</v>
      </c>
      <c r="Y2065" s="970" t="str">
        <f t="shared" si="163"/>
        <v/>
      </c>
      <c r="Z2065" s="957">
        <f t="shared" si="160"/>
        <v>0</v>
      </c>
      <c r="AA2065" s="957" t="str">
        <f t="shared" si="161"/>
        <v/>
      </c>
      <c r="AB2065" s="957">
        <f t="array" ref="AB2065">MAX(($I$2:$I$10000=I2065)*($W$2:$W$10000=W2065)*($E$2:$E$10000="51")*($P$2:$P$10000))</f>
        <v>0</v>
      </c>
      <c r="AC2065" s="957">
        <f t="shared" si="164"/>
        <v>0</v>
      </c>
    </row>
    <row r="2066" spans="24:29" x14ac:dyDescent="0.3">
      <c r="X2066" s="970" t="str">
        <f t="shared" si="162"/>
        <v>PAS AE 2018</v>
      </c>
      <c r="Y2066" s="970" t="str">
        <f t="shared" si="163"/>
        <v/>
      </c>
      <c r="Z2066" s="957">
        <f t="shared" si="160"/>
        <v>0</v>
      </c>
      <c r="AA2066" s="957" t="str">
        <f t="shared" si="161"/>
        <v/>
      </c>
      <c r="AB2066" s="957">
        <f t="array" ref="AB2066">MAX(($I$2:$I$10000=I2066)*($W$2:$W$10000=W2066)*($E$2:$E$10000="51")*($P$2:$P$10000))</f>
        <v>0</v>
      </c>
      <c r="AC2066" s="957">
        <f t="shared" si="164"/>
        <v>0</v>
      </c>
    </row>
    <row r="2067" spans="24:29" x14ac:dyDescent="0.3">
      <c r="X2067" s="970" t="str">
        <f t="shared" si="162"/>
        <v>PAS AE 2018</v>
      </c>
      <c r="Y2067" s="970" t="str">
        <f t="shared" si="163"/>
        <v/>
      </c>
      <c r="Z2067" s="957">
        <f t="shared" si="160"/>
        <v>0</v>
      </c>
      <c r="AA2067" s="957" t="str">
        <f t="shared" si="161"/>
        <v/>
      </c>
      <c r="AB2067" s="957">
        <f t="array" ref="AB2067">MAX(($I$2:$I$10000=I2067)*($W$2:$W$10000=W2067)*($E$2:$E$10000="51")*($P$2:$P$10000))</f>
        <v>0</v>
      </c>
      <c r="AC2067" s="957">
        <f t="shared" si="164"/>
        <v>0</v>
      </c>
    </row>
    <row r="2068" spans="24:29" x14ac:dyDescent="0.3">
      <c r="X2068" s="970" t="str">
        <f t="shared" si="162"/>
        <v>PAS AE 2018</v>
      </c>
      <c r="Y2068" s="970" t="str">
        <f t="shared" si="163"/>
        <v/>
      </c>
      <c r="Z2068" s="957">
        <f t="shared" si="160"/>
        <v>0</v>
      </c>
      <c r="AA2068" s="957" t="str">
        <f t="shared" si="161"/>
        <v/>
      </c>
      <c r="AB2068" s="957">
        <f t="array" ref="AB2068">MAX(($I$2:$I$10000=I2068)*($W$2:$W$10000=W2068)*($E$2:$E$10000="51")*($P$2:$P$10000))</f>
        <v>0</v>
      </c>
      <c r="AC2068" s="957">
        <f t="shared" si="164"/>
        <v>0</v>
      </c>
    </row>
    <row r="2069" spans="24:29" x14ac:dyDescent="0.3">
      <c r="X2069" s="970" t="str">
        <f t="shared" si="162"/>
        <v>PAS AE 2018</v>
      </c>
      <c r="Y2069" s="970" t="str">
        <f t="shared" si="163"/>
        <v/>
      </c>
      <c r="Z2069" s="957">
        <f t="shared" si="160"/>
        <v>0</v>
      </c>
      <c r="AA2069" s="957" t="str">
        <f t="shared" si="161"/>
        <v/>
      </c>
      <c r="AB2069" s="957">
        <f t="array" ref="AB2069">MAX(($I$2:$I$10000=I2069)*($W$2:$W$10000=W2069)*($E$2:$E$10000="51")*($P$2:$P$10000))</f>
        <v>0</v>
      </c>
      <c r="AC2069" s="957">
        <f t="shared" si="164"/>
        <v>0</v>
      </c>
    </row>
    <row r="2070" spans="24:29" x14ac:dyDescent="0.3">
      <c r="X2070" s="970" t="str">
        <f t="shared" si="162"/>
        <v>PAS AE 2018</v>
      </c>
      <c r="Y2070" s="970" t="str">
        <f t="shared" si="163"/>
        <v/>
      </c>
      <c r="Z2070" s="957">
        <f t="shared" si="160"/>
        <v>0</v>
      </c>
      <c r="AA2070" s="957" t="str">
        <f t="shared" si="161"/>
        <v/>
      </c>
      <c r="AB2070" s="957">
        <f t="array" ref="AB2070">MAX(($I$2:$I$10000=I2070)*($W$2:$W$10000=W2070)*($E$2:$E$10000="51")*($P$2:$P$10000))</f>
        <v>0</v>
      </c>
      <c r="AC2070" s="957">
        <f t="shared" si="164"/>
        <v>0</v>
      </c>
    </row>
    <row r="2071" spans="24:29" x14ac:dyDescent="0.3">
      <c r="X2071" s="970" t="str">
        <f t="shared" si="162"/>
        <v>PAS AE 2018</v>
      </c>
      <c r="Y2071" s="970" t="str">
        <f t="shared" si="163"/>
        <v/>
      </c>
      <c r="Z2071" s="957">
        <f t="shared" si="160"/>
        <v>0</v>
      </c>
      <c r="AA2071" s="957" t="str">
        <f t="shared" si="161"/>
        <v/>
      </c>
      <c r="AB2071" s="957">
        <f t="array" ref="AB2071">MAX(($I$2:$I$10000=I2071)*($W$2:$W$10000=W2071)*($E$2:$E$10000="51")*($P$2:$P$10000))</f>
        <v>0</v>
      </c>
      <c r="AC2071" s="957">
        <f t="shared" si="164"/>
        <v>0</v>
      </c>
    </row>
    <row r="2072" spans="24:29" x14ac:dyDescent="0.3">
      <c r="X2072" s="970" t="str">
        <f t="shared" si="162"/>
        <v>PAS AE 2018</v>
      </c>
      <c r="Y2072" s="970" t="str">
        <f t="shared" si="163"/>
        <v/>
      </c>
      <c r="Z2072" s="957">
        <f t="shared" si="160"/>
        <v>0</v>
      </c>
      <c r="AA2072" s="957" t="str">
        <f t="shared" si="161"/>
        <v/>
      </c>
      <c r="AB2072" s="957">
        <f t="array" ref="AB2072">MAX(($I$2:$I$10000=I2072)*($W$2:$W$10000=W2072)*($E$2:$E$10000="51")*($P$2:$P$10000))</f>
        <v>0</v>
      </c>
      <c r="AC2072" s="957">
        <f t="shared" si="164"/>
        <v>0</v>
      </c>
    </row>
    <row r="2073" spans="24:29" x14ac:dyDescent="0.3">
      <c r="X2073" s="970" t="str">
        <f t="shared" si="162"/>
        <v>PAS AE 2018</v>
      </c>
      <c r="Y2073" s="970" t="str">
        <f t="shared" si="163"/>
        <v/>
      </c>
      <c r="Z2073" s="957">
        <f t="shared" si="160"/>
        <v>0</v>
      </c>
      <c r="AA2073" s="957" t="str">
        <f t="shared" si="161"/>
        <v/>
      </c>
      <c r="AB2073" s="957">
        <f t="array" ref="AB2073">MAX(($I$2:$I$10000=I2073)*($W$2:$W$10000=W2073)*($E$2:$E$10000="51")*($P$2:$P$10000))</f>
        <v>0</v>
      </c>
      <c r="AC2073" s="957">
        <f t="shared" si="164"/>
        <v>0</v>
      </c>
    </row>
    <row r="2074" spans="24:29" x14ac:dyDescent="0.3">
      <c r="X2074" s="970" t="str">
        <f t="shared" si="162"/>
        <v>PAS AE 2018</v>
      </c>
      <c r="Y2074" s="970" t="str">
        <f t="shared" si="163"/>
        <v/>
      </c>
      <c r="Z2074" s="957">
        <f t="shared" si="160"/>
        <v>0</v>
      </c>
      <c r="AA2074" s="957" t="str">
        <f t="shared" si="161"/>
        <v/>
      </c>
      <c r="AB2074" s="957">
        <f t="array" ref="AB2074">MAX(($I$2:$I$10000=I2074)*($W$2:$W$10000=W2074)*($E$2:$E$10000="51")*($P$2:$P$10000))</f>
        <v>0</v>
      </c>
      <c r="AC2074" s="957">
        <f t="shared" si="164"/>
        <v>0</v>
      </c>
    </row>
    <row r="2075" spans="24:29" x14ac:dyDescent="0.3">
      <c r="X2075" s="970" t="str">
        <f t="shared" si="162"/>
        <v>PAS AE 2018</v>
      </c>
      <c r="Y2075" s="970" t="str">
        <f t="shared" si="163"/>
        <v/>
      </c>
      <c r="Z2075" s="957">
        <f t="shared" si="160"/>
        <v>0</v>
      </c>
      <c r="AA2075" s="957" t="str">
        <f t="shared" si="161"/>
        <v/>
      </c>
      <c r="AB2075" s="957">
        <f t="array" ref="AB2075">MAX(($I$2:$I$10000=I2075)*($W$2:$W$10000=W2075)*($E$2:$E$10000="51")*($P$2:$P$10000))</f>
        <v>0</v>
      </c>
      <c r="AC2075" s="957">
        <f t="shared" si="164"/>
        <v>0</v>
      </c>
    </row>
    <row r="2076" spans="24:29" x14ac:dyDescent="0.3">
      <c r="X2076" s="970" t="str">
        <f t="shared" si="162"/>
        <v>PAS AE 2018</v>
      </c>
      <c r="Y2076" s="970" t="str">
        <f t="shared" si="163"/>
        <v/>
      </c>
      <c r="Z2076" s="957">
        <f t="shared" si="160"/>
        <v>0</v>
      </c>
      <c r="AA2076" s="957" t="str">
        <f t="shared" si="161"/>
        <v/>
      </c>
      <c r="AB2076" s="957">
        <f t="array" ref="AB2076">MAX(($I$2:$I$10000=I2076)*($W$2:$W$10000=W2076)*($E$2:$E$10000="51")*($P$2:$P$10000))</f>
        <v>0</v>
      </c>
      <c r="AC2076" s="957">
        <f t="shared" si="164"/>
        <v>0</v>
      </c>
    </row>
    <row r="2077" spans="24:29" x14ac:dyDescent="0.3">
      <c r="X2077" s="970" t="str">
        <f t="shared" si="162"/>
        <v>PAS AE 2018</v>
      </c>
      <c r="Y2077" s="970" t="str">
        <f t="shared" si="163"/>
        <v/>
      </c>
      <c r="Z2077" s="957">
        <f t="shared" si="160"/>
        <v>0</v>
      </c>
      <c r="AA2077" s="957" t="str">
        <f t="shared" si="161"/>
        <v/>
      </c>
      <c r="AB2077" s="957">
        <f t="array" ref="AB2077">MAX(($I$2:$I$10000=I2077)*($W$2:$W$10000=W2077)*($E$2:$E$10000="51")*($P$2:$P$10000))</f>
        <v>0</v>
      </c>
      <c r="AC2077" s="957">
        <f t="shared" si="164"/>
        <v>0</v>
      </c>
    </row>
    <row r="2078" spans="24:29" x14ac:dyDescent="0.3">
      <c r="X2078" s="970" t="str">
        <f t="shared" si="162"/>
        <v>PAS AE 2018</v>
      </c>
      <c r="Y2078" s="970" t="str">
        <f t="shared" si="163"/>
        <v/>
      </c>
      <c r="Z2078" s="957">
        <f t="shared" si="160"/>
        <v>0</v>
      </c>
      <c r="AA2078" s="957" t="str">
        <f t="shared" si="161"/>
        <v/>
      </c>
      <c r="AB2078" s="957">
        <f t="array" ref="AB2078">MAX(($I$2:$I$10000=I2078)*($W$2:$W$10000=W2078)*($E$2:$E$10000="51")*($P$2:$P$10000))</f>
        <v>0</v>
      </c>
      <c r="AC2078" s="957">
        <f t="shared" si="164"/>
        <v>0</v>
      </c>
    </row>
    <row r="2079" spans="24:29" x14ac:dyDescent="0.3">
      <c r="X2079" s="970" t="str">
        <f t="shared" si="162"/>
        <v>PAS AE 2018</v>
      </c>
      <c r="Y2079" s="970" t="str">
        <f t="shared" si="163"/>
        <v/>
      </c>
      <c r="Z2079" s="957">
        <f t="shared" si="160"/>
        <v>0</v>
      </c>
      <c r="AA2079" s="957" t="str">
        <f t="shared" si="161"/>
        <v/>
      </c>
      <c r="AB2079" s="957">
        <f t="array" ref="AB2079">MAX(($I$2:$I$10000=I2079)*($W$2:$W$10000=W2079)*($E$2:$E$10000="51")*($P$2:$P$10000))</f>
        <v>0</v>
      </c>
      <c r="AC2079" s="957">
        <f t="shared" si="164"/>
        <v>0</v>
      </c>
    </row>
    <row r="2080" spans="24:29" x14ac:dyDescent="0.3">
      <c r="X2080" s="970" t="str">
        <f t="shared" si="162"/>
        <v>PAS AE 2018</v>
      </c>
      <c r="Y2080" s="970" t="str">
        <f t="shared" si="163"/>
        <v/>
      </c>
      <c r="Z2080" s="957">
        <f t="shared" si="160"/>
        <v>0</v>
      </c>
      <c r="AA2080" s="957" t="str">
        <f t="shared" si="161"/>
        <v/>
      </c>
      <c r="AB2080" s="957">
        <f t="array" ref="AB2080">MAX(($I$2:$I$10000=I2080)*($W$2:$W$10000=W2080)*($E$2:$E$10000="51")*($P$2:$P$10000))</f>
        <v>0</v>
      </c>
      <c r="AC2080" s="957">
        <f t="shared" si="164"/>
        <v>0</v>
      </c>
    </row>
    <row r="2081" spans="24:29" x14ac:dyDescent="0.3">
      <c r="X2081" s="970" t="str">
        <f t="shared" si="162"/>
        <v>PAS AE 2018</v>
      </c>
      <c r="Y2081" s="970" t="str">
        <f t="shared" si="163"/>
        <v/>
      </c>
      <c r="Z2081" s="957">
        <f t="shared" si="160"/>
        <v>0</v>
      </c>
      <c r="AA2081" s="957" t="str">
        <f t="shared" si="161"/>
        <v/>
      </c>
      <c r="AB2081" s="957">
        <f t="array" ref="AB2081">MAX(($I$2:$I$10000=I2081)*($W$2:$W$10000=W2081)*($E$2:$E$10000="51")*($P$2:$P$10000))</f>
        <v>0</v>
      </c>
      <c r="AC2081" s="957">
        <f t="shared" si="164"/>
        <v>0</v>
      </c>
    </row>
    <row r="2082" spans="24:29" x14ac:dyDescent="0.3">
      <c r="X2082" s="970" t="str">
        <f t="shared" si="162"/>
        <v>PAS AE 2018</v>
      </c>
      <c r="Y2082" s="970" t="str">
        <f t="shared" si="163"/>
        <v/>
      </c>
      <c r="Z2082" s="957">
        <f t="shared" si="160"/>
        <v>0</v>
      </c>
      <c r="AA2082" s="957" t="str">
        <f t="shared" si="161"/>
        <v/>
      </c>
      <c r="AB2082" s="957">
        <f t="array" ref="AB2082">MAX(($I$2:$I$10000=I2082)*($W$2:$W$10000=W2082)*($E$2:$E$10000="51")*($P$2:$P$10000))</f>
        <v>0</v>
      </c>
      <c r="AC2082" s="957">
        <f t="shared" si="164"/>
        <v>0</v>
      </c>
    </row>
    <row r="2083" spans="24:29" x14ac:dyDescent="0.3">
      <c r="X2083" s="970" t="str">
        <f t="shared" si="162"/>
        <v>PAS AE 2018</v>
      </c>
      <c r="Y2083" s="970" t="str">
        <f t="shared" si="163"/>
        <v/>
      </c>
      <c r="Z2083" s="957">
        <f t="shared" si="160"/>
        <v>0</v>
      </c>
      <c r="AA2083" s="957" t="str">
        <f t="shared" si="161"/>
        <v/>
      </c>
      <c r="AB2083" s="957">
        <f t="array" ref="AB2083">MAX(($I$2:$I$10000=I2083)*($W$2:$W$10000=W2083)*($E$2:$E$10000="51")*($P$2:$P$10000))</f>
        <v>0</v>
      </c>
      <c r="AC2083" s="957">
        <f t="shared" si="164"/>
        <v>0</v>
      </c>
    </row>
    <row r="2084" spans="24:29" x14ac:dyDescent="0.3">
      <c r="X2084" s="970" t="str">
        <f t="shared" si="162"/>
        <v>PAS AE 2018</v>
      </c>
      <c r="Y2084" s="970" t="str">
        <f t="shared" si="163"/>
        <v/>
      </c>
      <c r="Z2084" s="957">
        <f t="shared" si="160"/>
        <v>0</v>
      </c>
      <c r="AA2084" s="957" t="str">
        <f t="shared" si="161"/>
        <v/>
      </c>
      <c r="AB2084" s="957">
        <f t="array" ref="AB2084">MAX(($I$2:$I$10000=I2084)*($W$2:$W$10000=W2084)*($E$2:$E$10000="51")*($P$2:$P$10000))</f>
        <v>0</v>
      </c>
      <c r="AC2084" s="957">
        <f t="shared" si="164"/>
        <v>0</v>
      </c>
    </row>
    <row r="2085" spans="24:29" x14ac:dyDescent="0.3">
      <c r="X2085" s="970" t="str">
        <f t="shared" si="162"/>
        <v>PAS AE 2018</v>
      </c>
      <c r="Y2085" s="970" t="str">
        <f t="shared" si="163"/>
        <v/>
      </c>
      <c r="Z2085" s="957">
        <f t="shared" si="160"/>
        <v>0</v>
      </c>
      <c r="AA2085" s="957" t="str">
        <f t="shared" si="161"/>
        <v/>
      </c>
      <c r="AB2085" s="957">
        <f t="array" ref="AB2085">MAX(($I$2:$I$10000=I2085)*($W$2:$W$10000=W2085)*($E$2:$E$10000="51")*($P$2:$P$10000))</f>
        <v>0</v>
      </c>
      <c r="AC2085" s="957">
        <f t="shared" si="164"/>
        <v>0</v>
      </c>
    </row>
    <row r="2086" spans="24:29" x14ac:dyDescent="0.3">
      <c r="X2086" s="970" t="str">
        <f t="shared" si="162"/>
        <v>PAS AE 2018</v>
      </c>
      <c r="Y2086" s="970" t="str">
        <f t="shared" si="163"/>
        <v/>
      </c>
      <c r="Z2086" s="957">
        <f t="shared" si="160"/>
        <v>0</v>
      </c>
      <c r="AA2086" s="957" t="str">
        <f t="shared" si="161"/>
        <v/>
      </c>
      <c r="AB2086" s="957">
        <f t="array" ref="AB2086">MAX(($I$2:$I$10000=I2086)*($W$2:$W$10000=W2086)*($E$2:$E$10000="51")*($P$2:$P$10000))</f>
        <v>0</v>
      </c>
      <c r="AC2086" s="957">
        <f t="shared" si="164"/>
        <v>0</v>
      </c>
    </row>
    <row r="2087" spans="24:29" x14ac:dyDescent="0.3">
      <c r="X2087" s="970" t="str">
        <f t="shared" si="162"/>
        <v>PAS AE 2018</v>
      </c>
      <c r="Y2087" s="970" t="str">
        <f t="shared" si="163"/>
        <v/>
      </c>
      <c r="Z2087" s="957">
        <f t="shared" si="160"/>
        <v>0</v>
      </c>
      <c r="AA2087" s="957" t="str">
        <f t="shared" si="161"/>
        <v/>
      </c>
      <c r="AB2087" s="957">
        <f t="array" ref="AB2087">MAX(($I$2:$I$10000=I2087)*($W$2:$W$10000=W2087)*($E$2:$E$10000="51")*($P$2:$P$10000))</f>
        <v>0</v>
      </c>
      <c r="AC2087" s="957">
        <f t="shared" si="164"/>
        <v>0</v>
      </c>
    </row>
    <row r="2088" spans="24:29" x14ac:dyDescent="0.3">
      <c r="X2088" s="970" t="str">
        <f t="shared" si="162"/>
        <v>PAS AE 2018</v>
      </c>
      <c r="Y2088" s="970" t="str">
        <f t="shared" si="163"/>
        <v/>
      </c>
      <c r="Z2088" s="957">
        <f t="shared" si="160"/>
        <v>0</v>
      </c>
      <c r="AA2088" s="957" t="str">
        <f t="shared" si="161"/>
        <v/>
      </c>
      <c r="AB2088" s="957">
        <f t="array" ref="AB2088">MAX(($I$2:$I$10000=I2088)*($W$2:$W$10000=W2088)*($E$2:$E$10000="51")*($P$2:$P$10000))</f>
        <v>0</v>
      </c>
      <c r="AC2088" s="957">
        <f t="shared" si="164"/>
        <v>0</v>
      </c>
    </row>
    <row r="2089" spans="24:29" x14ac:dyDescent="0.3">
      <c r="X2089" s="970" t="str">
        <f t="shared" si="162"/>
        <v>PAS AE 2018</v>
      </c>
      <c r="Y2089" s="970" t="str">
        <f t="shared" si="163"/>
        <v/>
      </c>
      <c r="Z2089" s="957">
        <f t="shared" si="160"/>
        <v>0</v>
      </c>
      <c r="AA2089" s="957" t="str">
        <f t="shared" si="161"/>
        <v/>
      </c>
      <c r="AB2089" s="957">
        <f t="array" ref="AB2089">MAX(($I$2:$I$10000=I2089)*($W$2:$W$10000=W2089)*($E$2:$E$10000="51")*($P$2:$P$10000))</f>
        <v>0</v>
      </c>
      <c r="AC2089" s="957">
        <f t="shared" si="164"/>
        <v>0</v>
      </c>
    </row>
    <row r="2090" spans="24:29" x14ac:dyDescent="0.3">
      <c r="X2090" s="970" t="str">
        <f t="shared" si="162"/>
        <v>PAS AE 2018</v>
      </c>
      <c r="Y2090" s="970" t="str">
        <f t="shared" si="163"/>
        <v/>
      </c>
      <c r="Z2090" s="957">
        <f t="shared" si="160"/>
        <v>0</v>
      </c>
      <c r="AA2090" s="957" t="str">
        <f t="shared" si="161"/>
        <v/>
      </c>
      <c r="AB2090" s="957">
        <f t="array" ref="AB2090">MAX(($I$2:$I$10000=I2090)*($W$2:$W$10000=W2090)*($E$2:$E$10000="51")*($P$2:$P$10000))</f>
        <v>0</v>
      </c>
      <c r="AC2090" s="957">
        <f t="shared" si="164"/>
        <v>0</v>
      </c>
    </row>
    <row r="2091" spans="24:29" x14ac:dyDescent="0.3">
      <c r="X2091" s="970" t="str">
        <f t="shared" si="162"/>
        <v>PAS AE 2018</v>
      </c>
      <c r="Y2091" s="970" t="str">
        <f t="shared" si="163"/>
        <v/>
      </c>
      <c r="Z2091" s="957">
        <f t="shared" si="160"/>
        <v>0</v>
      </c>
      <c r="AA2091" s="957" t="str">
        <f t="shared" si="161"/>
        <v/>
      </c>
      <c r="AB2091" s="957">
        <f t="array" ref="AB2091">MAX(($I$2:$I$10000=I2091)*($W$2:$W$10000=W2091)*($E$2:$E$10000="51")*($P$2:$P$10000))</f>
        <v>0</v>
      </c>
      <c r="AC2091" s="957">
        <f t="shared" si="164"/>
        <v>0</v>
      </c>
    </row>
    <row r="2092" spans="24:29" x14ac:dyDescent="0.3">
      <c r="X2092" s="970" t="str">
        <f t="shared" si="162"/>
        <v>PAS AE 2018</v>
      </c>
      <c r="Y2092" s="970" t="str">
        <f t="shared" si="163"/>
        <v/>
      </c>
      <c r="Z2092" s="957">
        <f t="shared" si="160"/>
        <v>0</v>
      </c>
      <c r="AA2092" s="957" t="str">
        <f t="shared" si="161"/>
        <v/>
      </c>
      <c r="AB2092" s="957">
        <f t="array" ref="AB2092">MAX(($I$2:$I$10000=I2092)*($W$2:$W$10000=W2092)*($E$2:$E$10000="51")*($P$2:$P$10000))</f>
        <v>0</v>
      </c>
      <c r="AC2092" s="957">
        <f t="shared" si="164"/>
        <v>0</v>
      </c>
    </row>
    <row r="2093" spans="24:29" x14ac:dyDescent="0.3">
      <c r="X2093" s="970" t="str">
        <f t="shared" si="162"/>
        <v>PAS AE 2018</v>
      </c>
      <c r="Y2093" s="970" t="str">
        <f t="shared" si="163"/>
        <v/>
      </c>
      <c r="Z2093" s="957">
        <f t="shared" si="160"/>
        <v>0</v>
      </c>
      <c r="AA2093" s="957" t="str">
        <f t="shared" si="161"/>
        <v/>
      </c>
      <c r="AB2093" s="957">
        <f t="array" ref="AB2093">MAX(($I$2:$I$10000=I2093)*($W$2:$W$10000=W2093)*($E$2:$E$10000="51")*($P$2:$P$10000))</f>
        <v>0</v>
      </c>
      <c r="AC2093" s="957">
        <f t="shared" si="164"/>
        <v>0</v>
      </c>
    </row>
    <row r="2094" spans="24:29" x14ac:dyDescent="0.3">
      <c r="X2094" s="970" t="str">
        <f t="shared" si="162"/>
        <v>PAS AE 2018</v>
      </c>
      <c r="Y2094" s="970" t="str">
        <f t="shared" si="163"/>
        <v/>
      </c>
      <c r="Z2094" s="957">
        <f t="shared" si="160"/>
        <v>0</v>
      </c>
      <c r="AA2094" s="957" t="str">
        <f t="shared" si="161"/>
        <v/>
      </c>
      <c r="AB2094" s="957">
        <f t="array" ref="AB2094">MAX(($I$2:$I$10000=I2094)*($W$2:$W$10000=W2094)*($E$2:$E$10000="51")*($P$2:$P$10000))</f>
        <v>0</v>
      </c>
      <c r="AC2094" s="957">
        <f t="shared" si="164"/>
        <v>0</v>
      </c>
    </row>
    <row r="2095" spans="24:29" x14ac:dyDescent="0.3">
      <c r="X2095" s="970" t="str">
        <f t="shared" si="162"/>
        <v>PAS AE 2018</v>
      </c>
      <c r="Y2095" s="970" t="str">
        <f t="shared" si="163"/>
        <v/>
      </c>
      <c r="Z2095" s="957">
        <f t="shared" si="160"/>
        <v>0</v>
      </c>
      <c r="AA2095" s="957" t="str">
        <f t="shared" si="161"/>
        <v/>
      </c>
      <c r="AB2095" s="957">
        <f t="array" ref="AB2095">MAX(($I$2:$I$10000=I2095)*($W$2:$W$10000=W2095)*($E$2:$E$10000="51")*($P$2:$P$10000))</f>
        <v>0</v>
      </c>
      <c r="AC2095" s="957">
        <f t="shared" si="164"/>
        <v>0</v>
      </c>
    </row>
    <row r="2096" spans="24:29" x14ac:dyDescent="0.3">
      <c r="X2096" s="970" t="str">
        <f t="shared" si="162"/>
        <v>PAS AE 2018</v>
      </c>
      <c r="Y2096" s="970" t="str">
        <f t="shared" si="163"/>
        <v/>
      </c>
      <c r="Z2096" s="957">
        <f t="shared" si="160"/>
        <v>0</v>
      </c>
      <c r="AA2096" s="957" t="str">
        <f t="shared" si="161"/>
        <v/>
      </c>
      <c r="AB2096" s="957">
        <f t="array" ref="AB2096">MAX(($I$2:$I$10000=I2096)*($W$2:$W$10000=W2096)*($E$2:$E$10000="51")*($P$2:$P$10000))</f>
        <v>0</v>
      </c>
      <c r="AC2096" s="957">
        <f t="shared" si="164"/>
        <v>0</v>
      </c>
    </row>
    <row r="2097" spans="24:29" x14ac:dyDescent="0.3">
      <c r="X2097" s="970" t="str">
        <f t="shared" si="162"/>
        <v>PAS AE 2018</v>
      </c>
      <c r="Y2097" s="970" t="str">
        <f t="shared" si="163"/>
        <v/>
      </c>
      <c r="Z2097" s="957">
        <f t="shared" si="160"/>
        <v>0</v>
      </c>
      <c r="AA2097" s="957" t="str">
        <f t="shared" si="161"/>
        <v/>
      </c>
      <c r="AB2097" s="957">
        <f t="array" ref="AB2097">MAX(($I$2:$I$10000=I2097)*($W$2:$W$10000=W2097)*($E$2:$E$10000="51")*($P$2:$P$10000))</f>
        <v>0</v>
      </c>
      <c r="AC2097" s="957">
        <f t="shared" si="164"/>
        <v>0</v>
      </c>
    </row>
    <row r="2098" spans="24:29" x14ac:dyDescent="0.3">
      <c r="X2098" s="970" t="str">
        <f t="shared" si="162"/>
        <v>PAS AE 2018</v>
      </c>
      <c r="Y2098" s="970" t="str">
        <f t="shared" si="163"/>
        <v/>
      </c>
      <c r="Z2098" s="957">
        <f t="shared" si="160"/>
        <v>0</v>
      </c>
      <c r="AA2098" s="957" t="str">
        <f t="shared" si="161"/>
        <v/>
      </c>
      <c r="AB2098" s="957">
        <f t="array" ref="AB2098">MAX(($I$2:$I$10000=I2098)*($W$2:$W$10000=W2098)*($E$2:$E$10000="51")*($P$2:$P$10000))</f>
        <v>0</v>
      </c>
      <c r="AC2098" s="957">
        <f t="shared" si="164"/>
        <v>0</v>
      </c>
    </row>
    <row r="2099" spans="24:29" x14ac:dyDescent="0.3">
      <c r="X2099" s="970" t="str">
        <f t="shared" si="162"/>
        <v>PAS AE 2018</v>
      </c>
      <c r="Y2099" s="970" t="str">
        <f t="shared" si="163"/>
        <v/>
      </c>
      <c r="Z2099" s="957">
        <f t="shared" si="160"/>
        <v>0</v>
      </c>
      <c r="AA2099" s="957" t="str">
        <f t="shared" si="161"/>
        <v/>
      </c>
      <c r="AB2099" s="957">
        <f t="array" ref="AB2099">MAX(($I$2:$I$10000=I2099)*($W$2:$W$10000=W2099)*($E$2:$E$10000="51")*($P$2:$P$10000))</f>
        <v>0</v>
      </c>
      <c r="AC2099" s="957">
        <f t="shared" si="164"/>
        <v>0</v>
      </c>
    </row>
    <row r="2100" spans="24:29" x14ac:dyDescent="0.3">
      <c r="X2100" s="970" t="str">
        <f t="shared" si="162"/>
        <v>PAS AE 2018</v>
      </c>
      <c r="Y2100" s="970" t="str">
        <f t="shared" si="163"/>
        <v/>
      </c>
      <c r="Z2100" s="957">
        <f t="shared" si="160"/>
        <v>0</v>
      </c>
      <c r="AA2100" s="957" t="str">
        <f t="shared" si="161"/>
        <v/>
      </c>
      <c r="AB2100" s="957">
        <f t="array" ref="AB2100">MAX(($I$2:$I$10000=I2100)*($W$2:$W$10000=W2100)*($E$2:$E$10000="51")*($P$2:$P$10000))</f>
        <v>0</v>
      </c>
      <c r="AC2100" s="957">
        <f t="shared" si="164"/>
        <v>0</v>
      </c>
    </row>
    <row r="2101" spans="24:29" x14ac:dyDescent="0.3">
      <c r="X2101" s="970" t="str">
        <f t="shared" si="162"/>
        <v>PAS AE 2018</v>
      </c>
      <c r="Y2101" s="970" t="str">
        <f t="shared" si="163"/>
        <v/>
      </c>
      <c r="Z2101" s="957">
        <f t="shared" si="160"/>
        <v>0</v>
      </c>
      <c r="AA2101" s="957" t="str">
        <f t="shared" si="161"/>
        <v/>
      </c>
      <c r="AB2101" s="957">
        <f t="array" ref="AB2101">MAX(($I$2:$I$10000=I2101)*($W$2:$W$10000=W2101)*($E$2:$E$10000="51")*($P$2:$P$10000))</f>
        <v>0</v>
      </c>
      <c r="AC2101" s="957">
        <f t="shared" si="164"/>
        <v>0</v>
      </c>
    </row>
    <row r="2102" spans="24:29" x14ac:dyDescent="0.3">
      <c r="X2102" s="970" t="str">
        <f t="shared" si="162"/>
        <v>PAS AE 2018</v>
      </c>
      <c r="Y2102" s="970" t="str">
        <f t="shared" si="163"/>
        <v/>
      </c>
      <c r="Z2102" s="957">
        <f t="shared" si="160"/>
        <v>0</v>
      </c>
      <c r="AA2102" s="957" t="str">
        <f t="shared" si="161"/>
        <v/>
      </c>
      <c r="AB2102" s="957">
        <f t="array" ref="AB2102">MAX(($I$2:$I$10000=I2102)*($W$2:$W$10000=W2102)*($E$2:$E$10000="51")*($P$2:$P$10000))</f>
        <v>0</v>
      </c>
      <c r="AC2102" s="957">
        <f t="shared" si="164"/>
        <v>0</v>
      </c>
    </row>
    <row r="2103" spans="24:29" x14ac:dyDescent="0.3">
      <c r="X2103" s="970" t="str">
        <f t="shared" si="162"/>
        <v>PAS AE 2018</v>
      </c>
      <c r="Y2103" s="970" t="str">
        <f t="shared" si="163"/>
        <v/>
      </c>
      <c r="Z2103" s="957">
        <f t="shared" si="160"/>
        <v>0</v>
      </c>
      <c r="AA2103" s="957" t="str">
        <f t="shared" si="161"/>
        <v/>
      </c>
      <c r="AB2103" s="957">
        <f t="array" ref="AB2103">MAX(($I$2:$I$10000=I2103)*($W$2:$W$10000=W2103)*($E$2:$E$10000="51")*($P$2:$P$10000))</f>
        <v>0</v>
      </c>
      <c r="AC2103" s="957">
        <f t="shared" si="164"/>
        <v>0</v>
      </c>
    </row>
    <row r="2104" spans="24:29" x14ac:dyDescent="0.3">
      <c r="X2104" s="970" t="str">
        <f t="shared" si="162"/>
        <v>PAS AE 2018</v>
      </c>
      <c r="Y2104" s="970" t="str">
        <f t="shared" si="163"/>
        <v/>
      </c>
      <c r="Z2104" s="957">
        <f t="shared" si="160"/>
        <v>0</v>
      </c>
      <c r="AA2104" s="957" t="str">
        <f t="shared" si="161"/>
        <v/>
      </c>
      <c r="AB2104" s="957">
        <f t="array" ref="AB2104">MAX(($I$2:$I$10000=I2104)*($W$2:$W$10000=W2104)*($E$2:$E$10000="51")*($P$2:$P$10000))</f>
        <v>0</v>
      </c>
      <c r="AC2104" s="957">
        <f t="shared" si="164"/>
        <v>0</v>
      </c>
    </row>
    <row r="2105" spans="24:29" x14ac:dyDescent="0.3">
      <c r="X2105" s="970" t="str">
        <f t="shared" si="162"/>
        <v>PAS AE 2018</v>
      </c>
      <c r="Y2105" s="970" t="str">
        <f t="shared" si="163"/>
        <v/>
      </c>
      <c r="Z2105" s="957">
        <f t="shared" si="160"/>
        <v>0</v>
      </c>
      <c r="AA2105" s="957" t="str">
        <f t="shared" si="161"/>
        <v/>
      </c>
      <c r="AB2105" s="957">
        <f t="array" ref="AB2105">MAX(($I$2:$I$10000=I2105)*($W$2:$W$10000=W2105)*($E$2:$E$10000="51")*($P$2:$P$10000))</f>
        <v>0</v>
      </c>
      <c r="AC2105" s="957">
        <f t="shared" si="164"/>
        <v>0</v>
      </c>
    </row>
    <row r="2106" spans="24:29" x14ac:dyDescent="0.3">
      <c r="X2106" s="970" t="str">
        <f t="shared" si="162"/>
        <v>PAS AE 2018</v>
      </c>
      <c r="Y2106" s="970" t="str">
        <f t="shared" si="163"/>
        <v/>
      </c>
      <c r="Z2106" s="957">
        <f t="shared" si="160"/>
        <v>0</v>
      </c>
      <c r="AA2106" s="957" t="str">
        <f t="shared" si="161"/>
        <v/>
      </c>
      <c r="AB2106" s="957">
        <f t="array" ref="AB2106">MAX(($I$2:$I$10000=I2106)*($W$2:$W$10000=W2106)*($E$2:$E$10000="51")*($P$2:$P$10000))</f>
        <v>0</v>
      </c>
      <c r="AC2106" s="957">
        <f t="shared" si="164"/>
        <v>0</v>
      </c>
    </row>
    <row r="2107" spans="24:29" x14ac:dyDescent="0.3">
      <c r="X2107" s="970" t="str">
        <f t="shared" si="162"/>
        <v>PAS AE 2018</v>
      </c>
      <c r="Y2107" s="970" t="str">
        <f t="shared" si="163"/>
        <v/>
      </c>
      <c r="Z2107" s="957">
        <f t="shared" si="160"/>
        <v>0</v>
      </c>
      <c r="AA2107" s="957" t="str">
        <f t="shared" si="161"/>
        <v/>
      </c>
      <c r="AB2107" s="957">
        <f t="array" ref="AB2107">MAX(($I$2:$I$10000=I2107)*($W$2:$W$10000=W2107)*($E$2:$E$10000="51")*($P$2:$P$10000))</f>
        <v>0</v>
      </c>
      <c r="AC2107" s="957">
        <f t="shared" si="164"/>
        <v>0</v>
      </c>
    </row>
    <row r="2108" spans="24:29" x14ac:dyDescent="0.3">
      <c r="X2108" s="970" t="str">
        <f t="shared" si="162"/>
        <v>PAS AE 2018</v>
      </c>
      <c r="Y2108" s="970" t="str">
        <f t="shared" si="163"/>
        <v/>
      </c>
      <c r="Z2108" s="957">
        <f t="shared" si="160"/>
        <v>0</v>
      </c>
      <c r="AA2108" s="957" t="str">
        <f t="shared" si="161"/>
        <v/>
      </c>
      <c r="AB2108" s="957">
        <f t="array" ref="AB2108">MAX(($I$2:$I$10000=I2108)*($W$2:$W$10000=W2108)*($E$2:$E$10000="51")*($P$2:$P$10000))</f>
        <v>0</v>
      </c>
      <c r="AC2108" s="957">
        <f t="shared" si="164"/>
        <v>0</v>
      </c>
    </row>
    <row r="2109" spans="24:29" x14ac:dyDescent="0.3">
      <c r="X2109" s="970" t="str">
        <f t="shared" si="162"/>
        <v>PAS AE 2018</v>
      </c>
      <c r="Y2109" s="970" t="str">
        <f t="shared" si="163"/>
        <v/>
      </c>
      <c r="Z2109" s="957">
        <f t="shared" si="160"/>
        <v>0</v>
      </c>
      <c r="AA2109" s="957" t="str">
        <f t="shared" si="161"/>
        <v/>
      </c>
      <c r="AB2109" s="957">
        <f t="array" ref="AB2109">MAX(($I$2:$I$10000=I2109)*($W$2:$W$10000=W2109)*($E$2:$E$10000="51")*($P$2:$P$10000))</f>
        <v>0</v>
      </c>
      <c r="AC2109" s="957">
        <f t="shared" si="164"/>
        <v>0</v>
      </c>
    </row>
    <row r="2110" spans="24:29" x14ac:dyDescent="0.3">
      <c r="X2110" s="970" t="str">
        <f t="shared" si="162"/>
        <v>PAS AE 2018</v>
      </c>
      <c r="Y2110" s="970" t="str">
        <f t="shared" si="163"/>
        <v/>
      </c>
      <c r="Z2110" s="957">
        <f t="shared" si="160"/>
        <v>0</v>
      </c>
      <c r="AA2110" s="957" t="str">
        <f t="shared" si="161"/>
        <v/>
      </c>
      <c r="AB2110" s="957">
        <f t="array" ref="AB2110">MAX(($I$2:$I$10000=I2110)*($W$2:$W$10000=W2110)*($E$2:$E$10000="51")*($P$2:$P$10000))</f>
        <v>0</v>
      </c>
      <c r="AC2110" s="957">
        <f t="shared" si="164"/>
        <v>0</v>
      </c>
    </row>
    <row r="2111" spans="24:29" x14ac:dyDescent="0.3">
      <c r="X2111" s="970" t="str">
        <f t="shared" si="162"/>
        <v>PAS AE 2018</v>
      </c>
      <c r="Y2111" s="970" t="str">
        <f t="shared" si="163"/>
        <v/>
      </c>
      <c r="Z2111" s="957">
        <f t="shared" si="160"/>
        <v>0</v>
      </c>
      <c r="AA2111" s="957" t="str">
        <f t="shared" si="161"/>
        <v/>
      </c>
      <c r="AB2111" s="957">
        <f t="array" ref="AB2111">MAX(($I$2:$I$10000=I2111)*($W$2:$W$10000=W2111)*($E$2:$E$10000="51")*($P$2:$P$10000))</f>
        <v>0</v>
      </c>
      <c r="AC2111" s="957">
        <f t="shared" si="164"/>
        <v>0</v>
      </c>
    </row>
    <row r="2112" spans="24:29" x14ac:dyDescent="0.3">
      <c r="X2112" s="970" t="str">
        <f t="shared" si="162"/>
        <v>PAS AE 2018</v>
      </c>
      <c r="Y2112" s="970" t="str">
        <f t="shared" si="163"/>
        <v/>
      </c>
      <c r="Z2112" s="957">
        <f t="shared" si="160"/>
        <v>0</v>
      </c>
      <c r="AA2112" s="957" t="str">
        <f t="shared" si="161"/>
        <v/>
      </c>
      <c r="AB2112" s="957">
        <f t="array" ref="AB2112">MAX(($I$2:$I$10000=I2112)*($W$2:$W$10000=W2112)*($E$2:$E$10000="51")*($P$2:$P$10000))</f>
        <v>0</v>
      </c>
      <c r="AC2112" s="957">
        <f t="shared" si="164"/>
        <v>0</v>
      </c>
    </row>
    <row r="2113" spans="24:29" x14ac:dyDescent="0.3">
      <c r="X2113" s="970" t="str">
        <f t="shared" si="162"/>
        <v>PAS AE 2018</v>
      </c>
      <c r="Y2113" s="970" t="str">
        <f t="shared" si="163"/>
        <v/>
      </c>
      <c r="Z2113" s="957">
        <f t="shared" si="160"/>
        <v>0</v>
      </c>
      <c r="AA2113" s="957" t="str">
        <f t="shared" si="161"/>
        <v/>
      </c>
      <c r="AB2113" s="957">
        <f t="array" ref="AB2113">MAX(($I$2:$I$10000=I2113)*($W$2:$W$10000=W2113)*($E$2:$E$10000="51")*($P$2:$P$10000))</f>
        <v>0</v>
      </c>
      <c r="AC2113" s="957">
        <f t="shared" si="164"/>
        <v>0</v>
      </c>
    </row>
    <row r="2114" spans="24:29" x14ac:dyDescent="0.3">
      <c r="X2114" s="970" t="str">
        <f t="shared" si="162"/>
        <v>PAS AE 2018</v>
      </c>
      <c r="Y2114" s="970" t="str">
        <f t="shared" si="163"/>
        <v/>
      </c>
      <c r="Z2114" s="957">
        <f t="shared" ref="Z2114:Z2177" si="165">IF(AND(X2114="AE 2018",Y2114&lt;&gt;"0"),F2114,0)</f>
        <v>0</v>
      </c>
      <c r="AA2114" s="957" t="str">
        <f t="shared" ref="AA2114:AA2177" si="166">LEFT(C2114,12)</f>
        <v/>
      </c>
      <c r="AB2114" s="957">
        <f t="array" ref="AB2114">MAX(($I$2:$I$10000=I2114)*($W$2:$W$10000=W2114)*($E$2:$E$10000="51")*($P$2:$P$10000))</f>
        <v>0</v>
      </c>
      <c r="AC2114" s="957">
        <f t="shared" si="164"/>
        <v>0</v>
      </c>
    </row>
    <row r="2115" spans="24:29" x14ac:dyDescent="0.3">
      <c r="X2115" s="970" t="str">
        <f t="shared" ref="X2115:X2178" si="167">IF(AND(OR(E2115="51",E2115="57",E2115="54",E2115="61"),YEAR(AB2115)=2018),"AE 2018","PAS AE 2018")</f>
        <v>PAS AE 2018</v>
      </c>
      <c r="Y2115" s="970" t="str">
        <f t="shared" ref="Y2115:Y2178" si="168">CONCATENATE(W2115,I2115,E2115)</f>
        <v/>
      </c>
      <c r="Z2115" s="957">
        <f t="shared" si="165"/>
        <v>0</v>
      </c>
      <c r="AA2115" s="957" t="str">
        <f t="shared" si="166"/>
        <v/>
      </c>
      <c r="AB2115" s="957">
        <f t="array" ref="AB2115">MAX(($I$2:$I$10000=I2115)*($W$2:$W$10000=W2115)*($E$2:$E$10000="51")*($P$2:$P$10000))</f>
        <v>0</v>
      </c>
      <c r="AC2115" s="957">
        <f t="shared" ref="AC2115:AC2178" si="169">IF(YEAR(A2115)&gt;2018,0,F2115)</f>
        <v>0</v>
      </c>
    </row>
    <row r="2116" spans="24:29" x14ac:dyDescent="0.3">
      <c r="X2116" s="970" t="str">
        <f t="shared" si="167"/>
        <v>PAS AE 2018</v>
      </c>
      <c r="Y2116" s="970" t="str">
        <f t="shared" si="168"/>
        <v/>
      </c>
      <c r="Z2116" s="957">
        <f t="shared" si="165"/>
        <v>0</v>
      </c>
      <c r="AA2116" s="957" t="str">
        <f t="shared" si="166"/>
        <v/>
      </c>
      <c r="AB2116" s="957">
        <f t="array" ref="AB2116">MAX(($I$2:$I$10000=I2116)*($W$2:$W$10000=W2116)*($E$2:$E$10000="51")*($P$2:$P$10000))</f>
        <v>0</v>
      </c>
      <c r="AC2116" s="957">
        <f t="shared" si="169"/>
        <v>0</v>
      </c>
    </row>
    <row r="2117" spans="24:29" x14ac:dyDescent="0.3">
      <c r="X2117" s="970" t="str">
        <f t="shared" si="167"/>
        <v>PAS AE 2018</v>
      </c>
      <c r="Y2117" s="970" t="str">
        <f t="shared" si="168"/>
        <v/>
      </c>
      <c r="Z2117" s="957">
        <f t="shared" si="165"/>
        <v>0</v>
      </c>
      <c r="AA2117" s="957" t="str">
        <f t="shared" si="166"/>
        <v/>
      </c>
      <c r="AB2117" s="957">
        <f t="array" ref="AB2117">MAX(($I$2:$I$10000=I2117)*($W$2:$W$10000=W2117)*($E$2:$E$10000="51")*($P$2:$P$10000))</f>
        <v>0</v>
      </c>
      <c r="AC2117" s="957">
        <f t="shared" si="169"/>
        <v>0</v>
      </c>
    </row>
    <row r="2118" spans="24:29" x14ac:dyDescent="0.3">
      <c r="X2118" s="970" t="str">
        <f t="shared" si="167"/>
        <v>PAS AE 2018</v>
      </c>
      <c r="Y2118" s="970" t="str">
        <f t="shared" si="168"/>
        <v/>
      </c>
      <c r="Z2118" s="957">
        <f t="shared" si="165"/>
        <v>0</v>
      </c>
      <c r="AA2118" s="957" t="str">
        <f t="shared" si="166"/>
        <v/>
      </c>
      <c r="AB2118" s="957">
        <f t="array" ref="AB2118">MAX(($I$2:$I$10000=I2118)*($W$2:$W$10000=W2118)*($E$2:$E$10000="51")*($P$2:$P$10000))</f>
        <v>0</v>
      </c>
      <c r="AC2118" s="957">
        <f t="shared" si="169"/>
        <v>0</v>
      </c>
    </row>
    <row r="2119" spans="24:29" x14ac:dyDescent="0.3">
      <c r="X2119" s="970" t="str">
        <f t="shared" si="167"/>
        <v>PAS AE 2018</v>
      </c>
      <c r="Y2119" s="970" t="str">
        <f t="shared" si="168"/>
        <v/>
      </c>
      <c r="Z2119" s="957">
        <f t="shared" si="165"/>
        <v>0</v>
      </c>
      <c r="AA2119" s="957" t="str">
        <f t="shared" si="166"/>
        <v/>
      </c>
      <c r="AB2119" s="957">
        <f t="array" ref="AB2119">MAX(($I$2:$I$10000=I2119)*($W$2:$W$10000=W2119)*($E$2:$E$10000="51")*($P$2:$P$10000))</f>
        <v>0</v>
      </c>
      <c r="AC2119" s="957">
        <f t="shared" si="169"/>
        <v>0</v>
      </c>
    </row>
    <row r="2120" spans="24:29" x14ac:dyDescent="0.3">
      <c r="X2120" s="970" t="str">
        <f t="shared" si="167"/>
        <v>PAS AE 2018</v>
      </c>
      <c r="Y2120" s="970" t="str">
        <f t="shared" si="168"/>
        <v/>
      </c>
      <c r="Z2120" s="957">
        <f t="shared" si="165"/>
        <v>0</v>
      </c>
      <c r="AA2120" s="957" t="str">
        <f t="shared" si="166"/>
        <v/>
      </c>
      <c r="AB2120" s="957">
        <f t="array" ref="AB2120">MAX(($I$2:$I$10000=I2120)*($W$2:$W$10000=W2120)*($E$2:$E$10000="51")*($P$2:$P$10000))</f>
        <v>0</v>
      </c>
      <c r="AC2120" s="957">
        <f t="shared" si="169"/>
        <v>0</v>
      </c>
    </row>
    <row r="2121" spans="24:29" x14ac:dyDescent="0.3">
      <c r="X2121" s="970" t="str">
        <f t="shared" si="167"/>
        <v>PAS AE 2018</v>
      </c>
      <c r="Y2121" s="970" t="str">
        <f t="shared" si="168"/>
        <v/>
      </c>
      <c r="Z2121" s="957">
        <f t="shared" si="165"/>
        <v>0</v>
      </c>
      <c r="AA2121" s="957" t="str">
        <f t="shared" si="166"/>
        <v/>
      </c>
      <c r="AB2121" s="957">
        <f t="array" ref="AB2121">MAX(($I$2:$I$10000=I2121)*($W$2:$W$10000=W2121)*($E$2:$E$10000="51")*($P$2:$P$10000))</f>
        <v>0</v>
      </c>
      <c r="AC2121" s="957">
        <f t="shared" si="169"/>
        <v>0</v>
      </c>
    </row>
    <row r="2122" spans="24:29" x14ac:dyDescent="0.3">
      <c r="X2122" s="970" t="str">
        <f t="shared" si="167"/>
        <v>PAS AE 2018</v>
      </c>
      <c r="Y2122" s="970" t="str">
        <f t="shared" si="168"/>
        <v/>
      </c>
      <c r="Z2122" s="957">
        <f t="shared" si="165"/>
        <v>0</v>
      </c>
      <c r="AA2122" s="957" t="str">
        <f t="shared" si="166"/>
        <v/>
      </c>
      <c r="AB2122" s="957">
        <f t="array" ref="AB2122">MAX(($I$2:$I$10000=I2122)*($W$2:$W$10000=W2122)*($E$2:$E$10000="51")*($P$2:$P$10000))</f>
        <v>0</v>
      </c>
      <c r="AC2122" s="957">
        <f t="shared" si="169"/>
        <v>0</v>
      </c>
    </row>
    <row r="2123" spans="24:29" x14ac:dyDescent="0.3">
      <c r="X2123" s="970" t="str">
        <f t="shared" si="167"/>
        <v>PAS AE 2018</v>
      </c>
      <c r="Y2123" s="970" t="str">
        <f t="shared" si="168"/>
        <v/>
      </c>
      <c r="Z2123" s="957">
        <f t="shared" si="165"/>
        <v>0</v>
      </c>
      <c r="AA2123" s="957" t="str">
        <f t="shared" si="166"/>
        <v/>
      </c>
      <c r="AB2123" s="957">
        <f t="array" ref="AB2123">MAX(($I$2:$I$10000=I2123)*($W$2:$W$10000=W2123)*($E$2:$E$10000="51")*($P$2:$P$10000))</f>
        <v>0</v>
      </c>
      <c r="AC2123" s="957">
        <f t="shared" si="169"/>
        <v>0</v>
      </c>
    </row>
    <row r="2124" spans="24:29" x14ac:dyDescent="0.3">
      <c r="X2124" s="970" t="str">
        <f t="shared" si="167"/>
        <v>PAS AE 2018</v>
      </c>
      <c r="Y2124" s="970" t="str">
        <f t="shared" si="168"/>
        <v/>
      </c>
      <c r="Z2124" s="957">
        <f t="shared" si="165"/>
        <v>0</v>
      </c>
      <c r="AA2124" s="957" t="str">
        <f t="shared" si="166"/>
        <v/>
      </c>
      <c r="AB2124" s="957">
        <f t="array" ref="AB2124">MAX(($I$2:$I$10000=I2124)*($W$2:$W$10000=W2124)*($E$2:$E$10000="51")*($P$2:$P$10000))</f>
        <v>0</v>
      </c>
      <c r="AC2124" s="957">
        <f t="shared" si="169"/>
        <v>0</v>
      </c>
    </row>
    <row r="2125" spans="24:29" x14ac:dyDescent="0.3">
      <c r="X2125" s="970" t="str">
        <f t="shared" si="167"/>
        <v>PAS AE 2018</v>
      </c>
      <c r="Y2125" s="970" t="str">
        <f t="shared" si="168"/>
        <v/>
      </c>
      <c r="Z2125" s="957">
        <f t="shared" si="165"/>
        <v>0</v>
      </c>
      <c r="AA2125" s="957" t="str">
        <f t="shared" si="166"/>
        <v/>
      </c>
      <c r="AB2125" s="957">
        <f t="array" ref="AB2125">MAX(($I$2:$I$10000=I2125)*($W$2:$W$10000=W2125)*($E$2:$E$10000="51")*($P$2:$P$10000))</f>
        <v>0</v>
      </c>
      <c r="AC2125" s="957">
        <f t="shared" si="169"/>
        <v>0</v>
      </c>
    </row>
    <row r="2126" spans="24:29" x14ac:dyDescent="0.3">
      <c r="X2126" s="970" t="str">
        <f t="shared" si="167"/>
        <v>PAS AE 2018</v>
      </c>
      <c r="Y2126" s="970" t="str">
        <f t="shared" si="168"/>
        <v/>
      </c>
      <c r="Z2126" s="957">
        <f t="shared" si="165"/>
        <v>0</v>
      </c>
      <c r="AA2126" s="957" t="str">
        <f t="shared" si="166"/>
        <v/>
      </c>
      <c r="AB2126" s="957">
        <f t="array" ref="AB2126">MAX(($I$2:$I$10000=I2126)*($W$2:$W$10000=W2126)*($E$2:$E$10000="51")*($P$2:$P$10000))</f>
        <v>0</v>
      </c>
      <c r="AC2126" s="957">
        <f t="shared" si="169"/>
        <v>0</v>
      </c>
    </row>
    <row r="2127" spans="24:29" x14ac:dyDescent="0.3">
      <c r="X2127" s="970" t="str">
        <f t="shared" si="167"/>
        <v>PAS AE 2018</v>
      </c>
      <c r="Y2127" s="970" t="str">
        <f t="shared" si="168"/>
        <v/>
      </c>
      <c r="Z2127" s="957">
        <f t="shared" si="165"/>
        <v>0</v>
      </c>
      <c r="AA2127" s="957" t="str">
        <f t="shared" si="166"/>
        <v/>
      </c>
      <c r="AB2127" s="957">
        <f t="array" ref="AB2127">MAX(($I$2:$I$10000=I2127)*($W$2:$W$10000=W2127)*($E$2:$E$10000="51")*($P$2:$P$10000))</f>
        <v>0</v>
      </c>
      <c r="AC2127" s="957">
        <f t="shared" si="169"/>
        <v>0</v>
      </c>
    </row>
    <row r="2128" spans="24:29" x14ac:dyDescent="0.3">
      <c r="X2128" s="970" t="str">
        <f t="shared" si="167"/>
        <v>PAS AE 2018</v>
      </c>
      <c r="Y2128" s="970" t="str">
        <f t="shared" si="168"/>
        <v/>
      </c>
      <c r="Z2128" s="957">
        <f t="shared" si="165"/>
        <v>0</v>
      </c>
      <c r="AA2128" s="957" t="str">
        <f t="shared" si="166"/>
        <v/>
      </c>
      <c r="AB2128" s="957">
        <f t="array" ref="AB2128">MAX(($I$2:$I$10000=I2128)*($W$2:$W$10000=W2128)*($E$2:$E$10000="51")*($P$2:$P$10000))</f>
        <v>0</v>
      </c>
      <c r="AC2128" s="957">
        <f t="shared" si="169"/>
        <v>0</v>
      </c>
    </row>
    <row r="2129" spans="24:29" x14ac:dyDescent="0.3">
      <c r="X2129" s="970" t="str">
        <f t="shared" si="167"/>
        <v>PAS AE 2018</v>
      </c>
      <c r="Y2129" s="970" t="str">
        <f t="shared" si="168"/>
        <v/>
      </c>
      <c r="Z2129" s="957">
        <f t="shared" si="165"/>
        <v>0</v>
      </c>
      <c r="AA2129" s="957" t="str">
        <f t="shared" si="166"/>
        <v/>
      </c>
      <c r="AB2129" s="957">
        <f t="array" ref="AB2129">MAX(($I$2:$I$10000=I2129)*($W$2:$W$10000=W2129)*($E$2:$E$10000="51")*($P$2:$P$10000))</f>
        <v>0</v>
      </c>
      <c r="AC2129" s="957">
        <f t="shared" si="169"/>
        <v>0</v>
      </c>
    </row>
    <row r="2130" spans="24:29" x14ac:dyDescent="0.3">
      <c r="X2130" s="970" t="str">
        <f t="shared" si="167"/>
        <v>PAS AE 2018</v>
      </c>
      <c r="Y2130" s="970" t="str">
        <f t="shared" si="168"/>
        <v/>
      </c>
      <c r="Z2130" s="957">
        <f t="shared" si="165"/>
        <v>0</v>
      </c>
      <c r="AA2130" s="957" t="str">
        <f t="shared" si="166"/>
        <v/>
      </c>
      <c r="AB2130" s="957">
        <f t="array" ref="AB2130">MAX(($I$2:$I$10000=I2130)*($W$2:$W$10000=W2130)*($E$2:$E$10000="51")*($P$2:$P$10000))</f>
        <v>0</v>
      </c>
      <c r="AC2130" s="957">
        <f t="shared" si="169"/>
        <v>0</v>
      </c>
    </row>
    <row r="2131" spans="24:29" x14ac:dyDescent="0.3">
      <c r="X2131" s="970" t="str">
        <f t="shared" si="167"/>
        <v>PAS AE 2018</v>
      </c>
      <c r="Y2131" s="970" t="str">
        <f t="shared" si="168"/>
        <v/>
      </c>
      <c r="Z2131" s="957">
        <f t="shared" si="165"/>
        <v>0</v>
      </c>
      <c r="AA2131" s="957" t="str">
        <f t="shared" si="166"/>
        <v/>
      </c>
      <c r="AB2131" s="957">
        <f t="array" ref="AB2131">MAX(($I$2:$I$10000=I2131)*($W$2:$W$10000=W2131)*($E$2:$E$10000="51")*($P$2:$P$10000))</f>
        <v>0</v>
      </c>
      <c r="AC2131" s="957">
        <f t="shared" si="169"/>
        <v>0</v>
      </c>
    </row>
    <row r="2132" spans="24:29" x14ac:dyDescent="0.3">
      <c r="X2132" s="970" t="str">
        <f t="shared" si="167"/>
        <v>PAS AE 2018</v>
      </c>
      <c r="Y2132" s="970" t="str">
        <f t="shared" si="168"/>
        <v/>
      </c>
      <c r="Z2132" s="957">
        <f t="shared" si="165"/>
        <v>0</v>
      </c>
      <c r="AA2132" s="957" t="str">
        <f t="shared" si="166"/>
        <v/>
      </c>
      <c r="AB2132" s="957">
        <f t="array" ref="AB2132">MAX(($I$2:$I$10000=I2132)*($W$2:$W$10000=W2132)*($E$2:$E$10000="51")*($P$2:$P$10000))</f>
        <v>0</v>
      </c>
      <c r="AC2132" s="957">
        <f t="shared" si="169"/>
        <v>0</v>
      </c>
    </row>
    <row r="2133" spans="24:29" x14ac:dyDescent="0.3">
      <c r="X2133" s="970" t="str">
        <f t="shared" si="167"/>
        <v>PAS AE 2018</v>
      </c>
      <c r="Y2133" s="970" t="str">
        <f t="shared" si="168"/>
        <v/>
      </c>
      <c r="Z2133" s="957">
        <f t="shared" si="165"/>
        <v>0</v>
      </c>
      <c r="AA2133" s="957" t="str">
        <f t="shared" si="166"/>
        <v/>
      </c>
      <c r="AB2133" s="957">
        <f t="array" ref="AB2133">MAX(($I$2:$I$10000=I2133)*($W$2:$W$10000=W2133)*($E$2:$E$10000="51")*($P$2:$P$10000))</f>
        <v>0</v>
      </c>
      <c r="AC2133" s="957">
        <f t="shared" si="169"/>
        <v>0</v>
      </c>
    </row>
    <row r="2134" spans="24:29" x14ac:dyDescent="0.3">
      <c r="X2134" s="970" t="str">
        <f t="shared" si="167"/>
        <v>PAS AE 2018</v>
      </c>
      <c r="Y2134" s="970" t="str">
        <f t="shared" si="168"/>
        <v/>
      </c>
      <c r="Z2134" s="957">
        <f t="shared" si="165"/>
        <v>0</v>
      </c>
      <c r="AA2134" s="957" t="str">
        <f t="shared" si="166"/>
        <v/>
      </c>
      <c r="AB2134" s="957">
        <f t="array" ref="AB2134">MAX(($I$2:$I$10000=I2134)*($W$2:$W$10000=W2134)*($E$2:$E$10000="51")*($P$2:$P$10000))</f>
        <v>0</v>
      </c>
      <c r="AC2134" s="957">
        <f t="shared" si="169"/>
        <v>0</v>
      </c>
    </row>
    <row r="2135" spans="24:29" x14ac:dyDescent="0.3">
      <c r="X2135" s="970" t="str">
        <f t="shared" si="167"/>
        <v>PAS AE 2018</v>
      </c>
      <c r="Y2135" s="970" t="str">
        <f t="shared" si="168"/>
        <v/>
      </c>
      <c r="Z2135" s="957">
        <f t="shared" si="165"/>
        <v>0</v>
      </c>
      <c r="AA2135" s="957" t="str">
        <f t="shared" si="166"/>
        <v/>
      </c>
      <c r="AB2135" s="957">
        <f t="array" ref="AB2135">MAX(($I$2:$I$10000=I2135)*($W$2:$W$10000=W2135)*($E$2:$E$10000="51")*($P$2:$P$10000))</f>
        <v>0</v>
      </c>
      <c r="AC2135" s="957">
        <f t="shared" si="169"/>
        <v>0</v>
      </c>
    </row>
    <row r="2136" spans="24:29" x14ac:dyDescent="0.3">
      <c r="X2136" s="970" t="str">
        <f t="shared" si="167"/>
        <v>PAS AE 2018</v>
      </c>
      <c r="Y2136" s="970" t="str">
        <f t="shared" si="168"/>
        <v/>
      </c>
      <c r="Z2136" s="957">
        <f t="shared" si="165"/>
        <v>0</v>
      </c>
      <c r="AA2136" s="957" t="str">
        <f t="shared" si="166"/>
        <v/>
      </c>
      <c r="AB2136" s="957">
        <f t="array" ref="AB2136">MAX(($I$2:$I$10000=I2136)*($W$2:$W$10000=W2136)*($E$2:$E$10000="51")*($P$2:$P$10000))</f>
        <v>0</v>
      </c>
      <c r="AC2136" s="957">
        <f t="shared" si="169"/>
        <v>0</v>
      </c>
    </row>
    <row r="2137" spans="24:29" x14ac:dyDescent="0.3">
      <c r="X2137" s="970" t="str">
        <f t="shared" si="167"/>
        <v>PAS AE 2018</v>
      </c>
      <c r="Y2137" s="970" t="str">
        <f t="shared" si="168"/>
        <v/>
      </c>
      <c r="Z2137" s="957">
        <f t="shared" si="165"/>
        <v>0</v>
      </c>
      <c r="AA2137" s="957" t="str">
        <f t="shared" si="166"/>
        <v/>
      </c>
      <c r="AB2137" s="957">
        <f t="array" ref="AB2137">MAX(($I$2:$I$10000=I2137)*($W$2:$W$10000=W2137)*($E$2:$E$10000="51")*($P$2:$P$10000))</f>
        <v>0</v>
      </c>
      <c r="AC2137" s="957">
        <f t="shared" si="169"/>
        <v>0</v>
      </c>
    </row>
    <row r="2138" spans="24:29" x14ac:dyDescent="0.3">
      <c r="X2138" s="970" t="str">
        <f t="shared" si="167"/>
        <v>PAS AE 2018</v>
      </c>
      <c r="Y2138" s="970" t="str">
        <f t="shared" si="168"/>
        <v/>
      </c>
      <c r="Z2138" s="957">
        <f t="shared" si="165"/>
        <v>0</v>
      </c>
      <c r="AA2138" s="957" t="str">
        <f t="shared" si="166"/>
        <v/>
      </c>
      <c r="AB2138" s="957">
        <f t="array" ref="AB2138">MAX(($I$2:$I$10000=I2138)*($W$2:$W$10000=W2138)*($E$2:$E$10000="51")*($P$2:$P$10000))</f>
        <v>0</v>
      </c>
      <c r="AC2138" s="957">
        <f t="shared" si="169"/>
        <v>0</v>
      </c>
    </row>
    <row r="2139" spans="24:29" x14ac:dyDescent="0.3">
      <c r="X2139" s="970" t="str">
        <f t="shared" si="167"/>
        <v>PAS AE 2018</v>
      </c>
      <c r="Y2139" s="970" t="str">
        <f t="shared" si="168"/>
        <v/>
      </c>
      <c r="Z2139" s="957">
        <f t="shared" si="165"/>
        <v>0</v>
      </c>
      <c r="AA2139" s="957" t="str">
        <f t="shared" si="166"/>
        <v/>
      </c>
      <c r="AB2139" s="957">
        <f t="array" ref="AB2139">MAX(($I$2:$I$10000=I2139)*($W$2:$W$10000=W2139)*($E$2:$E$10000="51")*($P$2:$P$10000))</f>
        <v>0</v>
      </c>
      <c r="AC2139" s="957">
        <f t="shared" si="169"/>
        <v>0</v>
      </c>
    </row>
    <row r="2140" spans="24:29" x14ac:dyDescent="0.3">
      <c r="X2140" s="970" t="str">
        <f t="shared" si="167"/>
        <v>PAS AE 2018</v>
      </c>
      <c r="Y2140" s="970" t="str">
        <f t="shared" si="168"/>
        <v/>
      </c>
      <c r="Z2140" s="957">
        <f t="shared" si="165"/>
        <v>0</v>
      </c>
      <c r="AA2140" s="957" t="str">
        <f t="shared" si="166"/>
        <v/>
      </c>
      <c r="AB2140" s="957">
        <f t="array" ref="AB2140">MAX(($I$2:$I$10000=I2140)*($W$2:$W$10000=W2140)*($E$2:$E$10000="51")*($P$2:$P$10000))</f>
        <v>0</v>
      </c>
      <c r="AC2140" s="957">
        <f t="shared" si="169"/>
        <v>0</v>
      </c>
    </row>
    <row r="2141" spans="24:29" x14ac:dyDescent="0.3">
      <c r="X2141" s="970" t="str">
        <f t="shared" si="167"/>
        <v>PAS AE 2018</v>
      </c>
      <c r="Y2141" s="970" t="str">
        <f t="shared" si="168"/>
        <v/>
      </c>
      <c r="Z2141" s="957">
        <f t="shared" si="165"/>
        <v>0</v>
      </c>
      <c r="AA2141" s="957" t="str">
        <f t="shared" si="166"/>
        <v/>
      </c>
      <c r="AB2141" s="957">
        <f t="array" ref="AB2141">MAX(($I$2:$I$10000=I2141)*($W$2:$W$10000=W2141)*($E$2:$E$10000="51")*($P$2:$P$10000))</f>
        <v>0</v>
      </c>
      <c r="AC2141" s="957">
        <f t="shared" si="169"/>
        <v>0</v>
      </c>
    </row>
    <row r="2142" spans="24:29" x14ac:dyDescent="0.3">
      <c r="X2142" s="970" t="str">
        <f t="shared" si="167"/>
        <v>PAS AE 2018</v>
      </c>
      <c r="Y2142" s="970" t="str">
        <f t="shared" si="168"/>
        <v/>
      </c>
      <c r="Z2142" s="957">
        <f t="shared" si="165"/>
        <v>0</v>
      </c>
      <c r="AA2142" s="957" t="str">
        <f t="shared" si="166"/>
        <v/>
      </c>
      <c r="AB2142" s="957">
        <f t="array" ref="AB2142">MAX(($I$2:$I$10000=I2142)*($W$2:$W$10000=W2142)*($E$2:$E$10000="51")*($P$2:$P$10000))</f>
        <v>0</v>
      </c>
      <c r="AC2142" s="957">
        <f t="shared" si="169"/>
        <v>0</v>
      </c>
    </row>
    <row r="2143" spans="24:29" x14ac:dyDescent="0.3">
      <c r="X2143" s="970" t="str">
        <f t="shared" si="167"/>
        <v>PAS AE 2018</v>
      </c>
      <c r="Y2143" s="970" t="str">
        <f t="shared" si="168"/>
        <v/>
      </c>
      <c r="Z2143" s="957">
        <f t="shared" si="165"/>
        <v>0</v>
      </c>
      <c r="AA2143" s="957" t="str">
        <f t="shared" si="166"/>
        <v/>
      </c>
      <c r="AB2143" s="957">
        <f t="array" ref="AB2143">MAX(($I$2:$I$10000=I2143)*($W$2:$W$10000=W2143)*($E$2:$E$10000="51")*($P$2:$P$10000))</f>
        <v>0</v>
      </c>
      <c r="AC2143" s="957">
        <f t="shared" si="169"/>
        <v>0</v>
      </c>
    </row>
    <row r="2144" spans="24:29" x14ac:dyDescent="0.3">
      <c r="X2144" s="970" t="str">
        <f t="shared" si="167"/>
        <v>PAS AE 2018</v>
      </c>
      <c r="Y2144" s="970" t="str">
        <f t="shared" si="168"/>
        <v/>
      </c>
      <c r="Z2144" s="957">
        <f t="shared" si="165"/>
        <v>0</v>
      </c>
      <c r="AA2144" s="957" t="str">
        <f t="shared" si="166"/>
        <v/>
      </c>
      <c r="AB2144" s="957">
        <f t="array" ref="AB2144">MAX(($I$2:$I$10000=I2144)*($W$2:$W$10000=W2144)*($E$2:$E$10000="51")*($P$2:$P$10000))</f>
        <v>0</v>
      </c>
      <c r="AC2144" s="957">
        <f t="shared" si="169"/>
        <v>0</v>
      </c>
    </row>
    <row r="2145" spans="24:29" x14ac:dyDescent="0.3">
      <c r="X2145" s="970" t="str">
        <f t="shared" si="167"/>
        <v>PAS AE 2018</v>
      </c>
      <c r="Y2145" s="970" t="str">
        <f t="shared" si="168"/>
        <v/>
      </c>
      <c r="Z2145" s="957">
        <f t="shared" si="165"/>
        <v>0</v>
      </c>
      <c r="AA2145" s="957" t="str">
        <f t="shared" si="166"/>
        <v/>
      </c>
      <c r="AB2145" s="957">
        <f t="array" ref="AB2145">MAX(($I$2:$I$10000=I2145)*($W$2:$W$10000=W2145)*($E$2:$E$10000="51")*($P$2:$P$10000))</f>
        <v>0</v>
      </c>
      <c r="AC2145" s="957">
        <f t="shared" si="169"/>
        <v>0</v>
      </c>
    </row>
    <row r="2146" spans="24:29" x14ac:dyDescent="0.3">
      <c r="X2146" s="970" t="str">
        <f t="shared" si="167"/>
        <v>PAS AE 2018</v>
      </c>
      <c r="Y2146" s="970" t="str">
        <f t="shared" si="168"/>
        <v/>
      </c>
      <c r="Z2146" s="957">
        <f t="shared" si="165"/>
        <v>0</v>
      </c>
      <c r="AA2146" s="957" t="str">
        <f t="shared" si="166"/>
        <v/>
      </c>
      <c r="AB2146" s="957">
        <f t="array" ref="AB2146">MAX(($I$2:$I$10000=I2146)*($W$2:$W$10000=W2146)*($E$2:$E$10000="51")*($P$2:$P$10000))</f>
        <v>0</v>
      </c>
      <c r="AC2146" s="957">
        <f t="shared" si="169"/>
        <v>0</v>
      </c>
    </row>
    <row r="2147" spans="24:29" x14ac:dyDescent="0.3">
      <c r="X2147" s="970" t="str">
        <f t="shared" si="167"/>
        <v>PAS AE 2018</v>
      </c>
      <c r="Y2147" s="970" t="str">
        <f t="shared" si="168"/>
        <v/>
      </c>
      <c r="Z2147" s="957">
        <f t="shared" si="165"/>
        <v>0</v>
      </c>
      <c r="AA2147" s="957" t="str">
        <f t="shared" si="166"/>
        <v/>
      </c>
      <c r="AB2147" s="957">
        <f t="array" ref="AB2147">MAX(($I$2:$I$10000=I2147)*($W$2:$W$10000=W2147)*($E$2:$E$10000="51")*($P$2:$P$10000))</f>
        <v>0</v>
      </c>
      <c r="AC2147" s="957">
        <f t="shared" si="169"/>
        <v>0</v>
      </c>
    </row>
    <row r="2148" spans="24:29" x14ac:dyDescent="0.3">
      <c r="X2148" s="970" t="str">
        <f t="shared" si="167"/>
        <v>PAS AE 2018</v>
      </c>
      <c r="Y2148" s="970" t="str">
        <f t="shared" si="168"/>
        <v/>
      </c>
      <c r="Z2148" s="957">
        <f t="shared" si="165"/>
        <v>0</v>
      </c>
      <c r="AA2148" s="957" t="str">
        <f t="shared" si="166"/>
        <v/>
      </c>
      <c r="AB2148" s="957">
        <f t="array" ref="AB2148">MAX(($I$2:$I$10000=I2148)*($W$2:$W$10000=W2148)*($E$2:$E$10000="51")*($P$2:$P$10000))</f>
        <v>0</v>
      </c>
      <c r="AC2148" s="957">
        <f t="shared" si="169"/>
        <v>0</v>
      </c>
    </row>
    <row r="2149" spans="24:29" x14ac:dyDescent="0.3">
      <c r="X2149" s="970" t="str">
        <f t="shared" si="167"/>
        <v>PAS AE 2018</v>
      </c>
      <c r="Y2149" s="970" t="str">
        <f t="shared" si="168"/>
        <v/>
      </c>
      <c r="Z2149" s="957">
        <f t="shared" si="165"/>
        <v>0</v>
      </c>
      <c r="AA2149" s="957" t="str">
        <f t="shared" si="166"/>
        <v/>
      </c>
      <c r="AB2149" s="957">
        <f t="array" ref="AB2149">MAX(($I$2:$I$10000=I2149)*($W$2:$W$10000=W2149)*($E$2:$E$10000="51")*($P$2:$P$10000))</f>
        <v>0</v>
      </c>
      <c r="AC2149" s="957">
        <f t="shared" si="169"/>
        <v>0</v>
      </c>
    </row>
    <row r="2150" spans="24:29" x14ac:dyDescent="0.3">
      <c r="X2150" s="970" t="str">
        <f t="shared" si="167"/>
        <v>PAS AE 2018</v>
      </c>
      <c r="Y2150" s="970" t="str">
        <f t="shared" si="168"/>
        <v/>
      </c>
      <c r="Z2150" s="957">
        <f t="shared" si="165"/>
        <v>0</v>
      </c>
      <c r="AA2150" s="957" t="str">
        <f t="shared" si="166"/>
        <v/>
      </c>
      <c r="AB2150" s="957">
        <f t="array" ref="AB2150">MAX(($I$2:$I$10000=I2150)*($W$2:$W$10000=W2150)*($E$2:$E$10000="51")*($P$2:$P$10000))</f>
        <v>0</v>
      </c>
      <c r="AC2150" s="957">
        <f t="shared" si="169"/>
        <v>0</v>
      </c>
    </row>
    <row r="2151" spans="24:29" x14ac:dyDescent="0.3">
      <c r="X2151" s="970" t="str">
        <f t="shared" si="167"/>
        <v>PAS AE 2018</v>
      </c>
      <c r="Y2151" s="970" t="str">
        <f t="shared" si="168"/>
        <v/>
      </c>
      <c r="Z2151" s="957">
        <f t="shared" si="165"/>
        <v>0</v>
      </c>
      <c r="AA2151" s="957" t="str">
        <f t="shared" si="166"/>
        <v/>
      </c>
      <c r="AB2151" s="957">
        <f t="array" ref="AB2151">MAX(($I$2:$I$10000=I2151)*($W$2:$W$10000=W2151)*($E$2:$E$10000="51")*($P$2:$P$10000))</f>
        <v>0</v>
      </c>
      <c r="AC2151" s="957">
        <f t="shared" si="169"/>
        <v>0</v>
      </c>
    </row>
    <row r="2152" spans="24:29" x14ac:dyDescent="0.3">
      <c r="X2152" s="970" t="str">
        <f t="shared" si="167"/>
        <v>PAS AE 2018</v>
      </c>
      <c r="Y2152" s="970" t="str">
        <f t="shared" si="168"/>
        <v/>
      </c>
      <c r="Z2152" s="957">
        <f t="shared" si="165"/>
        <v>0</v>
      </c>
      <c r="AA2152" s="957" t="str">
        <f t="shared" si="166"/>
        <v/>
      </c>
      <c r="AB2152" s="957">
        <f t="array" ref="AB2152">MAX(($I$2:$I$10000=I2152)*($W$2:$W$10000=W2152)*($E$2:$E$10000="51")*($P$2:$P$10000))</f>
        <v>0</v>
      </c>
      <c r="AC2152" s="957">
        <f t="shared" si="169"/>
        <v>0</v>
      </c>
    </row>
    <row r="2153" spans="24:29" x14ac:dyDescent="0.3">
      <c r="X2153" s="970" t="str">
        <f t="shared" si="167"/>
        <v>PAS AE 2018</v>
      </c>
      <c r="Y2153" s="970" t="str">
        <f t="shared" si="168"/>
        <v/>
      </c>
      <c r="Z2153" s="957">
        <f t="shared" si="165"/>
        <v>0</v>
      </c>
      <c r="AA2153" s="957" t="str">
        <f t="shared" si="166"/>
        <v/>
      </c>
      <c r="AB2153" s="957">
        <f t="array" ref="AB2153">MAX(($I$2:$I$10000=I2153)*($W$2:$W$10000=W2153)*($E$2:$E$10000="51")*($P$2:$P$10000))</f>
        <v>0</v>
      </c>
      <c r="AC2153" s="957">
        <f t="shared" si="169"/>
        <v>0</v>
      </c>
    </row>
    <row r="2154" spans="24:29" x14ac:dyDescent="0.3">
      <c r="X2154" s="970" t="str">
        <f t="shared" si="167"/>
        <v>PAS AE 2018</v>
      </c>
      <c r="Y2154" s="970" t="str">
        <f t="shared" si="168"/>
        <v/>
      </c>
      <c r="Z2154" s="957">
        <f t="shared" si="165"/>
        <v>0</v>
      </c>
      <c r="AA2154" s="957" t="str">
        <f t="shared" si="166"/>
        <v/>
      </c>
      <c r="AB2154" s="957">
        <f t="array" ref="AB2154">MAX(($I$2:$I$10000=I2154)*($W$2:$W$10000=W2154)*($E$2:$E$10000="51")*($P$2:$P$10000))</f>
        <v>0</v>
      </c>
      <c r="AC2154" s="957">
        <f t="shared" si="169"/>
        <v>0</v>
      </c>
    </row>
    <row r="2155" spans="24:29" x14ac:dyDescent="0.3">
      <c r="X2155" s="970" t="str">
        <f t="shared" si="167"/>
        <v>PAS AE 2018</v>
      </c>
      <c r="Y2155" s="970" t="str">
        <f t="shared" si="168"/>
        <v/>
      </c>
      <c r="Z2155" s="957">
        <f t="shared" si="165"/>
        <v>0</v>
      </c>
      <c r="AA2155" s="957" t="str">
        <f t="shared" si="166"/>
        <v/>
      </c>
      <c r="AB2155" s="957">
        <f t="array" ref="AB2155">MAX(($I$2:$I$10000=I2155)*($W$2:$W$10000=W2155)*($E$2:$E$10000="51")*($P$2:$P$10000))</f>
        <v>0</v>
      </c>
      <c r="AC2155" s="957">
        <f t="shared" si="169"/>
        <v>0</v>
      </c>
    </row>
    <row r="2156" spans="24:29" x14ac:dyDescent="0.3">
      <c r="X2156" s="970" t="str">
        <f t="shared" si="167"/>
        <v>PAS AE 2018</v>
      </c>
      <c r="Y2156" s="970" t="str">
        <f t="shared" si="168"/>
        <v/>
      </c>
      <c r="Z2156" s="957">
        <f t="shared" si="165"/>
        <v>0</v>
      </c>
      <c r="AA2156" s="957" t="str">
        <f t="shared" si="166"/>
        <v/>
      </c>
      <c r="AB2156" s="957">
        <f t="array" ref="AB2156">MAX(($I$2:$I$10000=I2156)*($W$2:$W$10000=W2156)*($E$2:$E$10000="51")*($P$2:$P$10000))</f>
        <v>0</v>
      </c>
      <c r="AC2156" s="957">
        <f t="shared" si="169"/>
        <v>0</v>
      </c>
    </row>
    <row r="2157" spans="24:29" x14ac:dyDescent="0.3">
      <c r="X2157" s="970" t="str">
        <f t="shared" si="167"/>
        <v>PAS AE 2018</v>
      </c>
      <c r="Y2157" s="970" t="str">
        <f t="shared" si="168"/>
        <v/>
      </c>
      <c r="Z2157" s="957">
        <f t="shared" si="165"/>
        <v>0</v>
      </c>
      <c r="AA2157" s="957" t="str">
        <f t="shared" si="166"/>
        <v/>
      </c>
      <c r="AB2157" s="957">
        <f t="array" ref="AB2157">MAX(($I$2:$I$10000=I2157)*($W$2:$W$10000=W2157)*($E$2:$E$10000="51")*($P$2:$P$10000))</f>
        <v>0</v>
      </c>
      <c r="AC2157" s="957">
        <f t="shared" si="169"/>
        <v>0</v>
      </c>
    </row>
    <row r="2158" spans="24:29" x14ac:dyDescent="0.3">
      <c r="X2158" s="970" t="str">
        <f t="shared" si="167"/>
        <v>PAS AE 2018</v>
      </c>
      <c r="Y2158" s="970" t="str">
        <f t="shared" si="168"/>
        <v/>
      </c>
      <c r="Z2158" s="957">
        <f t="shared" si="165"/>
        <v>0</v>
      </c>
      <c r="AA2158" s="957" t="str">
        <f t="shared" si="166"/>
        <v/>
      </c>
      <c r="AB2158" s="957">
        <f t="array" ref="AB2158">MAX(($I$2:$I$10000=I2158)*($W$2:$W$10000=W2158)*($E$2:$E$10000="51")*($P$2:$P$10000))</f>
        <v>0</v>
      </c>
      <c r="AC2158" s="957">
        <f t="shared" si="169"/>
        <v>0</v>
      </c>
    </row>
    <row r="2159" spans="24:29" x14ac:dyDescent="0.3">
      <c r="X2159" s="970" t="str">
        <f t="shared" si="167"/>
        <v>PAS AE 2018</v>
      </c>
      <c r="Y2159" s="970" t="str">
        <f t="shared" si="168"/>
        <v/>
      </c>
      <c r="Z2159" s="957">
        <f t="shared" si="165"/>
        <v>0</v>
      </c>
      <c r="AA2159" s="957" t="str">
        <f t="shared" si="166"/>
        <v/>
      </c>
      <c r="AB2159" s="957">
        <f t="array" ref="AB2159">MAX(($I$2:$I$10000=I2159)*($W$2:$W$10000=W2159)*($E$2:$E$10000="51")*($P$2:$P$10000))</f>
        <v>0</v>
      </c>
      <c r="AC2159" s="957">
        <f t="shared" si="169"/>
        <v>0</v>
      </c>
    </row>
    <row r="2160" spans="24:29" x14ac:dyDescent="0.3">
      <c r="X2160" s="970" t="str">
        <f t="shared" si="167"/>
        <v>PAS AE 2018</v>
      </c>
      <c r="Y2160" s="970" t="str">
        <f t="shared" si="168"/>
        <v/>
      </c>
      <c r="Z2160" s="957">
        <f t="shared" si="165"/>
        <v>0</v>
      </c>
      <c r="AA2160" s="957" t="str">
        <f t="shared" si="166"/>
        <v/>
      </c>
      <c r="AB2160" s="957">
        <f t="array" ref="AB2160">MAX(($I$2:$I$10000=I2160)*($W$2:$W$10000=W2160)*($E$2:$E$10000="51")*($P$2:$P$10000))</f>
        <v>0</v>
      </c>
      <c r="AC2160" s="957">
        <f t="shared" si="169"/>
        <v>0</v>
      </c>
    </row>
    <row r="2161" spans="24:29" x14ac:dyDescent="0.3">
      <c r="X2161" s="970" t="str">
        <f t="shared" si="167"/>
        <v>PAS AE 2018</v>
      </c>
      <c r="Y2161" s="970" t="str">
        <f t="shared" si="168"/>
        <v/>
      </c>
      <c r="Z2161" s="957">
        <f t="shared" si="165"/>
        <v>0</v>
      </c>
      <c r="AA2161" s="957" t="str">
        <f t="shared" si="166"/>
        <v/>
      </c>
      <c r="AB2161" s="957">
        <f t="array" ref="AB2161">MAX(($I$2:$I$10000=I2161)*($W$2:$W$10000=W2161)*($E$2:$E$10000="51")*($P$2:$P$10000))</f>
        <v>0</v>
      </c>
      <c r="AC2161" s="957">
        <f t="shared" si="169"/>
        <v>0</v>
      </c>
    </row>
    <row r="2162" spans="24:29" x14ac:dyDescent="0.3">
      <c r="X2162" s="970" t="str">
        <f t="shared" si="167"/>
        <v>PAS AE 2018</v>
      </c>
      <c r="Y2162" s="970" t="str">
        <f t="shared" si="168"/>
        <v/>
      </c>
      <c r="Z2162" s="957">
        <f t="shared" si="165"/>
        <v>0</v>
      </c>
      <c r="AA2162" s="957" t="str">
        <f t="shared" si="166"/>
        <v/>
      </c>
      <c r="AB2162" s="957">
        <f t="array" ref="AB2162">MAX(($I$2:$I$10000=I2162)*($W$2:$W$10000=W2162)*($E$2:$E$10000="51")*($P$2:$P$10000))</f>
        <v>0</v>
      </c>
      <c r="AC2162" s="957">
        <f t="shared" si="169"/>
        <v>0</v>
      </c>
    </row>
    <row r="2163" spans="24:29" x14ac:dyDescent="0.3">
      <c r="X2163" s="970" t="str">
        <f t="shared" si="167"/>
        <v>PAS AE 2018</v>
      </c>
      <c r="Y2163" s="970" t="str">
        <f t="shared" si="168"/>
        <v/>
      </c>
      <c r="Z2163" s="957">
        <f t="shared" si="165"/>
        <v>0</v>
      </c>
      <c r="AA2163" s="957" t="str">
        <f t="shared" si="166"/>
        <v/>
      </c>
      <c r="AB2163" s="957">
        <f t="array" ref="AB2163">MAX(($I$2:$I$10000=I2163)*($W$2:$W$10000=W2163)*($E$2:$E$10000="51")*($P$2:$P$10000))</f>
        <v>0</v>
      </c>
      <c r="AC2163" s="957">
        <f t="shared" si="169"/>
        <v>0</v>
      </c>
    </row>
    <row r="2164" spans="24:29" x14ac:dyDescent="0.3">
      <c r="X2164" s="970" t="str">
        <f t="shared" si="167"/>
        <v>PAS AE 2018</v>
      </c>
      <c r="Y2164" s="970" t="str">
        <f t="shared" si="168"/>
        <v/>
      </c>
      <c r="Z2164" s="957">
        <f t="shared" si="165"/>
        <v>0</v>
      </c>
      <c r="AA2164" s="957" t="str">
        <f t="shared" si="166"/>
        <v/>
      </c>
      <c r="AB2164" s="957">
        <f t="array" ref="AB2164">MAX(($I$2:$I$10000=I2164)*($W$2:$W$10000=W2164)*($E$2:$E$10000="51")*($P$2:$P$10000))</f>
        <v>0</v>
      </c>
      <c r="AC2164" s="957">
        <f t="shared" si="169"/>
        <v>0</v>
      </c>
    </row>
    <row r="2165" spans="24:29" x14ac:dyDescent="0.3">
      <c r="X2165" s="970" t="str">
        <f t="shared" si="167"/>
        <v>PAS AE 2018</v>
      </c>
      <c r="Y2165" s="970" t="str">
        <f t="shared" si="168"/>
        <v/>
      </c>
      <c r="Z2165" s="957">
        <f t="shared" si="165"/>
        <v>0</v>
      </c>
      <c r="AA2165" s="957" t="str">
        <f t="shared" si="166"/>
        <v/>
      </c>
      <c r="AB2165" s="957">
        <f t="array" ref="AB2165">MAX(($I$2:$I$10000=I2165)*($W$2:$W$10000=W2165)*($E$2:$E$10000="51")*($P$2:$P$10000))</f>
        <v>0</v>
      </c>
      <c r="AC2165" s="957">
        <f t="shared" si="169"/>
        <v>0</v>
      </c>
    </row>
    <row r="2166" spans="24:29" x14ac:dyDescent="0.3">
      <c r="X2166" s="970" t="str">
        <f t="shared" si="167"/>
        <v>PAS AE 2018</v>
      </c>
      <c r="Y2166" s="970" t="str">
        <f t="shared" si="168"/>
        <v/>
      </c>
      <c r="Z2166" s="957">
        <f t="shared" si="165"/>
        <v>0</v>
      </c>
      <c r="AA2166" s="957" t="str">
        <f t="shared" si="166"/>
        <v/>
      </c>
      <c r="AB2166" s="957">
        <f t="array" ref="AB2166">MAX(($I$2:$I$10000=I2166)*($W$2:$W$10000=W2166)*($E$2:$E$10000="51")*($P$2:$P$10000))</f>
        <v>0</v>
      </c>
      <c r="AC2166" s="957">
        <f t="shared" si="169"/>
        <v>0</v>
      </c>
    </row>
    <row r="2167" spans="24:29" x14ac:dyDescent="0.3">
      <c r="X2167" s="970" t="str">
        <f t="shared" si="167"/>
        <v>PAS AE 2018</v>
      </c>
      <c r="Y2167" s="970" t="str">
        <f t="shared" si="168"/>
        <v/>
      </c>
      <c r="Z2167" s="957">
        <f t="shared" si="165"/>
        <v>0</v>
      </c>
      <c r="AA2167" s="957" t="str">
        <f t="shared" si="166"/>
        <v/>
      </c>
      <c r="AB2167" s="957">
        <f t="array" ref="AB2167">MAX(($I$2:$I$10000=I2167)*($W$2:$W$10000=W2167)*($E$2:$E$10000="51")*($P$2:$P$10000))</f>
        <v>0</v>
      </c>
      <c r="AC2167" s="957">
        <f t="shared" si="169"/>
        <v>0</v>
      </c>
    </row>
    <row r="2168" spans="24:29" x14ac:dyDescent="0.3">
      <c r="X2168" s="970" t="str">
        <f t="shared" si="167"/>
        <v>PAS AE 2018</v>
      </c>
      <c r="Y2168" s="970" t="str">
        <f t="shared" si="168"/>
        <v/>
      </c>
      <c r="Z2168" s="957">
        <f t="shared" si="165"/>
        <v>0</v>
      </c>
      <c r="AA2168" s="957" t="str">
        <f t="shared" si="166"/>
        <v/>
      </c>
      <c r="AB2168" s="957">
        <f t="array" ref="AB2168">MAX(($I$2:$I$10000=I2168)*($W$2:$W$10000=W2168)*($E$2:$E$10000="51")*($P$2:$P$10000))</f>
        <v>0</v>
      </c>
      <c r="AC2168" s="957">
        <f t="shared" si="169"/>
        <v>0</v>
      </c>
    </row>
    <row r="2169" spans="24:29" x14ac:dyDescent="0.3">
      <c r="X2169" s="970" t="str">
        <f t="shared" si="167"/>
        <v>PAS AE 2018</v>
      </c>
      <c r="Y2169" s="970" t="str">
        <f t="shared" si="168"/>
        <v/>
      </c>
      <c r="Z2169" s="957">
        <f t="shared" si="165"/>
        <v>0</v>
      </c>
      <c r="AA2169" s="957" t="str">
        <f t="shared" si="166"/>
        <v/>
      </c>
      <c r="AB2169" s="957">
        <f t="array" ref="AB2169">MAX(($I$2:$I$10000=I2169)*($W$2:$W$10000=W2169)*($E$2:$E$10000="51")*($P$2:$P$10000))</f>
        <v>0</v>
      </c>
      <c r="AC2169" s="957">
        <f t="shared" si="169"/>
        <v>0</v>
      </c>
    </row>
    <row r="2170" spans="24:29" x14ac:dyDescent="0.3">
      <c r="X2170" s="970" t="str">
        <f t="shared" si="167"/>
        <v>PAS AE 2018</v>
      </c>
      <c r="Y2170" s="970" t="str">
        <f t="shared" si="168"/>
        <v/>
      </c>
      <c r="Z2170" s="957">
        <f t="shared" si="165"/>
        <v>0</v>
      </c>
      <c r="AA2170" s="957" t="str">
        <f t="shared" si="166"/>
        <v/>
      </c>
      <c r="AB2170" s="957">
        <f t="array" ref="AB2170">MAX(($I$2:$I$10000=I2170)*($W$2:$W$10000=W2170)*($E$2:$E$10000="51")*($P$2:$P$10000))</f>
        <v>0</v>
      </c>
      <c r="AC2170" s="957">
        <f t="shared" si="169"/>
        <v>0</v>
      </c>
    </row>
    <row r="2171" spans="24:29" x14ac:dyDescent="0.3">
      <c r="X2171" s="970" t="str">
        <f t="shared" si="167"/>
        <v>PAS AE 2018</v>
      </c>
      <c r="Y2171" s="970" t="str">
        <f t="shared" si="168"/>
        <v/>
      </c>
      <c r="Z2171" s="957">
        <f t="shared" si="165"/>
        <v>0</v>
      </c>
      <c r="AA2171" s="957" t="str">
        <f t="shared" si="166"/>
        <v/>
      </c>
      <c r="AB2171" s="957">
        <f t="array" ref="AB2171">MAX(($I$2:$I$10000=I2171)*($W$2:$W$10000=W2171)*($E$2:$E$10000="51")*($P$2:$P$10000))</f>
        <v>0</v>
      </c>
      <c r="AC2171" s="957">
        <f t="shared" si="169"/>
        <v>0</v>
      </c>
    </row>
    <row r="2172" spans="24:29" x14ac:dyDescent="0.3">
      <c r="X2172" s="970" t="str">
        <f t="shared" si="167"/>
        <v>PAS AE 2018</v>
      </c>
      <c r="Y2172" s="970" t="str">
        <f t="shared" si="168"/>
        <v/>
      </c>
      <c r="Z2172" s="957">
        <f t="shared" si="165"/>
        <v>0</v>
      </c>
      <c r="AA2172" s="957" t="str">
        <f t="shared" si="166"/>
        <v/>
      </c>
      <c r="AB2172" s="957">
        <f t="array" ref="AB2172">MAX(($I$2:$I$10000=I2172)*($W$2:$W$10000=W2172)*($E$2:$E$10000="51")*($P$2:$P$10000))</f>
        <v>0</v>
      </c>
      <c r="AC2172" s="957">
        <f t="shared" si="169"/>
        <v>0</v>
      </c>
    </row>
    <row r="2173" spans="24:29" x14ac:dyDescent="0.3">
      <c r="X2173" s="970" t="str">
        <f t="shared" si="167"/>
        <v>PAS AE 2018</v>
      </c>
      <c r="Y2173" s="970" t="str">
        <f t="shared" si="168"/>
        <v/>
      </c>
      <c r="Z2173" s="957">
        <f t="shared" si="165"/>
        <v>0</v>
      </c>
      <c r="AA2173" s="957" t="str">
        <f t="shared" si="166"/>
        <v/>
      </c>
      <c r="AB2173" s="957">
        <f t="array" ref="AB2173">MAX(($I$2:$I$10000=I2173)*($W$2:$W$10000=W2173)*($E$2:$E$10000="51")*($P$2:$P$10000))</f>
        <v>0</v>
      </c>
      <c r="AC2173" s="957">
        <f t="shared" si="169"/>
        <v>0</v>
      </c>
    </row>
    <row r="2174" spans="24:29" x14ac:dyDescent="0.3">
      <c r="X2174" s="970" t="str">
        <f t="shared" si="167"/>
        <v>PAS AE 2018</v>
      </c>
      <c r="Y2174" s="970" t="str">
        <f t="shared" si="168"/>
        <v/>
      </c>
      <c r="Z2174" s="957">
        <f t="shared" si="165"/>
        <v>0</v>
      </c>
      <c r="AA2174" s="957" t="str">
        <f t="shared" si="166"/>
        <v/>
      </c>
      <c r="AB2174" s="957">
        <f t="array" ref="AB2174">MAX(($I$2:$I$10000=I2174)*($W$2:$W$10000=W2174)*($E$2:$E$10000="51")*($P$2:$P$10000))</f>
        <v>0</v>
      </c>
      <c r="AC2174" s="957">
        <f t="shared" si="169"/>
        <v>0</v>
      </c>
    </row>
    <row r="2175" spans="24:29" x14ac:dyDescent="0.3">
      <c r="X2175" s="970" t="str">
        <f t="shared" si="167"/>
        <v>PAS AE 2018</v>
      </c>
      <c r="Y2175" s="970" t="str">
        <f t="shared" si="168"/>
        <v/>
      </c>
      <c r="Z2175" s="957">
        <f t="shared" si="165"/>
        <v>0</v>
      </c>
      <c r="AA2175" s="957" t="str">
        <f t="shared" si="166"/>
        <v/>
      </c>
      <c r="AB2175" s="957">
        <f t="array" ref="AB2175">MAX(($I$2:$I$10000=I2175)*($W$2:$W$10000=W2175)*($E$2:$E$10000="51")*($P$2:$P$10000))</f>
        <v>0</v>
      </c>
      <c r="AC2175" s="957">
        <f t="shared" si="169"/>
        <v>0</v>
      </c>
    </row>
    <row r="2176" spans="24:29" x14ac:dyDescent="0.3">
      <c r="X2176" s="970" t="str">
        <f t="shared" si="167"/>
        <v>PAS AE 2018</v>
      </c>
      <c r="Y2176" s="970" t="str">
        <f t="shared" si="168"/>
        <v/>
      </c>
      <c r="Z2176" s="957">
        <f t="shared" si="165"/>
        <v>0</v>
      </c>
      <c r="AA2176" s="957" t="str">
        <f t="shared" si="166"/>
        <v/>
      </c>
      <c r="AB2176" s="957">
        <f t="array" ref="AB2176">MAX(($I$2:$I$10000=I2176)*($W$2:$W$10000=W2176)*($E$2:$E$10000="51")*($P$2:$P$10000))</f>
        <v>0</v>
      </c>
      <c r="AC2176" s="957">
        <f t="shared" si="169"/>
        <v>0</v>
      </c>
    </row>
    <row r="2177" spans="24:29" x14ac:dyDescent="0.3">
      <c r="X2177" s="970" t="str">
        <f t="shared" si="167"/>
        <v>PAS AE 2018</v>
      </c>
      <c r="Y2177" s="970" t="str">
        <f t="shared" si="168"/>
        <v/>
      </c>
      <c r="Z2177" s="957">
        <f t="shared" si="165"/>
        <v>0</v>
      </c>
      <c r="AA2177" s="957" t="str">
        <f t="shared" si="166"/>
        <v/>
      </c>
      <c r="AB2177" s="957">
        <f t="array" ref="AB2177">MAX(($I$2:$I$10000=I2177)*($W$2:$W$10000=W2177)*($E$2:$E$10000="51")*($P$2:$P$10000))</f>
        <v>0</v>
      </c>
      <c r="AC2177" s="957">
        <f t="shared" si="169"/>
        <v>0</v>
      </c>
    </row>
    <row r="2178" spans="24:29" x14ac:dyDescent="0.3">
      <c r="X2178" s="970" t="str">
        <f t="shared" si="167"/>
        <v>PAS AE 2018</v>
      </c>
      <c r="Y2178" s="970" t="str">
        <f t="shared" si="168"/>
        <v/>
      </c>
      <c r="Z2178" s="957">
        <f t="shared" ref="Z2178:Z2241" si="170">IF(AND(X2178="AE 2018",Y2178&lt;&gt;"0"),F2178,0)</f>
        <v>0</v>
      </c>
      <c r="AA2178" s="957" t="str">
        <f t="shared" ref="AA2178:AA2241" si="171">LEFT(C2178,12)</f>
        <v/>
      </c>
      <c r="AB2178" s="957">
        <f t="array" ref="AB2178">MAX(($I$2:$I$10000=I2178)*($W$2:$W$10000=W2178)*($E$2:$E$10000="51")*($P$2:$P$10000))</f>
        <v>0</v>
      </c>
      <c r="AC2178" s="957">
        <f t="shared" si="169"/>
        <v>0</v>
      </c>
    </row>
    <row r="2179" spans="24:29" x14ac:dyDescent="0.3">
      <c r="X2179" s="970" t="str">
        <f t="shared" ref="X2179:X2242" si="172">IF(AND(OR(E2179="51",E2179="57",E2179="54",E2179="61"),YEAR(AB2179)=2018),"AE 2018","PAS AE 2018")</f>
        <v>PAS AE 2018</v>
      </c>
      <c r="Y2179" s="970" t="str">
        <f t="shared" ref="Y2179:Y2242" si="173">CONCATENATE(W2179,I2179,E2179)</f>
        <v/>
      </c>
      <c r="Z2179" s="957">
        <f t="shared" si="170"/>
        <v>0</v>
      </c>
      <c r="AA2179" s="957" t="str">
        <f t="shared" si="171"/>
        <v/>
      </c>
      <c r="AB2179" s="957">
        <f t="array" ref="AB2179">MAX(($I$2:$I$10000=I2179)*($W$2:$W$10000=W2179)*($E$2:$E$10000="51")*($P$2:$P$10000))</f>
        <v>0</v>
      </c>
      <c r="AC2179" s="957">
        <f t="shared" ref="AC2179:AC2242" si="174">IF(YEAR(A2179)&gt;2018,0,F2179)</f>
        <v>0</v>
      </c>
    </row>
    <row r="2180" spans="24:29" x14ac:dyDescent="0.3">
      <c r="X2180" s="970" t="str">
        <f t="shared" si="172"/>
        <v>PAS AE 2018</v>
      </c>
      <c r="Y2180" s="970" t="str">
        <f t="shared" si="173"/>
        <v/>
      </c>
      <c r="Z2180" s="957">
        <f t="shared" si="170"/>
        <v>0</v>
      </c>
      <c r="AA2180" s="957" t="str">
        <f t="shared" si="171"/>
        <v/>
      </c>
      <c r="AB2180" s="957">
        <f t="array" ref="AB2180">MAX(($I$2:$I$10000=I2180)*($W$2:$W$10000=W2180)*($E$2:$E$10000="51")*($P$2:$P$10000))</f>
        <v>0</v>
      </c>
      <c r="AC2180" s="957">
        <f t="shared" si="174"/>
        <v>0</v>
      </c>
    </row>
    <row r="2181" spans="24:29" x14ac:dyDescent="0.3">
      <c r="X2181" s="970" t="str">
        <f t="shared" si="172"/>
        <v>PAS AE 2018</v>
      </c>
      <c r="Y2181" s="970" t="str">
        <f t="shared" si="173"/>
        <v/>
      </c>
      <c r="Z2181" s="957">
        <f t="shared" si="170"/>
        <v>0</v>
      </c>
      <c r="AA2181" s="957" t="str">
        <f t="shared" si="171"/>
        <v/>
      </c>
      <c r="AB2181" s="957">
        <f t="array" ref="AB2181">MAX(($I$2:$I$10000=I2181)*($W$2:$W$10000=W2181)*($E$2:$E$10000="51")*($P$2:$P$10000))</f>
        <v>0</v>
      </c>
      <c r="AC2181" s="957">
        <f t="shared" si="174"/>
        <v>0</v>
      </c>
    </row>
    <row r="2182" spans="24:29" x14ac:dyDescent="0.3">
      <c r="X2182" s="970" t="str">
        <f t="shared" si="172"/>
        <v>PAS AE 2018</v>
      </c>
      <c r="Y2182" s="970" t="str">
        <f t="shared" si="173"/>
        <v/>
      </c>
      <c r="Z2182" s="957">
        <f t="shared" si="170"/>
        <v>0</v>
      </c>
      <c r="AA2182" s="957" t="str">
        <f t="shared" si="171"/>
        <v/>
      </c>
      <c r="AB2182" s="957">
        <f t="array" ref="AB2182">MAX(($I$2:$I$10000=I2182)*($W$2:$W$10000=W2182)*($E$2:$E$10000="51")*($P$2:$P$10000))</f>
        <v>0</v>
      </c>
      <c r="AC2182" s="957">
        <f t="shared" si="174"/>
        <v>0</v>
      </c>
    </row>
    <row r="2183" spans="24:29" x14ac:dyDescent="0.3">
      <c r="X2183" s="970" t="str">
        <f t="shared" si="172"/>
        <v>PAS AE 2018</v>
      </c>
      <c r="Y2183" s="970" t="str">
        <f t="shared" si="173"/>
        <v/>
      </c>
      <c r="Z2183" s="957">
        <f t="shared" si="170"/>
        <v>0</v>
      </c>
      <c r="AA2183" s="957" t="str">
        <f t="shared" si="171"/>
        <v/>
      </c>
      <c r="AB2183" s="957">
        <f t="array" ref="AB2183">MAX(($I$2:$I$10000=I2183)*($W$2:$W$10000=W2183)*($E$2:$E$10000="51")*($P$2:$P$10000))</f>
        <v>0</v>
      </c>
      <c r="AC2183" s="957">
        <f t="shared" si="174"/>
        <v>0</v>
      </c>
    </row>
    <row r="2184" spans="24:29" x14ac:dyDescent="0.3">
      <c r="X2184" s="970" t="str">
        <f t="shared" si="172"/>
        <v>PAS AE 2018</v>
      </c>
      <c r="Y2184" s="970" t="str">
        <f t="shared" si="173"/>
        <v/>
      </c>
      <c r="Z2184" s="957">
        <f t="shared" si="170"/>
        <v>0</v>
      </c>
      <c r="AA2184" s="957" t="str">
        <f t="shared" si="171"/>
        <v/>
      </c>
      <c r="AB2184" s="957">
        <f t="array" ref="AB2184">MAX(($I$2:$I$10000=I2184)*($W$2:$W$10000=W2184)*($E$2:$E$10000="51")*($P$2:$P$10000))</f>
        <v>0</v>
      </c>
      <c r="AC2184" s="957">
        <f t="shared" si="174"/>
        <v>0</v>
      </c>
    </row>
    <row r="2185" spans="24:29" x14ac:dyDescent="0.3">
      <c r="X2185" s="970" t="str">
        <f t="shared" si="172"/>
        <v>PAS AE 2018</v>
      </c>
      <c r="Y2185" s="970" t="str">
        <f t="shared" si="173"/>
        <v/>
      </c>
      <c r="Z2185" s="957">
        <f t="shared" si="170"/>
        <v>0</v>
      </c>
      <c r="AA2185" s="957" t="str">
        <f t="shared" si="171"/>
        <v/>
      </c>
      <c r="AB2185" s="957">
        <f t="array" ref="AB2185">MAX(($I$2:$I$10000=I2185)*($W$2:$W$10000=W2185)*($E$2:$E$10000="51")*($P$2:$P$10000))</f>
        <v>0</v>
      </c>
      <c r="AC2185" s="957">
        <f t="shared" si="174"/>
        <v>0</v>
      </c>
    </row>
    <row r="2186" spans="24:29" x14ac:dyDescent="0.3">
      <c r="X2186" s="970" t="str">
        <f t="shared" si="172"/>
        <v>PAS AE 2018</v>
      </c>
      <c r="Y2186" s="970" t="str">
        <f t="shared" si="173"/>
        <v/>
      </c>
      <c r="Z2186" s="957">
        <f t="shared" si="170"/>
        <v>0</v>
      </c>
      <c r="AA2186" s="957" t="str">
        <f t="shared" si="171"/>
        <v/>
      </c>
      <c r="AB2186" s="957">
        <f t="array" ref="AB2186">MAX(($I$2:$I$10000=I2186)*($W$2:$W$10000=W2186)*($E$2:$E$10000="51")*($P$2:$P$10000))</f>
        <v>0</v>
      </c>
      <c r="AC2186" s="957">
        <f t="shared" si="174"/>
        <v>0</v>
      </c>
    </row>
    <row r="2187" spans="24:29" x14ac:dyDescent="0.3">
      <c r="X2187" s="970" t="str">
        <f t="shared" si="172"/>
        <v>PAS AE 2018</v>
      </c>
      <c r="Y2187" s="970" t="str">
        <f t="shared" si="173"/>
        <v/>
      </c>
      <c r="Z2187" s="957">
        <f t="shared" si="170"/>
        <v>0</v>
      </c>
      <c r="AA2187" s="957" t="str">
        <f t="shared" si="171"/>
        <v/>
      </c>
      <c r="AB2187" s="957">
        <f t="array" ref="AB2187">MAX(($I$2:$I$10000=I2187)*($W$2:$W$10000=W2187)*($E$2:$E$10000="51")*($P$2:$P$10000))</f>
        <v>0</v>
      </c>
      <c r="AC2187" s="957">
        <f t="shared" si="174"/>
        <v>0</v>
      </c>
    </row>
    <row r="2188" spans="24:29" x14ac:dyDescent="0.3">
      <c r="X2188" s="970" t="str">
        <f t="shared" si="172"/>
        <v>PAS AE 2018</v>
      </c>
      <c r="Y2188" s="970" t="str">
        <f t="shared" si="173"/>
        <v/>
      </c>
      <c r="Z2188" s="957">
        <f t="shared" si="170"/>
        <v>0</v>
      </c>
      <c r="AA2188" s="957" t="str">
        <f t="shared" si="171"/>
        <v/>
      </c>
      <c r="AB2188" s="957">
        <f t="array" ref="AB2188">MAX(($I$2:$I$10000=I2188)*($W$2:$W$10000=W2188)*($E$2:$E$10000="51")*($P$2:$P$10000))</f>
        <v>0</v>
      </c>
      <c r="AC2188" s="957">
        <f t="shared" si="174"/>
        <v>0</v>
      </c>
    </row>
    <row r="2189" spans="24:29" x14ac:dyDescent="0.3">
      <c r="X2189" s="970" t="str">
        <f t="shared" si="172"/>
        <v>PAS AE 2018</v>
      </c>
      <c r="Y2189" s="970" t="str">
        <f t="shared" si="173"/>
        <v/>
      </c>
      <c r="Z2189" s="957">
        <f t="shared" si="170"/>
        <v>0</v>
      </c>
      <c r="AA2189" s="957" t="str">
        <f t="shared" si="171"/>
        <v/>
      </c>
      <c r="AB2189" s="957">
        <f t="array" ref="AB2189">MAX(($I$2:$I$10000=I2189)*($W$2:$W$10000=W2189)*($E$2:$E$10000="51")*($P$2:$P$10000))</f>
        <v>0</v>
      </c>
      <c r="AC2189" s="957">
        <f t="shared" si="174"/>
        <v>0</v>
      </c>
    </row>
    <row r="2190" spans="24:29" x14ac:dyDescent="0.3">
      <c r="X2190" s="970" t="str">
        <f t="shared" si="172"/>
        <v>PAS AE 2018</v>
      </c>
      <c r="Y2190" s="970" t="str">
        <f t="shared" si="173"/>
        <v/>
      </c>
      <c r="Z2190" s="957">
        <f t="shared" si="170"/>
        <v>0</v>
      </c>
      <c r="AA2190" s="957" t="str">
        <f t="shared" si="171"/>
        <v/>
      </c>
      <c r="AB2190" s="957">
        <f t="array" ref="AB2190">MAX(($I$2:$I$10000=I2190)*($W$2:$W$10000=W2190)*($E$2:$E$10000="51")*($P$2:$P$10000))</f>
        <v>0</v>
      </c>
      <c r="AC2190" s="957">
        <f t="shared" si="174"/>
        <v>0</v>
      </c>
    </row>
    <row r="2191" spans="24:29" x14ac:dyDescent="0.3">
      <c r="X2191" s="970" t="str">
        <f t="shared" si="172"/>
        <v>PAS AE 2018</v>
      </c>
      <c r="Y2191" s="970" t="str">
        <f t="shared" si="173"/>
        <v/>
      </c>
      <c r="Z2191" s="957">
        <f t="shared" si="170"/>
        <v>0</v>
      </c>
      <c r="AA2191" s="957" t="str">
        <f t="shared" si="171"/>
        <v/>
      </c>
      <c r="AB2191" s="957">
        <f t="array" ref="AB2191">MAX(($I$2:$I$10000=I2191)*($W$2:$W$10000=W2191)*($E$2:$E$10000="51")*($P$2:$P$10000))</f>
        <v>0</v>
      </c>
      <c r="AC2191" s="957">
        <f t="shared" si="174"/>
        <v>0</v>
      </c>
    </row>
    <row r="2192" spans="24:29" x14ac:dyDescent="0.3">
      <c r="X2192" s="970" t="str">
        <f t="shared" si="172"/>
        <v>PAS AE 2018</v>
      </c>
      <c r="Y2192" s="970" t="str">
        <f t="shared" si="173"/>
        <v/>
      </c>
      <c r="Z2192" s="957">
        <f t="shared" si="170"/>
        <v>0</v>
      </c>
      <c r="AA2192" s="957" t="str">
        <f t="shared" si="171"/>
        <v/>
      </c>
      <c r="AB2192" s="957">
        <f t="array" ref="AB2192">MAX(($I$2:$I$10000=I2192)*($W$2:$W$10000=W2192)*($E$2:$E$10000="51")*($P$2:$P$10000))</f>
        <v>0</v>
      </c>
      <c r="AC2192" s="957">
        <f t="shared" si="174"/>
        <v>0</v>
      </c>
    </row>
    <row r="2193" spans="24:29" x14ac:dyDescent="0.3">
      <c r="X2193" s="970" t="str">
        <f t="shared" si="172"/>
        <v>PAS AE 2018</v>
      </c>
      <c r="Y2193" s="970" t="str">
        <f t="shared" si="173"/>
        <v/>
      </c>
      <c r="Z2193" s="957">
        <f t="shared" si="170"/>
        <v>0</v>
      </c>
      <c r="AA2193" s="957" t="str">
        <f t="shared" si="171"/>
        <v/>
      </c>
      <c r="AB2193" s="957">
        <f t="array" ref="AB2193">MAX(($I$2:$I$10000=I2193)*($W$2:$W$10000=W2193)*($E$2:$E$10000="51")*($P$2:$P$10000))</f>
        <v>0</v>
      </c>
      <c r="AC2193" s="957">
        <f t="shared" si="174"/>
        <v>0</v>
      </c>
    </row>
    <row r="2194" spans="24:29" x14ac:dyDescent="0.3">
      <c r="X2194" s="970" t="str">
        <f t="shared" si="172"/>
        <v>PAS AE 2018</v>
      </c>
      <c r="Y2194" s="970" t="str">
        <f t="shared" si="173"/>
        <v/>
      </c>
      <c r="Z2194" s="957">
        <f t="shared" si="170"/>
        <v>0</v>
      </c>
      <c r="AA2194" s="957" t="str">
        <f t="shared" si="171"/>
        <v/>
      </c>
      <c r="AB2194" s="957">
        <f t="array" ref="AB2194">MAX(($I$2:$I$10000=I2194)*($W$2:$W$10000=W2194)*($E$2:$E$10000="51")*($P$2:$P$10000))</f>
        <v>0</v>
      </c>
      <c r="AC2194" s="957">
        <f t="shared" si="174"/>
        <v>0</v>
      </c>
    </row>
    <row r="2195" spans="24:29" x14ac:dyDescent="0.3">
      <c r="X2195" s="970" t="str">
        <f t="shared" si="172"/>
        <v>PAS AE 2018</v>
      </c>
      <c r="Y2195" s="970" t="str">
        <f t="shared" si="173"/>
        <v/>
      </c>
      <c r="Z2195" s="957">
        <f t="shared" si="170"/>
        <v>0</v>
      </c>
      <c r="AA2195" s="957" t="str">
        <f t="shared" si="171"/>
        <v/>
      </c>
      <c r="AB2195" s="957">
        <f t="array" ref="AB2195">MAX(($I$2:$I$10000=I2195)*($W$2:$W$10000=W2195)*($E$2:$E$10000="51")*($P$2:$P$10000))</f>
        <v>0</v>
      </c>
      <c r="AC2195" s="957">
        <f t="shared" si="174"/>
        <v>0</v>
      </c>
    </row>
    <row r="2196" spans="24:29" x14ac:dyDescent="0.3">
      <c r="X2196" s="970" t="str">
        <f t="shared" si="172"/>
        <v>PAS AE 2018</v>
      </c>
      <c r="Y2196" s="970" t="str">
        <f t="shared" si="173"/>
        <v/>
      </c>
      <c r="Z2196" s="957">
        <f t="shared" si="170"/>
        <v>0</v>
      </c>
      <c r="AA2196" s="957" t="str">
        <f t="shared" si="171"/>
        <v/>
      </c>
      <c r="AB2196" s="957">
        <f t="array" ref="AB2196">MAX(($I$2:$I$10000=I2196)*($W$2:$W$10000=W2196)*($E$2:$E$10000="51")*($P$2:$P$10000))</f>
        <v>0</v>
      </c>
      <c r="AC2196" s="957">
        <f t="shared" si="174"/>
        <v>0</v>
      </c>
    </row>
    <row r="2197" spans="24:29" x14ac:dyDescent="0.3">
      <c r="X2197" s="970" t="str">
        <f t="shared" si="172"/>
        <v>PAS AE 2018</v>
      </c>
      <c r="Y2197" s="970" t="str">
        <f t="shared" si="173"/>
        <v/>
      </c>
      <c r="Z2197" s="957">
        <f t="shared" si="170"/>
        <v>0</v>
      </c>
      <c r="AA2197" s="957" t="str">
        <f t="shared" si="171"/>
        <v/>
      </c>
      <c r="AB2197" s="957">
        <f t="array" ref="AB2197">MAX(($I$2:$I$10000=I2197)*($W$2:$W$10000=W2197)*($E$2:$E$10000="51")*($P$2:$P$10000))</f>
        <v>0</v>
      </c>
      <c r="AC2197" s="957">
        <f t="shared" si="174"/>
        <v>0</v>
      </c>
    </row>
    <row r="2198" spans="24:29" x14ac:dyDescent="0.3">
      <c r="X2198" s="970" t="str">
        <f t="shared" si="172"/>
        <v>PAS AE 2018</v>
      </c>
      <c r="Y2198" s="970" t="str">
        <f t="shared" si="173"/>
        <v/>
      </c>
      <c r="Z2198" s="957">
        <f t="shared" si="170"/>
        <v>0</v>
      </c>
      <c r="AA2198" s="957" t="str">
        <f t="shared" si="171"/>
        <v/>
      </c>
      <c r="AB2198" s="957">
        <f t="array" ref="AB2198">MAX(($I$2:$I$10000=I2198)*($W$2:$W$10000=W2198)*($E$2:$E$10000="51")*($P$2:$P$10000))</f>
        <v>0</v>
      </c>
      <c r="AC2198" s="957">
        <f t="shared" si="174"/>
        <v>0</v>
      </c>
    </row>
    <row r="2199" spans="24:29" x14ac:dyDescent="0.3">
      <c r="X2199" s="970" t="str">
        <f t="shared" si="172"/>
        <v>PAS AE 2018</v>
      </c>
      <c r="Y2199" s="970" t="str">
        <f t="shared" si="173"/>
        <v/>
      </c>
      <c r="Z2199" s="957">
        <f t="shared" si="170"/>
        <v>0</v>
      </c>
      <c r="AA2199" s="957" t="str">
        <f t="shared" si="171"/>
        <v/>
      </c>
      <c r="AB2199" s="957">
        <f t="array" ref="AB2199">MAX(($I$2:$I$10000=I2199)*($W$2:$W$10000=W2199)*($E$2:$E$10000="51")*($P$2:$P$10000))</f>
        <v>0</v>
      </c>
      <c r="AC2199" s="957">
        <f t="shared" si="174"/>
        <v>0</v>
      </c>
    </row>
    <row r="2200" spans="24:29" x14ac:dyDescent="0.3">
      <c r="X2200" s="970" t="str">
        <f t="shared" si="172"/>
        <v>PAS AE 2018</v>
      </c>
      <c r="Y2200" s="970" t="str">
        <f t="shared" si="173"/>
        <v/>
      </c>
      <c r="Z2200" s="957">
        <f t="shared" si="170"/>
        <v>0</v>
      </c>
      <c r="AA2200" s="957" t="str">
        <f t="shared" si="171"/>
        <v/>
      </c>
      <c r="AB2200" s="957">
        <f t="array" ref="AB2200">MAX(($I$2:$I$10000=I2200)*($W$2:$W$10000=W2200)*($E$2:$E$10000="51")*($P$2:$P$10000))</f>
        <v>0</v>
      </c>
      <c r="AC2200" s="957">
        <f t="shared" si="174"/>
        <v>0</v>
      </c>
    </row>
    <row r="2201" spans="24:29" x14ac:dyDescent="0.3">
      <c r="X2201" s="970" t="str">
        <f t="shared" si="172"/>
        <v>PAS AE 2018</v>
      </c>
      <c r="Y2201" s="970" t="str">
        <f t="shared" si="173"/>
        <v/>
      </c>
      <c r="Z2201" s="957">
        <f t="shared" si="170"/>
        <v>0</v>
      </c>
      <c r="AA2201" s="957" t="str">
        <f t="shared" si="171"/>
        <v/>
      </c>
      <c r="AB2201" s="957">
        <f t="array" ref="AB2201">MAX(($I$2:$I$10000=I2201)*($W$2:$W$10000=W2201)*($E$2:$E$10000="51")*($P$2:$P$10000))</f>
        <v>0</v>
      </c>
      <c r="AC2201" s="957">
        <f t="shared" si="174"/>
        <v>0</v>
      </c>
    </row>
    <row r="2202" spans="24:29" x14ac:dyDescent="0.3">
      <c r="X2202" s="970" t="str">
        <f t="shared" si="172"/>
        <v>PAS AE 2018</v>
      </c>
      <c r="Y2202" s="970" t="str">
        <f t="shared" si="173"/>
        <v/>
      </c>
      <c r="Z2202" s="957">
        <f t="shared" si="170"/>
        <v>0</v>
      </c>
      <c r="AA2202" s="957" t="str">
        <f t="shared" si="171"/>
        <v/>
      </c>
      <c r="AB2202" s="957">
        <f t="array" ref="AB2202">MAX(($I$2:$I$10000=I2202)*($W$2:$W$10000=W2202)*($E$2:$E$10000="51")*($P$2:$P$10000))</f>
        <v>0</v>
      </c>
      <c r="AC2202" s="957">
        <f t="shared" si="174"/>
        <v>0</v>
      </c>
    </row>
    <row r="2203" spans="24:29" x14ac:dyDescent="0.3">
      <c r="X2203" s="970" t="str">
        <f t="shared" si="172"/>
        <v>PAS AE 2018</v>
      </c>
      <c r="Y2203" s="970" t="str">
        <f t="shared" si="173"/>
        <v/>
      </c>
      <c r="Z2203" s="957">
        <f t="shared" si="170"/>
        <v>0</v>
      </c>
      <c r="AA2203" s="957" t="str">
        <f t="shared" si="171"/>
        <v/>
      </c>
      <c r="AB2203" s="957">
        <f t="array" ref="AB2203">MAX(($I$2:$I$10000=I2203)*($W$2:$W$10000=W2203)*($E$2:$E$10000="51")*($P$2:$P$10000))</f>
        <v>0</v>
      </c>
      <c r="AC2203" s="957">
        <f t="shared" si="174"/>
        <v>0</v>
      </c>
    </row>
    <row r="2204" spans="24:29" x14ac:dyDescent="0.3">
      <c r="X2204" s="970" t="str">
        <f t="shared" si="172"/>
        <v>PAS AE 2018</v>
      </c>
      <c r="Y2204" s="970" t="str">
        <f t="shared" si="173"/>
        <v/>
      </c>
      <c r="Z2204" s="957">
        <f t="shared" si="170"/>
        <v>0</v>
      </c>
      <c r="AA2204" s="957" t="str">
        <f t="shared" si="171"/>
        <v/>
      </c>
      <c r="AB2204" s="957">
        <f t="array" ref="AB2204">MAX(($I$2:$I$10000=I2204)*($W$2:$W$10000=W2204)*($E$2:$E$10000="51")*($P$2:$P$10000))</f>
        <v>0</v>
      </c>
      <c r="AC2204" s="957">
        <f t="shared" si="174"/>
        <v>0</v>
      </c>
    </row>
    <row r="2205" spans="24:29" x14ac:dyDescent="0.3">
      <c r="X2205" s="970" t="str">
        <f t="shared" si="172"/>
        <v>PAS AE 2018</v>
      </c>
      <c r="Y2205" s="970" t="str">
        <f t="shared" si="173"/>
        <v/>
      </c>
      <c r="Z2205" s="957">
        <f t="shared" si="170"/>
        <v>0</v>
      </c>
      <c r="AA2205" s="957" t="str">
        <f t="shared" si="171"/>
        <v/>
      </c>
      <c r="AB2205" s="957">
        <f t="array" ref="AB2205">MAX(($I$2:$I$10000=I2205)*($W$2:$W$10000=W2205)*($E$2:$E$10000="51")*($P$2:$P$10000))</f>
        <v>0</v>
      </c>
      <c r="AC2205" s="957">
        <f t="shared" si="174"/>
        <v>0</v>
      </c>
    </row>
    <row r="2206" spans="24:29" x14ac:dyDescent="0.3">
      <c r="X2206" s="970" t="str">
        <f t="shared" si="172"/>
        <v>PAS AE 2018</v>
      </c>
      <c r="Y2206" s="970" t="str">
        <f t="shared" si="173"/>
        <v/>
      </c>
      <c r="Z2206" s="957">
        <f t="shared" si="170"/>
        <v>0</v>
      </c>
      <c r="AA2206" s="957" t="str">
        <f t="shared" si="171"/>
        <v/>
      </c>
      <c r="AB2206" s="957">
        <f t="array" ref="AB2206">MAX(($I$2:$I$10000=I2206)*($W$2:$W$10000=W2206)*($E$2:$E$10000="51")*($P$2:$P$10000))</f>
        <v>0</v>
      </c>
      <c r="AC2206" s="957">
        <f t="shared" si="174"/>
        <v>0</v>
      </c>
    </row>
    <row r="2207" spans="24:29" x14ac:dyDescent="0.3">
      <c r="X2207" s="970" t="str">
        <f t="shared" si="172"/>
        <v>PAS AE 2018</v>
      </c>
      <c r="Y2207" s="970" t="str">
        <f t="shared" si="173"/>
        <v/>
      </c>
      <c r="Z2207" s="957">
        <f t="shared" si="170"/>
        <v>0</v>
      </c>
      <c r="AA2207" s="957" t="str">
        <f t="shared" si="171"/>
        <v/>
      </c>
      <c r="AB2207" s="957">
        <f t="array" ref="AB2207">MAX(($I$2:$I$10000=I2207)*($W$2:$W$10000=W2207)*($E$2:$E$10000="51")*($P$2:$P$10000))</f>
        <v>0</v>
      </c>
      <c r="AC2207" s="957">
        <f t="shared" si="174"/>
        <v>0</v>
      </c>
    </row>
    <row r="2208" spans="24:29" x14ac:dyDescent="0.3">
      <c r="X2208" s="970" t="str">
        <f t="shared" si="172"/>
        <v>PAS AE 2018</v>
      </c>
      <c r="Y2208" s="970" t="str">
        <f t="shared" si="173"/>
        <v/>
      </c>
      <c r="Z2208" s="957">
        <f t="shared" si="170"/>
        <v>0</v>
      </c>
      <c r="AA2208" s="957" t="str">
        <f t="shared" si="171"/>
        <v/>
      </c>
      <c r="AB2208" s="957">
        <f t="array" ref="AB2208">MAX(($I$2:$I$10000=I2208)*($W$2:$W$10000=W2208)*($E$2:$E$10000="51")*($P$2:$P$10000))</f>
        <v>0</v>
      </c>
      <c r="AC2208" s="957">
        <f t="shared" si="174"/>
        <v>0</v>
      </c>
    </row>
    <row r="2209" spans="24:29" x14ac:dyDescent="0.3">
      <c r="X2209" s="970" t="str">
        <f t="shared" si="172"/>
        <v>PAS AE 2018</v>
      </c>
      <c r="Y2209" s="970" t="str">
        <f t="shared" si="173"/>
        <v/>
      </c>
      <c r="Z2209" s="957">
        <f t="shared" si="170"/>
        <v>0</v>
      </c>
      <c r="AA2209" s="957" t="str">
        <f t="shared" si="171"/>
        <v/>
      </c>
      <c r="AB2209" s="957">
        <f t="array" ref="AB2209">MAX(($I$2:$I$10000=I2209)*($W$2:$W$10000=W2209)*($E$2:$E$10000="51")*($P$2:$P$10000))</f>
        <v>0</v>
      </c>
      <c r="AC2209" s="957">
        <f t="shared" si="174"/>
        <v>0</v>
      </c>
    </row>
    <row r="2210" spans="24:29" x14ac:dyDescent="0.3">
      <c r="X2210" s="970" t="str">
        <f t="shared" si="172"/>
        <v>PAS AE 2018</v>
      </c>
      <c r="Y2210" s="970" t="str">
        <f t="shared" si="173"/>
        <v/>
      </c>
      <c r="Z2210" s="957">
        <f t="shared" si="170"/>
        <v>0</v>
      </c>
      <c r="AA2210" s="957" t="str">
        <f t="shared" si="171"/>
        <v/>
      </c>
      <c r="AB2210" s="957">
        <f t="array" ref="AB2210">MAX(($I$2:$I$10000=I2210)*($W$2:$W$10000=W2210)*($E$2:$E$10000="51")*($P$2:$P$10000))</f>
        <v>0</v>
      </c>
      <c r="AC2210" s="957">
        <f t="shared" si="174"/>
        <v>0</v>
      </c>
    </row>
    <row r="2211" spans="24:29" x14ac:dyDescent="0.3">
      <c r="X2211" s="970" t="str">
        <f t="shared" si="172"/>
        <v>PAS AE 2018</v>
      </c>
      <c r="Y2211" s="970" t="str">
        <f t="shared" si="173"/>
        <v/>
      </c>
      <c r="Z2211" s="957">
        <f t="shared" si="170"/>
        <v>0</v>
      </c>
      <c r="AA2211" s="957" t="str">
        <f t="shared" si="171"/>
        <v/>
      </c>
      <c r="AB2211" s="957">
        <f t="array" ref="AB2211">MAX(($I$2:$I$10000=I2211)*($W$2:$W$10000=W2211)*($E$2:$E$10000="51")*($P$2:$P$10000))</f>
        <v>0</v>
      </c>
      <c r="AC2211" s="957">
        <f t="shared" si="174"/>
        <v>0</v>
      </c>
    </row>
    <row r="2212" spans="24:29" x14ac:dyDescent="0.3">
      <c r="X2212" s="970" t="str">
        <f t="shared" si="172"/>
        <v>PAS AE 2018</v>
      </c>
      <c r="Y2212" s="970" t="str">
        <f t="shared" si="173"/>
        <v/>
      </c>
      <c r="Z2212" s="957">
        <f t="shared" si="170"/>
        <v>0</v>
      </c>
      <c r="AA2212" s="957" t="str">
        <f t="shared" si="171"/>
        <v/>
      </c>
      <c r="AB2212" s="957">
        <f t="array" ref="AB2212">MAX(($I$2:$I$10000=I2212)*($W$2:$W$10000=W2212)*($E$2:$E$10000="51")*($P$2:$P$10000))</f>
        <v>0</v>
      </c>
      <c r="AC2212" s="957">
        <f t="shared" si="174"/>
        <v>0</v>
      </c>
    </row>
    <row r="2213" spans="24:29" x14ac:dyDescent="0.3">
      <c r="X2213" s="970" t="str">
        <f t="shared" si="172"/>
        <v>PAS AE 2018</v>
      </c>
      <c r="Y2213" s="970" t="str">
        <f t="shared" si="173"/>
        <v/>
      </c>
      <c r="Z2213" s="957">
        <f t="shared" si="170"/>
        <v>0</v>
      </c>
      <c r="AA2213" s="957" t="str">
        <f t="shared" si="171"/>
        <v/>
      </c>
      <c r="AB2213" s="957">
        <f t="array" ref="AB2213">MAX(($I$2:$I$10000=I2213)*($W$2:$W$10000=W2213)*($E$2:$E$10000="51")*($P$2:$P$10000))</f>
        <v>0</v>
      </c>
      <c r="AC2213" s="957">
        <f t="shared" si="174"/>
        <v>0</v>
      </c>
    </row>
    <row r="2214" spans="24:29" x14ac:dyDescent="0.3">
      <c r="X2214" s="970" t="str">
        <f t="shared" si="172"/>
        <v>PAS AE 2018</v>
      </c>
      <c r="Y2214" s="970" t="str">
        <f t="shared" si="173"/>
        <v/>
      </c>
      <c r="Z2214" s="957">
        <f t="shared" si="170"/>
        <v>0</v>
      </c>
      <c r="AA2214" s="957" t="str">
        <f t="shared" si="171"/>
        <v/>
      </c>
      <c r="AB2214" s="957">
        <f t="array" ref="AB2214">MAX(($I$2:$I$10000=I2214)*($W$2:$W$10000=W2214)*($E$2:$E$10000="51")*($P$2:$P$10000))</f>
        <v>0</v>
      </c>
      <c r="AC2214" s="957">
        <f t="shared" si="174"/>
        <v>0</v>
      </c>
    </row>
    <row r="2215" spans="24:29" x14ac:dyDescent="0.3">
      <c r="X2215" s="970" t="str">
        <f t="shared" si="172"/>
        <v>PAS AE 2018</v>
      </c>
      <c r="Y2215" s="970" t="str">
        <f t="shared" si="173"/>
        <v/>
      </c>
      <c r="Z2215" s="957">
        <f t="shared" si="170"/>
        <v>0</v>
      </c>
      <c r="AA2215" s="957" t="str">
        <f t="shared" si="171"/>
        <v/>
      </c>
      <c r="AB2215" s="957">
        <f t="array" ref="AB2215">MAX(($I$2:$I$10000=I2215)*($W$2:$W$10000=W2215)*($E$2:$E$10000="51")*($P$2:$P$10000))</f>
        <v>0</v>
      </c>
      <c r="AC2215" s="957">
        <f t="shared" si="174"/>
        <v>0</v>
      </c>
    </row>
    <row r="2216" spans="24:29" x14ac:dyDescent="0.3">
      <c r="X2216" s="970" t="str">
        <f t="shared" si="172"/>
        <v>PAS AE 2018</v>
      </c>
      <c r="Y2216" s="970" t="str">
        <f t="shared" si="173"/>
        <v/>
      </c>
      <c r="Z2216" s="957">
        <f t="shared" si="170"/>
        <v>0</v>
      </c>
      <c r="AA2216" s="957" t="str">
        <f t="shared" si="171"/>
        <v/>
      </c>
      <c r="AB2216" s="957">
        <f t="array" ref="AB2216">MAX(($I$2:$I$10000=I2216)*($W$2:$W$10000=W2216)*($E$2:$E$10000="51")*($P$2:$P$10000))</f>
        <v>0</v>
      </c>
      <c r="AC2216" s="957">
        <f t="shared" si="174"/>
        <v>0</v>
      </c>
    </row>
    <row r="2217" spans="24:29" x14ac:dyDescent="0.3">
      <c r="X2217" s="970" t="str">
        <f t="shared" si="172"/>
        <v>PAS AE 2018</v>
      </c>
      <c r="Y2217" s="970" t="str">
        <f t="shared" si="173"/>
        <v/>
      </c>
      <c r="Z2217" s="957">
        <f t="shared" si="170"/>
        <v>0</v>
      </c>
      <c r="AA2217" s="957" t="str">
        <f t="shared" si="171"/>
        <v/>
      </c>
      <c r="AB2217" s="957">
        <f t="array" ref="AB2217">MAX(($I$2:$I$10000=I2217)*($W$2:$W$10000=W2217)*($E$2:$E$10000="51")*($P$2:$P$10000))</f>
        <v>0</v>
      </c>
      <c r="AC2217" s="957">
        <f t="shared" si="174"/>
        <v>0</v>
      </c>
    </row>
    <row r="2218" spans="24:29" x14ac:dyDescent="0.3">
      <c r="X2218" s="970" t="str">
        <f t="shared" si="172"/>
        <v>PAS AE 2018</v>
      </c>
      <c r="Y2218" s="970" t="str">
        <f t="shared" si="173"/>
        <v/>
      </c>
      <c r="Z2218" s="957">
        <f t="shared" si="170"/>
        <v>0</v>
      </c>
      <c r="AA2218" s="957" t="str">
        <f t="shared" si="171"/>
        <v/>
      </c>
      <c r="AB2218" s="957">
        <f t="array" ref="AB2218">MAX(($I$2:$I$10000=I2218)*($W$2:$W$10000=W2218)*($E$2:$E$10000="51")*($P$2:$P$10000))</f>
        <v>0</v>
      </c>
      <c r="AC2218" s="957">
        <f t="shared" si="174"/>
        <v>0</v>
      </c>
    </row>
    <row r="2219" spans="24:29" x14ac:dyDescent="0.3">
      <c r="X2219" s="970" t="str">
        <f t="shared" si="172"/>
        <v>PAS AE 2018</v>
      </c>
      <c r="Y2219" s="970" t="str">
        <f t="shared" si="173"/>
        <v/>
      </c>
      <c r="Z2219" s="957">
        <f t="shared" si="170"/>
        <v>0</v>
      </c>
      <c r="AA2219" s="957" t="str">
        <f t="shared" si="171"/>
        <v/>
      </c>
      <c r="AB2219" s="957">
        <f t="array" ref="AB2219">MAX(($I$2:$I$10000=I2219)*($W$2:$W$10000=W2219)*($E$2:$E$10000="51")*($P$2:$P$10000))</f>
        <v>0</v>
      </c>
      <c r="AC2219" s="957">
        <f t="shared" si="174"/>
        <v>0</v>
      </c>
    </row>
    <row r="2220" spans="24:29" x14ac:dyDescent="0.3">
      <c r="X2220" s="970" t="str">
        <f t="shared" si="172"/>
        <v>PAS AE 2018</v>
      </c>
      <c r="Y2220" s="970" t="str">
        <f t="shared" si="173"/>
        <v/>
      </c>
      <c r="Z2220" s="957">
        <f t="shared" si="170"/>
        <v>0</v>
      </c>
      <c r="AA2220" s="957" t="str">
        <f t="shared" si="171"/>
        <v/>
      </c>
      <c r="AB2220" s="957">
        <f t="array" ref="AB2220">MAX(($I$2:$I$10000=I2220)*($W$2:$W$10000=W2220)*($E$2:$E$10000="51")*($P$2:$P$10000))</f>
        <v>0</v>
      </c>
      <c r="AC2220" s="957">
        <f t="shared" si="174"/>
        <v>0</v>
      </c>
    </row>
    <row r="2221" spans="24:29" x14ac:dyDescent="0.3">
      <c r="X2221" s="970" t="str">
        <f t="shared" si="172"/>
        <v>PAS AE 2018</v>
      </c>
      <c r="Y2221" s="970" t="str">
        <f t="shared" si="173"/>
        <v/>
      </c>
      <c r="Z2221" s="957">
        <f t="shared" si="170"/>
        <v>0</v>
      </c>
      <c r="AA2221" s="957" t="str">
        <f t="shared" si="171"/>
        <v/>
      </c>
      <c r="AB2221" s="957">
        <f t="array" ref="AB2221">MAX(($I$2:$I$10000=I2221)*($W$2:$W$10000=W2221)*($E$2:$E$10000="51")*($P$2:$P$10000))</f>
        <v>0</v>
      </c>
      <c r="AC2221" s="957">
        <f t="shared" si="174"/>
        <v>0</v>
      </c>
    </row>
    <row r="2222" spans="24:29" x14ac:dyDescent="0.3">
      <c r="X2222" s="970" t="str">
        <f t="shared" si="172"/>
        <v>PAS AE 2018</v>
      </c>
      <c r="Y2222" s="970" t="str">
        <f t="shared" si="173"/>
        <v/>
      </c>
      <c r="Z2222" s="957">
        <f t="shared" si="170"/>
        <v>0</v>
      </c>
      <c r="AA2222" s="957" t="str">
        <f t="shared" si="171"/>
        <v/>
      </c>
      <c r="AB2222" s="957">
        <f t="array" ref="AB2222">MAX(($I$2:$I$10000=I2222)*($W$2:$W$10000=W2222)*($E$2:$E$10000="51")*($P$2:$P$10000))</f>
        <v>0</v>
      </c>
      <c r="AC2222" s="957">
        <f t="shared" si="174"/>
        <v>0</v>
      </c>
    </row>
    <row r="2223" spans="24:29" x14ac:dyDescent="0.3">
      <c r="X2223" s="970" t="str">
        <f t="shared" si="172"/>
        <v>PAS AE 2018</v>
      </c>
      <c r="Y2223" s="970" t="str">
        <f t="shared" si="173"/>
        <v/>
      </c>
      <c r="Z2223" s="957">
        <f t="shared" si="170"/>
        <v>0</v>
      </c>
      <c r="AA2223" s="957" t="str">
        <f t="shared" si="171"/>
        <v/>
      </c>
      <c r="AB2223" s="957">
        <f t="array" ref="AB2223">MAX(($I$2:$I$10000=I2223)*($W$2:$W$10000=W2223)*($E$2:$E$10000="51")*($P$2:$P$10000))</f>
        <v>0</v>
      </c>
      <c r="AC2223" s="957">
        <f t="shared" si="174"/>
        <v>0</v>
      </c>
    </row>
    <row r="2224" spans="24:29" x14ac:dyDescent="0.3">
      <c r="X2224" s="970" t="str">
        <f t="shared" si="172"/>
        <v>PAS AE 2018</v>
      </c>
      <c r="Y2224" s="970" t="str">
        <f t="shared" si="173"/>
        <v/>
      </c>
      <c r="Z2224" s="957">
        <f t="shared" si="170"/>
        <v>0</v>
      </c>
      <c r="AA2224" s="957" t="str">
        <f t="shared" si="171"/>
        <v/>
      </c>
      <c r="AB2224" s="957">
        <f t="array" ref="AB2224">MAX(($I$2:$I$10000=I2224)*($W$2:$W$10000=W2224)*($E$2:$E$10000="51")*($P$2:$P$10000))</f>
        <v>0</v>
      </c>
      <c r="AC2224" s="957">
        <f t="shared" si="174"/>
        <v>0</v>
      </c>
    </row>
    <row r="2225" spans="24:29" x14ac:dyDescent="0.3">
      <c r="X2225" s="970" t="str">
        <f t="shared" si="172"/>
        <v>PAS AE 2018</v>
      </c>
      <c r="Y2225" s="970" t="str">
        <f t="shared" si="173"/>
        <v/>
      </c>
      <c r="Z2225" s="957">
        <f t="shared" si="170"/>
        <v>0</v>
      </c>
      <c r="AA2225" s="957" t="str">
        <f t="shared" si="171"/>
        <v/>
      </c>
      <c r="AB2225" s="957">
        <f t="array" ref="AB2225">MAX(($I$2:$I$10000=I2225)*($W$2:$W$10000=W2225)*($E$2:$E$10000="51")*($P$2:$P$10000))</f>
        <v>0</v>
      </c>
      <c r="AC2225" s="957">
        <f t="shared" si="174"/>
        <v>0</v>
      </c>
    </row>
    <row r="2226" spans="24:29" x14ac:dyDescent="0.3">
      <c r="X2226" s="970" t="str">
        <f t="shared" si="172"/>
        <v>PAS AE 2018</v>
      </c>
      <c r="Y2226" s="970" t="str">
        <f t="shared" si="173"/>
        <v/>
      </c>
      <c r="Z2226" s="957">
        <f t="shared" si="170"/>
        <v>0</v>
      </c>
      <c r="AA2226" s="957" t="str">
        <f t="shared" si="171"/>
        <v/>
      </c>
      <c r="AB2226" s="957">
        <f t="array" ref="AB2226">MAX(($I$2:$I$10000=I2226)*($W$2:$W$10000=W2226)*($E$2:$E$10000="51")*($P$2:$P$10000))</f>
        <v>0</v>
      </c>
      <c r="AC2226" s="957">
        <f t="shared" si="174"/>
        <v>0</v>
      </c>
    </row>
    <row r="2227" spans="24:29" x14ac:dyDescent="0.3">
      <c r="X2227" s="970" t="str">
        <f t="shared" si="172"/>
        <v>PAS AE 2018</v>
      </c>
      <c r="Y2227" s="970" t="str">
        <f t="shared" si="173"/>
        <v/>
      </c>
      <c r="Z2227" s="957">
        <f t="shared" si="170"/>
        <v>0</v>
      </c>
      <c r="AA2227" s="957" t="str">
        <f t="shared" si="171"/>
        <v/>
      </c>
      <c r="AB2227" s="957">
        <f t="array" ref="AB2227">MAX(($I$2:$I$10000=I2227)*($W$2:$W$10000=W2227)*($E$2:$E$10000="51")*($P$2:$P$10000))</f>
        <v>0</v>
      </c>
      <c r="AC2227" s="957">
        <f t="shared" si="174"/>
        <v>0</v>
      </c>
    </row>
    <row r="2228" spans="24:29" x14ac:dyDescent="0.3">
      <c r="X2228" s="970" t="str">
        <f t="shared" si="172"/>
        <v>PAS AE 2018</v>
      </c>
      <c r="Y2228" s="970" t="str">
        <f t="shared" si="173"/>
        <v/>
      </c>
      <c r="Z2228" s="957">
        <f t="shared" si="170"/>
        <v>0</v>
      </c>
      <c r="AA2228" s="957" t="str">
        <f t="shared" si="171"/>
        <v/>
      </c>
      <c r="AB2228" s="957">
        <f t="array" ref="AB2228">MAX(($I$2:$I$10000=I2228)*($W$2:$W$10000=W2228)*($E$2:$E$10000="51")*($P$2:$P$10000))</f>
        <v>0</v>
      </c>
      <c r="AC2228" s="957">
        <f t="shared" si="174"/>
        <v>0</v>
      </c>
    </row>
    <row r="2229" spans="24:29" x14ac:dyDescent="0.3">
      <c r="X2229" s="970" t="str">
        <f t="shared" si="172"/>
        <v>PAS AE 2018</v>
      </c>
      <c r="Y2229" s="970" t="str">
        <f t="shared" si="173"/>
        <v/>
      </c>
      <c r="Z2229" s="957">
        <f t="shared" si="170"/>
        <v>0</v>
      </c>
      <c r="AA2229" s="957" t="str">
        <f t="shared" si="171"/>
        <v/>
      </c>
      <c r="AB2229" s="957">
        <f t="array" ref="AB2229">MAX(($I$2:$I$10000=I2229)*($W$2:$W$10000=W2229)*($E$2:$E$10000="51")*($P$2:$P$10000))</f>
        <v>0</v>
      </c>
      <c r="AC2229" s="957">
        <f t="shared" si="174"/>
        <v>0</v>
      </c>
    </row>
    <row r="2230" spans="24:29" x14ac:dyDescent="0.3">
      <c r="X2230" s="970" t="str">
        <f t="shared" si="172"/>
        <v>PAS AE 2018</v>
      </c>
      <c r="Y2230" s="970" t="str">
        <f t="shared" si="173"/>
        <v/>
      </c>
      <c r="Z2230" s="957">
        <f t="shared" si="170"/>
        <v>0</v>
      </c>
      <c r="AA2230" s="957" t="str">
        <f t="shared" si="171"/>
        <v/>
      </c>
      <c r="AB2230" s="957">
        <f t="array" ref="AB2230">MAX(($I$2:$I$10000=I2230)*($W$2:$W$10000=W2230)*($E$2:$E$10000="51")*($P$2:$P$10000))</f>
        <v>0</v>
      </c>
      <c r="AC2230" s="957">
        <f t="shared" si="174"/>
        <v>0</v>
      </c>
    </row>
    <row r="2231" spans="24:29" x14ac:dyDescent="0.3">
      <c r="X2231" s="970" t="str">
        <f t="shared" si="172"/>
        <v>PAS AE 2018</v>
      </c>
      <c r="Y2231" s="970" t="str">
        <f t="shared" si="173"/>
        <v/>
      </c>
      <c r="Z2231" s="957">
        <f t="shared" si="170"/>
        <v>0</v>
      </c>
      <c r="AA2231" s="957" t="str">
        <f t="shared" si="171"/>
        <v/>
      </c>
      <c r="AB2231" s="957">
        <f t="array" ref="AB2231">MAX(($I$2:$I$10000=I2231)*($W$2:$W$10000=W2231)*($E$2:$E$10000="51")*($P$2:$P$10000))</f>
        <v>0</v>
      </c>
      <c r="AC2231" s="957">
        <f t="shared" si="174"/>
        <v>0</v>
      </c>
    </row>
    <row r="2232" spans="24:29" x14ac:dyDescent="0.3">
      <c r="X2232" s="970" t="str">
        <f t="shared" si="172"/>
        <v>PAS AE 2018</v>
      </c>
      <c r="Y2232" s="970" t="str">
        <f t="shared" si="173"/>
        <v/>
      </c>
      <c r="Z2232" s="957">
        <f t="shared" si="170"/>
        <v>0</v>
      </c>
      <c r="AA2232" s="957" t="str">
        <f t="shared" si="171"/>
        <v/>
      </c>
      <c r="AB2232" s="957">
        <f t="array" ref="AB2232">MAX(($I$2:$I$10000=I2232)*($W$2:$W$10000=W2232)*($E$2:$E$10000="51")*($P$2:$P$10000))</f>
        <v>0</v>
      </c>
      <c r="AC2232" s="957">
        <f t="shared" si="174"/>
        <v>0</v>
      </c>
    </row>
    <row r="2233" spans="24:29" x14ac:dyDescent="0.3">
      <c r="X2233" s="970" t="str">
        <f t="shared" si="172"/>
        <v>PAS AE 2018</v>
      </c>
      <c r="Y2233" s="970" t="str">
        <f t="shared" si="173"/>
        <v/>
      </c>
      <c r="Z2233" s="957">
        <f t="shared" si="170"/>
        <v>0</v>
      </c>
      <c r="AA2233" s="957" t="str">
        <f t="shared" si="171"/>
        <v/>
      </c>
      <c r="AB2233" s="957">
        <f t="array" ref="AB2233">MAX(($I$2:$I$10000=I2233)*($W$2:$W$10000=W2233)*($E$2:$E$10000="51")*($P$2:$P$10000))</f>
        <v>0</v>
      </c>
      <c r="AC2233" s="957">
        <f t="shared" si="174"/>
        <v>0</v>
      </c>
    </row>
    <row r="2234" spans="24:29" x14ac:dyDescent="0.3">
      <c r="X2234" s="970" t="str">
        <f t="shared" si="172"/>
        <v>PAS AE 2018</v>
      </c>
      <c r="Y2234" s="970" t="str">
        <f t="shared" si="173"/>
        <v/>
      </c>
      <c r="Z2234" s="957">
        <f t="shared" si="170"/>
        <v>0</v>
      </c>
      <c r="AA2234" s="957" t="str">
        <f t="shared" si="171"/>
        <v/>
      </c>
      <c r="AB2234" s="957">
        <f t="array" ref="AB2234">MAX(($I$2:$I$10000=I2234)*($W$2:$W$10000=W2234)*($E$2:$E$10000="51")*($P$2:$P$10000))</f>
        <v>0</v>
      </c>
      <c r="AC2234" s="957">
        <f t="shared" si="174"/>
        <v>0</v>
      </c>
    </row>
    <row r="2235" spans="24:29" x14ac:dyDescent="0.3">
      <c r="X2235" s="970" t="str">
        <f t="shared" si="172"/>
        <v>PAS AE 2018</v>
      </c>
      <c r="Y2235" s="970" t="str">
        <f t="shared" si="173"/>
        <v/>
      </c>
      <c r="Z2235" s="957">
        <f t="shared" si="170"/>
        <v>0</v>
      </c>
      <c r="AA2235" s="957" t="str">
        <f t="shared" si="171"/>
        <v/>
      </c>
      <c r="AB2235" s="957">
        <f t="array" ref="AB2235">MAX(($I$2:$I$10000=I2235)*($W$2:$W$10000=W2235)*($E$2:$E$10000="51")*($P$2:$P$10000))</f>
        <v>0</v>
      </c>
      <c r="AC2235" s="957">
        <f t="shared" si="174"/>
        <v>0</v>
      </c>
    </row>
    <row r="2236" spans="24:29" x14ac:dyDescent="0.3">
      <c r="X2236" s="970" t="str">
        <f t="shared" si="172"/>
        <v>PAS AE 2018</v>
      </c>
      <c r="Y2236" s="970" t="str">
        <f t="shared" si="173"/>
        <v/>
      </c>
      <c r="Z2236" s="957">
        <f t="shared" si="170"/>
        <v>0</v>
      </c>
      <c r="AA2236" s="957" t="str">
        <f t="shared" si="171"/>
        <v/>
      </c>
      <c r="AB2236" s="957">
        <f t="array" ref="AB2236">MAX(($I$2:$I$10000=I2236)*($W$2:$W$10000=W2236)*($E$2:$E$10000="51")*($P$2:$P$10000))</f>
        <v>0</v>
      </c>
      <c r="AC2236" s="957">
        <f t="shared" si="174"/>
        <v>0</v>
      </c>
    </row>
    <row r="2237" spans="24:29" x14ac:dyDescent="0.3">
      <c r="X2237" s="970" t="str">
        <f t="shared" si="172"/>
        <v>PAS AE 2018</v>
      </c>
      <c r="Y2237" s="970" t="str">
        <f t="shared" si="173"/>
        <v/>
      </c>
      <c r="Z2237" s="957">
        <f t="shared" si="170"/>
        <v>0</v>
      </c>
      <c r="AA2237" s="957" t="str">
        <f t="shared" si="171"/>
        <v/>
      </c>
      <c r="AB2237" s="957">
        <f t="array" ref="AB2237">MAX(($I$2:$I$10000=I2237)*($W$2:$W$10000=W2237)*($E$2:$E$10000="51")*($P$2:$P$10000))</f>
        <v>0</v>
      </c>
      <c r="AC2237" s="957">
        <f t="shared" si="174"/>
        <v>0</v>
      </c>
    </row>
    <row r="2238" spans="24:29" x14ac:dyDescent="0.3">
      <c r="X2238" s="970" t="str">
        <f t="shared" si="172"/>
        <v>PAS AE 2018</v>
      </c>
      <c r="Y2238" s="970" t="str">
        <f t="shared" si="173"/>
        <v/>
      </c>
      <c r="Z2238" s="957">
        <f t="shared" si="170"/>
        <v>0</v>
      </c>
      <c r="AA2238" s="957" t="str">
        <f t="shared" si="171"/>
        <v/>
      </c>
      <c r="AB2238" s="957">
        <f t="array" ref="AB2238">MAX(($I$2:$I$10000=I2238)*($W$2:$W$10000=W2238)*($E$2:$E$10000="51")*($P$2:$P$10000))</f>
        <v>0</v>
      </c>
      <c r="AC2238" s="957">
        <f t="shared" si="174"/>
        <v>0</v>
      </c>
    </row>
    <row r="2239" spans="24:29" x14ac:dyDescent="0.3">
      <c r="X2239" s="970" t="str">
        <f t="shared" si="172"/>
        <v>PAS AE 2018</v>
      </c>
      <c r="Y2239" s="970" t="str">
        <f t="shared" si="173"/>
        <v/>
      </c>
      <c r="Z2239" s="957">
        <f t="shared" si="170"/>
        <v>0</v>
      </c>
      <c r="AA2239" s="957" t="str">
        <f t="shared" si="171"/>
        <v/>
      </c>
      <c r="AB2239" s="957">
        <f t="array" ref="AB2239">MAX(($I$2:$I$10000=I2239)*($W$2:$W$10000=W2239)*($E$2:$E$10000="51")*($P$2:$P$10000))</f>
        <v>0</v>
      </c>
      <c r="AC2239" s="957">
        <f t="shared" si="174"/>
        <v>0</v>
      </c>
    </row>
    <row r="2240" spans="24:29" x14ac:dyDescent="0.3">
      <c r="X2240" s="970" t="str">
        <f t="shared" si="172"/>
        <v>PAS AE 2018</v>
      </c>
      <c r="Y2240" s="970" t="str">
        <f t="shared" si="173"/>
        <v/>
      </c>
      <c r="Z2240" s="957">
        <f t="shared" si="170"/>
        <v>0</v>
      </c>
      <c r="AA2240" s="957" t="str">
        <f t="shared" si="171"/>
        <v/>
      </c>
      <c r="AB2240" s="957">
        <f t="array" ref="AB2240">MAX(($I$2:$I$10000=I2240)*($W$2:$W$10000=W2240)*($E$2:$E$10000="51")*($P$2:$P$10000))</f>
        <v>0</v>
      </c>
      <c r="AC2240" s="957">
        <f t="shared" si="174"/>
        <v>0</v>
      </c>
    </row>
    <row r="2241" spans="24:29" x14ac:dyDescent="0.3">
      <c r="X2241" s="970" t="str">
        <f t="shared" si="172"/>
        <v>PAS AE 2018</v>
      </c>
      <c r="Y2241" s="970" t="str">
        <f t="shared" si="173"/>
        <v/>
      </c>
      <c r="Z2241" s="957">
        <f t="shared" si="170"/>
        <v>0</v>
      </c>
      <c r="AA2241" s="957" t="str">
        <f t="shared" si="171"/>
        <v/>
      </c>
      <c r="AB2241" s="957">
        <f t="array" ref="AB2241">MAX(($I$2:$I$10000=I2241)*($W$2:$W$10000=W2241)*($E$2:$E$10000="51")*($P$2:$P$10000))</f>
        <v>0</v>
      </c>
      <c r="AC2241" s="957">
        <f t="shared" si="174"/>
        <v>0</v>
      </c>
    </row>
    <row r="2242" spans="24:29" x14ac:dyDescent="0.3">
      <c r="X2242" s="970" t="str">
        <f t="shared" si="172"/>
        <v>PAS AE 2018</v>
      </c>
      <c r="Y2242" s="970" t="str">
        <f t="shared" si="173"/>
        <v/>
      </c>
      <c r="Z2242" s="957">
        <f t="shared" ref="Z2242:Z2305" si="175">IF(AND(X2242="AE 2018",Y2242&lt;&gt;"0"),F2242,0)</f>
        <v>0</v>
      </c>
      <c r="AA2242" s="957" t="str">
        <f t="shared" ref="AA2242:AA2305" si="176">LEFT(C2242,12)</f>
        <v/>
      </c>
      <c r="AB2242" s="957">
        <f t="array" ref="AB2242">MAX(($I$2:$I$10000=I2242)*($W$2:$W$10000=W2242)*($E$2:$E$10000="51")*($P$2:$P$10000))</f>
        <v>0</v>
      </c>
      <c r="AC2242" s="957">
        <f t="shared" si="174"/>
        <v>0</v>
      </c>
    </row>
    <row r="2243" spans="24:29" x14ac:dyDescent="0.3">
      <c r="X2243" s="970" t="str">
        <f t="shared" ref="X2243:X2306" si="177">IF(AND(OR(E2243="51",E2243="57",E2243="54",E2243="61"),YEAR(AB2243)=2018),"AE 2018","PAS AE 2018")</f>
        <v>PAS AE 2018</v>
      </c>
      <c r="Y2243" s="970" t="str">
        <f t="shared" ref="Y2243:Y2306" si="178">CONCATENATE(W2243,I2243,E2243)</f>
        <v/>
      </c>
      <c r="Z2243" s="957">
        <f t="shared" si="175"/>
        <v>0</v>
      </c>
      <c r="AA2243" s="957" t="str">
        <f t="shared" si="176"/>
        <v/>
      </c>
      <c r="AB2243" s="957">
        <f t="array" ref="AB2243">MAX(($I$2:$I$10000=I2243)*($W$2:$W$10000=W2243)*($E$2:$E$10000="51")*($P$2:$P$10000))</f>
        <v>0</v>
      </c>
      <c r="AC2243" s="957">
        <f t="shared" ref="AC2243:AC2306" si="179">IF(YEAR(A2243)&gt;2018,0,F2243)</f>
        <v>0</v>
      </c>
    </row>
    <row r="2244" spans="24:29" x14ac:dyDescent="0.3">
      <c r="X2244" s="970" t="str">
        <f t="shared" si="177"/>
        <v>PAS AE 2018</v>
      </c>
      <c r="Y2244" s="970" t="str">
        <f t="shared" si="178"/>
        <v/>
      </c>
      <c r="Z2244" s="957">
        <f t="shared" si="175"/>
        <v>0</v>
      </c>
      <c r="AA2244" s="957" t="str">
        <f t="shared" si="176"/>
        <v/>
      </c>
      <c r="AB2244" s="957">
        <f t="array" ref="AB2244">MAX(($I$2:$I$10000=I2244)*($W$2:$W$10000=W2244)*($E$2:$E$10000="51")*($P$2:$P$10000))</f>
        <v>0</v>
      </c>
      <c r="AC2244" s="957">
        <f t="shared" si="179"/>
        <v>0</v>
      </c>
    </row>
    <row r="2245" spans="24:29" x14ac:dyDescent="0.3">
      <c r="X2245" s="970" t="str">
        <f t="shared" si="177"/>
        <v>PAS AE 2018</v>
      </c>
      <c r="Y2245" s="970" t="str">
        <f t="shared" si="178"/>
        <v/>
      </c>
      <c r="Z2245" s="957">
        <f t="shared" si="175"/>
        <v>0</v>
      </c>
      <c r="AA2245" s="957" t="str">
        <f t="shared" si="176"/>
        <v/>
      </c>
      <c r="AB2245" s="957">
        <f t="array" ref="AB2245">MAX(($I$2:$I$10000=I2245)*($W$2:$W$10000=W2245)*($E$2:$E$10000="51")*($P$2:$P$10000))</f>
        <v>0</v>
      </c>
      <c r="AC2245" s="957">
        <f t="shared" si="179"/>
        <v>0</v>
      </c>
    </row>
    <row r="2246" spans="24:29" x14ac:dyDescent="0.3">
      <c r="X2246" s="970" t="str">
        <f t="shared" si="177"/>
        <v>PAS AE 2018</v>
      </c>
      <c r="Y2246" s="970" t="str">
        <f t="shared" si="178"/>
        <v/>
      </c>
      <c r="Z2246" s="957">
        <f t="shared" si="175"/>
        <v>0</v>
      </c>
      <c r="AA2246" s="957" t="str">
        <f t="shared" si="176"/>
        <v/>
      </c>
      <c r="AB2246" s="957">
        <f t="array" ref="AB2246">MAX(($I$2:$I$10000=I2246)*($W$2:$W$10000=W2246)*($E$2:$E$10000="51")*($P$2:$P$10000))</f>
        <v>0</v>
      </c>
      <c r="AC2246" s="957">
        <f t="shared" si="179"/>
        <v>0</v>
      </c>
    </row>
    <row r="2247" spans="24:29" x14ac:dyDescent="0.3">
      <c r="X2247" s="970" t="str">
        <f t="shared" si="177"/>
        <v>PAS AE 2018</v>
      </c>
      <c r="Y2247" s="970" t="str">
        <f t="shared" si="178"/>
        <v/>
      </c>
      <c r="Z2247" s="957">
        <f t="shared" si="175"/>
        <v>0</v>
      </c>
      <c r="AA2247" s="957" t="str">
        <f t="shared" si="176"/>
        <v/>
      </c>
      <c r="AB2247" s="957">
        <f t="array" ref="AB2247">MAX(($I$2:$I$10000=I2247)*($W$2:$W$10000=W2247)*($E$2:$E$10000="51")*($P$2:$P$10000))</f>
        <v>0</v>
      </c>
      <c r="AC2247" s="957">
        <f t="shared" si="179"/>
        <v>0</v>
      </c>
    </row>
    <row r="2248" spans="24:29" x14ac:dyDescent="0.3">
      <c r="X2248" s="970" t="str">
        <f t="shared" si="177"/>
        <v>PAS AE 2018</v>
      </c>
      <c r="Y2248" s="970" t="str">
        <f t="shared" si="178"/>
        <v/>
      </c>
      <c r="Z2248" s="957">
        <f t="shared" si="175"/>
        <v>0</v>
      </c>
      <c r="AA2248" s="957" t="str">
        <f t="shared" si="176"/>
        <v/>
      </c>
      <c r="AB2248" s="957">
        <f t="array" ref="AB2248">MAX(($I$2:$I$10000=I2248)*($W$2:$W$10000=W2248)*($E$2:$E$10000="51")*($P$2:$P$10000))</f>
        <v>0</v>
      </c>
      <c r="AC2248" s="957">
        <f t="shared" si="179"/>
        <v>0</v>
      </c>
    </row>
    <row r="2249" spans="24:29" x14ac:dyDescent="0.3">
      <c r="X2249" s="970" t="str">
        <f t="shared" si="177"/>
        <v>PAS AE 2018</v>
      </c>
      <c r="Y2249" s="970" t="str">
        <f t="shared" si="178"/>
        <v/>
      </c>
      <c r="Z2249" s="957">
        <f t="shared" si="175"/>
        <v>0</v>
      </c>
      <c r="AA2249" s="957" t="str">
        <f t="shared" si="176"/>
        <v/>
      </c>
      <c r="AB2249" s="957">
        <f t="array" ref="AB2249">MAX(($I$2:$I$10000=I2249)*($W$2:$W$10000=W2249)*($E$2:$E$10000="51")*($P$2:$P$10000))</f>
        <v>0</v>
      </c>
      <c r="AC2249" s="957">
        <f t="shared" si="179"/>
        <v>0</v>
      </c>
    </row>
    <row r="2250" spans="24:29" x14ac:dyDescent="0.3">
      <c r="X2250" s="970" t="str">
        <f t="shared" si="177"/>
        <v>PAS AE 2018</v>
      </c>
      <c r="Y2250" s="970" t="str">
        <f t="shared" si="178"/>
        <v/>
      </c>
      <c r="Z2250" s="957">
        <f t="shared" si="175"/>
        <v>0</v>
      </c>
      <c r="AA2250" s="957" t="str">
        <f t="shared" si="176"/>
        <v/>
      </c>
      <c r="AB2250" s="957">
        <f t="array" ref="AB2250">MAX(($I$2:$I$10000=I2250)*($W$2:$W$10000=W2250)*($E$2:$E$10000="51")*($P$2:$P$10000))</f>
        <v>0</v>
      </c>
      <c r="AC2250" s="957">
        <f t="shared" si="179"/>
        <v>0</v>
      </c>
    </row>
    <row r="2251" spans="24:29" x14ac:dyDescent="0.3">
      <c r="X2251" s="970" t="str">
        <f t="shared" si="177"/>
        <v>PAS AE 2018</v>
      </c>
      <c r="Y2251" s="970" t="str">
        <f t="shared" si="178"/>
        <v/>
      </c>
      <c r="Z2251" s="957">
        <f t="shared" si="175"/>
        <v>0</v>
      </c>
      <c r="AA2251" s="957" t="str">
        <f t="shared" si="176"/>
        <v/>
      </c>
      <c r="AB2251" s="957">
        <f t="array" ref="AB2251">MAX(($I$2:$I$10000=I2251)*($W$2:$W$10000=W2251)*($E$2:$E$10000="51")*($P$2:$P$10000))</f>
        <v>0</v>
      </c>
      <c r="AC2251" s="957">
        <f t="shared" si="179"/>
        <v>0</v>
      </c>
    </row>
    <row r="2252" spans="24:29" x14ac:dyDescent="0.3">
      <c r="X2252" s="970" t="str">
        <f t="shared" si="177"/>
        <v>PAS AE 2018</v>
      </c>
      <c r="Y2252" s="970" t="str">
        <f t="shared" si="178"/>
        <v/>
      </c>
      <c r="Z2252" s="957">
        <f t="shared" si="175"/>
        <v>0</v>
      </c>
      <c r="AA2252" s="957" t="str">
        <f t="shared" si="176"/>
        <v/>
      </c>
      <c r="AB2252" s="957">
        <f t="array" ref="AB2252">MAX(($I$2:$I$10000=I2252)*($W$2:$W$10000=W2252)*($E$2:$E$10000="51")*($P$2:$P$10000))</f>
        <v>0</v>
      </c>
      <c r="AC2252" s="957">
        <f t="shared" si="179"/>
        <v>0</v>
      </c>
    </row>
    <row r="2253" spans="24:29" x14ac:dyDescent="0.3">
      <c r="X2253" s="970" t="str">
        <f t="shared" si="177"/>
        <v>PAS AE 2018</v>
      </c>
      <c r="Y2253" s="970" t="str">
        <f t="shared" si="178"/>
        <v/>
      </c>
      <c r="Z2253" s="957">
        <f t="shared" si="175"/>
        <v>0</v>
      </c>
      <c r="AA2253" s="957" t="str">
        <f t="shared" si="176"/>
        <v/>
      </c>
      <c r="AB2253" s="957">
        <f t="array" ref="AB2253">MAX(($I$2:$I$10000=I2253)*($W$2:$W$10000=W2253)*($E$2:$E$10000="51")*($P$2:$P$10000))</f>
        <v>0</v>
      </c>
      <c r="AC2253" s="957">
        <f t="shared" si="179"/>
        <v>0</v>
      </c>
    </row>
    <row r="2254" spans="24:29" x14ac:dyDescent="0.3">
      <c r="X2254" s="970" t="str">
        <f t="shared" si="177"/>
        <v>PAS AE 2018</v>
      </c>
      <c r="Y2254" s="970" t="str">
        <f t="shared" si="178"/>
        <v/>
      </c>
      <c r="Z2254" s="957">
        <f t="shared" si="175"/>
        <v>0</v>
      </c>
      <c r="AA2254" s="957" t="str">
        <f t="shared" si="176"/>
        <v/>
      </c>
      <c r="AB2254" s="957">
        <f t="array" ref="AB2254">MAX(($I$2:$I$10000=I2254)*($W$2:$W$10000=W2254)*($E$2:$E$10000="51")*($P$2:$P$10000))</f>
        <v>0</v>
      </c>
      <c r="AC2254" s="957">
        <f t="shared" si="179"/>
        <v>0</v>
      </c>
    </row>
    <row r="2255" spans="24:29" x14ac:dyDescent="0.3">
      <c r="X2255" s="970" t="str">
        <f t="shared" si="177"/>
        <v>PAS AE 2018</v>
      </c>
      <c r="Y2255" s="970" t="str">
        <f t="shared" si="178"/>
        <v/>
      </c>
      <c r="Z2255" s="957">
        <f t="shared" si="175"/>
        <v>0</v>
      </c>
      <c r="AA2255" s="957" t="str">
        <f t="shared" si="176"/>
        <v/>
      </c>
      <c r="AB2255" s="957">
        <f t="array" ref="AB2255">MAX(($I$2:$I$10000=I2255)*($W$2:$W$10000=W2255)*($E$2:$E$10000="51")*($P$2:$P$10000))</f>
        <v>0</v>
      </c>
      <c r="AC2255" s="957">
        <f t="shared" si="179"/>
        <v>0</v>
      </c>
    </row>
    <row r="2256" spans="24:29" x14ac:dyDescent="0.3">
      <c r="X2256" s="970" t="str">
        <f t="shared" si="177"/>
        <v>PAS AE 2018</v>
      </c>
      <c r="Y2256" s="970" t="str">
        <f t="shared" si="178"/>
        <v/>
      </c>
      <c r="Z2256" s="957">
        <f t="shared" si="175"/>
        <v>0</v>
      </c>
      <c r="AA2256" s="957" t="str">
        <f t="shared" si="176"/>
        <v/>
      </c>
      <c r="AB2256" s="957">
        <f t="array" ref="AB2256">MAX(($I$2:$I$10000=I2256)*($W$2:$W$10000=W2256)*($E$2:$E$10000="51")*($P$2:$P$10000))</f>
        <v>0</v>
      </c>
      <c r="AC2256" s="957">
        <f t="shared" si="179"/>
        <v>0</v>
      </c>
    </row>
    <row r="2257" spans="24:29" x14ac:dyDescent="0.3">
      <c r="X2257" s="970" t="str">
        <f t="shared" si="177"/>
        <v>PAS AE 2018</v>
      </c>
      <c r="Y2257" s="970" t="str">
        <f t="shared" si="178"/>
        <v/>
      </c>
      <c r="Z2257" s="957">
        <f t="shared" si="175"/>
        <v>0</v>
      </c>
      <c r="AA2257" s="957" t="str">
        <f t="shared" si="176"/>
        <v/>
      </c>
      <c r="AB2257" s="957">
        <f t="array" ref="AB2257">MAX(($I$2:$I$10000=I2257)*($W$2:$W$10000=W2257)*($E$2:$E$10000="51")*($P$2:$P$10000))</f>
        <v>0</v>
      </c>
      <c r="AC2257" s="957">
        <f t="shared" si="179"/>
        <v>0</v>
      </c>
    </row>
    <row r="2258" spans="24:29" x14ac:dyDescent="0.3">
      <c r="X2258" s="970" t="str">
        <f t="shared" si="177"/>
        <v>PAS AE 2018</v>
      </c>
      <c r="Y2258" s="970" t="str">
        <f t="shared" si="178"/>
        <v/>
      </c>
      <c r="Z2258" s="957">
        <f t="shared" si="175"/>
        <v>0</v>
      </c>
      <c r="AA2258" s="957" t="str">
        <f t="shared" si="176"/>
        <v/>
      </c>
      <c r="AB2258" s="957">
        <f t="array" ref="AB2258">MAX(($I$2:$I$10000=I2258)*($W$2:$W$10000=W2258)*($E$2:$E$10000="51")*($P$2:$P$10000))</f>
        <v>0</v>
      </c>
      <c r="AC2258" s="957">
        <f t="shared" si="179"/>
        <v>0</v>
      </c>
    </row>
    <row r="2259" spans="24:29" x14ac:dyDescent="0.3">
      <c r="X2259" s="970" t="str">
        <f t="shared" si="177"/>
        <v>PAS AE 2018</v>
      </c>
      <c r="Y2259" s="970" t="str">
        <f t="shared" si="178"/>
        <v/>
      </c>
      <c r="Z2259" s="957">
        <f t="shared" si="175"/>
        <v>0</v>
      </c>
      <c r="AA2259" s="957" t="str">
        <f t="shared" si="176"/>
        <v/>
      </c>
      <c r="AB2259" s="957">
        <f t="array" ref="AB2259">MAX(($I$2:$I$10000=I2259)*($W$2:$W$10000=W2259)*($E$2:$E$10000="51")*($P$2:$P$10000))</f>
        <v>0</v>
      </c>
      <c r="AC2259" s="957">
        <f t="shared" si="179"/>
        <v>0</v>
      </c>
    </row>
    <row r="2260" spans="24:29" x14ac:dyDescent="0.3">
      <c r="X2260" s="970" t="str">
        <f t="shared" si="177"/>
        <v>PAS AE 2018</v>
      </c>
      <c r="Y2260" s="970" t="str">
        <f t="shared" si="178"/>
        <v/>
      </c>
      <c r="Z2260" s="957">
        <f t="shared" si="175"/>
        <v>0</v>
      </c>
      <c r="AA2260" s="957" t="str">
        <f t="shared" si="176"/>
        <v/>
      </c>
      <c r="AB2260" s="957">
        <f t="array" ref="AB2260">MAX(($I$2:$I$10000=I2260)*($W$2:$W$10000=W2260)*($E$2:$E$10000="51")*($P$2:$P$10000))</f>
        <v>0</v>
      </c>
      <c r="AC2260" s="957">
        <f t="shared" si="179"/>
        <v>0</v>
      </c>
    </row>
    <row r="2261" spans="24:29" x14ac:dyDescent="0.3">
      <c r="X2261" s="970" t="str">
        <f t="shared" si="177"/>
        <v>PAS AE 2018</v>
      </c>
      <c r="Y2261" s="970" t="str">
        <f t="shared" si="178"/>
        <v/>
      </c>
      <c r="Z2261" s="957">
        <f t="shared" si="175"/>
        <v>0</v>
      </c>
      <c r="AA2261" s="957" t="str">
        <f t="shared" si="176"/>
        <v/>
      </c>
      <c r="AB2261" s="957">
        <f t="array" ref="AB2261">MAX(($I$2:$I$10000=I2261)*($W$2:$W$10000=W2261)*($E$2:$E$10000="51")*($P$2:$P$10000))</f>
        <v>0</v>
      </c>
      <c r="AC2261" s="957">
        <f t="shared" si="179"/>
        <v>0</v>
      </c>
    </row>
    <row r="2262" spans="24:29" x14ac:dyDescent="0.3">
      <c r="X2262" s="970" t="str">
        <f t="shared" si="177"/>
        <v>PAS AE 2018</v>
      </c>
      <c r="Y2262" s="970" t="str">
        <f t="shared" si="178"/>
        <v/>
      </c>
      <c r="Z2262" s="957">
        <f t="shared" si="175"/>
        <v>0</v>
      </c>
      <c r="AA2262" s="957" t="str">
        <f t="shared" si="176"/>
        <v/>
      </c>
      <c r="AB2262" s="957">
        <f t="array" ref="AB2262">MAX(($I$2:$I$10000=I2262)*($W$2:$W$10000=W2262)*($E$2:$E$10000="51")*($P$2:$P$10000))</f>
        <v>0</v>
      </c>
      <c r="AC2262" s="957">
        <f t="shared" si="179"/>
        <v>0</v>
      </c>
    </row>
    <row r="2263" spans="24:29" x14ac:dyDescent="0.3">
      <c r="X2263" s="970" t="str">
        <f t="shared" si="177"/>
        <v>PAS AE 2018</v>
      </c>
      <c r="Y2263" s="970" t="str">
        <f t="shared" si="178"/>
        <v/>
      </c>
      <c r="Z2263" s="957">
        <f t="shared" si="175"/>
        <v>0</v>
      </c>
      <c r="AA2263" s="957" t="str">
        <f t="shared" si="176"/>
        <v/>
      </c>
      <c r="AB2263" s="957">
        <f t="array" ref="AB2263">MAX(($I$2:$I$10000=I2263)*($W$2:$W$10000=W2263)*($E$2:$E$10000="51")*($P$2:$P$10000))</f>
        <v>0</v>
      </c>
      <c r="AC2263" s="957">
        <f t="shared" si="179"/>
        <v>0</v>
      </c>
    </row>
    <row r="2264" spans="24:29" x14ac:dyDescent="0.3">
      <c r="X2264" s="970" t="str">
        <f t="shared" si="177"/>
        <v>PAS AE 2018</v>
      </c>
      <c r="Y2264" s="970" t="str">
        <f t="shared" si="178"/>
        <v/>
      </c>
      <c r="Z2264" s="957">
        <f t="shared" si="175"/>
        <v>0</v>
      </c>
      <c r="AA2264" s="957" t="str">
        <f t="shared" si="176"/>
        <v/>
      </c>
      <c r="AB2264" s="957">
        <f t="array" ref="AB2264">MAX(($I$2:$I$10000=I2264)*($W$2:$W$10000=W2264)*($E$2:$E$10000="51")*($P$2:$P$10000))</f>
        <v>0</v>
      </c>
      <c r="AC2264" s="957">
        <f t="shared" si="179"/>
        <v>0</v>
      </c>
    </row>
    <row r="2265" spans="24:29" x14ac:dyDescent="0.3">
      <c r="X2265" s="970" t="str">
        <f t="shared" si="177"/>
        <v>PAS AE 2018</v>
      </c>
      <c r="Y2265" s="970" t="str">
        <f t="shared" si="178"/>
        <v/>
      </c>
      <c r="Z2265" s="957">
        <f t="shared" si="175"/>
        <v>0</v>
      </c>
      <c r="AA2265" s="957" t="str">
        <f t="shared" si="176"/>
        <v/>
      </c>
      <c r="AB2265" s="957">
        <f t="array" ref="AB2265">MAX(($I$2:$I$10000=I2265)*($W$2:$W$10000=W2265)*($E$2:$E$10000="51")*($P$2:$P$10000))</f>
        <v>0</v>
      </c>
      <c r="AC2265" s="957">
        <f t="shared" si="179"/>
        <v>0</v>
      </c>
    </row>
    <row r="2266" spans="24:29" x14ac:dyDescent="0.3">
      <c r="X2266" s="970" t="str">
        <f t="shared" si="177"/>
        <v>PAS AE 2018</v>
      </c>
      <c r="Y2266" s="970" t="str">
        <f t="shared" si="178"/>
        <v/>
      </c>
      <c r="Z2266" s="957">
        <f t="shared" si="175"/>
        <v>0</v>
      </c>
      <c r="AA2266" s="957" t="str">
        <f t="shared" si="176"/>
        <v/>
      </c>
      <c r="AB2266" s="957">
        <f t="array" ref="AB2266">MAX(($I$2:$I$10000=I2266)*($W$2:$W$10000=W2266)*($E$2:$E$10000="51")*($P$2:$P$10000))</f>
        <v>0</v>
      </c>
      <c r="AC2266" s="957">
        <f t="shared" si="179"/>
        <v>0</v>
      </c>
    </row>
    <row r="2267" spans="24:29" x14ac:dyDescent="0.3">
      <c r="X2267" s="970" t="str">
        <f t="shared" si="177"/>
        <v>PAS AE 2018</v>
      </c>
      <c r="Y2267" s="970" t="str">
        <f t="shared" si="178"/>
        <v/>
      </c>
      <c r="Z2267" s="957">
        <f t="shared" si="175"/>
        <v>0</v>
      </c>
      <c r="AA2267" s="957" t="str">
        <f t="shared" si="176"/>
        <v/>
      </c>
      <c r="AB2267" s="957">
        <f t="array" ref="AB2267">MAX(($I$2:$I$10000=I2267)*($W$2:$W$10000=W2267)*($E$2:$E$10000="51")*($P$2:$P$10000))</f>
        <v>0</v>
      </c>
      <c r="AC2267" s="957">
        <f t="shared" si="179"/>
        <v>0</v>
      </c>
    </row>
    <row r="2268" spans="24:29" x14ac:dyDescent="0.3">
      <c r="X2268" s="970" t="str">
        <f t="shared" si="177"/>
        <v>PAS AE 2018</v>
      </c>
      <c r="Y2268" s="970" t="str">
        <f t="shared" si="178"/>
        <v/>
      </c>
      <c r="Z2268" s="957">
        <f t="shared" si="175"/>
        <v>0</v>
      </c>
      <c r="AA2268" s="957" t="str">
        <f t="shared" si="176"/>
        <v/>
      </c>
      <c r="AB2268" s="957">
        <f t="array" ref="AB2268">MAX(($I$2:$I$10000=I2268)*($W$2:$W$10000=W2268)*($E$2:$E$10000="51")*($P$2:$P$10000))</f>
        <v>0</v>
      </c>
      <c r="AC2268" s="957">
        <f t="shared" si="179"/>
        <v>0</v>
      </c>
    </row>
    <row r="2269" spans="24:29" x14ac:dyDescent="0.3">
      <c r="X2269" s="970" t="str">
        <f t="shared" si="177"/>
        <v>PAS AE 2018</v>
      </c>
      <c r="Y2269" s="970" t="str">
        <f t="shared" si="178"/>
        <v/>
      </c>
      <c r="Z2269" s="957">
        <f t="shared" si="175"/>
        <v>0</v>
      </c>
      <c r="AA2269" s="957" t="str">
        <f t="shared" si="176"/>
        <v/>
      </c>
      <c r="AB2269" s="957">
        <f t="array" ref="AB2269">MAX(($I$2:$I$10000=I2269)*($W$2:$W$10000=W2269)*($E$2:$E$10000="51")*($P$2:$P$10000))</f>
        <v>0</v>
      </c>
      <c r="AC2269" s="957">
        <f t="shared" si="179"/>
        <v>0</v>
      </c>
    </row>
    <row r="2270" spans="24:29" x14ac:dyDescent="0.3">
      <c r="X2270" s="970" t="str">
        <f t="shared" si="177"/>
        <v>PAS AE 2018</v>
      </c>
      <c r="Y2270" s="970" t="str">
        <f t="shared" si="178"/>
        <v/>
      </c>
      <c r="Z2270" s="957">
        <f t="shared" si="175"/>
        <v>0</v>
      </c>
      <c r="AA2270" s="957" t="str">
        <f t="shared" si="176"/>
        <v/>
      </c>
      <c r="AB2270" s="957">
        <f t="array" ref="AB2270">MAX(($I$2:$I$10000=I2270)*($W$2:$W$10000=W2270)*($E$2:$E$10000="51")*($P$2:$P$10000))</f>
        <v>0</v>
      </c>
      <c r="AC2270" s="957">
        <f t="shared" si="179"/>
        <v>0</v>
      </c>
    </row>
    <row r="2271" spans="24:29" x14ac:dyDescent="0.3">
      <c r="X2271" s="970" t="str">
        <f t="shared" si="177"/>
        <v>PAS AE 2018</v>
      </c>
      <c r="Y2271" s="970" t="str">
        <f t="shared" si="178"/>
        <v/>
      </c>
      <c r="Z2271" s="957">
        <f t="shared" si="175"/>
        <v>0</v>
      </c>
      <c r="AA2271" s="957" t="str">
        <f t="shared" si="176"/>
        <v/>
      </c>
      <c r="AB2271" s="957">
        <f t="array" ref="AB2271">MAX(($I$2:$I$10000=I2271)*($W$2:$W$10000=W2271)*($E$2:$E$10000="51")*($P$2:$P$10000))</f>
        <v>0</v>
      </c>
      <c r="AC2271" s="957">
        <f t="shared" si="179"/>
        <v>0</v>
      </c>
    </row>
    <row r="2272" spans="24:29" x14ac:dyDescent="0.3">
      <c r="X2272" s="970" t="str">
        <f t="shared" si="177"/>
        <v>PAS AE 2018</v>
      </c>
      <c r="Y2272" s="970" t="str">
        <f t="shared" si="178"/>
        <v/>
      </c>
      <c r="Z2272" s="957">
        <f t="shared" si="175"/>
        <v>0</v>
      </c>
      <c r="AA2272" s="957" t="str">
        <f t="shared" si="176"/>
        <v/>
      </c>
      <c r="AB2272" s="957">
        <f t="array" ref="AB2272">MAX(($I$2:$I$10000=I2272)*($W$2:$W$10000=W2272)*($E$2:$E$10000="51")*($P$2:$P$10000))</f>
        <v>0</v>
      </c>
      <c r="AC2272" s="957">
        <f t="shared" si="179"/>
        <v>0</v>
      </c>
    </row>
    <row r="2273" spans="24:29" x14ac:dyDescent="0.3">
      <c r="X2273" s="970" t="str">
        <f t="shared" si="177"/>
        <v>PAS AE 2018</v>
      </c>
      <c r="Y2273" s="970" t="str">
        <f t="shared" si="178"/>
        <v/>
      </c>
      <c r="Z2273" s="957">
        <f t="shared" si="175"/>
        <v>0</v>
      </c>
      <c r="AA2273" s="957" t="str">
        <f t="shared" si="176"/>
        <v/>
      </c>
      <c r="AB2273" s="957">
        <f t="array" ref="AB2273">MAX(($I$2:$I$10000=I2273)*($W$2:$W$10000=W2273)*($E$2:$E$10000="51")*($P$2:$P$10000))</f>
        <v>0</v>
      </c>
      <c r="AC2273" s="957">
        <f t="shared" si="179"/>
        <v>0</v>
      </c>
    </row>
    <row r="2274" spans="24:29" x14ac:dyDescent="0.3">
      <c r="X2274" s="970" t="str">
        <f t="shared" si="177"/>
        <v>PAS AE 2018</v>
      </c>
      <c r="Y2274" s="970" t="str">
        <f t="shared" si="178"/>
        <v/>
      </c>
      <c r="Z2274" s="957">
        <f t="shared" si="175"/>
        <v>0</v>
      </c>
      <c r="AA2274" s="957" t="str">
        <f t="shared" si="176"/>
        <v/>
      </c>
      <c r="AB2274" s="957">
        <f t="array" ref="AB2274">MAX(($I$2:$I$10000=I2274)*($W$2:$W$10000=W2274)*($E$2:$E$10000="51")*($P$2:$P$10000))</f>
        <v>0</v>
      </c>
      <c r="AC2274" s="957">
        <f t="shared" si="179"/>
        <v>0</v>
      </c>
    </row>
    <row r="2275" spans="24:29" x14ac:dyDescent="0.3">
      <c r="X2275" s="970" t="str">
        <f t="shared" si="177"/>
        <v>PAS AE 2018</v>
      </c>
      <c r="Y2275" s="970" t="str">
        <f t="shared" si="178"/>
        <v/>
      </c>
      <c r="Z2275" s="957">
        <f t="shared" si="175"/>
        <v>0</v>
      </c>
      <c r="AA2275" s="957" t="str">
        <f t="shared" si="176"/>
        <v/>
      </c>
      <c r="AB2275" s="957">
        <f t="array" ref="AB2275">MAX(($I$2:$I$10000=I2275)*($W$2:$W$10000=W2275)*($E$2:$E$10000="51")*($P$2:$P$10000))</f>
        <v>0</v>
      </c>
      <c r="AC2275" s="957">
        <f t="shared" si="179"/>
        <v>0</v>
      </c>
    </row>
    <row r="2276" spans="24:29" x14ac:dyDescent="0.3">
      <c r="X2276" s="970" t="str">
        <f t="shared" si="177"/>
        <v>PAS AE 2018</v>
      </c>
      <c r="Y2276" s="970" t="str">
        <f t="shared" si="178"/>
        <v/>
      </c>
      <c r="Z2276" s="957">
        <f t="shared" si="175"/>
        <v>0</v>
      </c>
      <c r="AA2276" s="957" t="str">
        <f t="shared" si="176"/>
        <v/>
      </c>
      <c r="AB2276" s="957">
        <f t="array" ref="AB2276">MAX(($I$2:$I$10000=I2276)*($W$2:$W$10000=W2276)*($E$2:$E$10000="51")*($P$2:$P$10000))</f>
        <v>0</v>
      </c>
      <c r="AC2276" s="957">
        <f t="shared" si="179"/>
        <v>0</v>
      </c>
    </row>
    <row r="2277" spans="24:29" x14ac:dyDescent="0.3">
      <c r="X2277" s="970" t="str">
        <f t="shared" si="177"/>
        <v>PAS AE 2018</v>
      </c>
      <c r="Y2277" s="970" t="str">
        <f t="shared" si="178"/>
        <v/>
      </c>
      <c r="Z2277" s="957">
        <f t="shared" si="175"/>
        <v>0</v>
      </c>
      <c r="AA2277" s="957" t="str">
        <f t="shared" si="176"/>
        <v/>
      </c>
      <c r="AB2277" s="957">
        <f t="array" ref="AB2277">MAX(($I$2:$I$10000=I2277)*($W$2:$W$10000=W2277)*($E$2:$E$10000="51")*($P$2:$P$10000))</f>
        <v>0</v>
      </c>
      <c r="AC2277" s="957">
        <f t="shared" si="179"/>
        <v>0</v>
      </c>
    </row>
    <row r="2278" spans="24:29" x14ac:dyDescent="0.3">
      <c r="X2278" s="970" t="str">
        <f t="shared" si="177"/>
        <v>PAS AE 2018</v>
      </c>
      <c r="Y2278" s="970" t="str">
        <f t="shared" si="178"/>
        <v/>
      </c>
      <c r="Z2278" s="957">
        <f t="shared" si="175"/>
        <v>0</v>
      </c>
      <c r="AA2278" s="957" t="str">
        <f t="shared" si="176"/>
        <v/>
      </c>
      <c r="AB2278" s="957">
        <f t="array" ref="AB2278">MAX(($I$2:$I$10000=I2278)*($W$2:$W$10000=W2278)*($E$2:$E$10000="51")*($P$2:$P$10000))</f>
        <v>0</v>
      </c>
      <c r="AC2278" s="957">
        <f t="shared" si="179"/>
        <v>0</v>
      </c>
    </row>
    <row r="2279" spans="24:29" x14ac:dyDescent="0.3">
      <c r="X2279" s="970" t="str">
        <f t="shared" si="177"/>
        <v>PAS AE 2018</v>
      </c>
      <c r="Y2279" s="970" t="str">
        <f t="shared" si="178"/>
        <v/>
      </c>
      <c r="Z2279" s="957">
        <f t="shared" si="175"/>
        <v>0</v>
      </c>
      <c r="AA2279" s="957" t="str">
        <f t="shared" si="176"/>
        <v/>
      </c>
      <c r="AB2279" s="957">
        <f t="array" ref="AB2279">MAX(($I$2:$I$10000=I2279)*($W$2:$W$10000=W2279)*($E$2:$E$10000="51")*($P$2:$P$10000))</f>
        <v>0</v>
      </c>
      <c r="AC2279" s="957">
        <f t="shared" si="179"/>
        <v>0</v>
      </c>
    </row>
    <row r="2280" spans="24:29" x14ac:dyDescent="0.3">
      <c r="X2280" s="970" t="str">
        <f t="shared" si="177"/>
        <v>PAS AE 2018</v>
      </c>
      <c r="Y2280" s="970" t="str">
        <f t="shared" si="178"/>
        <v/>
      </c>
      <c r="Z2280" s="957">
        <f t="shared" si="175"/>
        <v>0</v>
      </c>
      <c r="AA2280" s="957" t="str">
        <f t="shared" si="176"/>
        <v/>
      </c>
      <c r="AB2280" s="957">
        <f t="array" ref="AB2280">MAX(($I$2:$I$10000=I2280)*($W$2:$W$10000=W2280)*($E$2:$E$10000="51")*($P$2:$P$10000))</f>
        <v>0</v>
      </c>
      <c r="AC2280" s="957">
        <f t="shared" si="179"/>
        <v>0</v>
      </c>
    </row>
    <row r="2281" spans="24:29" x14ac:dyDescent="0.3">
      <c r="X2281" s="970" t="str">
        <f t="shared" si="177"/>
        <v>PAS AE 2018</v>
      </c>
      <c r="Y2281" s="970" t="str">
        <f t="shared" si="178"/>
        <v/>
      </c>
      <c r="Z2281" s="957">
        <f t="shared" si="175"/>
        <v>0</v>
      </c>
      <c r="AA2281" s="957" t="str">
        <f t="shared" si="176"/>
        <v/>
      </c>
      <c r="AB2281" s="957">
        <f t="array" ref="AB2281">MAX(($I$2:$I$10000=I2281)*($W$2:$W$10000=W2281)*($E$2:$E$10000="51")*($P$2:$P$10000))</f>
        <v>0</v>
      </c>
      <c r="AC2281" s="957">
        <f t="shared" si="179"/>
        <v>0</v>
      </c>
    </row>
    <row r="2282" spans="24:29" x14ac:dyDescent="0.3">
      <c r="X2282" s="970" t="str">
        <f t="shared" si="177"/>
        <v>PAS AE 2018</v>
      </c>
      <c r="Y2282" s="970" t="str">
        <f t="shared" si="178"/>
        <v/>
      </c>
      <c r="Z2282" s="957">
        <f t="shared" si="175"/>
        <v>0</v>
      </c>
      <c r="AA2282" s="957" t="str">
        <f t="shared" si="176"/>
        <v/>
      </c>
      <c r="AB2282" s="957">
        <f t="array" ref="AB2282">MAX(($I$2:$I$10000=I2282)*($W$2:$W$10000=W2282)*($E$2:$E$10000="51")*($P$2:$P$10000))</f>
        <v>0</v>
      </c>
      <c r="AC2282" s="957">
        <f t="shared" si="179"/>
        <v>0</v>
      </c>
    </row>
    <row r="2283" spans="24:29" x14ac:dyDescent="0.3">
      <c r="X2283" s="970" t="str">
        <f t="shared" si="177"/>
        <v>PAS AE 2018</v>
      </c>
      <c r="Y2283" s="970" t="str">
        <f t="shared" si="178"/>
        <v/>
      </c>
      <c r="Z2283" s="957">
        <f t="shared" si="175"/>
        <v>0</v>
      </c>
      <c r="AA2283" s="957" t="str">
        <f t="shared" si="176"/>
        <v/>
      </c>
      <c r="AB2283" s="957">
        <f t="array" ref="AB2283">MAX(($I$2:$I$10000=I2283)*($W$2:$W$10000=W2283)*($E$2:$E$10000="51")*($P$2:$P$10000))</f>
        <v>0</v>
      </c>
      <c r="AC2283" s="957">
        <f t="shared" si="179"/>
        <v>0</v>
      </c>
    </row>
    <row r="2284" spans="24:29" x14ac:dyDescent="0.3">
      <c r="X2284" s="970" t="str">
        <f t="shared" si="177"/>
        <v>PAS AE 2018</v>
      </c>
      <c r="Y2284" s="970" t="str">
        <f t="shared" si="178"/>
        <v/>
      </c>
      <c r="Z2284" s="957">
        <f t="shared" si="175"/>
        <v>0</v>
      </c>
      <c r="AA2284" s="957" t="str">
        <f t="shared" si="176"/>
        <v/>
      </c>
      <c r="AB2284" s="957">
        <f t="array" ref="AB2284">MAX(($I$2:$I$10000=I2284)*($W$2:$W$10000=W2284)*($E$2:$E$10000="51")*($P$2:$P$10000))</f>
        <v>0</v>
      </c>
      <c r="AC2284" s="957">
        <f t="shared" si="179"/>
        <v>0</v>
      </c>
    </row>
    <row r="2285" spans="24:29" x14ac:dyDescent="0.3">
      <c r="X2285" s="970" t="str">
        <f t="shared" si="177"/>
        <v>PAS AE 2018</v>
      </c>
      <c r="Y2285" s="970" t="str">
        <f t="shared" si="178"/>
        <v/>
      </c>
      <c r="Z2285" s="957">
        <f t="shared" si="175"/>
        <v>0</v>
      </c>
      <c r="AA2285" s="957" t="str">
        <f t="shared" si="176"/>
        <v/>
      </c>
      <c r="AB2285" s="957">
        <f t="array" ref="AB2285">MAX(($I$2:$I$10000=I2285)*($W$2:$W$10000=W2285)*($E$2:$E$10000="51")*($P$2:$P$10000))</f>
        <v>0</v>
      </c>
      <c r="AC2285" s="957">
        <f t="shared" si="179"/>
        <v>0</v>
      </c>
    </row>
    <row r="2286" spans="24:29" x14ac:dyDescent="0.3">
      <c r="X2286" s="970" t="str">
        <f t="shared" si="177"/>
        <v>PAS AE 2018</v>
      </c>
      <c r="Y2286" s="970" t="str">
        <f t="shared" si="178"/>
        <v/>
      </c>
      <c r="Z2286" s="957">
        <f t="shared" si="175"/>
        <v>0</v>
      </c>
      <c r="AA2286" s="957" t="str">
        <f t="shared" si="176"/>
        <v/>
      </c>
      <c r="AB2286" s="957">
        <f t="array" ref="AB2286">MAX(($I$2:$I$10000=I2286)*($W$2:$W$10000=W2286)*($E$2:$E$10000="51")*($P$2:$P$10000))</f>
        <v>0</v>
      </c>
      <c r="AC2286" s="957">
        <f t="shared" si="179"/>
        <v>0</v>
      </c>
    </row>
    <row r="2287" spans="24:29" x14ac:dyDescent="0.3">
      <c r="X2287" s="970" t="str">
        <f t="shared" si="177"/>
        <v>PAS AE 2018</v>
      </c>
      <c r="Y2287" s="970" t="str">
        <f t="shared" si="178"/>
        <v/>
      </c>
      <c r="Z2287" s="957">
        <f t="shared" si="175"/>
        <v>0</v>
      </c>
      <c r="AA2287" s="957" t="str">
        <f t="shared" si="176"/>
        <v/>
      </c>
      <c r="AB2287" s="957">
        <f t="array" ref="AB2287">MAX(($I$2:$I$10000=I2287)*($W$2:$W$10000=W2287)*($E$2:$E$10000="51")*($P$2:$P$10000))</f>
        <v>0</v>
      </c>
      <c r="AC2287" s="957">
        <f t="shared" si="179"/>
        <v>0</v>
      </c>
    </row>
    <row r="2288" spans="24:29" x14ac:dyDescent="0.3">
      <c r="X2288" s="970" t="str">
        <f t="shared" si="177"/>
        <v>PAS AE 2018</v>
      </c>
      <c r="Y2288" s="970" t="str">
        <f t="shared" si="178"/>
        <v/>
      </c>
      <c r="Z2288" s="957">
        <f t="shared" si="175"/>
        <v>0</v>
      </c>
      <c r="AA2288" s="957" t="str">
        <f t="shared" si="176"/>
        <v/>
      </c>
      <c r="AB2288" s="957">
        <f t="array" ref="AB2288">MAX(($I$2:$I$10000=I2288)*($W$2:$W$10000=W2288)*($E$2:$E$10000="51")*($P$2:$P$10000))</f>
        <v>0</v>
      </c>
      <c r="AC2288" s="957">
        <f t="shared" si="179"/>
        <v>0</v>
      </c>
    </row>
    <row r="2289" spans="24:29" x14ac:dyDescent="0.3">
      <c r="X2289" s="970" t="str">
        <f t="shared" si="177"/>
        <v>PAS AE 2018</v>
      </c>
      <c r="Y2289" s="970" t="str">
        <f t="shared" si="178"/>
        <v/>
      </c>
      <c r="Z2289" s="957">
        <f t="shared" si="175"/>
        <v>0</v>
      </c>
      <c r="AA2289" s="957" t="str">
        <f t="shared" si="176"/>
        <v/>
      </c>
      <c r="AB2289" s="957">
        <f t="array" ref="AB2289">MAX(($I$2:$I$10000=I2289)*($W$2:$W$10000=W2289)*($E$2:$E$10000="51")*($P$2:$P$10000))</f>
        <v>0</v>
      </c>
      <c r="AC2289" s="957">
        <f t="shared" si="179"/>
        <v>0</v>
      </c>
    </row>
    <row r="2290" spans="24:29" x14ac:dyDescent="0.3">
      <c r="X2290" s="970" t="str">
        <f t="shared" si="177"/>
        <v>PAS AE 2018</v>
      </c>
      <c r="Y2290" s="970" t="str">
        <f t="shared" si="178"/>
        <v/>
      </c>
      <c r="Z2290" s="957">
        <f t="shared" si="175"/>
        <v>0</v>
      </c>
      <c r="AA2290" s="957" t="str">
        <f t="shared" si="176"/>
        <v/>
      </c>
      <c r="AB2290" s="957">
        <f t="array" ref="AB2290">MAX(($I$2:$I$10000=I2290)*($W$2:$W$10000=W2290)*($E$2:$E$10000="51")*($P$2:$P$10000))</f>
        <v>0</v>
      </c>
      <c r="AC2290" s="957">
        <f t="shared" si="179"/>
        <v>0</v>
      </c>
    </row>
    <row r="2291" spans="24:29" x14ac:dyDescent="0.3">
      <c r="X2291" s="970" t="str">
        <f t="shared" si="177"/>
        <v>PAS AE 2018</v>
      </c>
      <c r="Y2291" s="970" t="str">
        <f t="shared" si="178"/>
        <v/>
      </c>
      <c r="Z2291" s="957">
        <f t="shared" si="175"/>
        <v>0</v>
      </c>
      <c r="AA2291" s="957" t="str">
        <f t="shared" si="176"/>
        <v/>
      </c>
      <c r="AB2291" s="957">
        <f t="array" ref="AB2291">MAX(($I$2:$I$10000=I2291)*($W$2:$W$10000=W2291)*($E$2:$E$10000="51")*($P$2:$P$10000))</f>
        <v>0</v>
      </c>
      <c r="AC2291" s="957">
        <f t="shared" si="179"/>
        <v>0</v>
      </c>
    </row>
    <row r="2292" spans="24:29" x14ac:dyDescent="0.3">
      <c r="X2292" s="970" t="str">
        <f t="shared" si="177"/>
        <v>PAS AE 2018</v>
      </c>
      <c r="Y2292" s="970" t="str">
        <f t="shared" si="178"/>
        <v/>
      </c>
      <c r="Z2292" s="957">
        <f t="shared" si="175"/>
        <v>0</v>
      </c>
      <c r="AA2292" s="957" t="str">
        <f t="shared" si="176"/>
        <v/>
      </c>
      <c r="AB2292" s="957">
        <f t="array" ref="AB2292">MAX(($I$2:$I$10000=I2292)*($W$2:$W$10000=W2292)*($E$2:$E$10000="51")*($P$2:$P$10000))</f>
        <v>0</v>
      </c>
      <c r="AC2292" s="957">
        <f t="shared" si="179"/>
        <v>0</v>
      </c>
    </row>
    <row r="2293" spans="24:29" x14ac:dyDescent="0.3">
      <c r="X2293" s="970" t="str">
        <f t="shared" si="177"/>
        <v>PAS AE 2018</v>
      </c>
      <c r="Y2293" s="970" t="str">
        <f t="shared" si="178"/>
        <v/>
      </c>
      <c r="Z2293" s="957">
        <f t="shared" si="175"/>
        <v>0</v>
      </c>
      <c r="AA2293" s="957" t="str">
        <f t="shared" si="176"/>
        <v/>
      </c>
      <c r="AB2293" s="957">
        <f t="array" ref="AB2293">MAX(($I$2:$I$10000=I2293)*($W$2:$W$10000=W2293)*($E$2:$E$10000="51")*($P$2:$P$10000))</f>
        <v>0</v>
      </c>
      <c r="AC2293" s="957">
        <f t="shared" si="179"/>
        <v>0</v>
      </c>
    </row>
    <row r="2294" spans="24:29" x14ac:dyDescent="0.3">
      <c r="X2294" s="970" t="str">
        <f t="shared" si="177"/>
        <v>PAS AE 2018</v>
      </c>
      <c r="Y2294" s="970" t="str">
        <f t="shared" si="178"/>
        <v/>
      </c>
      <c r="Z2294" s="957">
        <f t="shared" si="175"/>
        <v>0</v>
      </c>
      <c r="AA2294" s="957" t="str">
        <f t="shared" si="176"/>
        <v/>
      </c>
      <c r="AB2294" s="957">
        <f t="array" ref="AB2294">MAX(($I$2:$I$10000=I2294)*($W$2:$W$10000=W2294)*($E$2:$E$10000="51")*($P$2:$P$10000))</f>
        <v>0</v>
      </c>
      <c r="AC2294" s="957">
        <f t="shared" si="179"/>
        <v>0</v>
      </c>
    </row>
    <row r="2295" spans="24:29" x14ac:dyDescent="0.3">
      <c r="X2295" s="970" t="str">
        <f t="shared" si="177"/>
        <v>PAS AE 2018</v>
      </c>
      <c r="Y2295" s="970" t="str">
        <f t="shared" si="178"/>
        <v/>
      </c>
      <c r="Z2295" s="957">
        <f t="shared" si="175"/>
        <v>0</v>
      </c>
      <c r="AA2295" s="957" t="str">
        <f t="shared" si="176"/>
        <v/>
      </c>
      <c r="AB2295" s="957">
        <f t="array" ref="AB2295">MAX(($I$2:$I$10000=I2295)*($W$2:$W$10000=W2295)*($E$2:$E$10000="51")*($P$2:$P$10000))</f>
        <v>0</v>
      </c>
      <c r="AC2295" s="957">
        <f t="shared" si="179"/>
        <v>0</v>
      </c>
    </row>
    <row r="2296" spans="24:29" x14ac:dyDescent="0.3">
      <c r="X2296" s="970" t="str">
        <f t="shared" si="177"/>
        <v>PAS AE 2018</v>
      </c>
      <c r="Y2296" s="970" t="str">
        <f t="shared" si="178"/>
        <v/>
      </c>
      <c r="Z2296" s="957">
        <f t="shared" si="175"/>
        <v>0</v>
      </c>
      <c r="AA2296" s="957" t="str">
        <f t="shared" si="176"/>
        <v/>
      </c>
      <c r="AB2296" s="957">
        <f t="array" ref="AB2296">MAX(($I$2:$I$10000=I2296)*($W$2:$W$10000=W2296)*($E$2:$E$10000="51")*($P$2:$P$10000))</f>
        <v>0</v>
      </c>
      <c r="AC2296" s="957">
        <f t="shared" si="179"/>
        <v>0</v>
      </c>
    </row>
    <row r="2297" spans="24:29" x14ac:dyDescent="0.3">
      <c r="X2297" s="970" t="str">
        <f t="shared" si="177"/>
        <v>PAS AE 2018</v>
      </c>
      <c r="Y2297" s="970" t="str">
        <f t="shared" si="178"/>
        <v/>
      </c>
      <c r="Z2297" s="957">
        <f t="shared" si="175"/>
        <v>0</v>
      </c>
      <c r="AA2297" s="957" t="str">
        <f t="shared" si="176"/>
        <v/>
      </c>
      <c r="AB2297" s="957">
        <f t="array" ref="AB2297">MAX(($I$2:$I$10000=I2297)*($W$2:$W$10000=W2297)*($E$2:$E$10000="51")*($P$2:$P$10000))</f>
        <v>0</v>
      </c>
      <c r="AC2297" s="957">
        <f t="shared" si="179"/>
        <v>0</v>
      </c>
    </row>
    <row r="2298" spans="24:29" x14ac:dyDescent="0.3">
      <c r="X2298" s="970" t="str">
        <f t="shared" si="177"/>
        <v>PAS AE 2018</v>
      </c>
      <c r="Y2298" s="970" t="str">
        <f t="shared" si="178"/>
        <v/>
      </c>
      <c r="Z2298" s="957">
        <f t="shared" si="175"/>
        <v>0</v>
      </c>
      <c r="AA2298" s="957" t="str">
        <f t="shared" si="176"/>
        <v/>
      </c>
      <c r="AB2298" s="957">
        <f t="array" ref="AB2298">MAX(($I$2:$I$10000=I2298)*($W$2:$W$10000=W2298)*($E$2:$E$10000="51")*($P$2:$P$10000))</f>
        <v>0</v>
      </c>
      <c r="AC2298" s="957">
        <f t="shared" si="179"/>
        <v>0</v>
      </c>
    </row>
    <row r="2299" spans="24:29" x14ac:dyDescent="0.3">
      <c r="X2299" s="970" t="str">
        <f t="shared" si="177"/>
        <v>PAS AE 2018</v>
      </c>
      <c r="Y2299" s="970" t="str">
        <f t="shared" si="178"/>
        <v/>
      </c>
      <c r="Z2299" s="957">
        <f t="shared" si="175"/>
        <v>0</v>
      </c>
      <c r="AA2299" s="957" t="str">
        <f t="shared" si="176"/>
        <v/>
      </c>
      <c r="AB2299" s="957">
        <f t="array" ref="AB2299">MAX(($I$2:$I$10000=I2299)*($W$2:$W$10000=W2299)*($E$2:$E$10000="51")*($P$2:$P$10000))</f>
        <v>0</v>
      </c>
      <c r="AC2299" s="957">
        <f t="shared" si="179"/>
        <v>0</v>
      </c>
    </row>
    <row r="2300" spans="24:29" x14ac:dyDescent="0.3">
      <c r="X2300" s="970" t="str">
        <f t="shared" si="177"/>
        <v>PAS AE 2018</v>
      </c>
      <c r="Y2300" s="970" t="str">
        <f t="shared" si="178"/>
        <v/>
      </c>
      <c r="Z2300" s="957">
        <f t="shared" si="175"/>
        <v>0</v>
      </c>
      <c r="AA2300" s="957" t="str">
        <f t="shared" si="176"/>
        <v/>
      </c>
      <c r="AB2300" s="957">
        <f t="array" ref="AB2300">MAX(($I$2:$I$10000=I2300)*($W$2:$W$10000=W2300)*($E$2:$E$10000="51")*($P$2:$P$10000))</f>
        <v>0</v>
      </c>
      <c r="AC2300" s="957">
        <f t="shared" si="179"/>
        <v>0</v>
      </c>
    </row>
    <row r="2301" spans="24:29" x14ac:dyDescent="0.3">
      <c r="X2301" s="970" t="str">
        <f t="shared" si="177"/>
        <v>PAS AE 2018</v>
      </c>
      <c r="Y2301" s="970" t="str">
        <f t="shared" si="178"/>
        <v/>
      </c>
      <c r="Z2301" s="957">
        <f t="shared" si="175"/>
        <v>0</v>
      </c>
      <c r="AA2301" s="957" t="str">
        <f t="shared" si="176"/>
        <v/>
      </c>
      <c r="AB2301" s="957">
        <f t="array" ref="AB2301">MAX(($I$2:$I$10000=I2301)*($W$2:$W$10000=W2301)*($E$2:$E$10000="51")*($P$2:$P$10000))</f>
        <v>0</v>
      </c>
      <c r="AC2301" s="957">
        <f t="shared" si="179"/>
        <v>0</v>
      </c>
    </row>
    <row r="2302" spans="24:29" x14ac:dyDescent="0.3">
      <c r="X2302" s="970" t="str">
        <f t="shared" si="177"/>
        <v>PAS AE 2018</v>
      </c>
      <c r="Y2302" s="970" t="str">
        <f t="shared" si="178"/>
        <v/>
      </c>
      <c r="Z2302" s="957">
        <f t="shared" si="175"/>
        <v>0</v>
      </c>
      <c r="AA2302" s="957" t="str">
        <f t="shared" si="176"/>
        <v/>
      </c>
      <c r="AB2302" s="957">
        <f t="array" ref="AB2302">MAX(($I$2:$I$10000=I2302)*($W$2:$W$10000=W2302)*($E$2:$E$10000="51")*($P$2:$P$10000))</f>
        <v>0</v>
      </c>
      <c r="AC2302" s="957">
        <f t="shared" si="179"/>
        <v>0</v>
      </c>
    </row>
    <row r="2303" spans="24:29" x14ac:dyDescent="0.3">
      <c r="X2303" s="970" t="str">
        <f t="shared" si="177"/>
        <v>PAS AE 2018</v>
      </c>
      <c r="Y2303" s="970" t="str">
        <f t="shared" si="178"/>
        <v/>
      </c>
      <c r="Z2303" s="957">
        <f t="shared" si="175"/>
        <v>0</v>
      </c>
      <c r="AA2303" s="957" t="str">
        <f t="shared" si="176"/>
        <v/>
      </c>
      <c r="AB2303" s="957">
        <f t="array" ref="AB2303">MAX(($I$2:$I$10000=I2303)*($W$2:$W$10000=W2303)*($E$2:$E$10000="51")*($P$2:$P$10000))</f>
        <v>0</v>
      </c>
      <c r="AC2303" s="957">
        <f t="shared" si="179"/>
        <v>0</v>
      </c>
    </row>
    <row r="2304" spans="24:29" x14ac:dyDescent="0.3">
      <c r="X2304" s="970" t="str">
        <f t="shared" si="177"/>
        <v>PAS AE 2018</v>
      </c>
      <c r="Y2304" s="970" t="str">
        <f t="shared" si="178"/>
        <v/>
      </c>
      <c r="Z2304" s="957">
        <f t="shared" si="175"/>
        <v>0</v>
      </c>
      <c r="AA2304" s="957" t="str">
        <f t="shared" si="176"/>
        <v/>
      </c>
      <c r="AB2304" s="957">
        <f t="array" ref="AB2304">MAX(($I$2:$I$10000=I2304)*($W$2:$W$10000=W2304)*($E$2:$E$10000="51")*($P$2:$P$10000))</f>
        <v>0</v>
      </c>
      <c r="AC2304" s="957">
        <f t="shared" si="179"/>
        <v>0</v>
      </c>
    </row>
    <row r="2305" spans="24:29" x14ac:dyDescent="0.3">
      <c r="X2305" s="970" t="str">
        <f t="shared" si="177"/>
        <v>PAS AE 2018</v>
      </c>
      <c r="Y2305" s="970" t="str">
        <f t="shared" si="178"/>
        <v/>
      </c>
      <c r="Z2305" s="957">
        <f t="shared" si="175"/>
        <v>0</v>
      </c>
      <c r="AA2305" s="957" t="str">
        <f t="shared" si="176"/>
        <v/>
      </c>
      <c r="AB2305" s="957">
        <f t="array" ref="AB2305">MAX(($I$2:$I$10000=I2305)*($W$2:$W$10000=W2305)*($E$2:$E$10000="51")*($P$2:$P$10000))</f>
        <v>0</v>
      </c>
      <c r="AC2305" s="957">
        <f t="shared" si="179"/>
        <v>0</v>
      </c>
    </row>
    <row r="2306" spans="24:29" x14ac:dyDescent="0.3">
      <c r="X2306" s="970" t="str">
        <f t="shared" si="177"/>
        <v>PAS AE 2018</v>
      </c>
      <c r="Y2306" s="970" t="str">
        <f t="shared" si="178"/>
        <v/>
      </c>
      <c r="Z2306" s="957">
        <f t="shared" ref="Z2306:Z2369" si="180">IF(AND(X2306="AE 2018",Y2306&lt;&gt;"0"),F2306,0)</f>
        <v>0</v>
      </c>
      <c r="AA2306" s="957" t="str">
        <f t="shared" ref="AA2306:AA2369" si="181">LEFT(C2306,12)</f>
        <v/>
      </c>
      <c r="AB2306" s="957">
        <f t="array" ref="AB2306">MAX(($I$2:$I$10000=I2306)*($W$2:$W$10000=W2306)*($E$2:$E$10000="51")*($P$2:$P$10000))</f>
        <v>0</v>
      </c>
      <c r="AC2306" s="957">
        <f t="shared" si="179"/>
        <v>0</v>
      </c>
    </row>
    <row r="2307" spans="24:29" x14ac:dyDescent="0.3">
      <c r="X2307" s="970" t="str">
        <f t="shared" ref="X2307:X2370" si="182">IF(AND(OR(E2307="51",E2307="57",E2307="54",E2307="61"),YEAR(AB2307)=2018),"AE 2018","PAS AE 2018")</f>
        <v>PAS AE 2018</v>
      </c>
      <c r="Y2307" s="970" t="str">
        <f t="shared" ref="Y2307:Y2370" si="183">CONCATENATE(W2307,I2307,E2307)</f>
        <v/>
      </c>
      <c r="Z2307" s="957">
        <f t="shared" si="180"/>
        <v>0</v>
      </c>
      <c r="AA2307" s="957" t="str">
        <f t="shared" si="181"/>
        <v/>
      </c>
      <c r="AB2307" s="957">
        <f t="array" ref="AB2307">MAX(($I$2:$I$10000=I2307)*($W$2:$W$10000=W2307)*($E$2:$E$10000="51")*($P$2:$P$10000))</f>
        <v>0</v>
      </c>
      <c r="AC2307" s="957">
        <f t="shared" ref="AC2307:AC2370" si="184">IF(YEAR(A2307)&gt;2018,0,F2307)</f>
        <v>0</v>
      </c>
    </row>
    <row r="2308" spans="24:29" x14ac:dyDescent="0.3">
      <c r="X2308" s="970" t="str">
        <f t="shared" si="182"/>
        <v>PAS AE 2018</v>
      </c>
      <c r="Y2308" s="970" t="str">
        <f t="shared" si="183"/>
        <v/>
      </c>
      <c r="Z2308" s="957">
        <f t="shared" si="180"/>
        <v>0</v>
      </c>
      <c r="AA2308" s="957" t="str">
        <f t="shared" si="181"/>
        <v/>
      </c>
      <c r="AB2308" s="957">
        <f t="array" ref="AB2308">MAX(($I$2:$I$10000=I2308)*($W$2:$W$10000=W2308)*($E$2:$E$10000="51")*($P$2:$P$10000))</f>
        <v>0</v>
      </c>
      <c r="AC2308" s="957">
        <f t="shared" si="184"/>
        <v>0</v>
      </c>
    </row>
    <row r="2309" spans="24:29" x14ac:dyDescent="0.3">
      <c r="X2309" s="970" t="str">
        <f t="shared" si="182"/>
        <v>PAS AE 2018</v>
      </c>
      <c r="Y2309" s="970" t="str">
        <f t="shared" si="183"/>
        <v/>
      </c>
      <c r="Z2309" s="957">
        <f t="shared" si="180"/>
        <v>0</v>
      </c>
      <c r="AA2309" s="957" t="str">
        <f t="shared" si="181"/>
        <v/>
      </c>
      <c r="AB2309" s="957">
        <f t="array" ref="AB2309">MAX(($I$2:$I$10000=I2309)*($W$2:$W$10000=W2309)*($E$2:$E$10000="51")*($P$2:$P$10000))</f>
        <v>0</v>
      </c>
      <c r="AC2309" s="957">
        <f t="shared" si="184"/>
        <v>0</v>
      </c>
    </row>
    <row r="2310" spans="24:29" x14ac:dyDescent="0.3">
      <c r="X2310" s="970" t="str">
        <f t="shared" si="182"/>
        <v>PAS AE 2018</v>
      </c>
      <c r="Y2310" s="970" t="str">
        <f t="shared" si="183"/>
        <v/>
      </c>
      <c r="Z2310" s="957">
        <f t="shared" si="180"/>
        <v>0</v>
      </c>
      <c r="AA2310" s="957" t="str">
        <f t="shared" si="181"/>
        <v/>
      </c>
      <c r="AB2310" s="957">
        <f t="array" ref="AB2310">MAX(($I$2:$I$10000=I2310)*($W$2:$W$10000=W2310)*($E$2:$E$10000="51")*($P$2:$P$10000))</f>
        <v>0</v>
      </c>
      <c r="AC2310" s="957">
        <f t="shared" si="184"/>
        <v>0</v>
      </c>
    </row>
    <row r="2311" spans="24:29" x14ac:dyDescent="0.3">
      <c r="X2311" s="970" t="str">
        <f t="shared" si="182"/>
        <v>PAS AE 2018</v>
      </c>
      <c r="Y2311" s="970" t="str">
        <f t="shared" si="183"/>
        <v/>
      </c>
      <c r="Z2311" s="957">
        <f t="shared" si="180"/>
        <v>0</v>
      </c>
      <c r="AA2311" s="957" t="str">
        <f t="shared" si="181"/>
        <v/>
      </c>
      <c r="AB2311" s="957">
        <f t="array" ref="AB2311">MAX(($I$2:$I$10000=I2311)*($W$2:$W$10000=W2311)*($E$2:$E$10000="51")*($P$2:$P$10000))</f>
        <v>0</v>
      </c>
      <c r="AC2311" s="957">
        <f t="shared" si="184"/>
        <v>0</v>
      </c>
    </row>
    <row r="2312" spans="24:29" x14ac:dyDescent="0.3">
      <c r="X2312" s="970" t="str">
        <f t="shared" si="182"/>
        <v>PAS AE 2018</v>
      </c>
      <c r="Y2312" s="970" t="str">
        <f t="shared" si="183"/>
        <v/>
      </c>
      <c r="Z2312" s="957">
        <f t="shared" si="180"/>
        <v>0</v>
      </c>
      <c r="AA2312" s="957" t="str">
        <f t="shared" si="181"/>
        <v/>
      </c>
      <c r="AB2312" s="957">
        <f t="array" ref="AB2312">MAX(($I$2:$I$10000=I2312)*($W$2:$W$10000=W2312)*($E$2:$E$10000="51")*($P$2:$P$10000))</f>
        <v>0</v>
      </c>
      <c r="AC2312" s="957">
        <f t="shared" si="184"/>
        <v>0</v>
      </c>
    </row>
    <row r="2313" spans="24:29" x14ac:dyDescent="0.3">
      <c r="X2313" s="970" t="str">
        <f t="shared" si="182"/>
        <v>PAS AE 2018</v>
      </c>
      <c r="Y2313" s="970" t="str">
        <f t="shared" si="183"/>
        <v/>
      </c>
      <c r="Z2313" s="957">
        <f t="shared" si="180"/>
        <v>0</v>
      </c>
      <c r="AA2313" s="957" t="str">
        <f t="shared" si="181"/>
        <v/>
      </c>
      <c r="AB2313" s="957">
        <f t="array" ref="AB2313">MAX(($I$2:$I$10000=I2313)*($W$2:$W$10000=W2313)*($E$2:$E$10000="51")*($P$2:$P$10000))</f>
        <v>0</v>
      </c>
      <c r="AC2313" s="957">
        <f t="shared" si="184"/>
        <v>0</v>
      </c>
    </row>
    <row r="2314" spans="24:29" x14ac:dyDescent="0.3">
      <c r="X2314" s="970" t="str">
        <f t="shared" si="182"/>
        <v>PAS AE 2018</v>
      </c>
      <c r="Y2314" s="970" t="str">
        <f t="shared" si="183"/>
        <v/>
      </c>
      <c r="Z2314" s="957">
        <f t="shared" si="180"/>
        <v>0</v>
      </c>
      <c r="AA2314" s="957" t="str">
        <f t="shared" si="181"/>
        <v/>
      </c>
      <c r="AB2314" s="957">
        <f t="array" ref="AB2314">MAX(($I$2:$I$10000=I2314)*($W$2:$W$10000=W2314)*($E$2:$E$10000="51")*($P$2:$P$10000))</f>
        <v>0</v>
      </c>
      <c r="AC2314" s="957">
        <f t="shared" si="184"/>
        <v>0</v>
      </c>
    </row>
    <row r="2315" spans="24:29" x14ac:dyDescent="0.3">
      <c r="X2315" s="970" t="str">
        <f t="shared" si="182"/>
        <v>PAS AE 2018</v>
      </c>
      <c r="Y2315" s="970" t="str">
        <f t="shared" si="183"/>
        <v/>
      </c>
      <c r="Z2315" s="957">
        <f t="shared" si="180"/>
        <v>0</v>
      </c>
      <c r="AA2315" s="957" t="str">
        <f t="shared" si="181"/>
        <v/>
      </c>
      <c r="AB2315" s="957">
        <f t="array" ref="AB2315">MAX(($I$2:$I$10000=I2315)*($W$2:$W$10000=W2315)*($E$2:$E$10000="51")*($P$2:$P$10000))</f>
        <v>0</v>
      </c>
      <c r="AC2315" s="957">
        <f t="shared" si="184"/>
        <v>0</v>
      </c>
    </row>
    <row r="2316" spans="24:29" x14ac:dyDescent="0.3">
      <c r="X2316" s="970" t="str">
        <f t="shared" si="182"/>
        <v>PAS AE 2018</v>
      </c>
      <c r="Y2316" s="970" t="str">
        <f t="shared" si="183"/>
        <v/>
      </c>
      <c r="Z2316" s="957">
        <f t="shared" si="180"/>
        <v>0</v>
      </c>
      <c r="AA2316" s="957" t="str">
        <f t="shared" si="181"/>
        <v/>
      </c>
      <c r="AB2316" s="957">
        <f t="array" ref="AB2316">MAX(($I$2:$I$10000=I2316)*($W$2:$W$10000=W2316)*($E$2:$E$10000="51")*($P$2:$P$10000))</f>
        <v>0</v>
      </c>
      <c r="AC2316" s="957">
        <f t="shared" si="184"/>
        <v>0</v>
      </c>
    </row>
    <row r="2317" spans="24:29" x14ac:dyDescent="0.3">
      <c r="X2317" s="970" t="str">
        <f t="shared" si="182"/>
        <v>PAS AE 2018</v>
      </c>
      <c r="Y2317" s="970" t="str">
        <f t="shared" si="183"/>
        <v/>
      </c>
      <c r="Z2317" s="957">
        <f t="shared" si="180"/>
        <v>0</v>
      </c>
      <c r="AA2317" s="957" t="str">
        <f t="shared" si="181"/>
        <v/>
      </c>
      <c r="AB2317" s="957">
        <f t="array" ref="AB2317">MAX(($I$2:$I$10000=I2317)*($W$2:$W$10000=W2317)*($E$2:$E$10000="51")*($P$2:$P$10000))</f>
        <v>0</v>
      </c>
      <c r="AC2317" s="957">
        <f t="shared" si="184"/>
        <v>0</v>
      </c>
    </row>
    <row r="2318" spans="24:29" x14ac:dyDescent="0.3">
      <c r="X2318" s="970" t="str">
        <f t="shared" si="182"/>
        <v>PAS AE 2018</v>
      </c>
      <c r="Y2318" s="970" t="str">
        <f t="shared" si="183"/>
        <v/>
      </c>
      <c r="Z2318" s="957">
        <f t="shared" si="180"/>
        <v>0</v>
      </c>
      <c r="AA2318" s="957" t="str">
        <f t="shared" si="181"/>
        <v/>
      </c>
      <c r="AB2318" s="957">
        <f t="array" ref="AB2318">MAX(($I$2:$I$10000=I2318)*($W$2:$W$10000=W2318)*($E$2:$E$10000="51")*($P$2:$P$10000))</f>
        <v>0</v>
      </c>
      <c r="AC2318" s="957">
        <f t="shared" si="184"/>
        <v>0</v>
      </c>
    </row>
    <row r="2319" spans="24:29" x14ac:dyDescent="0.3">
      <c r="X2319" s="970" t="str">
        <f t="shared" si="182"/>
        <v>PAS AE 2018</v>
      </c>
      <c r="Y2319" s="970" t="str">
        <f t="shared" si="183"/>
        <v/>
      </c>
      <c r="Z2319" s="957">
        <f t="shared" si="180"/>
        <v>0</v>
      </c>
      <c r="AA2319" s="957" t="str">
        <f t="shared" si="181"/>
        <v/>
      </c>
      <c r="AB2319" s="957">
        <f t="array" ref="AB2319">MAX(($I$2:$I$10000=I2319)*($W$2:$W$10000=W2319)*($E$2:$E$10000="51")*($P$2:$P$10000))</f>
        <v>0</v>
      </c>
      <c r="AC2319" s="957">
        <f t="shared" si="184"/>
        <v>0</v>
      </c>
    </row>
    <row r="2320" spans="24:29" x14ac:dyDescent="0.3">
      <c r="X2320" s="970" t="str">
        <f t="shared" si="182"/>
        <v>PAS AE 2018</v>
      </c>
      <c r="Y2320" s="970" t="str">
        <f t="shared" si="183"/>
        <v/>
      </c>
      <c r="Z2320" s="957">
        <f t="shared" si="180"/>
        <v>0</v>
      </c>
      <c r="AA2320" s="957" t="str">
        <f t="shared" si="181"/>
        <v/>
      </c>
      <c r="AB2320" s="957">
        <f t="array" ref="AB2320">MAX(($I$2:$I$10000=I2320)*($W$2:$W$10000=W2320)*($E$2:$E$10000="51")*($P$2:$P$10000))</f>
        <v>0</v>
      </c>
      <c r="AC2320" s="957">
        <f t="shared" si="184"/>
        <v>0</v>
      </c>
    </row>
    <row r="2321" spans="24:29" x14ac:dyDescent="0.3">
      <c r="X2321" s="970" t="str">
        <f t="shared" si="182"/>
        <v>PAS AE 2018</v>
      </c>
      <c r="Y2321" s="970" t="str">
        <f t="shared" si="183"/>
        <v/>
      </c>
      <c r="Z2321" s="957">
        <f t="shared" si="180"/>
        <v>0</v>
      </c>
      <c r="AA2321" s="957" t="str">
        <f t="shared" si="181"/>
        <v/>
      </c>
      <c r="AB2321" s="957">
        <f t="array" ref="AB2321">MAX(($I$2:$I$10000=I2321)*($W$2:$W$10000=W2321)*($E$2:$E$10000="51")*($P$2:$P$10000))</f>
        <v>0</v>
      </c>
      <c r="AC2321" s="957">
        <f t="shared" si="184"/>
        <v>0</v>
      </c>
    </row>
    <row r="2322" spans="24:29" x14ac:dyDescent="0.3">
      <c r="X2322" s="970" t="str">
        <f t="shared" si="182"/>
        <v>PAS AE 2018</v>
      </c>
      <c r="Y2322" s="970" t="str">
        <f t="shared" si="183"/>
        <v/>
      </c>
      <c r="Z2322" s="957">
        <f t="shared" si="180"/>
        <v>0</v>
      </c>
      <c r="AA2322" s="957" t="str">
        <f t="shared" si="181"/>
        <v/>
      </c>
      <c r="AB2322" s="957">
        <f t="array" ref="AB2322">MAX(($I$2:$I$10000=I2322)*($W$2:$W$10000=W2322)*($E$2:$E$10000="51")*($P$2:$P$10000))</f>
        <v>0</v>
      </c>
      <c r="AC2322" s="957">
        <f t="shared" si="184"/>
        <v>0</v>
      </c>
    </row>
    <row r="2323" spans="24:29" x14ac:dyDescent="0.3">
      <c r="X2323" s="970" t="str">
        <f t="shared" si="182"/>
        <v>PAS AE 2018</v>
      </c>
      <c r="Y2323" s="970" t="str">
        <f t="shared" si="183"/>
        <v/>
      </c>
      <c r="Z2323" s="957">
        <f t="shared" si="180"/>
        <v>0</v>
      </c>
      <c r="AA2323" s="957" t="str">
        <f t="shared" si="181"/>
        <v/>
      </c>
      <c r="AB2323" s="957">
        <f t="array" ref="AB2323">MAX(($I$2:$I$10000=I2323)*($W$2:$W$10000=W2323)*($E$2:$E$10000="51")*($P$2:$P$10000))</f>
        <v>0</v>
      </c>
      <c r="AC2323" s="957">
        <f t="shared" si="184"/>
        <v>0</v>
      </c>
    </row>
    <row r="2324" spans="24:29" x14ac:dyDescent="0.3">
      <c r="X2324" s="970" t="str">
        <f t="shared" si="182"/>
        <v>PAS AE 2018</v>
      </c>
      <c r="Y2324" s="970" t="str">
        <f t="shared" si="183"/>
        <v/>
      </c>
      <c r="Z2324" s="957">
        <f t="shared" si="180"/>
        <v>0</v>
      </c>
      <c r="AA2324" s="957" t="str">
        <f t="shared" si="181"/>
        <v/>
      </c>
      <c r="AB2324" s="957">
        <f t="array" ref="AB2324">MAX(($I$2:$I$10000=I2324)*($W$2:$W$10000=W2324)*($E$2:$E$10000="51")*($P$2:$P$10000))</f>
        <v>0</v>
      </c>
      <c r="AC2324" s="957">
        <f t="shared" si="184"/>
        <v>0</v>
      </c>
    </row>
    <row r="2325" spans="24:29" x14ac:dyDescent="0.3">
      <c r="X2325" s="970" t="str">
        <f t="shared" si="182"/>
        <v>PAS AE 2018</v>
      </c>
      <c r="Y2325" s="970" t="str">
        <f t="shared" si="183"/>
        <v/>
      </c>
      <c r="Z2325" s="957">
        <f t="shared" si="180"/>
        <v>0</v>
      </c>
      <c r="AA2325" s="957" t="str">
        <f t="shared" si="181"/>
        <v/>
      </c>
      <c r="AB2325" s="957">
        <f t="array" ref="AB2325">MAX(($I$2:$I$10000=I2325)*($W$2:$W$10000=W2325)*($E$2:$E$10000="51")*($P$2:$P$10000))</f>
        <v>0</v>
      </c>
      <c r="AC2325" s="957">
        <f t="shared" si="184"/>
        <v>0</v>
      </c>
    </row>
    <row r="2326" spans="24:29" x14ac:dyDescent="0.3">
      <c r="X2326" s="970" t="str">
        <f t="shared" si="182"/>
        <v>PAS AE 2018</v>
      </c>
      <c r="Y2326" s="970" t="str">
        <f t="shared" si="183"/>
        <v/>
      </c>
      <c r="Z2326" s="957">
        <f t="shared" si="180"/>
        <v>0</v>
      </c>
      <c r="AA2326" s="957" t="str">
        <f t="shared" si="181"/>
        <v/>
      </c>
      <c r="AB2326" s="957">
        <f t="array" ref="AB2326">MAX(($I$2:$I$10000=I2326)*($W$2:$W$10000=W2326)*($E$2:$E$10000="51")*($P$2:$P$10000))</f>
        <v>0</v>
      </c>
      <c r="AC2326" s="957">
        <f t="shared" si="184"/>
        <v>0</v>
      </c>
    </row>
    <row r="2327" spans="24:29" x14ac:dyDescent="0.3">
      <c r="X2327" s="970" t="str">
        <f t="shared" si="182"/>
        <v>PAS AE 2018</v>
      </c>
      <c r="Y2327" s="970" t="str">
        <f t="shared" si="183"/>
        <v/>
      </c>
      <c r="Z2327" s="957">
        <f t="shared" si="180"/>
        <v>0</v>
      </c>
      <c r="AA2327" s="957" t="str">
        <f t="shared" si="181"/>
        <v/>
      </c>
      <c r="AB2327" s="957">
        <f t="array" ref="AB2327">MAX(($I$2:$I$10000=I2327)*($W$2:$W$10000=W2327)*($E$2:$E$10000="51")*($P$2:$P$10000))</f>
        <v>0</v>
      </c>
      <c r="AC2327" s="957">
        <f t="shared" si="184"/>
        <v>0</v>
      </c>
    </row>
    <row r="2328" spans="24:29" x14ac:dyDescent="0.3">
      <c r="X2328" s="970" t="str">
        <f t="shared" si="182"/>
        <v>PAS AE 2018</v>
      </c>
      <c r="Y2328" s="970" t="str">
        <f t="shared" si="183"/>
        <v/>
      </c>
      <c r="Z2328" s="957">
        <f t="shared" si="180"/>
        <v>0</v>
      </c>
      <c r="AA2328" s="957" t="str">
        <f t="shared" si="181"/>
        <v/>
      </c>
      <c r="AB2328" s="957">
        <f t="array" ref="AB2328">MAX(($I$2:$I$10000=I2328)*($W$2:$W$10000=W2328)*($E$2:$E$10000="51")*($P$2:$P$10000))</f>
        <v>0</v>
      </c>
      <c r="AC2328" s="957">
        <f t="shared" si="184"/>
        <v>0</v>
      </c>
    </row>
    <row r="2329" spans="24:29" x14ac:dyDescent="0.3">
      <c r="X2329" s="970" t="str">
        <f t="shared" si="182"/>
        <v>PAS AE 2018</v>
      </c>
      <c r="Y2329" s="970" t="str">
        <f t="shared" si="183"/>
        <v/>
      </c>
      <c r="Z2329" s="957">
        <f t="shared" si="180"/>
        <v>0</v>
      </c>
      <c r="AA2329" s="957" t="str">
        <f t="shared" si="181"/>
        <v/>
      </c>
      <c r="AB2329" s="957">
        <f t="array" ref="AB2329">MAX(($I$2:$I$10000=I2329)*($W$2:$W$10000=W2329)*($E$2:$E$10000="51")*($P$2:$P$10000))</f>
        <v>0</v>
      </c>
      <c r="AC2329" s="957">
        <f t="shared" si="184"/>
        <v>0</v>
      </c>
    </row>
    <row r="2330" spans="24:29" x14ac:dyDescent="0.3">
      <c r="X2330" s="970" t="str">
        <f t="shared" si="182"/>
        <v>PAS AE 2018</v>
      </c>
      <c r="Y2330" s="970" t="str">
        <f t="shared" si="183"/>
        <v/>
      </c>
      <c r="Z2330" s="957">
        <f t="shared" si="180"/>
        <v>0</v>
      </c>
      <c r="AA2330" s="957" t="str">
        <f t="shared" si="181"/>
        <v/>
      </c>
      <c r="AB2330" s="957">
        <f t="array" ref="AB2330">MAX(($I$2:$I$10000=I2330)*($W$2:$W$10000=W2330)*($E$2:$E$10000="51")*($P$2:$P$10000))</f>
        <v>0</v>
      </c>
      <c r="AC2330" s="957">
        <f t="shared" si="184"/>
        <v>0</v>
      </c>
    </row>
    <row r="2331" spans="24:29" x14ac:dyDescent="0.3">
      <c r="X2331" s="970" t="str">
        <f t="shared" si="182"/>
        <v>PAS AE 2018</v>
      </c>
      <c r="Y2331" s="970" t="str">
        <f t="shared" si="183"/>
        <v/>
      </c>
      <c r="Z2331" s="957">
        <f t="shared" si="180"/>
        <v>0</v>
      </c>
      <c r="AA2331" s="957" t="str">
        <f t="shared" si="181"/>
        <v/>
      </c>
      <c r="AB2331" s="957">
        <f t="array" ref="AB2331">MAX(($I$2:$I$10000=I2331)*($W$2:$W$10000=W2331)*($E$2:$E$10000="51")*($P$2:$P$10000))</f>
        <v>0</v>
      </c>
      <c r="AC2331" s="957">
        <f t="shared" si="184"/>
        <v>0</v>
      </c>
    </row>
    <row r="2332" spans="24:29" x14ac:dyDescent="0.3">
      <c r="X2332" s="970" t="str">
        <f t="shared" si="182"/>
        <v>PAS AE 2018</v>
      </c>
      <c r="Y2332" s="970" t="str">
        <f t="shared" si="183"/>
        <v/>
      </c>
      <c r="Z2332" s="957">
        <f t="shared" si="180"/>
        <v>0</v>
      </c>
      <c r="AA2332" s="957" t="str">
        <f t="shared" si="181"/>
        <v/>
      </c>
      <c r="AB2332" s="957">
        <f t="array" ref="AB2332">MAX(($I$2:$I$10000=I2332)*($W$2:$W$10000=W2332)*($E$2:$E$10000="51")*($P$2:$P$10000))</f>
        <v>0</v>
      </c>
      <c r="AC2332" s="957">
        <f t="shared" si="184"/>
        <v>0</v>
      </c>
    </row>
    <row r="2333" spans="24:29" x14ac:dyDescent="0.3">
      <c r="X2333" s="970" t="str">
        <f t="shared" si="182"/>
        <v>PAS AE 2018</v>
      </c>
      <c r="Y2333" s="970" t="str">
        <f t="shared" si="183"/>
        <v/>
      </c>
      <c r="Z2333" s="957">
        <f t="shared" si="180"/>
        <v>0</v>
      </c>
      <c r="AA2333" s="957" t="str">
        <f t="shared" si="181"/>
        <v/>
      </c>
      <c r="AB2333" s="957">
        <f t="array" ref="AB2333">MAX(($I$2:$I$10000=I2333)*($W$2:$W$10000=W2333)*($E$2:$E$10000="51")*($P$2:$P$10000))</f>
        <v>0</v>
      </c>
      <c r="AC2333" s="957">
        <f t="shared" si="184"/>
        <v>0</v>
      </c>
    </row>
    <row r="2334" spans="24:29" x14ac:dyDescent="0.3">
      <c r="X2334" s="970" t="str">
        <f t="shared" si="182"/>
        <v>PAS AE 2018</v>
      </c>
      <c r="Y2334" s="970" t="str">
        <f t="shared" si="183"/>
        <v/>
      </c>
      <c r="Z2334" s="957">
        <f t="shared" si="180"/>
        <v>0</v>
      </c>
      <c r="AA2334" s="957" t="str">
        <f t="shared" si="181"/>
        <v/>
      </c>
      <c r="AB2334" s="957">
        <f t="array" ref="AB2334">MAX(($I$2:$I$10000=I2334)*($W$2:$W$10000=W2334)*($E$2:$E$10000="51")*($P$2:$P$10000))</f>
        <v>0</v>
      </c>
      <c r="AC2334" s="957">
        <f t="shared" si="184"/>
        <v>0</v>
      </c>
    </row>
    <row r="2335" spans="24:29" x14ac:dyDescent="0.3">
      <c r="X2335" s="970" t="str">
        <f t="shared" si="182"/>
        <v>PAS AE 2018</v>
      </c>
      <c r="Y2335" s="970" t="str">
        <f t="shared" si="183"/>
        <v/>
      </c>
      <c r="Z2335" s="957">
        <f t="shared" si="180"/>
        <v>0</v>
      </c>
      <c r="AA2335" s="957" t="str">
        <f t="shared" si="181"/>
        <v/>
      </c>
      <c r="AB2335" s="957">
        <f t="array" ref="AB2335">MAX(($I$2:$I$10000=I2335)*($W$2:$W$10000=W2335)*($E$2:$E$10000="51")*($P$2:$P$10000))</f>
        <v>0</v>
      </c>
      <c r="AC2335" s="957">
        <f t="shared" si="184"/>
        <v>0</v>
      </c>
    </row>
    <row r="2336" spans="24:29" x14ac:dyDescent="0.3">
      <c r="X2336" s="970" t="str">
        <f t="shared" si="182"/>
        <v>PAS AE 2018</v>
      </c>
      <c r="Y2336" s="970" t="str">
        <f t="shared" si="183"/>
        <v/>
      </c>
      <c r="Z2336" s="957">
        <f t="shared" si="180"/>
        <v>0</v>
      </c>
      <c r="AA2336" s="957" t="str">
        <f t="shared" si="181"/>
        <v/>
      </c>
      <c r="AB2336" s="957">
        <f t="array" ref="AB2336">MAX(($I$2:$I$10000=I2336)*($W$2:$W$10000=W2336)*($E$2:$E$10000="51")*($P$2:$P$10000))</f>
        <v>0</v>
      </c>
      <c r="AC2336" s="957">
        <f t="shared" si="184"/>
        <v>0</v>
      </c>
    </row>
    <row r="2337" spans="24:29" x14ac:dyDescent="0.3">
      <c r="X2337" s="970" t="str">
        <f t="shared" si="182"/>
        <v>PAS AE 2018</v>
      </c>
      <c r="Y2337" s="970" t="str">
        <f t="shared" si="183"/>
        <v/>
      </c>
      <c r="Z2337" s="957">
        <f t="shared" si="180"/>
        <v>0</v>
      </c>
      <c r="AA2337" s="957" t="str">
        <f t="shared" si="181"/>
        <v/>
      </c>
      <c r="AB2337" s="957">
        <f t="array" ref="AB2337">MAX(($I$2:$I$10000=I2337)*($W$2:$W$10000=W2337)*($E$2:$E$10000="51")*($P$2:$P$10000))</f>
        <v>0</v>
      </c>
      <c r="AC2337" s="957">
        <f t="shared" si="184"/>
        <v>0</v>
      </c>
    </row>
    <row r="2338" spans="24:29" x14ac:dyDescent="0.3">
      <c r="X2338" s="970" t="str">
        <f t="shared" si="182"/>
        <v>PAS AE 2018</v>
      </c>
      <c r="Y2338" s="970" t="str">
        <f t="shared" si="183"/>
        <v/>
      </c>
      <c r="Z2338" s="957">
        <f t="shared" si="180"/>
        <v>0</v>
      </c>
      <c r="AA2338" s="957" t="str">
        <f t="shared" si="181"/>
        <v/>
      </c>
      <c r="AB2338" s="957">
        <f t="array" ref="AB2338">MAX(($I$2:$I$10000=I2338)*($W$2:$W$10000=W2338)*($E$2:$E$10000="51")*($P$2:$P$10000))</f>
        <v>0</v>
      </c>
      <c r="AC2338" s="957">
        <f t="shared" si="184"/>
        <v>0</v>
      </c>
    </row>
    <row r="2339" spans="24:29" x14ac:dyDescent="0.3">
      <c r="X2339" s="970" t="str">
        <f t="shared" si="182"/>
        <v>PAS AE 2018</v>
      </c>
      <c r="Y2339" s="970" t="str">
        <f t="shared" si="183"/>
        <v/>
      </c>
      <c r="Z2339" s="957">
        <f t="shared" si="180"/>
        <v>0</v>
      </c>
      <c r="AA2339" s="957" t="str">
        <f t="shared" si="181"/>
        <v/>
      </c>
      <c r="AB2339" s="957">
        <f t="array" ref="AB2339">MAX(($I$2:$I$10000=I2339)*($W$2:$W$10000=W2339)*($E$2:$E$10000="51")*($P$2:$P$10000))</f>
        <v>0</v>
      </c>
      <c r="AC2339" s="957">
        <f t="shared" si="184"/>
        <v>0</v>
      </c>
    </row>
    <row r="2340" spans="24:29" x14ac:dyDescent="0.3">
      <c r="X2340" s="970" t="str">
        <f t="shared" si="182"/>
        <v>PAS AE 2018</v>
      </c>
      <c r="Y2340" s="970" t="str">
        <f t="shared" si="183"/>
        <v/>
      </c>
      <c r="Z2340" s="957">
        <f t="shared" si="180"/>
        <v>0</v>
      </c>
      <c r="AA2340" s="957" t="str">
        <f t="shared" si="181"/>
        <v/>
      </c>
      <c r="AB2340" s="957">
        <f t="array" ref="AB2340">MAX(($I$2:$I$10000=I2340)*($W$2:$W$10000=W2340)*($E$2:$E$10000="51")*($P$2:$P$10000))</f>
        <v>0</v>
      </c>
      <c r="AC2340" s="957">
        <f t="shared" si="184"/>
        <v>0</v>
      </c>
    </row>
    <row r="2341" spans="24:29" x14ac:dyDescent="0.3">
      <c r="X2341" s="970" t="str">
        <f t="shared" si="182"/>
        <v>PAS AE 2018</v>
      </c>
      <c r="Y2341" s="970" t="str">
        <f t="shared" si="183"/>
        <v/>
      </c>
      <c r="Z2341" s="957">
        <f t="shared" si="180"/>
        <v>0</v>
      </c>
      <c r="AA2341" s="957" t="str">
        <f t="shared" si="181"/>
        <v/>
      </c>
      <c r="AB2341" s="957">
        <f t="array" ref="AB2341">MAX(($I$2:$I$10000=I2341)*($W$2:$W$10000=W2341)*($E$2:$E$10000="51")*($P$2:$P$10000))</f>
        <v>0</v>
      </c>
      <c r="AC2341" s="957">
        <f t="shared" si="184"/>
        <v>0</v>
      </c>
    </row>
    <row r="2342" spans="24:29" x14ac:dyDescent="0.3">
      <c r="X2342" s="970" t="str">
        <f t="shared" si="182"/>
        <v>PAS AE 2018</v>
      </c>
      <c r="Y2342" s="970" t="str">
        <f t="shared" si="183"/>
        <v/>
      </c>
      <c r="Z2342" s="957">
        <f t="shared" si="180"/>
        <v>0</v>
      </c>
      <c r="AA2342" s="957" t="str">
        <f t="shared" si="181"/>
        <v/>
      </c>
      <c r="AB2342" s="957">
        <f t="array" ref="AB2342">MAX(($I$2:$I$10000=I2342)*($W$2:$W$10000=W2342)*($E$2:$E$10000="51")*($P$2:$P$10000))</f>
        <v>0</v>
      </c>
      <c r="AC2342" s="957">
        <f t="shared" si="184"/>
        <v>0</v>
      </c>
    </row>
    <row r="2343" spans="24:29" x14ac:dyDescent="0.3">
      <c r="X2343" s="970" t="str">
        <f t="shared" si="182"/>
        <v>PAS AE 2018</v>
      </c>
      <c r="Y2343" s="970" t="str">
        <f t="shared" si="183"/>
        <v/>
      </c>
      <c r="Z2343" s="957">
        <f t="shared" si="180"/>
        <v>0</v>
      </c>
      <c r="AA2343" s="957" t="str">
        <f t="shared" si="181"/>
        <v/>
      </c>
      <c r="AB2343" s="957">
        <f t="array" ref="AB2343">MAX(($I$2:$I$10000=I2343)*($W$2:$W$10000=W2343)*($E$2:$E$10000="51")*($P$2:$P$10000))</f>
        <v>0</v>
      </c>
      <c r="AC2343" s="957">
        <f t="shared" si="184"/>
        <v>0</v>
      </c>
    </row>
    <row r="2344" spans="24:29" x14ac:dyDescent="0.3">
      <c r="X2344" s="970" t="str">
        <f t="shared" si="182"/>
        <v>PAS AE 2018</v>
      </c>
      <c r="Y2344" s="970" t="str">
        <f t="shared" si="183"/>
        <v/>
      </c>
      <c r="Z2344" s="957">
        <f t="shared" si="180"/>
        <v>0</v>
      </c>
      <c r="AA2344" s="957" t="str">
        <f t="shared" si="181"/>
        <v/>
      </c>
      <c r="AB2344" s="957">
        <f t="array" ref="AB2344">MAX(($I$2:$I$10000=I2344)*($W$2:$W$10000=W2344)*($E$2:$E$10000="51")*($P$2:$P$10000))</f>
        <v>0</v>
      </c>
      <c r="AC2344" s="957">
        <f t="shared" si="184"/>
        <v>0</v>
      </c>
    </row>
    <row r="2345" spans="24:29" x14ac:dyDescent="0.3">
      <c r="X2345" s="970" t="str">
        <f t="shared" si="182"/>
        <v>PAS AE 2018</v>
      </c>
      <c r="Y2345" s="970" t="str">
        <f t="shared" si="183"/>
        <v/>
      </c>
      <c r="Z2345" s="957">
        <f t="shared" si="180"/>
        <v>0</v>
      </c>
      <c r="AA2345" s="957" t="str">
        <f t="shared" si="181"/>
        <v/>
      </c>
      <c r="AB2345" s="957">
        <f t="array" ref="AB2345">MAX(($I$2:$I$10000=I2345)*($W$2:$W$10000=W2345)*($E$2:$E$10000="51")*($P$2:$P$10000))</f>
        <v>0</v>
      </c>
      <c r="AC2345" s="957">
        <f t="shared" si="184"/>
        <v>0</v>
      </c>
    </row>
    <row r="2346" spans="24:29" x14ac:dyDescent="0.3">
      <c r="X2346" s="970" t="str">
        <f t="shared" si="182"/>
        <v>PAS AE 2018</v>
      </c>
      <c r="Y2346" s="970" t="str">
        <f t="shared" si="183"/>
        <v/>
      </c>
      <c r="Z2346" s="957">
        <f t="shared" si="180"/>
        <v>0</v>
      </c>
      <c r="AA2346" s="957" t="str">
        <f t="shared" si="181"/>
        <v/>
      </c>
      <c r="AB2346" s="957">
        <f t="array" ref="AB2346">MAX(($I$2:$I$10000=I2346)*($W$2:$W$10000=W2346)*($E$2:$E$10000="51")*($P$2:$P$10000))</f>
        <v>0</v>
      </c>
      <c r="AC2346" s="957">
        <f t="shared" si="184"/>
        <v>0</v>
      </c>
    </row>
    <row r="2347" spans="24:29" x14ac:dyDescent="0.3">
      <c r="X2347" s="970" t="str">
        <f t="shared" si="182"/>
        <v>PAS AE 2018</v>
      </c>
      <c r="Y2347" s="970" t="str">
        <f t="shared" si="183"/>
        <v/>
      </c>
      <c r="Z2347" s="957">
        <f t="shared" si="180"/>
        <v>0</v>
      </c>
      <c r="AA2347" s="957" t="str">
        <f t="shared" si="181"/>
        <v/>
      </c>
      <c r="AB2347" s="957">
        <f t="array" ref="AB2347">MAX(($I$2:$I$10000=I2347)*($W$2:$W$10000=W2347)*($E$2:$E$10000="51")*($P$2:$P$10000))</f>
        <v>0</v>
      </c>
      <c r="AC2347" s="957">
        <f t="shared" si="184"/>
        <v>0</v>
      </c>
    </row>
    <row r="2348" spans="24:29" x14ac:dyDescent="0.3">
      <c r="X2348" s="970" t="str">
        <f t="shared" si="182"/>
        <v>PAS AE 2018</v>
      </c>
      <c r="Y2348" s="970" t="str">
        <f t="shared" si="183"/>
        <v/>
      </c>
      <c r="Z2348" s="957">
        <f t="shared" si="180"/>
        <v>0</v>
      </c>
      <c r="AA2348" s="957" t="str">
        <f t="shared" si="181"/>
        <v/>
      </c>
      <c r="AB2348" s="957">
        <f t="array" ref="AB2348">MAX(($I$2:$I$10000=I2348)*($W$2:$W$10000=W2348)*($E$2:$E$10000="51")*($P$2:$P$10000))</f>
        <v>0</v>
      </c>
      <c r="AC2348" s="957">
        <f t="shared" si="184"/>
        <v>0</v>
      </c>
    </row>
    <row r="2349" spans="24:29" x14ac:dyDescent="0.3">
      <c r="X2349" s="970" t="str">
        <f t="shared" si="182"/>
        <v>PAS AE 2018</v>
      </c>
      <c r="Y2349" s="970" t="str">
        <f t="shared" si="183"/>
        <v/>
      </c>
      <c r="Z2349" s="957">
        <f t="shared" si="180"/>
        <v>0</v>
      </c>
      <c r="AA2349" s="957" t="str">
        <f t="shared" si="181"/>
        <v/>
      </c>
      <c r="AB2349" s="957">
        <f t="array" ref="AB2349">MAX(($I$2:$I$10000=I2349)*($W$2:$W$10000=W2349)*($E$2:$E$10000="51")*($P$2:$P$10000))</f>
        <v>0</v>
      </c>
      <c r="AC2349" s="957">
        <f t="shared" si="184"/>
        <v>0</v>
      </c>
    </row>
    <row r="2350" spans="24:29" x14ac:dyDescent="0.3">
      <c r="X2350" s="970" t="str">
        <f t="shared" si="182"/>
        <v>PAS AE 2018</v>
      </c>
      <c r="Y2350" s="970" t="str">
        <f t="shared" si="183"/>
        <v/>
      </c>
      <c r="Z2350" s="957">
        <f t="shared" si="180"/>
        <v>0</v>
      </c>
      <c r="AA2350" s="957" t="str">
        <f t="shared" si="181"/>
        <v/>
      </c>
      <c r="AB2350" s="957">
        <f t="array" ref="AB2350">MAX(($I$2:$I$10000=I2350)*($W$2:$W$10000=W2350)*($E$2:$E$10000="51")*($P$2:$P$10000))</f>
        <v>0</v>
      </c>
      <c r="AC2350" s="957">
        <f t="shared" si="184"/>
        <v>0</v>
      </c>
    </row>
    <row r="2351" spans="24:29" x14ac:dyDescent="0.3">
      <c r="X2351" s="970" t="str">
        <f t="shared" si="182"/>
        <v>PAS AE 2018</v>
      </c>
      <c r="Y2351" s="970" t="str">
        <f t="shared" si="183"/>
        <v/>
      </c>
      <c r="Z2351" s="957">
        <f t="shared" si="180"/>
        <v>0</v>
      </c>
      <c r="AA2351" s="957" t="str">
        <f t="shared" si="181"/>
        <v/>
      </c>
      <c r="AB2351" s="957">
        <f t="array" ref="AB2351">MAX(($I$2:$I$10000=I2351)*($W$2:$W$10000=W2351)*($E$2:$E$10000="51")*($P$2:$P$10000))</f>
        <v>0</v>
      </c>
      <c r="AC2351" s="957">
        <f t="shared" si="184"/>
        <v>0</v>
      </c>
    </row>
    <row r="2352" spans="24:29" x14ac:dyDescent="0.3">
      <c r="X2352" s="970" t="str">
        <f t="shared" si="182"/>
        <v>PAS AE 2018</v>
      </c>
      <c r="Y2352" s="970" t="str">
        <f t="shared" si="183"/>
        <v/>
      </c>
      <c r="Z2352" s="957">
        <f t="shared" si="180"/>
        <v>0</v>
      </c>
      <c r="AA2352" s="957" t="str">
        <f t="shared" si="181"/>
        <v/>
      </c>
      <c r="AB2352" s="957">
        <f t="array" ref="AB2352">MAX(($I$2:$I$10000=I2352)*($W$2:$W$10000=W2352)*($E$2:$E$10000="51")*($P$2:$P$10000))</f>
        <v>0</v>
      </c>
      <c r="AC2352" s="957">
        <f t="shared" si="184"/>
        <v>0</v>
      </c>
    </row>
    <row r="2353" spans="24:29" x14ac:dyDescent="0.3">
      <c r="X2353" s="970" t="str">
        <f t="shared" si="182"/>
        <v>PAS AE 2018</v>
      </c>
      <c r="Y2353" s="970" t="str">
        <f t="shared" si="183"/>
        <v/>
      </c>
      <c r="Z2353" s="957">
        <f t="shared" si="180"/>
        <v>0</v>
      </c>
      <c r="AA2353" s="957" t="str">
        <f t="shared" si="181"/>
        <v/>
      </c>
      <c r="AB2353" s="957">
        <f t="array" ref="AB2353">MAX(($I$2:$I$10000=I2353)*($W$2:$W$10000=W2353)*($E$2:$E$10000="51")*($P$2:$P$10000))</f>
        <v>0</v>
      </c>
      <c r="AC2353" s="957">
        <f t="shared" si="184"/>
        <v>0</v>
      </c>
    </row>
    <row r="2354" spans="24:29" x14ac:dyDescent="0.3">
      <c r="X2354" s="970" t="str">
        <f t="shared" si="182"/>
        <v>PAS AE 2018</v>
      </c>
      <c r="Y2354" s="970" t="str">
        <f t="shared" si="183"/>
        <v/>
      </c>
      <c r="Z2354" s="957">
        <f t="shared" si="180"/>
        <v>0</v>
      </c>
      <c r="AA2354" s="957" t="str">
        <f t="shared" si="181"/>
        <v/>
      </c>
      <c r="AB2354" s="957">
        <f t="array" ref="AB2354">MAX(($I$2:$I$10000=I2354)*($W$2:$W$10000=W2354)*($E$2:$E$10000="51")*($P$2:$P$10000))</f>
        <v>0</v>
      </c>
      <c r="AC2354" s="957">
        <f t="shared" si="184"/>
        <v>0</v>
      </c>
    </row>
    <row r="2355" spans="24:29" x14ac:dyDescent="0.3">
      <c r="X2355" s="970" t="str">
        <f t="shared" si="182"/>
        <v>PAS AE 2018</v>
      </c>
      <c r="Y2355" s="970" t="str">
        <f t="shared" si="183"/>
        <v/>
      </c>
      <c r="Z2355" s="957">
        <f t="shared" si="180"/>
        <v>0</v>
      </c>
      <c r="AA2355" s="957" t="str">
        <f t="shared" si="181"/>
        <v/>
      </c>
      <c r="AB2355" s="957">
        <f t="array" ref="AB2355">MAX(($I$2:$I$10000=I2355)*($W$2:$W$10000=W2355)*($E$2:$E$10000="51")*($P$2:$P$10000))</f>
        <v>0</v>
      </c>
      <c r="AC2355" s="957">
        <f t="shared" si="184"/>
        <v>0</v>
      </c>
    </row>
    <row r="2356" spans="24:29" x14ac:dyDescent="0.3">
      <c r="X2356" s="970" t="str">
        <f t="shared" si="182"/>
        <v>PAS AE 2018</v>
      </c>
      <c r="Y2356" s="970" t="str">
        <f t="shared" si="183"/>
        <v/>
      </c>
      <c r="Z2356" s="957">
        <f t="shared" si="180"/>
        <v>0</v>
      </c>
      <c r="AA2356" s="957" t="str">
        <f t="shared" si="181"/>
        <v/>
      </c>
      <c r="AB2356" s="957">
        <f t="array" ref="AB2356">MAX(($I$2:$I$10000=I2356)*($W$2:$W$10000=W2356)*($E$2:$E$10000="51")*($P$2:$P$10000))</f>
        <v>0</v>
      </c>
      <c r="AC2356" s="957">
        <f t="shared" si="184"/>
        <v>0</v>
      </c>
    </row>
    <row r="2357" spans="24:29" x14ac:dyDescent="0.3">
      <c r="X2357" s="970" t="str">
        <f t="shared" si="182"/>
        <v>PAS AE 2018</v>
      </c>
      <c r="Y2357" s="970" t="str">
        <f t="shared" si="183"/>
        <v/>
      </c>
      <c r="Z2357" s="957">
        <f t="shared" si="180"/>
        <v>0</v>
      </c>
      <c r="AA2357" s="957" t="str">
        <f t="shared" si="181"/>
        <v/>
      </c>
      <c r="AB2357" s="957">
        <f t="array" ref="AB2357">MAX(($I$2:$I$10000=I2357)*($W$2:$W$10000=W2357)*($E$2:$E$10000="51")*($P$2:$P$10000))</f>
        <v>0</v>
      </c>
      <c r="AC2357" s="957">
        <f t="shared" si="184"/>
        <v>0</v>
      </c>
    </row>
    <row r="2358" spans="24:29" x14ac:dyDescent="0.3">
      <c r="X2358" s="970" t="str">
        <f t="shared" si="182"/>
        <v>PAS AE 2018</v>
      </c>
      <c r="Y2358" s="970" t="str">
        <f t="shared" si="183"/>
        <v/>
      </c>
      <c r="Z2358" s="957">
        <f t="shared" si="180"/>
        <v>0</v>
      </c>
      <c r="AA2358" s="957" t="str">
        <f t="shared" si="181"/>
        <v/>
      </c>
      <c r="AB2358" s="957">
        <f t="array" ref="AB2358">MAX(($I$2:$I$10000=I2358)*($W$2:$W$10000=W2358)*($E$2:$E$10000="51")*($P$2:$P$10000))</f>
        <v>0</v>
      </c>
      <c r="AC2358" s="957">
        <f t="shared" si="184"/>
        <v>0</v>
      </c>
    </row>
    <row r="2359" spans="24:29" x14ac:dyDescent="0.3">
      <c r="X2359" s="970" t="str">
        <f t="shared" si="182"/>
        <v>PAS AE 2018</v>
      </c>
      <c r="Y2359" s="970" t="str">
        <f t="shared" si="183"/>
        <v/>
      </c>
      <c r="Z2359" s="957">
        <f t="shared" si="180"/>
        <v>0</v>
      </c>
      <c r="AA2359" s="957" t="str">
        <f t="shared" si="181"/>
        <v/>
      </c>
      <c r="AB2359" s="957">
        <f t="array" ref="AB2359">MAX(($I$2:$I$10000=I2359)*($W$2:$W$10000=W2359)*($E$2:$E$10000="51")*($P$2:$P$10000))</f>
        <v>0</v>
      </c>
      <c r="AC2359" s="957">
        <f t="shared" si="184"/>
        <v>0</v>
      </c>
    </row>
    <row r="2360" spans="24:29" x14ac:dyDescent="0.3">
      <c r="X2360" s="970" t="str">
        <f t="shared" si="182"/>
        <v>PAS AE 2018</v>
      </c>
      <c r="Y2360" s="970" t="str">
        <f t="shared" si="183"/>
        <v/>
      </c>
      <c r="Z2360" s="957">
        <f t="shared" si="180"/>
        <v>0</v>
      </c>
      <c r="AA2360" s="957" t="str">
        <f t="shared" si="181"/>
        <v/>
      </c>
      <c r="AB2360" s="957">
        <f t="array" ref="AB2360">MAX(($I$2:$I$10000=I2360)*($W$2:$W$10000=W2360)*($E$2:$E$10000="51")*($P$2:$P$10000))</f>
        <v>0</v>
      </c>
      <c r="AC2360" s="957">
        <f t="shared" si="184"/>
        <v>0</v>
      </c>
    </row>
    <row r="2361" spans="24:29" x14ac:dyDescent="0.3">
      <c r="X2361" s="970" t="str">
        <f t="shared" si="182"/>
        <v>PAS AE 2018</v>
      </c>
      <c r="Y2361" s="970" t="str">
        <f t="shared" si="183"/>
        <v/>
      </c>
      <c r="Z2361" s="957">
        <f t="shared" si="180"/>
        <v>0</v>
      </c>
      <c r="AA2361" s="957" t="str">
        <f t="shared" si="181"/>
        <v/>
      </c>
      <c r="AB2361" s="957">
        <f t="array" ref="AB2361">MAX(($I$2:$I$10000=I2361)*($W$2:$W$10000=W2361)*($E$2:$E$10000="51")*($P$2:$P$10000))</f>
        <v>0</v>
      </c>
      <c r="AC2361" s="957">
        <f t="shared" si="184"/>
        <v>0</v>
      </c>
    </row>
    <row r="2362" spans="24:29" x14ac:dyDescent="0.3">
      <c r="X2362" s="970" t="str">
        <f t="shared" si="182"/>
        <v>PAS AE 2018</v>
      </c>
      <c r="Y2362" s="970" t="str">
        <f t="shared" si="183"/>
        <v/>
      </c>
      <c r="Z2362" s="957">
        <f t="shared" si="180"/>
        <v>0</v>
      </c>
      <c r="AA2362" s="957" t="str">
        <f t="shared" si="181"/>
        <v/>
      </c>
      <c r="AB2362" s="957">
        <f t="array" ref="AB2362">MAX(($I$2:$I$10000=I2362)*($W$2:$W$10000=W2362)*($E$2:$E$10000="51")*($P$2:$P$10000))</f>
        <v>0</v>
      </c>
      <c r="AC2362" s="957">
        <f t="shared" si="184"/>
        <v>0</v>
      </c>
    </row>
    <row r="2363" spans="24:29" x14ac:dyDescent="0.3">
      <c r="X2363" s="970" t="str">
        <f t="shared" si="182"/>
        <v>PAS AE 2018</v>
      </c>
      <c r="Y2363" s="970" t="str">
        <f t="shared" si="183"/>
        <v/>
      </c>
      <c r="Z2363" s="957">
        <f t="shared" si="180"/>
        <v>0</v>
      </c>
      <c r="AA2363" s="957" t="str">
        <f t="shared" si="181"/>
        <v/>
      </c>
      <c r="AB2363" s="957">
        <f t="array" ref="AB2363">MAX(($I$2:$I$10000=I2363)*($W$2:$W$10000=W2363)*($E$2:$E$10000="51")*($P$2:$P$10000))</f>
        <v>0</v>
      </c>
      <c r="AC2363" s="957">
        <f t="shared" si="184"/>
        <v>0</v>
      </c>
    </row>
    <row r="2364" spans="24:29" x14ac:dyDescent="0.3">
      <c r="X2364" s="970" t="str">
        <f t="shared" si="182"/>
        <v>PAS AE 2018</v>
      </c>
      <c r="Y2364" s="970" t="str">
        <f t="shared" si="183"/>
        <v/>
      </c>
      <c r="Z2364" s="957">
        <f t="shared" si="180"/>
        <v>0</v>
      </c>
      <c r="AA2364" s="957" t="str">
        <f t="shared" si="181"/>
        <v/>
      </c>
      <c r="AB2364" s="957">
        <f t="array" ref="AB2364">MAX(($I$2:$I$10000=I2364)*($W$2:$W$10000=W2364)*($E$2:$E$10000="51")*($P$2:$P$10000))</f>
        <v>0</v>
      </c>
      <c r="AC2364" s="957">
        <f t="shared" si="184"/>
        <v>0</v>
      </c>
    </row>
    <row r="2365" spans="24:29" x14ac:dyDescent="0.3">
      <c r="X2365" s="970" t="str">
        <f t="shared" si="182"/>
        <v>PAS AE 2018</v>
      </c>
      <c r="Y2365" s="970" t="str">
        <f t="shared" si="183"/>
        <v/>
      </c>
      <c r="Z2365" s="957">
        <f t="shared" si="180"/>
        <v>0</v>
      </c>
      <c r="AA2365" s="957" t="str">
        <f t="shared" si="181"/>
        <v/>
      </c>
      <c r="AB2365" s="957">
        <f t="array" ref="AB2365">MAX(($I$2:$I$10000=I2365)*($W$2:$W$10000=W2365)*($E$2:$E$10000="51")*($P$2:$P$10000))</f>
        <v>0</v>
      </c>
      <c r="AC2365" s="957">
        <f t="shared" si="184"/>
        <v>0</v>
      </c>
    </row>
    <row r="2366" spans="24:29" x14ac:dyDescent="0.3">
      <c r="X2366" s="970" t="str">
        <f t="shared" si="182"/>
        <v>PAS AE 2018</v>
      </c>
      <c r="Y2366" s="970" t="str">
        <f t="shared" si="183"/>
        <v/>
      </c>
      <c r="Z2366" s="957">
        <f t="shared" si="180"/>
        <v>0</v>
      </c>
      <c r="AA2366" s="957" t="str">
        <f t="shared" si="181"/>
        <v/>
      </c>
      <c r="AB2366" s="957">
        <f t="array" ref="AB2366">MAX(($I$2:$I$10000=I2366)*($W$2:$W$10000=W2366)*($E$2:$E$10000="51")*($P$2:$P$10000))</f>
        <v>0</v>
      </c>
      <c r="AC2366" s="957">
        <f t="shared" si="184"/>
        <v>0</v>
      </c>
    </row>
    <row r="2367" spans="24:29" x14ac:dyDescent="0.3">
      <c r="X2367" s="970" t="str">
        <f t="shared" si="182"/>
        <v>PAS AE 2018</v>
      </c>
      <c r="Y2367" s="970" t="str">
        <f t="shared" si="183"/>
        <v/>
      </c>
      <c r="Z2367" s="957">
        <f t="shared" si="180"/>
        <v>0</v>
      </c>
      <c r="AA2367" s="957" t="str">
        <f t="shared" si="181"/>
        <v/>
      </c>
      <c r="AB2367" s="957">
        <f t="array" ref="AB2367">MAX(($I$2:$I$10000=I2367)*($W$2:$W$10000=W2367)*($E$2:$E$10000="51")*($P$2:$P$10000))</f>
        <v>0</v>
      </c>
      <c r="AC2367" s="957">
        <f t="shared" si="184"/>
        <v>0</v>
      </c>
    </row>
    <row r="2368" spans="24:29" x14ac:dyDescent="0.3">
      <c r="X2368" s="970" t="str">
        <f t="shared" si="182"/>
        <v>PAS AE 2018</v>
      </c>
      <c r="Y2368" s="970" t="str">
        <f t="shared" si="183"/>
        <v/>
      </c>
      <c r="Z2368" s="957">
        <f t="shared" si="180"/>
        <v>0</v>
      </c>
      <c r="AA2368" s="957" t="str">
        <f t="shared" si="181"/>
        <v/>
      </c>
      <c r="AB2368" s="957">
        <f t="array" ref="AB2368">MAX(($I$2:$I$10000=I2368)*($W$2:$W$10000=W2368)*($E$2:$E$10000="51")*($P$2:$P$10000))</f>
        <v>0</v>
      </c>
      <c r="AC2368" s="957">
        <f t="shared" si="184"/>
        <v>0</v>
      </c>
    </row>
    <row r="2369" spans="24:29" x14ac:dyDescent="0.3">
      <c r="X2369" s="970" t="str">
        <f t="shared" si="182"/>
        <v>PAS AE 2018</v>
      </c>
      <c r="Y2369" s="970" t="str">
        <f t="shared" si="183"/>
        <v/>
      </c>
      <c r="Z2369" s="957">
        <f t="shared" si="180"/>
        <v>0</v>
      </c>
      <c r="AA2369" s="957" t="str">
        <f t="shared" si="181"/>
        <v/>
      </c>
      <c r="AB2369" s="957">
        <f t="array" ref="AB2369">MAX(($I$2:$I$10000=I2369)*($W$2:$W$10000=W2369)*($E$2:$E$10000="51")*($P$2:$P$10000))</f>
        <v>0</v>
      </c>
      <c r="AC2369" s="957">
        <f t="shared" si="184"/>
        <v>0</v>
      </c>
    </row>
    <row r="2370" spans="24:29" x14ac:dyDescent="0.3">
      <c r="X2370" s="970" t="str">
        <f t="shared" si="182"/>
        <v>PAS AE 2018</v>
      </c>
      <c r="Y2370" s="970" t="str">
        <f t="shared" si="183"/>
        <v/>
      </c>
      <c r="Z2370" s="957">
        <f t="shared" ref="Z2370:Z2433" si="185">IF(AND(X2370="AE 2018",Y2370&lt;&gt;"0"),F2370,0)</f>
        <v>0</v>
      </c>
      <c r="AA2370" s="957" t="str">
        <f t="shared" ref="AA2370:AA2433" si="186">LEFT(C2370,12)</f>
        <v/>
      </c>
      <c r="AB2370" s="957">
        <f t="array" ref="AB2370">MAX(($I$2:$I$10000=I2370)*($W$2:$W$10000=W2370)*($E$2:$E$10000="51")*($P$2:$P$10000))</f>
        <v>0</v>
      </c>
      <c r="AC2370" s="957">
        <f t="shared" si="184"/>
        <v>0</v>
      </c>
    </row>
    <row r="2371" spans="24:29" x14ac:dyDescent="0.3">
      <c r="X2371" s="970" t="str">
        <f t="shared" ref="X2371:X2434" si="187">IF(AND(OR(E2371="51",E2371="57",E2371="54",E2371="61"),YEAR(AB2371)=2018),"AE 2018","PAS AE 2018")</f>
        <v>PAS AE 2018</v>
      </c>
      <c r="Y2371" s="970" t="str">
        <f t="shared" ref="Y2371:Y2434" si="188">CONCATENATE(W2371,I2371,E2371)</f>
        <v/>
      </c>
      <c r="Z2371" s="957">
        <f t="shared" si="185"/>
        <v>0</v>
      </c>
      <c r="AA2371" s="957" t="str">
        <f t="shared" si="186"/>
        <v/>
      </c>
      <c r="AB2371" s="957">
        <f t="array" ref="AB2371">MAX(($I$2:$I$10000=I2371)*($W$2:$W$10000=W2371)*($E$2:$E$10000="51")*($P$2:$P$10000))</f>
        <v>0</v>
      </c>
      <c r="AC2371" s="957">
        <f t="shared" ref="AC2371:AC2434" si="189">IF(YEAR(A2371)&gt;2018,0,F2371)</f>
        <v>0</v>
      </c>
    </row>
    <row r="2372" spans="24:29" x14ac:dyDescent="0.3">
      <c r="X2372" s="970" t="str">
        <f t="shared" si="187"/>
        <v>PAS AE 2018</v>
      </c>
      <c r="Y2372" s="970" t="str">
        <f t="shared" si="188"/>
        <v/>
      </c>
      <c r="Z2372" s="957">
        <f t="shared" si="185"/>
        <v>0</v>
      </c>
      <c r="AA2372" s="957" t="str">
        <f t="shared" si="186"/>
        <v/>
      </c>
      <c r="AB2372" s="957">
        <f t="array" ref="AB2372">MAX(($I$2:$I$10000=I2372)*($W$2:$W$10000=W2372)*($E$2:$E$10000="51")*($P$2:$P$10000))</f>
        <v>0</v>
      </c>
      <c r="AC2372" s="957">
        <f t="shared" si="189"/>
        <v>0</v>
      </c>
    </row>
    <row r="2373" spans="24:29" x14ac:dyDescent="0.3">
      <c r="X2373" s="970" t="str">
        <f t="shared" si="187"/>
        <v>PAS AE 2018</v>
      </c>
      <c r="Y2373" s="970" t="str">
        <f t="shared" si="188"/>
        <v/>
      </c>
      <c r="Z2373" s="957">
        <f t="shared" si="185"/>
        <v>0</v>
      </c>
      <c r="AA2373" s="957" t="str">
        <f t="shared" si="186"/>
        <v/>
      </c>
      <c r="AB2373" s="957">
        <f t="array" ref="AB2373">MAX(($I$2:$I$10000=I2373)*($W$2:$W$10000=W2373)*($E$2:$E$10000="51")*($P$2:$P$10000))</f>
        <v>0</v>
      </c>
      <c r="AC2373" s="957">
        <f t="shared" si="189"/>
        <v>0</v>
      </c>
    </row>
    <row r="2374" spans="24:29" x14ac:dyDescent="0.3">
      <c r="X2374" s="970" t="str">
        <f t="shared" si="187"/>
        <v>PAS AE 2018</v>
      </c>
      <c r="Y2374" s="970" t="str">
        <f t="shared" si="188"/>
        <v/>
      </c>
      <c r="Z2374" s="957">
        <f t="shared" si="185"/>
        <v>0</v>
      </c>
      <c r="AA2374" s="957" t="str">
        <f t="shared" si="186"/>
        <v/>
      </c>
      <c r="AB2374" s="957">
        <f t="array" ref="AB2374">MAX(($I$2:$I$10000=I2374)*($W$2:$W$10000=W2374)*($E$2:$E$10000="51")*($P$2:$P$10000))</f>
        <v>0</v>
      </c>
      <c r="AC2374" s="957">
        <f t="shared" si="189"/>
        <v>0</v>
      </c>
    </row>
    <row r="2375" spans="24:29" x14ac:dyDescent="0.3">
      <c r="X2375" s="970" t="str">
        <f t="shared" si="187"/>
        <v>PAS AE 2018</v>
      </c>
      <c r="Y2375" s="970" t="str">
        <f t="shared" si="188"/>
        <v/>
      </c>
      <c r="Z2375" s="957">
        <f t="shared" si="185"/>
        <v>0</v>
      </c>
      <c r="AA2375" s="957" t="str">
        <f t="shared" si="186"/>
        <v/>
      </c>
      <c r="AB2375" s="957">
        <f t="array" ref="AB2375">MAX(($I$2:$I$10000=I2375)*($W$2:$W$10000=W2375)*($E$2:$E$10000="51")*($P$2:$P$10000))</f>
        <v>0</v>
      </c>
      <c r="AC2375" s="957">
        <f t="shared" si="189"/>
        <v>0</v>
      </c>
    </row>
    <row r="2376" spans="24:29" x14ac:dyDescent="0.3">
      <c r="X2376" s="970" t="str">
        <f t="shared" si="187"/>
        <v>PAS AE 2018</v>
      </c>
      <c r="Y2376" s="970" t="str">
        <f t="shared" si="188"/>
        <v/>
      </c>
      <c r="Z2376" s="957">
        <f t="shared" si="185"/>
        <v>0</v>
      </c>
      <c r="AA2376" s="957" t="str">
        <f t="shared" si="186"/>
        <v/>
      </c>
      <c r="AB2376" s="957">
        <f t="array" ref="AB2376">MAX(($I$2:$I$10000=I2376)*($W$2:$W$10000=W2376)*($E$2:$E$10000="51")*($P$2:$P$10000))</f>
        <v>0</v>
      </c>
      <c r="AC2376" s="957">
        <f t="shared" si="189"/>
        <v>0</v>
      </c>
    </row>
    <row r="2377" spans="24:29" x14ac:dyDescent="0.3">
      <c r="X2377" s="970" t="str">
        <f t="shared" si="187"/>
        <v>PAS AE 2018</v>
      </c>
      <c r="Y2377" s="970" t="str">
        <f t="shared" si="188"/>
        <v/>
      </c>
      <c r="Z2377" s="957">
        <f t="shared" si="185"/>
        <v>0</v>
      </c>
      <c r="AA2377" s="957" t="str">
        <f t="shared" si="186"/>
        <v/>
      </c>
      <c r="AB2377" s="957">
        <f t="array" ref="AB2377">MAX(($I$2:$I$10000=I2377)*($W$2:$W$10000=W2377)*($E$2:$E$10000="51")*($P$2:$P$10000))</f>
        <v>0</v>
      </c>
      <c r="AC2377" s="957">
        <f t="shared" si="189"/>
        <v>0</v>
      </c>
    </row>
    <row r="2378" spans="24:29" x14ac:dyDescent="0.3">
      <c r="X2378" s="970" t="str">
        <f t="shared" si="187"/>
        <v>PAS AE 2018</v>
      </c>
      <c r="Y2378" s="970" t="str">
        <f t="shared" si="188"/>
        <v/>
      </c>
      <c r="Z2378" s="957">
        <f t="shared" si="185"/>
        <v>0</v>
      </c>
      <c r="AA2378" s="957" t="str">
        <f t="shared" si="186"/>
        <v/>
      </c>
      <c r="AB2378" s="957">
        <f t="array" ref="AB2378">MAX(($I$2:$I$10000=I2378)*($W$2:$W$10000=W2378)*($E$2:$E$10000="51")*($P$2:$P$10000))</f>
        <v>0</v>
      </c>
      <c r="AC2378" s="957">
        <f t="shared" si="189"/>
        <v>0</v>
      </c>
    </row>
    <row r="2379" spans="24:29" x14ac:dyDescent="0.3">
      <c r="X2379" s="970" t="str">
        <f t="shared" si="187"/>
        <v>PAS AE 2018</v>
      </c>
      <c r="Y2379" s="970" t="str">
        <f t="shared" si="188"/>
        <v/>
      </c>
      <c r="Z2379" s="957">
        <f t="shared" si="185"/>
        <v>0</v>
      </c>
      <c r="AA2379" s="957" t="str">
        <f t="shared" si="186"/>
        <v/>
      </c>
      <c r="AB2379" s="957">
        <f t="array" ref="AB2379">MAX(($I$2:$I$10000=I2379)*($W$2:$W$10000=W2379)*($E$2:$E$10000="51")*($P$2:$P$10000))</f>
        <v>0</v>
      </c>
      <c r="AC2379" s="957">
        <f t="shared" si="189"/>
        <v>0</v>
      </c>
    </row>
    <row r="2380" spans="24:29" x14ac:dyDescent="0.3">
      <c r="X2380" s="970" t="str">
        <f t="shared" si="187"/>
        <v>PAS AE 2018</v>
      </c>
      <c r="Y2380" s="970" t="str">
        <f t="shared" si="188"/>
        <v/>
      </c>
      <c r="Z2380" s="957">
        <f t="shared" si="185"/>
        <v>0</v>
      </c>
      <c r="AA2380" s="957" t="str">
        <f t="shared" si="186"/>
        <v/>
      </c>
      <c r="AB2380" s="957">
        <f t="array" ref="AB2380">MAX(($I$2:$I$10000=I2380)*($W$2:$W$10000=W2380)*($E$2:$E$10000="51")*($P$2:$P$10000))</f>
        <v>0</v>
      </c>
      <c r="AC2380" s="957">
        <f t="shared" si="189"/>
        <v>0</v>
      </c>
    </row>
    <row r="2381" spans="24:29" x14ac:dyDescent="0.3">
      <c r="X2381" s="970" t="str">
        <f t="shared" si="187"/>
        <v>PAS AE 2018</v>
      </c>
      <c r="Y2381" s="970" t="str">
        <f t="shared" si="188"/>
        <v/>
      </c>
      <c r="Z2381" s="957">
        <f t="shared" si="185"/>
        <v>0</v>
      </c>
      <c r="AA2381" s="957" t="str">
        <f t="shared" si="186"/>
        <v/>
      </c>
      <c r="AB2381" s="957">
        <f t="array" ref="AB2381">MAX(($I$2:$I$10000=I2381)*($W$2:$W$10000=W2381)*($E$2:$E$10000="51")*($P$2:$P$10000))</f>
        <v>0</v>
      </c>
      <c r="AC2381" s="957">
        <f t="shared" si="189"/>
        <v>0</v>
      </c>
    </row>
    <row r="2382" spans="24:29" x14ac:dyDescent="0.3">
      <c r="X2382" s="970" t="str">
        <f t="shared" si="187"/>
        <v>PAS AE 2018</v>
      </c>
      <c r="Y2382" s="970" t="str">
        <f t="shared" si="188"/>
        <v/>
      </c>
      <c r="Z2382" s="957">
        <f t="shared" si="185"/>
        <v>0</v>
      </c>
      <c r="AA2382" s="957" t="str">
        <f t="shared" si="186"/>
        <v/>
      </c>
      <c r="AB2382" s="957">
        <f t="array" ref="AB2382">MAX(($I$2:$I$10000=I2382)*($W$2:$W$10000=W2382)*($E$2:$E$10000="51")*($P$2:$P$10000))</f>
        <v>0</v>
      </c>
      <c r="AC2382" s="957">
        <f t="shared" si="189"/>
        <v>0</v>
      </c>
    </row>
    <row r="2383" spans="24:29" x14ac:dyDescent="0.3">
      <c r="X2383" s="970" t="str">
        <f t="shared" si="187"/>
        <v>PAS AE 2018</v>
      </c>
      <c r="Y2383" s="970" t="str">
        <f t="shared" si="188"/>
        <v/>
      </c>
      <c r="Z2383" s="957">
        <f t="shared" si="185"/>
        <v>0</v>
      </c>
      <c r="AA2383" s="957" t="str">
        <f t="shared" si="186"/>
        <v/>
      </c>
      <c r="AB2383" s="957">
        <f t="array" ref="AB2383">MAX(($I$2:$I$10000=I2383)*($W$2:$W$10000=W2383)*($E$2:$E$10000="51")*($P$2:$P$10000))</f>
        <v>0</v>
      </c>
      <c r="AC2383" s="957">
        <f t="shared" si="189"/>
        <v>0</v>
      </c>
    </row>
    <row r="2384" spans="24:29" x14ac:dyDescent="0.3">
      <c r="X2384" s="970" t="str">
        <f t="shared" si="187"/>
        <v>PAS AE 2018</v>
      </c>
      <c r="Y2384" s="970" t="str">
        <f t="shared" si="188"/>
        <v/>
      </c>
      <c r="Z2384" s="957">
        <f t="shared" si="185"/>
        <v>0</v>
      </c>
      <c r="AA2384" s="957" t="str">
        <f t="shared" si="186"/>
        <v/>
      </c>
      <c r="AB2384" s="957">
        <f t="array" ref="AB2384">MAX(($I$2:$I$10000=I2384)*($W$2:$W$10000=W2384)*($E$2:$E$10000="51")*($P$2:$P$10000))</f>
        <v>0</v>
      </c>
      <c r="AC2384" s="957">
        <f t="shared" si="189"/>
        <v>0</v>
      </c>
    </row>
    <row r="2385" spans="24:29" x14ac:dyDescent="0.3">
      <c r="X2385" s="970" t="str">
        <f t="shared" si="187"/>
        <v>PAS AE 2018</v>
      </c>
      <c r="Y2385" s="970" t="str">
        <f t="shared" si="188"/>
        <v/>
      </c>
      <c r="Z2385" s="957">
        <f t="shared" si="185"/>
        <v>0</v>
      </c>
      <c r="AA2385" s="957" t="str">
        <f t="shared" si="186"/>
        <v/>
      </c>
      <c r="AB2385" s="957">
        <f t="array" ref="AB2385">MAX(($I$2:$I$10000=I2385)*($W$2:$W$10000=W2385)*($E$2:$E$10000="51")*($P$2:$P$10000))</f>
        <v>0</v>
      </c>
      <c r="AC2385" s="957">
        <f t="shared" si="189"/>
        <v>0</v>
      </c>
    </row>
    <row r="2386" spans="24:29" x14ac:dyDescent="0.3">
      <c r="X2386" s="970" t="str">
        <f t="shared" si="187"/>
        <v>PAS AE 2018</v>
      </c>
      <c r="Y2386" s="970" t="str">
        <f t="shared" si="188"/>
        <v/>
      </c>
      <c r="Z2386" s="957">
        <f t="shared" si="185"/>
        <v>0</v>
      </c>
      <c r="AA2386" s="957" t="str">
        <f t="shared" si="186"/>
        <v/>
      </c>
      <c r="AB2386" s="957">
        <f t="array" ref="AB2386">MAX(($I$2:$I$10000=I2386)*($W$2:$W$10000=W2386)*($E$2:$E$10000="51")*($P$2:$P$10000))</f>
        <v>0</v>
      </c>
      <c r="AC2386" s="957">
        <f t="shared" si="189"/>
        <v>0</v>
      </c>
    </row>
    <row r="2387" spans="24:29" x14ac:dyDescent="0.3">
      <c r="X2387" s="970" t="str">
        <f t="shared" si="187"/>
        <v>PAS AE 2018</v>
      </c>
      <c r="Y2387" s="970" t="str">
        <f t="shared" si="188"/>
        <v/>
      </c>
      <c r="Z2387" s="957">
        <f t="shared" si="185"/>
        <v>0</v>
      </c>
      <c r="AA2387" s="957" t="str">
        <f t="shared" si="186"/>
        <v/>
      </c>
      <c r="AB2387" s="957">
        <f t="array" ref="AB2387">MAX(($I$2:$I$10000=I2387)*($W$2:$W$10000=W2387)*($E$2:$E$10000="51")*($P$2:$P$10000))</f>
        <v>0</v>
      </c>
      <c r="AC2387" s="957">
        <f t="shared" si="189"/>
        <v>0</v>
      </c>
    </row>
    <row r="2388" spans="24:29" x14ac:dyDescent="0.3">
      <c r="X2388" s="970" t="str">
        <f t="shared" si="187"/>
        <v>PAS AE 2018</v>
      </c>
      <c r="Y2388" s="970" t="str">
        <f t="shared" si="188"/>
        <v/>
      </c>
      <c r="Z2388" s="957">
        <f t="shared" si="185"/>
        <v>0</v>
      </c>
      <c r="AA2388" s="957" t="str">
        <f t="shared" si="186"/>
        <v/>
      </c>
      <c r="AB2388" s="957">
        <f t="array" ref="AB2388">MAX(($I$2:$I$10000=I2388)*($W$2:$W$10000=W2388)*($E$2:$E$10000="51")*($P$2:$P$10000))</f>
        <v>0</v>
      </c>
      <c r="AC2388" s="957">
        <f t="shared" si="189"/>
        <v>0</v>
      </c>
    </row>
    <row r="2389" spans="24:29" x14ac:dyDescent="0.3">
      <c r="X2389" s="970" t="str">
        <f t="shared" si="187"/>
        <v>PAS AE 2018</v>
      </c>
      <c r="Y2389" s="970" t="str">
        <f t="shared" si="188"/>
        <v/>
      </c>
      <c r="Z2389" s="957">
        <f t="shared" si="185"/>
        <v>0</v>
      </c>
      <c r="AA2389" s="957" t="str">
        <f t="shared" si="186"/>
        <v/>
      </c>
      <c r="AB2389" s="957">
        <f t="array" ref="AB2389">MAX(($I$2:$I$10000=I2389)*($W$2:$W$10000=W2389)*($E$2:$E$10000="51")*($P$2:$P$10000))</f>
        <v>0</v>
      </c>
      <c r="AC2389" s="957">
        <f t="shared" si="189"/>
        <v>0</v>
      </c>
    </row>
    <row r="2390" spans="24:29" x14ac:dyDescent="0.3">
      <c r="X2390" s="970" t="str">
        <f t="shared" si="187"/>
        <v>PAS AE 2018</v>
      </c>
      <c r="Y2390" s="970" t="str">
        <f t="shared" si="188"/>
        <v/>
      </c>
      <c r="Z2390" s="957">
        <f t="shared" si="185"/>
        <v>0</v>
      </c>
      <c r="AA2390" s="957" t="str">
        <f t="shared" si="186"/>
        <v/>
      </c>
      <c r="AB2390" s="957">
        <f t="array" ref="AB2390">MAX(($I$2:$I$10000=I2390)*($W$2:$W$10000=W2390)*($E$2:$E$10000="51")*($P$2:$P$10000))</f>
        <v>0</v>
      </c>
      <c r="AC2390" s="957">
        <f t="shared" si="189"/>
        <v>0</v>
      </c>
    </row>
    <row r="2391" spans="24:29" x14ac:dyDescent="0.3">
      <c r="X2391" s="970" t="str">
        <f t="shared" si="187"/>
        <v>PAS AE 2018</v>
      </c>
      <c r="Y2391" s="970" t="str">
        <f t="shared" si="188"/>
        <v/>
      </c>
      <c r="Z2391" s="957">
        <f t="shared" si="185"/>
        <v>0</v>
      </c>
      <c r="AA2391" s="957" t="str">
        <f t="shared" si="186"/>
        <v/>
      </c>
      <c r="AB2391" s="957">
        <f t="array" ref="AB2391">MAX(($I$2:$I$10000=I2391)*($W$2:$W$10000=W2391)*($E$2:$E$10000="51")*($P$2:$P$10000))</f>
        <v>0</v>
      </c>
      <c r="AC2391" s="957">
        <f t="shared" si="189"/>
        <v>0</v>
      </c>
    </row>
    <row r="2392" spans="24:29" x14ac:dyDescent="0.3">
      <c r="X2392" s="970" t="str">
        <f t="shared" si="187"/>
        <v>PAS AE 2018</v>
      </c>
      <c r="Y2392" s="970" t="str">
        <f t="shared" si="188"/>
        <v/>
      </c>
      <c r="Z2392" s="957">
        <f t="shared" si="185"/>
        <v>0</v>
      </c>
      <c r="AA2392" s="957" t="str">
        <f t="shared" si="186"/>
        <v/>
      </c>
      <c r="AB2392" s="957">
        <f t="array" ref="AB2392">MAX(($I$2:$I$10000=I2392)*($W$2:$W$10000=W2392)*($E$2:$E$10000="51")*($P$2:$P$10000))</f>
        <v>0</v>
      </c>
      <c r="AC2392" s="957">
        <f t="shared" si="189"/>
        <v>0</v>
      </c>
    </row>
    <row r="2393" spans="24:29" x14ac:dyDescent="0.3">
      <c r="X2393" s="970" t="str">
        <f t="shared" si="187"/>
        <v>PAS AE 2018</v>
      </c>
      <c r="Y2393" s="970" t="str">
        <f t="shared" si="188"/>
        <v/>
      </c>
      <c r="Z2393" s="957">
        <f t="shared" si="185"/>
        <v>0</v>
      </c>
      <c r="AA2393" s="957" t="str">
        <f t="shared" si="186"/>
        <v/>
      </c>
      <c r="AB2393" s="957">
        <f t="array" ref="AB2393">MAX(($I$2:$I$10000=I2393)*($W$2:$W$10000=W2393)*($E$2:$E$10000="51")*($P$2:$P$10000))</f>
        <v>0</v>
      </c>
      <c r="AC2393" s="957">
        <f t="shared" si="189"/>
        <v>0</v>
      </c>
    </row>
    <row r="2394" spans="24:29" x14ac:dyDescent="0.3">
      <c r="X2394" s="970" t="str">
        <f t="shared" si="187"/>
        <v>PAS AE 2018</v>
      </c>
      <c r="Y2394" s="970" t="str">
        <f t="shared" si="188"/>
        <v/>
      </c>
      <c r="Z2394" s="957">
        <f t="shared" si="185"/>
        <v>0</v>
      </c>
      <c r="AA2394" s="957" t="str">
        <f t="shared" si="186"/>
        <v/>
      </c>
      <c r="AB2394" s="957">
        <f t="array" ref="AB2394">MAX(($I$2:$I$10000=I2394)*($W$2:$W$10000=W2394)*($E$2:$E$10000="51")*($P$2:$P$10000))</f>
        <v>0</v>
      </c>
      <c r="AC2394" s="957">
        <f t="shared" si="189"/>
        <v>0</v>
      </c>
    </row>
    <row r="2395" spans="24:29" x14ac:dyDescent="0.3">
      <c r="X2395" s="970" t="str">
        <f t="shared" si="187"/>
        <v>PAS AE 2018</v>
      </c>
      <c r="Y2395" s="970" t="str">
        <f t="shared" si="188"/>
        <v/>
      </c>
      <c r="Z2395" s="957">
        <f t="shared" si="185"/>
        <v>0</v>
      </c>
      <c r="AA2395" s="957" t="str">
        <f t="shared" si="186"/>
        <v/>
      </c>
      <c r="AB2395" s="957">
        <f t="array" ref="AB2395">MAX(($I$2:$I$10000=I2395)*($W$2:$W$10000=W2395)*($E$2:$E$10000="51")*($P$2:$P$10000))</f>
        <v>0</v>
      </c>
      <c r="AC2395" s="957">
        <f t="shared" si="189"/>
        <v>0</v>
      </c>
    </row>
    <row r="2396" spans="24:29" x14ac:dyDescent="0.3">
      <c r="X2396" s="970" t="str">
        <f t="shared" si="187"/>
        <v>PAS AE 2018</v>
      </c>
      <c r="Y2396" s="970" t="str">
        <f t="shared" si="188"/>
        <v/>
      </c>
      <c r="Z2396" s="957">
        <f t="shared" si="185"/>
        <v>0</v>
      </c>
      <c r="AA2396" s="957" t="str">
        <f t="shared" si="186"/>
        <v/>
      </c>
      <c r="AB2396" s="957">
        <f t="array" ref="AB2396">MAX(($I$2:$I$10000=I2396)*($W$2:$W$10000=W2396)*($E$2:$E$10000="51")*($P$2:$P$10000))</f>
        <v>0</v>
      </c>
      <c r="AC2396" s="957">
        <f t="shared" si="189"/>
        <v>0</v>
      </c>
    </row>
    <row r="2397" spans="24:29" x14ac:dyDescent="0.3">
      <c r="X2397" s="970" t="str">
        <f t="shared" si="187"/>
        <v>PAS AE 2018</v>
      </c>
      <c r="Y2397" s="970" t="str">
        <f t="shared" si="188"/>
        <v/>
      </c>
      <c r="Z2397" s="957">
        <f t="shared" si="185"/>
        <v>0</v>
      </c>
      <c r="AA2397" s="957" t="str">
        <f t="shared" si="186"/>
        <v/>
      </c>
      <c r="AB2397" s="957">
        <f t="array" ref="AB2397">MAX(($I$2:$I$10000=I2397)*($W$2:$W$10000=W2397)*($E$2:$E$10000="51")*($P$2:$P$10000))</f>
        <v>0</v>
      </c>
      <c r="AC2397" s="957">
        <f t="shared" si="189"/>
        <v>0</v>
      </c>
    </row>
    <row r="2398" spans="24:29" x14ac:dyDescent="0.3">
      <c r="X2398" s="970" t="str">
        <f t="shared" si="187"/>
        <v>PAS AE 2018</v>
      </c>
      <c r="Y2398" s="970" t="str">
        <f t="shared" si="188"/>
        <v/>
      </c>
      <c r="Z2398" s="957">
        <f t="shared" si="185"/>
        <v>0</v>
      </c>
      <c r="AA2398" s="957" t="str">
        <f t="shared" si="186"/>
        <v/>
      </c>
      <c r="AB2398" s="957">
        <f t="array" ref="AB2398">MAX(($I$2:$I$10000=I2398)*($W$2:$W$10000=W2398)*($E$2:$E$10000="51")*($P$2:$P$10000))</f>
        <v>0</v>
      </c>
      <c r="AC2398" s="957">
        <f t="shared" si="189"/>
        <v>0</v>
      </c>
    </row>
    <row r="2399" spans="24:29" x14ac:dyDescent="0.3">
      <c r="X2399" s="970" t="str">
        <f t="shared" si="187"/>
        <v>PAS AE 2018</v>
      </c>
      <c r="Y2399" s="970" t="str">
        <f t="shared" si="188"/>
        <v/>
      </c>
      <c r="Z2399" s="957">
        <f t="shared" si="185"/>
        <v>0</v>
      </c>
      <c r="AA2399" s="957" t="str">
        <f t="shared" si="186"/>
        <v/>
      </c>
      <c r="AB2399" s="957">
        <f t="array" ref="AB2399">MAX(($I$2:$I$10000=I2399)*($W$2:$W$10000=W2399)*($E$2:$E$10000="51")*($P$2:$P$10000))</f>
        <v>0</v>
      </c>
      <c r="AC2399" s="957">
        <f t="shared" si="189"/>
        <v>0</v>
      </c>
    </row>
    <row r="2400" spans="24:29" x14ac:dyDescent="0.3">
      <c r="X2400" s="970" t="str">
        <f t="shared" si="187"/>
        <v>PAS AE 2018</v>
      </c>
      <c r="Y2400" s="970" t="str">
        <f t="shared" si="188"/>
        <v/>
      </c>
      <c r="Z2400" s="957">
        <f t="shared" si="185"/>
        <v>0</v>
      </c>
      <c r="AA2400" s="957" t="str">
        <f t="shared" si="186"/>
        <v/>
      </c>
      <c r="AB2400" s="957">
        <f t="array" ref="AB2400">MAX(($I$2:$I$10000=I2400)*($W$2:$W$10000=W2400)*($E$2:$E$10000="51")*($P$2:$P$10000))</f>
        <v>0</v>
      </c>
      <c r="AC2400" s="957">
        <f t="shared" si="189"/>
        <v>0</v>
      </c>
    </row>
    <row r="2401" spans="24:29" x14ac:dyDescent="0.3">
      <c r="X2401" s="970" t="str">
        <f t="shared" si="187"/>
        <v>PAS AE 2018</v>
      </c>
      <c r="Y2401" s="970" t="str">
        <f t="shared" si="188"/>
        <v/>
      </c>
      <c r="Z2401" s="957">
        <f t="shared" si="185"/>
        <v>0</v>
      </c>
      <c r="AA2401" s="957" t="str">
        <f t="shared" si="186"/>
        <v/>
      </c>
      <c r="AB2401" s="957">
        <f t="array" ref="AB2401">MAX(($I$2:$I$10000=I2401)*($W$2:$W$10000=W2401)*($E$2:$E$10000="51")*($P$2:$P$10000))</f>
        <v>0</v>
      </c>
      <c r="AC2401" s="957">
        <f t="shared" si="189"/>
        <v>0</v>
      </c>
    </row>
    <row r="2402" spans="24:29" x14ac:dyDescent="0.3">
      <c r="X2402" s="970" t="str">
        <f t="shared" si="187"/>
        <v>PAS AE 2018</v>
      </c>
      <c r="Y2402" s="970" t="str">
        <f t="shared" si="188"/>
        <v/>
      </c>
      <c r="Z2402" s="957">
        <f t="shared" si="185"/>
        <v>0</v>
      </c>
      <c r="AA2402" s="957" t="str">
        <f t="shared" si="186"/>
        <v/>
      </c>
      <c r="AB2402" s="957">
        <f t="array" ref="AB2402">MAX(($I$2:$I$10000=I2402)*($W$2:$W$10000=W2402)*($E$2:$E$10000="51")*($P$2:$P$10000))</f>
        <v>0</v>
      </c>
      <c r="AC2402" s="957">
        <f t="shared" si="189"/>
        <v>0</v>
      </c>
    </row>
    <row r="2403" spans="24:29" x14ac:dyDescent="0.3">
      <c r="X2403" s="970" t="str">
        <f t="shared" si="187"/>
        <v>PAS AE 2018</v>
      </c>
      <c r="Y2403" s="970" t="str">
        <f t="shared" si="188"/>
        <v/>
      </c>
      <c r="Z2403" s="957">
        <f t="shared" si="185"/>
        <v>0</v>
      </c>
      <c r="AA2403" s="957" t="str">
        <f t="shared" si="186"/>
        <v/>
      </c>
      <c r="AB2403" s="957">
        <f t="array" ref="AB2403">MAX(($I$2:$I$10000=I2403)*($W$2:$W$10000=W2403)*($E$2:$E$10000="51")*($P$2:$P$10000))</f>
        <v>0</v>
      </c>
      <c r="AC2403" s="957">
        <f t="shared" si="189"/>
        <v>0</v>
      </c>
    </row>
    <row r="2404" spans="24:29" x14ac:dyDescent="0.3">
      <c r="X2404" s="970" t="str">
        <f t="shared" si="187"/>
        <v>PAS AE 2018</v>
      </c>
      <c r="Y2404" s="970" t="str">
        <f t="shared" si="188"/>
        <v/>
      </c>
      <c r="Z2404" s="957">
        <f t="shared" si="185"/>
        <v>0</v>
      </c>
      <c r="AA2404" s="957" t="str">
        <f t="shared" si="186"/>
        <v/>
      </c>
      <c r="AB2404" s="957">
        <f t="array" ref="AB2404">MAX(($I$2:$I$10000=I2404)*($W$2:$W$10000=W2404)*($E$2:$E$10000="51")*($P$2:$P$10000))</f>
        <v>0</v>
      </c>
      <c r="AC2404" s="957">
        <f t="shared" si="189"/>
        <v>0</v>
      </c>
    </row>
    <row r="2405" spans="24:29" x14ac:dyDescent="0.3">
      <c r="X2405" s="970" t="str">
        <f t="shared" si="187"/>
        <v>PAS AE 2018</v>
      </c>
      <c r="Y2405" s="970" t="str">
        <f t="shared" si="188"/>
        <v/>
      </c>
      <c r="Z2405" s="957">
        <f t="shared" si="185"/>
        <v>0</v>
      </c>
      <c r="AA2405" s="957" t="str">
        <f t="shared" si="186"/>
        <v/>
      </c>
      <c r="AB2405" s="957">
        <f t="array" ref="AB2405">MAX(($I$2:$I$10000=I2405)*($W$2:$W$10000=W2405)*($E$2:$E$10000="51")*($P$2:$P$10000))</f>
        <v>0</v>
      </c>
      <c r="AC2405" s="957">
        <f t="shared" si="189"/>
        <v>0</v>
      </c>
    </row>
    <row r="2406" spans="24:29" x14ac:dyDescent="0.3">
      <c r="X2406" s="970" t="str">
        <f t="shared" si="187"/>
        <v>PAS AE 2018</v>
      </c>
      <c r="Y2406" s="970" t="str">
        <f t="shared" si="188"/>
        <v/>
      </c>
      <c r="Z2406" s="957">
        <f t="shared" si="185"/>
        <v>0</v>
      </c>
      <c r="AA2406" s="957" t="str">
        <f t="shared" si="186"/>
        <v/>
      </c>
      <c r="AB2406" s="957">
        <f t="array" ref="AB2406">MAX(($I$2:$I$10000=I2406)*($W$2:$W$10000=W2406)*($E$2:$E$10000="51")*($P$2:$P$10000))</f>
        <v>0</v>
      </c>
      <c r="AC2406" s="957">
        <f t="shared" si="189"/>
        <v>0</v>
      </c>
    </row>
    <row r="2407" spans="24:29" x14ac:dyDescent="0.3">
      <c r="X2407" s="970" t="str">
        <f t="shared" si="187"/>
        <v>PAS AE 2018</v>
      </c>
      <c r="Y2407" s="970" t="str">
        <f t="shared" si="188"/>
        <v/>
      </c>
      <c r="Z2407" s="957">
        <f t="shared" si="185"/>
        <v>0</v>
      </c>
      <c r="AA2407" s="957" t="str">
        <f t="shared" si="186"/>
        <v/>
      </c>
      <c r="AB2407" s="957">
        <f t="array" ref="AB2407">MAX(($I$2:$I$10000=I2407)*($W$2:$W$10000=W2407)*($E$2:$E$10000="51")*($P$2:$P$10000))</f>
        <v>0</v>
      </c>
      <c r="AC2407" s="957">
        <f t="shared" si="189"/>
        <v>0</v>
      </c>
    </row>
    <row r="2408" spans="24:29" x14ac:dyDescent="0.3">
      <c r="X2408" s="970" t="str">
        <f t="shared" si="187"/>
        <v>PAS AE 2018</v>
      </c>
      <c r="Y2408" s="970" t="str">
        <f t="shared" si="188"/>
        <v/>
      </c>
      <c r="Z2408" s="957">
        <f t="shared" si="185"/>
        <v>0</v>
      </c>
      <c r="AA2408" s="957" t="str">
        <f t="shared" si="186"/>
        <v/>
      </c>
      <c r="AB2408" s="957">
        <f t="array" ref="AB2408">MAX(($I$2:$I$10000=I2408)*($W$2:$W$10000=W2408)*($E$2:$E$10000="51")*($P$2:$P$10000))</f>
        <v>0</v>
      </c>
      <c r="AC2408" s="957">
        <f t="shared" si="189"/>
        <v>0</v>
      </c>
    </row>
    <row r="2409" spans="24:29" x14ac:dyDescent="0.3">
      <c r="X2409" s="970" t="str">
        <f t="shared" si="187"/>
        <v>PAS AE 2018</v>
      </c>
      <c r="Y2409" s="970" t="str">
        <f t="shared" si="188"/>
        <v/>
      </c>
      <c r="Z2409" s="957">
        <f t="shared" si="185"/>
        <v>0</v>
      </c>
      <c r="AA2409" s="957" t="str">
        <f t="shared" si="186"/>
        <v/>
      </c>
      <c r="AB2409" s="957">
        <f t="array" ref="AB2409">MAX(($I$2:$I$10000=I2409)*($W$2:$W$10000=W2409)*($E$2:$E$10000="51")*($P$2:$P$10000))</f>
        <v>0</v>
      </c>
      <c r="AC2409" s="957">
        <f t="shared" si="189"/>
        <v>0</v>
      </c>
    </row>
    <row r="2410" spans="24:29" x14ac:dyDescent="0.3">
      <c r="X2410" s="970" t="str">
        <f t="shared" si="187"/>
        <v>PAS AE 2018</v>
      </c>
      <c r="Y2410" s="970" t="str">
        <f t="shared" si="188"/>
        <v/>
      </c>
      <c r="Z2410" s="957">
        <f t="shared" si="185"/>
        <v>0</v>
      </c>
      <c r="AA2410" s="957" t="str">
        <f t="shared" si="186"/>
        <v/>
      </c>
      <c r="AB2410" s="957">
        <f t="array" ref="AB2410">MAX(($I$2:$I$10000=I2410)*($W$2:$W$10000=W2410)*($E$2:$E$10000="51")*($P$2:$P$10000))</f>
        <v>0</v>
      </c>
      <c r="AC2410" s="957">
        <f t="shared" si="189"/>
        <v>0</v>
      </c>
    </row>
    <row r="2411" spans="24:29" x14ac:dyDescent="0.3">
      <c r="X2411" s="970" t="str">
        <f t="shared" si="187"/>
        <v>PAS AE 2018</v>
      </c>
      <c r="Y2411" s="970" t="str">
        <f t="shared" si="188"/>
        <v/>
      </c>
      <c r="Z2411" s="957">
        <f t="shared" si="185"/>
        <v>0</v>
      </c>
      <c r="AA2411" s="957" t="str">
        <f t="shared" si="186"/>
        <v/>
      </c>
      <c r="AB2411" s="957">
        <f t="array" ref="AB2411">MAX(($I$2:$I$10000=I2411)*($W$2:$W$10000=W2411)*($E$2:$E$10000="51")*($P$2:$P$10000))</f>
        <v>0</v>
      </c>
      <c r="AC2411" s="957">
        <f t="shared" si="189"/>
        <v>0</v>
      </c>
    </row>
    <row r="2412" spans="24:29" x14ac:dyDescent="0.3">
      <c r="X2412" s="970" t="str">
        <f t="shared" si="187"/>
        <v>PAS AE 2018</v>
      </c>
      <c r="Y2412" s="970" t="str">
        <f t="shared" si="188"/>
        <v/>
      </c>
      <c r="Z2412" s="957">
        <f t="shared" si="185"/>
        <v>0</v>
      </c>
      <c r="AA2412" s="957" t="str">
        <f t="shared" si="186"/>
        <v/>
      </c>
      <c r="AB2412" s="957">
        <f t="array" ref="AB2412">MAX(($I$2:$I$10000=I2412)*($W$2:$W$10000=W2412)*($E$2:$E$10000="51")*($P$2:$P$10000))</f>
        <v>0</v>
      </c>
      <c r="AC2412" s="957">
        <f t="shared" si="189"/>
        <v>0</v>
      </c>
    </row>
    <row r="2413" spans="24:29" x14ac:dyDescent="0.3">
      <c r="X2413" s="970" t="str">
        <f t="shared" si="187"/>
        <v>PAS AE 2018</v>
      </c>
      <c r="Y2413" s="970" t="str">
        <f t="shared" si="188"/>
        <v/>
      </c>
      <c r="Z2413" s="957">
        <f t="shared" si="185"/>
        <v>0</v>
      </c>
      <c r="AA2413" s="957" t="str">
        <f t="shared" si="186"/>
        <v/>
      </c>
      <c r="AB2413" s="957">
        <f t="array" ref="AB2413">MAX(($I$2:$I$10000=I2413)*($W$2:$W$10000=W2413)*($E$2:$E$10000="51")*($P$2:$P$10000))</f>
        <v>0</v>
      </c>
      <c r="AC2413" s="957">
        <f t="shared" si="189"/>
        <v>0</v>
      </c>
    </row>
    <row r="2414" spans="24:29" x14ac:dyDescent="0.3">
      <c r="X2414" s="970" t="str">
        <f t="shared" si="187"/>
        <v>PAS AE 2018</v>
      </c>
      <c r="Y2414" s="970" t="str">
        <f t="shared" si="188"/>
        <v/>
      </c>
      <c r="Z2414" s="957">
        <f t="shared" si="185"/>
        <v>0</v>
      </c>
      <c r="AA2414" s="957" t="str">
        <f t="shared" si="186"/>
        <v/>
      </c>
      <c r="AB2414" s="957">
        <f t="array" ref="AB2414">MAX(($I$2:$I$10000=I2414)*($W$2:$W$10000=W2414)*($E$2:$E$10000="51")*($P$2:$P$10000))</f>
        <v>0</v>
      </c>
      <c r="AC2414" s="957">
        <f t="shared" si="189"/>
        <v>0</v>
      </c>
    </row>
    <row r="2415" spans="24:29" x14ac:dyDescent="0.3">
      <c r="X2415" s="970" t="str">
        <f t="shared" si="187"/>
        <v>PAS AE 2018</v>
      </c>
      <c r="Y2415" s="970" t="str">
        <f t="shared" si="188"/>
        <v/>
      </c>
      <c r="Z2415" s="957">
        <f t="shared" si="185"/>
        <v>0</v>
      </c>
      <c r="AA2415" s="957" t="str">
        <f t="shared" si="186"/>
        <v/>
      </c>
      <c r="AB2415" s="957">
        <f t="array" ref="AB2415">MAX(($I$2:$I$10000=I2415)*($W$2:$W$10000=W2415)*($E$2:$E$10000="51")*($P$2:$P$10000))</f>
        <v>0</v>
      </c>
      <c r="AC2415" s="957">
        <f t="shared" si="189"/>
        <v>0</v>
      </c>
    </row>
    <row r="2416" spans="24:29" x14ac:dyDescent="0.3">
      <c r="X2416" s="970" t="str">
        <f t="shared" si="187"/>
        <v>PAS AE 2018</v>
      </c>
      <c r="Y2416" s="970" t="str">
        <f t="shared" si="188"/>
        <v/>
      </c>
      <c r="Z2416" s="957">
        <f t="shared" si="185"/>
        <v>0</v>
      </c>
      <c r="AA2416" s="957" t="str">
        <f t="shared" si="186"/>
        <v/>
      </c>
      <c r="AB2416" s="957">
        <f t="array" ref="AB2416">MAX(($I$2:$I$10000=I2416)*($W$2:$W$10000=W2416)*($E$2:$E$10000="51")*($P$2:$P$10000))</f>
        <v>0</v>
      </c>
      <c r="AC2416" s="957">
        <f t="shared" si="189"/>
        <v>0</v>
      </c>
    </row>
    <row r="2417" spans="24:29" x14ac:dyDescent="0.3">
      <c r="X2417" s="970" t="str">
        <f t="shared" si="187"/>
        <v>PAS AE 2018</v>
      </c>
      <c r="Y2417" s="970" t="str">
        <f t="shared" si="188"/>
        <v/>
      </c>
      <c r="Z2417" s="957">
        <f t="shared" si="185"/>
        <v>0</v>
      </c>
      <c r="AA2417" s="957" t="str">
        <f t="shared" si="186"/>
        <v/>
      </c>
      <c r="AB2417" s="957">
        <f t="array" ref="AB2417">MAX(($I$2:$I$10000=I2417)*($W$2:$W$10000=W2417)*($E$2:$E$10000="51")*($P$2:$P$10000))</f>
        <v>0</v>
      </c>
      <c r="AC2417" s="957">
        <f t="shared" si="189"/>
        <v>0</v>
      </c>
    </row>
    <row r="2418" spans="24:29" x14ac:dyDescent="0.3">
      <c r="X2418" s="970" t="str">
        <f t="shared" si="187"/>
        <v>PAS AE 2018</v>
      </c>
      <c r="Y2418" s="970" t="str">
        <f t="shared" si="188"/>
        <v/>
      </c>
      <c r="Z2418" s="957">
        <f t="shared" si="185"/>
        <v>0</v>
      </c>
      <c r="AA2418" s="957" t="str">
        <f t="shared" si="186"/>
        <v/>
      </c>
      <c r="AB2418" s="957">
        <f t="array" ref="AB2418">MAX(($I$2:$I$10000=I2418)*($W$2:$W$10000=W2418)*($E$2:$E$10000="51")*($P$2:$P$10000))</f>
        <v>0</v>
      </c>
      <c r="AC2418" s="957">
        <f t="shared" si="189"/>
        <v>0</v>
      </c>
    </row>
    <row r="2419" spans="24:29" x14ac:dyDescent="0.3">
      <c r="X2419" s="970" t="str">
        <f t="shared" si="187"/>
        <v>PAS AE 2018</v>
      </c>
      <c r="Y2419" s="970" t="str">
        <f t="shared" si="188"/>
        <v/>
      </c>
      <c r="Z2419" s="957">
        <f t="shared" si="185"/>
        <v>0</v>
      </c>
      <c r="AA2419" s="957" t="str">
        <f t="shared" si="186"/>
        <v/>
      </c>
      <c r="AB2419" s="957">
        <f t="array" ref="AB2419">MAX(($I$2:$I$10000=I2419)*($W$2:$W$10000=W2419)*($E$2:$E$10000="51")*($P$2:$P$10000))</f>
        <v>0</v>
      </c>
      <c r="AC2419" s="957">
        <f t="shared" si="189"/>
        <v>0</v>
      </c>
    </row>
    <row r="2420" spans="24:29" x14ac:dyDescent="0.3">
      <c r="X2420" s="970" t="str">
        <f t="shared" si="187"/>
        <v>PAS AE 2018</v>
      </c>
      <c r="Y2420" s="970" t="str">
        <f t="shared" si="188"/>
        <v/>
      </c>
      <c r="Z2420" s="957">
        <f t="shared" si="185"/>
        <v>0</v>
      </c>
      <c r="AA2420" s="957" t="str">
        <f t="shared" si="186"/>
        <v/>
      </c>
      <c r="AB2420" s="957">
        <f t="array" ref="AB2420">MAX(($I$2:$I$10000=I2420)*($W$2:$W$10000=W2420)*($E$2:$E$10000="51")*($P$2:$P$10000))</f>
        <v>0</v>
      </c>
      <c r="AC2420" s="957">
        <f t="shared" si="189"/>
        <v>0</v>
      </c>
    </row>
    <row r="2421" spans="24:29" x14ac:dyDescent="0.3">
      <c r="X2421" s="970" t="str">
        <f t="shared" si="187"/>
        <v>PAS AE 2018</v>
      </c>
      <c r="Y2421" s="970" t="str">
        <f t="shared" si="188"/>
        <v/>
      </c>
      <c r="Z2421" s="957">
        <f t="shared" si="185"/>
        <v>0</v>
      </c>
      <c r="AA2421" s="957" t="str">
        <f t="shared" si="186"/>
        <v/>
      </c>
      <c r="AB2421" s="957">
        <f t="array" ref="AB2421">MAX(($I$2:$I$10000=I2421)*($W$2:$W$10000=W2421)*($E$2:$E$10000="51")*($P$2:$P$10000))</f>
        <v>0</v>
      </c>
      <c r="AC2421" s="957">
        <f t="shared" si="189"/>
        <v>0</v>
      </c>
    </row>
    <row r="2422" spans="24:29" x14ac:dyDescent="0.3">
      <c r="X2422" s="970" t="str">
        <f t="shared" si="187"/>
        <v>PAS AE 2018</v>
      </c>
      <c r="Y2422" s="970" t="str">
        <f t="shared" si="188"/>
        <v/>
      </c>
      <c r="Z2422" s="957">
        <f t="shared" si="185"/>
        <v>0</v>
      </c>
      <c r="AA2422" s="957" t="str">
        <f t="shared" si="186"/>
        <v/>
      </c>
      <c r="AB2422" s="957">
        <f t="array" ref="AB2422">MAX(($I$2:$I$10000=I2422)*($W$2:$W$10000=W2422)*($E$2:$E$10000="51")*($P$2:$P$10000))</f>
        <v>0</v>
      </c>
      <c r="AC2422" s="957">
        <f t="shared" si="189"/>
        <v>0</v>
      </c>
    </row>
    <row r="2423" spans="24:29" x14ac:dyDescent="0.3">
      <c r="X2423" s="970" t="str">
        <f t="shared" si="187"/>
        <v>PAS AE 2018</v>
      </c>
      <c r="Y2423" s="970" t="str">
        <f t="shared" si="188"/>
        <v/>
      </c>
      <c r="Z2423" s="957">
        <f t="shared" si="185"/>
        <v>0</v>
      </c>
      <c r="AA2423" s="957" t="str">
        <f t="shared" si="186"/>
        <v/>
      </c>
      <c r="AB2423" s="957">
        <f t="array" ref="AB2423">MAX(($I$2:$I$10000=I2423)*($W$2:$W$10000=W2423)*($E$2:$E$10000="51")*($P$2:$P$10000))</f>
        <v>0</v>
      </c>
      <c r="AC2423" s="957">
        <f t="shared" si="189"/>
        <v>0</v>
      </c>
    </row>
    <row r="2424" spans="24:29" x14ac:dyDescent="0.3">
      <c r="X2424" s="970" t="str">
        <f t="shared" si="187"/>
        <v>PAS AE 2018</v>
      </c>
      <c r="Y2424" s="970" t="str">
        <f t="shared" si="188"/>
        <v/>
      </c>
      <c r="Z2424" s="957">
        <f t="shared" si="185"/>
        <v>0</v>
      </c>
      <c r="AA2424" s="957" t="str">
        <f t="shared" si="186"/>
        <v/>
      </c>
      <c r="AB2424" s="957">
        <f t="array" ref="AB2424">MAX(($I$2:$I$10000=I2424)*($W$2:$W$10000=W2424)*($E$2:$E$10000="51")*($P$2:$P$10000))</f>
        <v>0</v>
      </c>
      <c r="AC2424" s="957">
        <f t="shared" si="189"/>
        <v>0</v>
      </c>
    </row>
    <row r="2425" spans="24:29" x14ac:dyDescent="0.3">
      <c r="X2425" s="970" t="str">
        <f t="shared" si="187"/>
        <v>PAS AE 2018</v>
      </c>
      <c r="Y2425" s="970" t="str">
        <f t="shared" si="188"/>
        <v/>
      </c>
      <c r="Z2425" s="957">
        <f t="shared" si="185"/>
        <v>0</v>
      </c>
      <c r="AA2425" s="957" t="str">
        <f t="shared" si="186"/>
        <v/>
      </c>
      <c r="AB2425" s="957">
        <f t="array" ref="AB2425">MAX(($I$2:$I$10000=I2425)*($W$2:$W$10000=W2425)*($E$2:$E$10000="51")*($P$2:$P$10000))</f>
        <v>0</v>
      </c>
      <c r="AC2425" s="957">
        <f t="shared" si="189"/>
        <v>0</v>
      </c>
    </row>
    <row r="2426" spans="24:29" x14ac:dyDescent="0.3">
      <c r="X2426" s="970" t="str">
        <f t="shared" si="187"/>
        <v>PAS AE 2018</v>
      </c>
      <c r="Y2426" s="970" t="str">
        <f t="shared" si="188"/>
        <v/>
      </c>
      <c r="Z2426" s="957">
        <f t="shared" si="185"/>
        <v>0</v>
      </c>
      <c r="AA2426" s="957" t="str">
        <f t="shared" si="186"/>
        <v/>
      </c>
      <c r="AB2426" s="957">
        <f t="array" ref="AB2426">MAX(($I$2:$I$10000=I2426)*($W$2:$W$10000=W2426)*($E$2:$E$10000="51")*($P$2:$P$10000))</f>
        <v>0</v>
      </c>
      <c r="AC2426" s="957">
        <f t="shared" si="189"/>
        <v>0</v>
      </c>
    </row>
    <row r="2427" spans="24:29" x14ac:dyDescent="0.3">
      <c r="X2427" s="970" t="str">
        <f t="shared" si="187"/>
        <v>PAS AE 2018</v>
      </c>
      <c r="Y2427" s="970" t="str">
        <f t="shared" si="188"/>
        <v/>
      </c>
      <c r="Z2427" s="957">
        <f t="shared" si="185"/>
        <v>0</v>
      </c>
      <c r="AA2427" s="957" t="str">
        <f t="shared" si="186"/>
        <v/>
      </c>
      <c r="AB2427" s="957">
        <f t="array" ref="AB2427">MAX(($I$2:$I$10000=I2427)*($W$2:$W$10000=W2427)*($E$2:$E$10000="51")*($P$2:$P$10000))</f>
        <v>0</v>
      </c>
      <c r="AC2427" s="957">
        <f t="shared" si="189"/>
        <v>0</v>
      </c>
    </row>
    <row r="2428" spans="24:29" x14ac:dyDescent="0.3">
      <c r="X2428" s="970" t="str">
        <f t="shared" si="187"/>
        <v>PAS AE 2018</v>
      </c>
      <c r="Y2428" s="970" t="str">
        <f t="shared" si="188"/>
        <v/>
      </c>
      <c r="Z2428" s="957">
        <f t="shared" si="185"/>
        <v>0</v>
      </c>
      <c r="AA2428" s="957" t="str">
        <f t="shared" si="186"/>
        <v/>
      </c>
      <c r="AB2428" s="957">
        <f t="array" ref="AB2428">MAX(($I$2:$I$10000=I2428)*($W$2:$W$10000=W2428)*($E$2:$E$10000="51")*($P$2:$P$10000))</f>
        <v>0</v>
      </c>
      <c r="AC2428" s="957">
        <f t="shared" si="189"/>
        <v>0</v>
      </c>
    </row>
    <row r="2429" spans="24:29" x14ac:dyDescent="0.3">
      <c r="X2429" s="970" t="str">
        <f t="shared" si="187"/>
        <v>PAS AE 2018</v>
      </c>
      <c r="Y2429" s="970" t="str">
        <f t="shared" si="188"/>
        <v/>
      </c>
      <c r="Z2429" s="957">
        <f t="shared" si="185"/>
        <v>0</v>
      </c>
      <c r="AA2429" s="957" t="str">
        <f t="shared" si="186"/>
        <v/>
      </c>
      <c r="AB2429" s="957">
        <f t="array" ref="AB2429">MAX(($I$2:$I$10000=I2429)*($W$2:$W$10000=W2429)*($E$2:$E$10000="51")*($P$2:$P$10000))</f>
        <v>0</v>
      </c>
      <c r="AC2429" s="957">
        <f t="shared" si="189"/>
        <v>0</v>
      </c>
    </row>
    <row r="2430" spans="24:29" x14ac:dyDescent="0.3">
      <c r="X2430" s="970" t="str">
        <f t="shared" si="187"/>
        <v>PAS AE 2018</v>
      </c>
      <c r="Y2430" s="970" t="str">
        <f t="shared" si="188"/>
        <v/>
      </c>
      <c r="Z2430" s="957">
        <f t="shared" si="185"/>
        <v>0</v>
      </c>
      <c r="AA2430" s="957" t="str">
        <f t="shared" si="186"/>
        <v/>
      </c>
      <c r="AB2430" s="957">
        <f t="array" ref="AB2430">MAX(($I$2:$I$10000=I2430)*($W$2:$W$10000=W2430)*($E$2:$E$10000="51")*($P$2:$P$10000))</f>
        <v>0</v>
      </c>
      <c r="AC2430" s="957">
        <f t="shared" si="189"/>
        <v>0</v>
      </c>
    </row>
    <row r="2431" spans="24:29" x14ac:dyDescent="0.3">
      <c r="X2431" s="970" t="str">
        <f t="shared" si="187"/>
        <v>PAS AE 2018</v>
      </c>
      <c r="Y2431" s="970" t="str">
        <f t="shared" si="188"/>
        <v/>
      </c>
      <c r="Z2431" s="957">
        <f t="shared" si="185"/>
        <v>0</v>
      </c>
      <c r="AA2431" s="957" t="str">
        <f t="shared" si="186"/>
        <v/>
      </c>
      <c r="AB2431" s="957">
        <f t="array" ref="AB2431">MAX(($I$2:$I$10000=I2431)*($W$2:$W$10000=W2431)*($E$2:$E$10000="51")*($P$2:$P$10000))</f>
        <v>0</v>
      </c>
      <c r="AC2431" s="957">
        <f t="shared" si="189"/>
        <v>0</v>
      </c>
    </row>
    <row r="2432" spans="24:29" x14ac:dyDescent="0.3">
      <c r="X2432" s="970" t="str">
        <f t="shared" si="187"/>
        <v>PAS AE 2018</v>
      </c>
      <c r="Y2432" s="970" t="str">
        <f t="shared" si="188"/>
        <v/>
      </c>
      <c r="Z2432" s="957">
        <f t="shared" si="185"/>
        <v>0</v>
      </c>
      <c r="AA2432" s="957" t="str">
        <f t="shared" si="186"/>
        <v/>
      </c>
      <c r="AB2432" s="957">
        <f t="array" ref="AB2432">MAX(($I$2:$I$10000=I2432)*($W$2:$W$10000=W2432)*($E$2:$E$10000="51")*($P$2:$P$10000))</f>
        <v>0</v>
      </c>
      <c r="AC2432" s="957">
        <f t="shared" si="189"/>
        <v>0</v>
      </c>
    </row>
    <row r="2433" spans="24:29" x14ac:dyDescent="0.3">
      <c r="X2433" s="970" t="str">
        <f t="shared" si="187"/>
        <v>PAS AE 2018</v>
      </c>
      <c r="Y2433" s="970" t="str">
        <f t="shared" si="188"/>
        <v/>
      </c>
      <c r="Z2433" s="957">
        <f t="shared" si="185"/>
        <v>0</v>
      </c>
      <c r="AA2433" s="957" t="str">
        <f t="shared" si="186"/>
        <v/>
      </c>
      <c r="AB2433" s="957">
        <f t="array" ref="AB2433">MAX(($I$2:$I$10000=I2433)*($W$2:$W$10000=W2433)*($E$2:$E$10000="51")*($P$2:$P$10000))</f>
        <v>0</v>
      </c>
      <c r="AC2433" s="957">
        <f t="shared" si="189"/>
        <v>0</v>
      </c>
    </row>
    <row r="2434" spans="24:29" x14ac:dyDescent="0.3">
      <c r="X2434" s="970" t="str">
        <f t="shared" si="187"/>
        <v>PAS AE 2018</v>
      </c>
      <c r="Y2434" s="970" t="str">
        <f t="shared" si="188"/>
        <v/>
      </c>
      <c r="Z2434" s="957">
        <f t="shared" ref="Z2434:Z2497" si="190">IF(AND(X2434="AE 2018",Y2434&lt;&gt;"0"),F2434,0)</f>
        <v>0</v>
      </c>
      <c r="AA2434" s="957" t="str">
        <f t="shared" ref="AA2434:AA2497" si="191">LEFT(C2434,12)</f>
        <v/>
      </c>
      <c r="AB2434" s="957">
        <f t="array" ref="AB2434">MAX(($I$2:$I$10000=I2434)*($W$2:$W$10000=W2434)*($E$2:$E$10000="51")*($P$2:$P$10000))</f>
        <v>0</v>
      </c>
      <c r="AC2434" s="957">
        <f t="shared" si="189"/>
        <v>0</v>
      </c>
    </row>
    <row r="2435" spans="24:29" x14ac:dyDescent="0.3">
      <c r="X2435" s="970" t="str">
        <f t="shared" ref="X2435:X2498" si="192">IF(AND(OR(E2435="51",E2435="57",E2435="54",E2435="61"),YEAR(AB2435)=2018),"AE 2018","PAS AE 2018")</f>
        <v>PAS AE 2018</v>
      </c>
      <c r="Y2435" s="970" t="str">
        <f t="shared" ref="Y2435:Y2498" si="193">CONCATENATE(W2435,I2435,E2435)</f>
        <v/>
      </c>
      <c r="Z2435" s="957">
        <f t="shared" si="190"/>
        <v>0</v>
      </c>
      <c r="AA2435" s="957" t="str">
        <f t="shared" si="191"/>
        <v/>
      </c>
      <c r="AB2435" s="957">
        <f t="array" ref="AB2435">MAX(($I$2:$I$10000=I2435)*($W$2:$W$10000=W2435)*($E$2:$E$10000="51")*($P$2:$P$10000))</f>
        <v>0</v>
      </c>
      <c r="AC2435" s="957">
        <f t="shared" ref="AC2435:AC2498" si="194">IF(YEAR(A2435)&gt;2018,0,F2435)</f>
        <v>0</v>
      </c>
    </row>
    <row r="2436" spans="24:29" x14ac:dyDescent="0.3">
      <c r="X2436" s="970" t="str">
        <f t="shared" si="192"/>
        <v>PAS AE 2018</v>
      </c>
      <c r="Y2436" s="970" t="str">
        <f t="shared" si="193"/>
        <v/>
      </c>
      <c r="Z2436" s="957">
        <f t="shared" si="190"/>
        <v>0</v>
      </c>
      <c r="AA2436" s="957" t="str">
        <f t="shared" si="191"/>
        <v/>
      </c>
      <c r="AB2436" s="957">
        <f t="array" ref="AB2436">MAX(($I$2:$I$10000=I2436)*($W$2:$W$10000=W2436)*($E$2:$E$10000="51")*($P$2:$P$10000))</f>
        <v>0</v>
      </c>
      <c r="AC2436" s="957">
        <f t="shared" si="194"/>
        <v>0</v>
      </c>
    </row>
    <row r="2437" spans="24:29" x14ac:dyDescent="0.3">
      <c r="X2437" s="970" t="str">
        <f t="shared" si="192"/>
        <v>PAS AE 2018</v>
      </c>
      <c r="Y2437" s="970" t="str">
        <f t="shared" si="193"/>
        <v/>
      </c>
      <c r="Z2437" s="957">
        <f t="shared" si="190"/>
        <v>0</v>
      </c>
      <c r="AA2437" s="957" t="str">
        <f t="shared" si="191"/>
        <v/>
      </c>
      <c r="AB2437" s="957">
        <f t="array" ref="AB2437">MAX(($I$2:$I$10000=I2437)*($W$2:$W$10000=W2437)*($E$2:$E$10000="51")*($P$2:$P$10000))</f>
        <v>0</v>
      </c>
      <c r="AC2437" s="957">
        <f t="shared" si="194"/>
        <v>0</v>
      </c>
    </row>
    <row r="2438" spans="24:29" x14ac:dyDescent="0.3">
      <c r="X2438" s="970" t="str">
        <f t="shared" si="192"/>
        <v>PAS AE 2018</v>
      </c>
      <c r="Y2438" s="970" t="str">
        <f t="shared" si="193"/>
        <v/>
      </c>
      <c r="Z2438" s="957">
        <f t="shared" si="190"/>
        <v>0</v>
      </c>
      <c r="AA2438" s="957" t="str">
        <f t="shared" si="191"/>
        <v/>
      </c>
      <c r="AB2438" s="957">
        <f t="array" ref="AB2438">MAX(($I$2:$I$10000=I2438)*($W$2:$W$10000=W2438)*($E$2:$E$10000="51")*($P$2:$P$10000))</f>
        <v>0</v>
      </c>
      <c r="AC2438" s="957">
        <f t="shared" si="194"/>
        <v>0</v>
      </c>
    </row>
    <row r="2439" spans="24:29" x14ac:dyDescent="0.3">
      <c r="X2439" s="970" t="str">
        <f t="shared" si="192"/>
        <v>PAS AE 2018</v>
      </c>
      <c r="Y2439" s="970" t="str">
        <f t="shared" si="193"/>
        <v/>
      </c>
      <c r="Z2439" s="957">
        <f t="shared" si="190"/>
        <v>0</v>
      </c>
      <c r="AA2439" s="957" t="str">
        <f t="shared" si="191"/>
        <v/>
      </c>
      <c r="AB2439" s="957">
        <f t="array" ref="AB2439">MAX(($I$2:$I$10000=I2439)*($W$2:$W$10000=W2439)*($E$2:$E$10000="51")*($P$2:$P$10000))</f>
        <v>0</v>
      </c>
      <c r="AC2439" s="957">
        <f t="shared" si="194"/>
        <v>0</v>
      </c>
    </row>
    <row r="2440" spans="24:29" x14ac:dyDescent="0.3">
      <c r="X2440" s="970" t="str">
        <f t="shared" si="192"/>
        <v>PAS AE 2018</v>
      </c>
      <c r="Y2440" s="970" t="str">
        <f t="shared" si="193"/>
        <v/>
      </c>
      <c r="Z2440" s="957">
        <f t="shared" si="190"/>
        <v>0</v>
      </c>
      <c r="AA2440" s="957" t="str">
        <f t="shared" si="191"/>
        <v/>
      </c>
      <c r="AB2440" s="957">
        <f t="array" ref="AB2440">MAX(($I$2:$I$10000=I2440)*($W$2:$W$10000=W2440)*($E$2:$E$10000="51")*($P$2:$P$10000))</f>
        <v>0</v>
      </c>
      <c r="AC2440" s="957">
        <f t="shared" si="194"/>
        <v>0</v>
      </c>
    </row>
    <row r="2441" spans="24:29" x14ac:dyDescent="0.3">
      <c r="X2441" s="970" t="str">
        <f t="shared" si="192"/>
        <v>PAS AE 2018</v>
      </c>
      <c r="Y2441" s="970" t="str">
        <f t="shared" si="193"/>
        <v/>
      </c>
      <c r="Z2441" s="957">
        <f t="shared" si="190"/>
        <v>0</v>
      </c>
      <c r="AA2441" s="957" t="str">
        <f t="shared" si="191"/>
        <v/>
      </c>
      <c r="AB2441" s="957">
        <f t="array" ref="AB2441">MAX(($I$2:$I$10000=I2441)*($W$2:$W$10000=W2441)*($E$2:$E$10000="51")*($P$2:$P$10000))</f>
        <v>0</v>
      </c>
      <c r="AC2441" s="957">
        <f t="shared" si="194"/>
        <v>0</v>
      </c>
    </row>
    <row r="2442" spans="24:29" x14ac:dyDescent="0.3">
      <c r="X2442" s="970" t="str">
        <f t="shared" si="192"/>
        <v>PAS AE 2018</v>
      </c>
      <c r="Y2442" s="970" t="str">
        <f t="shared" si="193"/>
        <v/>
      </c>
      <c r="Z2442" s="957">
        <f t="shared" si="190"/>
        <v>0</v>
      </c>
      <c r="AA2442" s="957" t="str">
        <f t="shared" si="191"/>
        <v/>
      </c>
      <c r="AB2442" s="957">
        <f t="array" ref="AB2442">MAX(($I$2:$I$10000=I2442)*($W$2:$W$10000=W2442)*($E$2:$E$10000="51")*($P$2:$P$10000))</f>
        <v>0</v>
      </c>
      <c r="AC2442" s="957">
        <f t="shared" si="194"/>
        <v>0</v>
      </c>
    </row>
    <row r="2443" spans="24:29" x14ac:dyDescent="0.3">
      <c r="X2443" s="970" t="str">
        <f t="shared" si="192"/>
        <v>PAS AE 2018</v>
      </c>
      <c r="Y2443" s="970" t="str">
        <f t="shared" si="193"/>
        <v/>
      </c>
      <c r="Z2443" s="957">
        <f t="shared" si="190"/>
        <v>0</v>
      </c>
      <c r="AA2443" s="957" t="str">
        <f t="shared" si="191"/>
        <v/>
      </c>
      <c r="AB2443" s="957">
        <f t="array" ref="AB2443">MAX(($I$2:$I$10000=I2443)*($W$2:$W$10000=W2443)*($E$2:$E$10000="51")*($P$2:$P$10000))</f>
        <v>0</v>
      </c>
      <c r="AC2443" s="957">
        <f t="shared" si="194"/>
        <v>0</v>
      </c>
    </row>
    <row r="2444" spans="24:29" x14ac:dyDescent="0.3">
      <c r="X2444" s="970" t="str">
        <f t="shared" si="192"/>
        <v>PAS AE 2018</v>
      </c>
      <c r="Y2444" s="970" t="str">
        <f t="shared" si="193"/>
        <v/>
      </c>
      <c r="Z2444" s="957">
        <f t="shared" si="190"/>
        <v>0</v>
      </c>
      <c r="AA2444" s="957" t="str">
        <f t="shared" si="191"/>
        <v/>
      </c>
      <c r="AB2444" s="957">
        <f t="array" ref="AB2444">MAX(($I$2:$I$10000=I2444)*($W$2:$W$10000=W2444)*($E$2:$E$10000="51")*($P$2:$P$10000))</f>
        <v>0</v>
      </c>
      <c r="AC2444" s="957">
        <f t="shared" si="194"/>
        <v>0</v>
      </c>
    </row>
    <row r="2445" spans="24:29" x14ac:dyDescent="0.3">
      <c r="X2445" s="970" t="str">
        <f t="shared" si="192"/>
        <v>PAS AE 2018</v>
      </c>
      <c r="Y2445" s="970" t="str">
        <f t="shared" si="193"/>
        <v/>
      </c>
      <c r="Z2445" s="957">
        <f t="shared" si="190"/>
        <v>0</v>
      </c>
      <c r="AA2445" s="957" t="str">
        <f t="shared" si="191"/>
        <v/>
      </c>
      <c r="AB2445" s="957">
        <f t="array" ref="AB2445">MAX(($I$2:$I$10000=I2445)*($W$2:$W$10000=W2445)*($E$2:$E$10000="51")*($P$2:$P$10000))</f>
        <v>0</v>
      </c>
      <c r="AC2445" s="957">
        <f t="shared" si="194"/>
        <v>0</v>
      </c>
    </row>
    <row r="2446" spans="24:29" x14ac:dyDescent="0.3">
      <c r="X2446" s="970" t="str">
        <f t="shared" si="192"/>
        <v>PAS AE 2018</v>
      </c>
      <c r="Y2446" s="970" t="str">
        <f t="shared" si="193"/>
        <v/>
      </c>
      <c r="Z2446" s="957">
        <f t="shared" si="190"/>
        <v>0</v>
      </c>
      <c r="AA2446" s="957" t="str">
        <f t="shared" si="191"/>
        <v/>
      </c>
      <c r="AB2446" s="957">
        <f t="array" ref="AB2446">MAX(($I$2:$I$10000=I2446)*($W$2:$W$10000=W2446)*($E$2:$E$10000="51")*($P$2:$P$10000))</f>
        <v>0</v>
      </c>
      <c r="AC2446" s="957">
        <f t="shared" si="194"/>
        <v>0</v>
      </c>
    </row>
    <row r="2447" spans="24:29" x14ac:dyDescent="0.3">
      <c r="X2447" s="970" t="str">
        <f t="shared" si="192"/>
        <v>PAS AE 2018</v>
      </c>
      <c r="Y2447" s="970" t="str">
        <f t="shared" si="193"/>
        <v/>
      </c>
      <c r="Z2447" s="957">
        <f t="shared" si="190"/>
        <v>0</v>
      </c>
      <c r="AA2447" s="957" t="str">
        <f t="shared" si="191"/>
        <v/>
      </c>
      <c r="AB2447" s="957">
        <f t="array" ref="AB2447">MAX(($I$2:$I$10000=I2447)*($W$2:$W$10000=W2447)*($E$2:$E$10000="51")*($P$2:$P$10000))</f>
        <v>0</v>
      </c>
      <c r="AC2447" s="957">
        <f t="shared" si="194"/>
        <v>0</v>
      </c>
    </row>
    <row r="2448" spans="24:29" x14ac:dyDescent="0.3">
      <c r="X2448" s="970" t="str">
        <f t="shared" si="192"/>
        <v>PAS AE 2018</v>
      </c>
      <c r="Y2448" s="970" t="str">
        <f t="shared" si="193"/>
        <v/>
      </c>
      <c r="Z2448" s="957">
        <f t="shared" si="190"/>
        <v>0</v>
      </c>
      <c r="AA2448" s="957" t="str">
        <f t="shared" si="191"/>
        <v/>
      </c>
      <c r="AB2448" s="957">
        <f t="array" ref="AB2448">MAX(($I$2:$I$10000=I2448)*($W$2:$W$10000=W2448)*($E$2:$E$10000="51")*($P$2:$P$10000))</f>
        <v>0</v>
      </c>
      <c r="AC2448" s="957">
        <f t="shared" si="194"/>
        <v>0</v>
      </c>
    </row>
    <row r="2449" spans="24:29" x14ac:dyDescent="0.3">
      <c r="X2449" s="970" t="str">
        <f t="shared" si="192"/>
        <v>PAS AE 2018</v>
      </c>
      <c r="Y2449" s="970" t="str">
        <f t="shared" si="193"/>
        <v/>
      </c>
      <c r="Z2449" s="957">
        <f t="shared" si="190"/>
        <v>0</v>
      </c>
      <c r="AA2449" s="957" t="str">
        <f t="shared" si="191"/>
        <v/>
      </c>
      <c r="AB2449" s="957">
        <f t="array" ref="AB2449">MAX(($I$2:$I$10000=I2449)*($W$2:$W$10000=W2449)*($E$2:$E$10000="51")*($P$2:$P$10000))</f>
        <v>0</v>
      </c>
      <c r="AC2449" s="957">
        <f t="shared" si="194"/>
        <v>0</v>
      </c>
    </row>
    <row r="2450" spans="24:29" x14ac:dyDescent="0.3">
      <c r="X2450" s="970" t="str">
        <f t="shared" si="192"/>
        <v>PAS AE 2018</v>
      </c>
      <c r="Y2450" s="970" t="str">
        <f t="shared" si="193"/>
        <v/>
      </c>
      <c r="Z2450" s="957">
        <f t="shared" si="190"/>
        <v>0</v>
      </c>
      <c r="AA2450" s="957" t="str">
        <f t="shared" si="191"/>
        <v/>
      </c>
      <c r="AB2450" s="957">
        <f t="array" ref="AB2450">MAX(($I$2:$I$10000=I2450)*($W$2:$W$10000=W2450)*($E$2:$E$10000="51")*($P$2:$P$10000))</f>
        <v>0</v>
      </c>
      <c r="AC2450" s="957">
        <f t="shared" si="194"/>
        <v>0</v>
      </c>
    </row>
    <row r="2451" spans="24:29" x14ac:dyDescent="0.3">
      <c r="X2451" s="970" t="str">
        <f t="shared" si="192"/>
        <v>PAS AE 2018</v>
      </c>
      <c r="Y2451" s="970" t="str">
        <f t="shared" si="193"/>
        <v/>
      </c>
      <c r="Z2451" s="957">
        <f t="shared" si="190"/>
        <v>0</v>
      </c>
      <c r="AA2451" s="957" t="str">
        <f t="shared" si="191"/>
        <v/>
      </c>
      <c r="AB2451" s="957">
        <f t="array" ref="AB2451">MAX(($I$2:$I$10000=I2451)*($W$2:$W$10000=W2451)*($E$2:$E$10000="51")*($P$2:$P$10000))</f>
        <v>0</v>
      </c>
      <c r="AC2451" s="957">
        <f t="shared" si="194"/>
        <v>0</v>
      </c>
    </row>
    <row r="2452" spans="24:29" x14ac:dyDescent="0.3">
      <c r="X2452" s="970" t="str">
        <f t="shared" si="192"/>
        <v>PAS AE 2018</v>
      </c>
      <c r="Y2452" s="970" t="str">
        <f t="shared" si="193"/>
        <v/>
      </c>
      <c r="Z2452" s="957">
        <f t="shared" si="190"/>
        <v>0</v>
      </c>
      <c r="AA2452" s="957" t="str">
        <f t="shared" si="191"/>
        <v/>
      </c>
      <c r="AB2452" s="957">
        <f t="array" ref="AB2452">MAX(($I$2:$I$10000=I2452)*($W$2:$W$10000=W2452)*($E$2:$E$10000="51")*($P$2:$P$10000))</f>
        <v>0</v>
      </c>
      <c r="AC2452" s="957">
        <f t="shared" si="194"/>
        <v>0</v>
      </c>
    </row>
    <row r="2453" spans="24:29" x14ac:dyDescent="0.3">
      <c r="X2453" s="970" t="str">
        <f t="shared" si="192"/>
        <v>PAS AE 2018</v>
      </c>
      <c r="Y2453" s="970" t="str">
        <f t="shared" si="193"/>
        <v/>
      </c>
      <c r="Z2453" s="957">
        <f t="shared" si="190"/>
        <v>0</v>
      </c>
      <c r="AA2453" s="957" t="str">
        <f t="shared" si="191"/>
        <v/>
      </c>
      <c r="AB2453" s="957">
        <f t="array" ref="AB2453">MAX(($I$2:$I$10000=I2453)*($W$2:$W$10000=W2453)*($E$2:$E$10000="51")*($P$2:$P$10000))</f>
        <v>0</v>
      </c>
      <c r="AC2453" s="957">
        <f t="shared" si="194"/>
        <v>0</v>
      </c>
    </row>
    <row r="2454" spans="24:29" x14ac:dyDescent="0.3">
      <c r="X2454" s="970" t="str">
        <f t="shared" si="192"/>
        <v>PAS AE 2018</v>
      </c>
      <c r="Y2454" s="970" t="str">
        <f t="shared" si="193"/>
        <v/>
      </c>
      <c r="Z2454" s="957">
        <f t="shared" si="190"/>
        <v>0</v>
      </c>
      <c r="AA2454" s="957" t="str">
        <f t="shared" si="191"/>
        <v/>
      </c>
      <c r="AB2454" s="957">
        <f t="array" ref="AB2454">MAX(($I$2:$I$10000=I2454)*($W$2:$W$10000=W2454)*($E$2:$E$10000="51")*($P$2:$P$10000))</f>
        <v>0</v>
      </c>
      <c r="AC2454" s="957">
        <f t="shared" si="194"/>
        <v>0</v>
      </c>
    </row>
    <row r="2455" spans="24:29" x14ac:dyDescent="0.3">
      <c r="X2455" s="970" t="str">
        <f t="shared" si="192"/>
        <v>PAS AE 2018</v>
      </c>
      <c r="Y2455" s="970" t="str">
        <f t="shared" si="193"/>
        <v/>
      </c>
      <c r="Z2455" s="957">
        <f t="shared" si="190"/>
        <v>0</v>
      </c>
      <c r="AA2455" s="957" t="str">
        <f t="shared" si="191"/>
        <v/>
      </c>
      <c r="AB2455" s="957">
        <f t="array" ref="AB2455">MAX(($I$2:$I$10000=I2455)*($W$2:$W$10000=W2455)*($E$2:$E$10000="51")*($P$2:$P$10000))</f>
        <v>0</v>
      </c>
      <c r="AC2455" s="957">
        <f t="shared" si="194"/>
        <v>0</v>
      </c>
    </row>
    <row r="2456" spans="24:29" x14ac:dyDescent="0.3">
      <c r="X2456" s="970" t="str">
        <f t="shared" si="192"/>
        <v>PAS AE 2018</v>
      </c>
      <c r="Y2456" s="970" t="str">
        <f t="shared" si="193"/>
        <v/>
      </c>
      <c r="Z2456" s="957">
        <f t="shared" si="190"/>
        <v>0</v>
      </c>
      <c r="AA2456" s="957" t="str">
        <f t="shared" si="191"/>
        <v/>
      </c>
      <c r="AB2456" s="957">
        <f t="array" ref="AB2456">MAX(($I$2:$I$10000=I2456)*($W$2:$W$10000=W2456)*($E$2:$E$10000="51")*($P$2:$P$10000))</f>
        <v>0</v>
      </c>
      <c r="AC2456" s="957">
        <f t="shared" si="194"/>
        <v>0</v>
      </c>
    </row>
    <row r="2457" spans="24:29" x14ac:dyDescent="0.3">
      <c r="X2457" s="970" t="str">
        <f t="shared" si="192"/>
        <v>PAS AE 2018</v>
      </c>
      <c r="Y2457" s="970" t="str">
        <f t="shared" si="193"/>
        <v/>
      </c>
      <c r="Z2457" s="957">
        <f t="shared" si="190"/>
        <v>0</v>
      </c>
      <c r="AA2457" s="957" t="str">
        <f t="shared" si="191"/>
        <v/>
      </c>
      <c r="AB2457" s="957">
        <f t="array" ref="AB2457">MAX(($I$2:$I$10000=I2457)*($W$2:$W$10000=W2457)*($E$2:$E$10000="51")*($P$2:$P$10000))</f>
        <v>0</v>
      </c>
      <c r="AC2457" s="957">
        <f t="shared" si="194"/>
        <v>0</v>
      </c>
    </row>
    <row r="2458" spans="24:29" x14ac:dyDescent="0.3">
      <c r="X2458" s="970" t="str">
        <f t="shared" si="192"/>
        <v>PAS AE 2018</v>
      </c>
      <c r="Y2458" s="970" t="str">
        <f t="shared" si="193"/>
        <v/>
      </c>
      <c r="Z2458" s="957">
        <f t="shared" si="190"/>
        <v>0</v>
      </c>
      <c r="AA2458" s="957" t="str">
        <f t="shared" si="191"/>
        <v/>
      </c>
      <c r="AB2458" s="957">
        <f t="array" ref="AB2458">MAX(($I$2:$I$10000=I2458)*($W$2:$W$10000=W2458)*($E$2:$E$10000="51")*($P$2:$P$10000))</f>
        <v>0</v>
      </c>
      <c r="AC2458" s="957">
        <f t="shared" si="194"/>
        <v>0</v>
      </c>
    </row>
    <row r="2459" spans="24:29" x14ac:dyDescent="0.3">
      <c r="X2459" s="970" t="str">
        <f t="shared" si="192"/>
        <v>PAS AE 2018</v>
      </c>
      <c r="Y2459" s="970" t="str">
        <f t="shared" si="193"/>
        <v/>
      </c>
      <c r="Z2459" s="957">
        <f t="shared" si="190"/>
        <v>0</v>
      </c>
      <c r="AA2459" s="957" t="str">
        <f t="shared" si="191"/>
        <v/>
      </c>
      <c r="AB2459" s="957">
        <f t="array" ref="AB2459">MAX(($I$2:$I$10000=I2459)*($W$2:$W$10000=W2459)*($E$2:$E$10000="51")*($P$2:$P$10000))</f>
        <v>0</v>
      </c>
      <c r="AC2459" s="957">
        <f t="shared" si="194"/>
        <v>0</v>
      </c>
    </row>
    <row r="2460" spans="24:29" x14ac:dyDescent="0.3">
      <c r="X2460" s="970" t="str">
        <f t="shared" si="192"/>
        <v>PAS AE 2018</v>
      </c>
      <c r="Y2460" s="970" t="str">
        <f t="shared" si="193"/>
        <v/>
      </c>
      <c r="Z2460" s="957">
        <f t="shared" si="190"/>
        <v>0</v>
      </c>
      <c r="AA2460" s="957" t="str">
        <f t="shared" si="191"/>
        <v/>
      </c>
      <c r="AB2460" s="957">
        <f t="array" ref="AB2460">MAX(($I$2:$I$10000=I2460)*($W$2:$W$10000=W2460)*($E$2:$E$10000="51")*($P$2:$P$10000))</f>
        <v>0</v>
      </c>
      <c r="AC2460" s="957">
        <f t="shared" si="194"/>
        <v>0</v>
      </c>
    </row>
    <row r="2461" spans="24:29" x14ac:dyDescent="0.3">
      <c r="X2461" s="970" t="str">
        <f t="shared" si="192"/>
        <v>PAS AE 2018</v>
      </c>
      <c r="Y2461" s="970" t="str">
        <f t="shared" si="193"/>
        <v/>
      </c>
      <c r="Z2461" s="957">
        <f t="shared" si="190"/>
        <v>0</v>
      </c>
      <c r="AA2461" s="957" t="str">
        <f t="shared" si="191"/>
        <v/>
      </c>
      <c r="AB2461" s="957">
        <f t="array" ref="AB2461">MAX(($I$2:$I$10000=I2461)*($W$2:$W$10000=W2461)*($E$2:$E$10000="51")*($P$2:$P$10000))</f>
        <v>0</v>
      </c>
      <c r="AC2461" s="957">
        <f t="shared" si="194"/>
        <v>0</v>
      </c>
    </row>
    <row r="2462" spans="24:29" x14ac:dyDescent="0.3">
      <c r="X2462" s="970" t="str">
        <f t="shared" si="192"/>
        <v>PAS AE 2018</v>
      </c>
      <c r="Y2462" s="970" t="str">
        <f t="shared" si="193"/>
        <v/>
      </c>
      <c r="Z2462" s="957">
        <f t="shared" si="190"/>
        <v>0</v>
      </c>
      <c r="AA2462" s="957" t="str">
        <f t="shared" si="191"/>
        <v/>
      </c>
      <c r="AB2462" s="957">
        <f t="array" ref="AB2462">MAX(($I$2:$I$10000=I2462)*($W$2:$W$10000=W2462)*($E$2:$E$10000="51")*($P$2:$P$10000))</f>
        <v>0</v>
      </c>
      <c r="AC2462" s="957">
        <f t="shared" si="194"/>
        <v>0</v>
      </c>
    </row>
    <row r="2463" spans="24:29" x14ac:dyDescent="0.3">
      <c r="X2463" s="970" t="str">
        <f t="shared" si="192"/>
        <v>PAS AE 2018</v>
      </c>
      <c r="Y2463" s="970" t="str">
        <f t="shared" si="193"/>
        <v/>
      </c>
      <c r="Z2463" s="957">
        <f t="shared" si="190"/>
        <v>0</v>
      </c>
      <c r="AA2463" s="957" t="str">
        <f t="shared" si="191"/>
        <v/>
      </c>
      <c r="AB2463" s="957">
        <f t="array" ref="AB2463">MAX(($I$2:$I$10000=I2463)*($W$2:$W$10000=W2463)*($E$2:$E$10000="51")*($P$2:$P$10000))</f>
        <v>0</v>
      </c>
      <c r="AC2463" s="957">
        <f t="shared" si="194"/>
        <v>0</v>
      </c>
    </row>
    <row r="2464" spans="24:29" x14ac:dyDescent="0.3">
      <c r="X2464" s="970" t="str">
        <f t="shared" si="192"/>
        <v>PAS AE 2018</v>
      </c>
      <c r="Y2464" s="970" t="str">
        <f t="shared" si="193"/>
        <v/>
      </c>
      <c r="Z2464" s="957">
        <f t="shared" si="190"/>
        <v>0</v>
      </c>
      <c r="AA2464" s="957" t="str">
        <f t="shared" si="191"/>
        <v/>
      </c>
      <c r="AB2464" s="957">
        <f t="array" ref="AB2464">MAX(($I$2:$I$10000=I2464)*($W$2:$W$10000=W2464)*($E$2:$E$10000="51")*($P$2:$P$10000))</f>
        <v>0</v>
      </c>
      <c r="AC2464" s="957">
        <f t="shared" si="194"/>
        <v>0</v>
      </c>
    </row>
    <row r="2465" spans="24:29" x14ac:dyDescent="0.3">
      <c r="X2465" s="970" t="str">
        <f t="shared" si="192"/>
        <v>PAS AE 2018</v>
      </c>
      <c r="Y2465" s="970" t="str">
        <f t="shared" si="193"/>
        <v/>
      </c>
      <c r="Z2465" s="957">
        <f t="shared" si="190"/>
        <v>0</v>
      </c>
      <c r="AA2465" s="957" t="str">
        <f t="shared" si="191"/>
        <v/>
      </c>
      <c r="AB2465" s="957">
        <f t="array" ref="AB2465">MAX(($I$2:$I$10000=I2465)*($W$2:$W$10000=W2465)*($E$2:$E$10000="51")*($P$2:$P$10000))</f>
        <v>0</v>
      </c>
      <c r="AC2465" s="957">
        <f t="shared" si="194"/>
        <v>0</v>
      </c>
    </row>
    <row r="2466" spans="24:29" x14ac:dyDescent="0.3">
      <c r="X2466" s="970" t="str">
        <f t="shared" si="192"/>
        <v>PAS AE 2018</v>
      </c>
      <c r="Y2466" s="970" t="str">
        <f t="shared" si="193"/>
        <v/>
      </c>
      <c r="Z2466" s="957">
        <f t="shared" si="190"/>
        <v>0</v>
      </c>
      <c r="AA2466" s="957" t="str">
        <f t="shared" si="191"/>
        <v/>
      </c>
      <c r="AB2466" s="957">
        <f t="array" ref="AB2466">MAX(($I$2:$I$10000=I2466)*($W$2:$W$10000=W2466)*($E$2:$E$10000="51")*($P$2:$P$10000))</f>
        <v>0</v>
      </c>
      <c r="AC2466" s="957">
        <f t="shared" si="194"/>
        <v>0</v>
      </c>
    </row>
    <row r="2467" spans="24:29" x14ac:dyDescent="0.3">
      <c r="X2467" s="970" t="str">
        <f t="shared" si="192"/>
        <v>PAS AE 2018</v>
      </c>
      <c r="Y2467" s="970" t="str">
        <f t="shared" si="193"/>
        <v/>
      </c>
      <c r="Z2467" s="957">
        <f t="shared" si="190"/>
        <v>0</v>
      </c>
      <c r="AA2467" s="957" t="str">
        <f t="shared" si="191"/>
        <v/>
      </c>
      <c r="AB2467" s="957">
        <f t="array" ref="AB2467">MAX(($I$2:$I$10000=I2467)*($W$2:$W$10000=W2467)*($E$2:$E$10000="51")*($P$2:$P$10000))</f>
        <v>0</v>
      </c>
      <c r="AC2467" s="957">
        <f t="shared" si="194"/>
        <v>0</v>
      </c>
    </row>
    <row r="2468" spans="24:29" x14ac:dyDescent="0.3">
      <c r="X2468" s="970" t="str">
        <f t="shared" si="192"/>
        <v>PAS AE 2018</v>
      </c>
      <c r="Y2468" s="970" t="str">
        <f t="shared" si="193"/>
        <v/>
      </c>
      <c r="Z2468" s="957">
        <f t="shared" si="190"/>
        <v>0</v>
      </c>
      <c r="AA2468" s="957" t="str">
        <f t="shared" si="191"/>
        <v/>
      </c>
      <c r="AB2468" s="957">
        <f t="array" ref="AB2468">MAX(($I$2:$I$10000=I2468)*($W$2:$W$10000=W2468)*($E$2:$E$10000="51")*($P$2:$P$10000))</f>
        <v>0</v>
      </c>
      <c r="AC2468" s="957">
        <f t="shared" si="194"/>
        <v>0</v>
      </c>
    </row>
    <row r="2469" spans="24:29" x14ac:dyDescent="0.3">
      <c r="X2469" s="970" t="str">
        <f t="shared" si="192"/>
        <v>PAS AE 2018</v>
      </c>
      <c r="Y2469" s="970" t="str">
        <f t="shared" si="193"/>
        <v/>
      </c>
      <c r="Z2469" s="957">
        <f t="shared" si="190"/>
        <v>0</v>
      </c>
      <c r="AA2469" s="957" t="str">
        <f t="shared" si="191"/>
        <v/>
      </c>
      <c r="AB2469" s="957">
        <f t="array" ref="AB2469">MAX(($I$2:$I$10000=I2469)*($W$2:$W$10000=W2469)*($E$2:$E$10000="51")*($P$2:$P$10000))</f>
        <v>0</v>
      </c>
      <c r="AC2469" s="957">
        <f t="shared" si="194"/>
        <v>0</v>
      </c>
    </row>
    <row r="2470" spans="24:29" x14ac:dyDescent="0.3">
      <c r="X2470" s="970" t="str">
        <f t="shared" si="192"/>
        <v>PAS AE 2018</v>
      </c>
      <c r="Y2470" s="970" t="str">
        <f t="shared" si="193"/>
        <v/>
      </c>
      <c r="Z2470" s="957">
        <f t="shared" si="190"/>
        <v>0</v>
      </c>
      <c r="AA2470" s="957" t="str">
        <f t="shared" si="191"/>
        <v/>
      </c>
      <c r="AB2470" s="957">
        <f t="array" ref="AB2470">MAX(($I$2:$I$10000=I2470)*($W$2:$W$10000=W2470)*($E$2:$E$10000="51")*($P$2:$P$10000))</f>
        <v>0</v>
      </c>
      <c r="AC2470" s="957">
        <f t="shared" si="194"/>
        <v>0</v>
      </c>
    </row>
    <row r="2471" spans="24:29" x14ac:dyDescent="0.3">
      <c r="X2471" s="970" t="str">
        <f t="shared" si="192"/>
        <v>PAS AE 2018</v>
      </c>
      <c r="Y2471" s="970" t="str">
        <f t="shared" si="193"/>
        <v/>
      </c>
      <c r="Z2471" s="957">
        <f t="shared" si="190"/>
        <v>0</v>
      </c>
      <c r="AA2471" s="957" t="str">
        <f t="shared" si="191"/>
        <v/>
      </c>
      <c r="AB2471" s="957">
        <f t="array" ref="AB2471">MAX(($I$2:$I$10000=I2471)*($W$2:$W$10000=W2471)*($E$2:$E$10000="51")*($P$2:$P$10000))</f>
        <v>0</v>
      </c>
      <c r="AC2471" s="957">
        <f t="shared" si="194"/>
        <v>0</v>
      </c>
    </row>
    <row r="2472" spans="24:29" x14ac:dyDescent="0.3">
      <c r="X2472" s="970" t="str">
        <f t="shared" si="192"/>
        <v>PAS AE 2018</v>
      </c>
      <c r="Y2472" s="970" t="str">
        <f t="shared" si="193"/>
        <v/>
      </c>
      <c r="Z2472" s="957">
        <f t="shared" si="190"/>
        <v>0</v>
      </c>
      <c r="AA2472" s="957" t="str">
        <f t="shared" si="191"/>
        <v/>
      </c>
      <c r="AB2472" s="957">
        <f t="array" ref="AB2472">MAX(($I$2:$I$10000=I2472)*($W$2:$W$10000=W2472)*($E$2:$E$10000="51")*($P$2:$P$10000))</f>
        <v>0</v>
      </c>
      <c r="AC2472" s="957">
        <f t="shared" si="194"/>
        <v>0</v>
      </c>
    </row>
    <row r="2473" spans="24:29" x14ac:dyDescent="0.3">
      <c r="X2473" s="970" t="str">
        <f t="shared" si="192"/>
        <v>PAS AE 2018</v>
      </c>
      <c r="Y2473" s="970" t="str">
        <f t="shared" si="193"/>
        <v/>
      </c>
      <c r="Z2473" s="957">
        <f t="shared" si="190"/>
        <v>0</v>
      </c>
      <c r="AA2473" s="957" t="str">
        <f t="shared" si="191"/>
        <v/>
      </c>
      <c r="AB2473" s="957">
        <f t="array" ref="AB2473">MAX(($I$2:$I$10000=I2473)*($W$2:$W$10000=W2473)*($E$2:$E$10000="51")*($P$2:$P$10000))</f>
        <v>0</v>
      </c>
      <c r="AC2473" s="957">
        <f t="shared" si="194"/>
        <v>0</v>
      </c>
    </row>
    <row r="2474" spans="24:29" x14ac:dyDescent="0.3">
      <c r="X2474" s="970" t="str">
        <f t="shared" si="192"/>
        <v>PAS AE 2018</v>
      </c>
      <c r="Y2474" s="970" t="str">
        <f t="shared" si="193"/>
        <v/>
      </c>
      <c r="Z2474" s="957">
        <f t="shared" si="190"/>
        <v>0</v>
      </c>
      <c r="AA2474" s="957" t="str">
        <f t="shared" si="191"/>
        <v/>
      </c>
      <c r="AB2474" s="957">
        <f t="array" ref="AB2474">MAX(($I$2:$I$10000=I2474)*($W$2:$W$10000=W2474)*($E$2:$E$10000="51")*($P$2:$P$10000))</f>
        <v>0</v>
      </c>
      <c r="AC2474" s="957">
        <f t="shared" si="194"/>
        <v>0</v>
      </c>
    </row>
    <row r="2475" spans="24:29" x14ac:dyDescent="0.3">
      <c r="X2475" s="970" t="str">
        <f t="shared" si="192"/>
        <v>PAS AE 2018</v>
      </c>
      <c r="Y2475" s="970" t="str">
        <f t="shared" si="193"/>
        <v/>
      </c>
      <c r="Z2475" s="957">
        <f t="shared" si="190"/>
        <v>0</v>
      </c>
      <c r="AA2475" s="957" t="str">
        <f t="shared" si="191"/>
        <v/>
      </c>
      <c r="AB2475" s="957">
        <f t="array" ref="AB2475">MAX(($I$2:$I$10000=I2475)*($W$2:$W$10000=W2475)*($E$2:$E$10000="51")*($P$2:$P$10000))</f>
        <v>0</v>
      </c>
      <c r="AC2475" s="957">
        <f t="shared" si="194"/>
        <v>0</v>
      </c>
    </row>
    <row r="2476" spans="24:29" x14ac:dyDescent="0.3">
      <c r="X2476" s="970" t="str">
        <f t="shared" si="192"/>
        <v>PAS AE 2018</v>
      </c>
      <c r="Y2476" s="970" t="str">
        <f t="shared" si="193"/>
        <v/>
      </c>
      <c r="Z2476" s="957">
        <f t="shared" si="190"/>
        <v>0</v>
      </c>
      <c r="AA2476" s="957" t="str">
        <f t="shared" si="191"/>
        <v/>
      </c>
      <c r="AB2476" s="957">
        <f t="array" ref="AB2476">MAX(($I$2:$I$10000=I2476)*($W$2:$W$10000=W2476)*($E$2:$E$10000="51")*($P$2:$P$10000))</f>
        <v>0</v>
      </c>
      <c r="AC2476" s="957">
        <f t="shared" si="194"/>
        <v>0</v>
      </c>
    </row>
    <row r="2477" spans="24:29" x14ac:dyDescent="0.3">
      <c r="X2477" s="970" t="str">
        <f t="shared" si="192"/>
        <v>PAS AE 2018</v>
      </c>
      <c r="Y2477" s="970" t="str">
        <f t="shared" si="193"/>
        <v/>
      </c>
      <c r="Z2477" s="957">
        <f t="shared" si="190"/>
        <v>0</v>
      </c>
      <c r="AA2477" s="957" t="str">
        <f t="shared" si="191"/>
        <v/>
      </c>
      <c r="AB2477" s="957">
        <f t="array" ref="AB2477">MAX(($I$2:$I$10000=I2477)*($W$2:$W$10000=W2477)*($E$2:$E$10000="51")*($P$2:$P$10000))</f>
        <v>0</v>
      </c>
      <c r="AC2477" s="957">
        <f t="shared" si="194"/>
        <v>0</v>
      </c>
    </row>
    <row r="2478" spans="24:29" x14ac:dyDescent="0.3">
      <c r="X2478" s="970" t="str">
        <f t="shared" si="192"/>
        <v>PAS AE 2018</v>
      </c>
      <c r="Y2478" s="970" t="str">
        <f t="shared" si="193"/>
        <v/>
      </c>
      <c r="Z2478" s="957">
        <f t="shared" si="190"/>
        <v>0</v>
      </c>
      <c r="AA2478" s="957" t="str">
        <f t="shared" si="191"/>
        <v/>
      </c>
      <c r="AB2478" s="957">
        <f t="array" ref="AB2478">MAX(($I$2:$I$10000=I2478)*($W$2:$W$10000=W2478)*($E$2:$E$10000="51")*($P$2:$P$10000))</f>
        <v>0</v>
      </c>
      <c r="AC2478" s="957">
        <f t="shared" si="194"/>
        <v>0</v>
      </c>
    </row>
    <row r="2479" spans="24:29" x14ac:dyDescent="0.3">
      <c r="X2479" s="970" t="str">
        <f t="shared" si="192"/>
        <v>PAS AE 2018</v>
      </c>
      <c r="Y2479" s="970" t="str">
        <f t="shared" si="193"/>
        <v/>
      </c>
      <c r="Z2479" s="957">
        <f t="shared" si="190"/>
        <v>0</v>
      </c>
      <c r="AA2479" s="957" t="str">
        <f t="shared" si="191"/>
        <v/>
      </c>
      <c r="AB2479" s="957">
        <f t="array" ref="AB2479">MAX(($I$2:$I$10000=I2479)*($W$2:$W$10000=W2479)*($E$2:$E$10000="51")*($P$2:$P$10000))</f>
        <v>0</v>
      </c>
      <c r="AC2479" s="957">
        <f t="shared" si="194"/>
        <v>0</v>
      </c>
    </row>
    <row r="2480" spans="24:29" x14ac:dyDescent="0.3">
      <c r="X2480" s="970" t="str">
        <f t="shared" si="192"/>
        <v>PAS AE 2018</v>
      </c>
      <c r="Y2480" s="970" t="str">
        <f t="shared" si="193"/>
        <v/>
      </c>
      <c r="Z2480" s="957">
        <f t="shared" si="190"/>
        <v>0</v>
      </c>
      <c r="AA2480" s="957" t="str">
        <f t="shared" si="191"/>
        <v/>
      </c>
      <c r="AB2480" s="957">
        <f t="array" ref="AB2480">MAX(($I$2:$I$10000=I2480)*($W$2:$W$10000=W2480)*($E$2:$E$10000="51")*($P$2:$P$10000))</f>
        <v>0</v>
      </c>
      <c r="AC2480" s="957">
        <f t="shared" si="194"/>
        <v>0</v>
      </c>
    </row>
    <row r="2481" spans="24:29" x14ac:dyDescent="0.3">
      <c r="X2481" s="970" t="str">
        <f t="shared" si="192"/>
        <v>PAS AE 2018</v>
      </c>
      <c r="Y2481" s="970" t="str">
        <f t="shared" si="193"/>
        <v/>
      </c>
      <c r="Z2481" s="957">
        <f t="shared" si="190"/>
        <v>0</v>
      </c>
      <c r="AA2481" s="957" t="str">
        <f t="shared" si="191"/>
        <v/>
      </c>
      <c r="AB2481" s="957">
        <f t="array" ref="AB2481">MAX(($I$2:$I$10000=I2481)*($W$2:$W$10000=W2481)*($E$2:$E$10000="51")*($P$2:$P$10000))</f>
        <v>0</v>
      </c>
      <c r="AC2481" s="957">
        <f t="shared" si="194"/>
        <v>0</v>
      </c>
    </row>
    <row r="2482" spans="24:29" x14ac:dyDescent="0.3">
      <c r="X2482" s="970" t="str">
        <f t="shared" si="192"/>
        <v>PAS AE 2018</v>
      </c>
      <c r="Y2482" s="970" t="str">
        <f t="shared" si="193"/>
        <v/>
      </c>
      <c r="Z2482" s="957">
        <f t="shared" si="190"/>
        <v>0</v>
      </c>
      <c r="AA2482" s="957" t="str">
        <f t="shared" si="191"/>
        <v/>
      </c>
      <c r="AB2482" s="957">
        <f t="array" ref="AB2482">MAX(($I$2:$I$10000=I2482)*($W$2:$W$10000=W2482)*($E$2:$E$10000="51")*($P$2:$P$10000))</f>
        <v>0</v>
      </c>
      <c r="AC2482" s="957">
        <f t="shared" si="194"/>
        <v>0</v>
      </c>
    </row>
    <row r="2483" spans="24:29" x14ac:dyDescent="0.3">
      <c r="X2483" s="970" t="str">
        <f t="shared" si="192"/>
        <v>PAS AE 2018</v>
      </c>
      <c r="Y2483" s="970" t="str">
        <f t="shared" si="193"/>
        <v/>
      </c>
      <c r="Z2483" s="957">
        <f t="shared" si="190"/>
        <v>0</v>
      </c>
      <c r="AA2483" s="957" t="str">
        <f t="shared" si="191"/>
        <v/>
      </c>
      <c r="AB2483" s="957">
        <f t="array" ref="AB2483">MAX(($I$2:$I$10000=I2483)*($W$2:$W$10000=W2483)*($E$2:$E$10000="51")*($P$2:$P$10000))</f>
        <v>0</v>
      </c>
      <c r="AC2483" s="957">
        <f t="shared" si="194"/>
        <v>0</v>
      </c>
    </row>
    <row r="2484" spans="24:29" x14ac:dyDescent="0.3">
      <c r="X2484" s="970" t="str">
        <f t="shared" si="192"/>
        <v>PAS AE 2018</v>
      </c>
      <c r="Y2484" s="970" t="str">
        <f t="shared" si="193"/>
        <v/>
      </c>
      <c r="Z2484" s="957">
        <f t="shared" si="190"/>
        <v>0</v>
      </c>
      <c r="AA2484" s="957" t="str">
        <f t="shared" si="191"/>
        <v/>
      </c>
      <c r="AB2484" s="957">
        <f t="array" ref="AB2484">MAX(($I$2:$I$10000=I2484)*($W$2:$W$10000=W2484)*($E$2:$E$10000="51")*($P$2:$P$10000))</f>
        <v>0</v>
      </c>
      <c r="AC2484" s="957">
        <f t="shared" si="194"/>
        <v>0</v>
      </c>
    </row>
    <row r="2485" spans="24:29" x14ac:dyDescent="0.3">
      <c r="X2485" s="970" t="str">
        <f t="shared" si="192"/>
        <v>PAS AE 2018</v>
      </c>
      <c r="Y2485" s="970" t="str">
        <f t="shared" si="193"/>
        <v/>
      </c>
      <c r="Z2485" s="957">
        <f t="shared" si="190"/>
        <v>0</v>
      </c>
      <c r="AA2485" s="957" t="str">
        <f t="shared" si="191"/>
        <v/>
      </c>
      <c r="AB2485" s="957">
        <f t="array" ref="AB2485">MAX(($I$2:$I$10000=I2485)*($W$2:$W$10000=W2485)*($E$2:$E$10000="51")*($P$2:$P$10000))</f>
        <v>0</v>
      </c>
      <c r="AC2485" s="957">
        <f t="shared" si="194"/>
        <v>0</v>
      </c>
    </row>
    <row r="2486" spans="24:29" x14ac:dyDescent="0.3">
      <c r="X2486" s="970" t="str">
        <f t="shared" si="192"/>
        <v>PAS AE 2018</v>
      </c>
      <c r="Y2486" s="970" t="str">
        <f t="shared" si="193"/>
        <v/>
      </c>
      <c r="Z2486" s="957">
        <f t="shared" si="190"/>
        <v>0</v>
      </c>
      <c r="AA2486" s="957" t="str">
        <f t="shared" si="191"/>
        <v/>
      </c>
      <c r="AB2486" s="957">
        <f t="array" ref="AB2486">MAX(($I$2:$I$10000=I2486)*($W$2:$W$10000=W2486)*($E$2:$E$10000="51")*($P$2:$P$10000))</f>
        <v>0</v>
      </c>
      <c r="AC2486" s="957">
        <f t="shared" si="194"/>
        <v>0</v>
      </c>
    </row>
    <row r="2487" spans="24:29" x14ac:dyDescent="0.3">
      <c r="X2487" s="970" t="str">
        <f t="shared" si="192"/>
        <v>PAS AE 2018</v>
      </c>
      <c r="Y2487" s="970" t="str">
        <f t="shared" si="193"/>
        <v/>
      </c>
      <c r="Z2487" s="957">
        <f t="shared" si="190"/>
        <v>0</v>
      </c>
      <c r="AA2487" s="957" t="str">
        <f t="shared" si="191"/>
        <v/>
      </c>
      <c r="AB2487" s="957">
        <f t="array" ref="AB2487">MAX(($I$2:$I$10000=I2487)*($W$2:$W$10000=W2487)*($E$2:$E$10000="51")*($P$2:$P$10000))</f>
        <v>0</v>
      </c>
      <c r="AC2487" s="957">
        <f t="shared" si="194"/>
        <v>0</v>
      </c>
    </row>
    <row r="2488" spans="24:29" x14ac:dyDescent="0.3">
      <c r="X2488" s="970" t="str">
        <f t="shared" si="192"/>
        <v>PAS AE 2018</v>
      </c>
      <c r="Y2488" s="970" t="str">
        <f t="shared" si="193"/>
        <v/>
      </c>
      <c r="Z2488" s="957">
        <f t="shared" si="190"/>
        <v>0</v>
      </c>
      <c r="AA2488" s="957" t="str">
        <f t="shared" si="191"/>
        <v/>
      </c>
      <c r="AB2488" s="957">
        <f t="array" ref="AB2488">MAX(($I$2:$I$10000=I2488)*($W$2:$W$10000=W2488)*($E$2:$E$10000="51")*($P$2:$P$10000))</f>
        <v>0</v>
      </c>
      <c r="AC2488" s="957">
        <f t="shared" si="194"/>
        <v>0</v>
      </c>
    </row>
    <row r="2489" spans="24:29" x14ac:dyDescent="0.3">
      <c r="X2489" s="970" t="str">
        <f t="shared" si="192"/>
        <v>PAS AE 2018</v>
      </c>
      <c r="Y2489" s="970" t="str">
        <f t="shared" si="193"/>
        <v/>
      </c>
      <c r="Z2489" s="957">
        <f t="shared" si="190"/>
        <v>0</v>
      </c>
      <c r="AA2489" s="957" t="str">
        <f t="shared" si="191"/>
        <v/>
      </c>
      <c r="AB2489" s="957">
        <f t="array" ref="AB2489">MAX(($I$2:$I$10000=I2489)*($W$2:$W$10000=W2489)*($E$2:$E$10000="51")*($P$2:$P$10000))</f>
        <v>0</v>
      </c>
      <c r="AC2489" s="957">
        <f t="shared" si="194"/>
        <v>0</v>
      </c>
    </row>
    <row r="2490" spans="24:29" x14ac:dyDescent="0.3">
      <c r="X2490" s="970" t="str">
        <f t="shared" si="192"/>
        <v>PAS AE 2018</v>
      </c>
      <c r="Y2490" s="970" t="str">
        <f t="shared" si="193"/>
        <v/>
      </c>
      <c r="Z2490" s="957">
        <f t="shared" si="190"/>
        <v>0</v>
      </c>
      <c r="AA2490" s="957" t="str">
        <f t="shared" si="191"/>
        <v/>
      </c>
      <c r="AB2490" s="957">
        <f t="array" ref="AB2490">MAX(($I$2:$I$10000=I2490)*($W$2:$W$10000=W2490)*($E$2:$E$10000="51")*($P$2:$P$10000))</f>
        <v>0</v>
      </c>
      <c r="AC2490" s="957">
        <f t="shared" si="194"/>
        <v>0</v>
      </c>
    </row>
    <row r="2491" spans="24:29" x14ac:dyDescent="0.3">
      <c r="X2491" s="970" t="str">
        <f t="shared" si="192"/>
        <v>PAS AE 2018</v>
      </c>
      <c r="Y2491" s="970" t="str">
        <f t="shared" si="193"/>
        <v/>
      </c>
      <c r="Z2491" s="957">
        <f t="shared" si="190"/>
        <v>0</v>
      </c>
      <c r="AA2491" s="957" t="str">
        <f t="shared" si="191"/>
        <v/>
      </c>
      <c r="AB2491" s="957">
        <f t="array" ref="AB2491">MAX(($I$2:$I$10000=I2491)*($W$2:$W$10000=W2491)*($E$2:$E$10000="51")*($P$2:$P$10000))</f>
        <v>0</v>
      </c>
      <c r="AC2491" s="957">
        <f t="shared" si="194"/>
        <v>0</v>
      </c>
    </row>
    <row r="2492" spans="24:29" x14ac:dyDescent="0.3">
      <c r="X2492" s="970" t="str">
        <f t="shared" si="192"/>
        <v>PAS AE 2018</v>
      </c>
      <c r="Y2492" s="970" t="str">
        <f t="shared" si="193"/>
        <v/>
      </c>
      <c r="Z2492" s="957">
        <f t="shared" si="190"/>
        <v>0</v>
      </c>
      <c r="AA2492" s="957" t="str">
        <f t="shared" si="191"/>
        <v/>
      </c>
      <c r="AB2492" s="957">
        <f t="array" ref="AB2492">MAX(($I$2:$I$10000=I2492)*($W$2:$W$10000=W2492)*($E$2:$E$10000="51")*($P$2:$P$10000))</f>
        <v>0</v>
      </c>
      <c r="AC2492" s="957">
        <f t="shared" si="194"/>
        <v>0</v>
      </c>
    </row>
    <row r="2493" spans="24:29" x14ac:dyDescent="0.3">
      <c r="X2493" s="970" t="str">
        <f t="shared" si="192"/>
        <v>PAS AE 2018</v>
      </c>
      <c r="Y2493" s="970" t="str">
        <f t="shared" si="193"/>
        <v/>
      </c>
      <c r="Z2493" s="957">
        <f t="shared" si="190"/>
        <v>0</v>
      </c>
      <c r="AA2493" s="957" t="str">
        <f t="shared" si="191"/>
        <v/>
      </c>
      <c r="AB2493" s="957">
        <f t="array" ref="AB2493">MAX(($I$2:$I$10000=I2493)*($W$2:$W$10000=W2493)*($E$2:$E$10000="51")*($P$2:$P$10000))</f>
        <v>0</v>
      </c>
      <c r="AC2493" s="957">
        <f t="shared" si="194"/>
        <v>0</v>
      </c>
    </row>
    <row r="2494" spans="24:29" x14ac:dyDescent="0.3">
      <c r="X2494" s="970" t="str">
        <f t="shared" si="192"/>
        <v>PAS AE 2018</v>
      </c>
      <c r="Y2494" s="970" t="str">
        <f t="shared" si="193"/>
        <v/>
      </c>
      <c r="Z2494" s="957">
        <f t="shared" si="190"/>
        <v>0</v>
      </c>
      <c r="AA2494" s="957" t="str">
        <f t="shared" si="191"/>
        <v/>
      </c>
      <c r="AB2494" s="957">
        <f t="array" ref="AB2494">MAX(($I$2:$I$10000=I2494)*($W$2:$W$10000=W2494)*($E$2:$E$10000="51")*($P$2:$P$10000))</f>
        <v>0</v>
      </c>
      <c r="AC2494" s="957">
        <f t="shared" si="194"/>
        <v>0</v>
      </c>
    </row>
    <row r="2495" spans="24:29" x14ac:dyDescent="0.3">
      <c r="X2495" s="970" t="str">
        <f t="shared" si="192"/>
        <v>PAS AE 2018</v>
      </c>
      <c r="Y2495" s="970" t="str">
        <f t="shared" si="193"/>
        <v/>
      </c>
      <c r="Z2495" s="957">
        <f t="shared" si="190"/>
        <v>0</v>
      </c>
      <c r="AA2495" s="957" t="str">
        <f t="shared" si="191"/>
        <v/>
      </c>
      <c r="AB2495" s="957">
        <f t="array" ref="AB2495">MAX(($I$2:$I$10000=I2495)*($W$2:$W$10000=W2495)*($E$2:$E$10000="51")*($P$2:$P$10000))</f>
        <v>0</v>
      </c>
      <c r="AC2495" s="957">
        <f t="shared" si="194"/>
        <v>0</v>
      </c>
    </row>
    <row r="2496" spans="24:29" x14ac:dyDescent="0.3">
      <c r="X2496" s="970" t="str">
        <f t="shared" si="192"/>
        <v>PAS AE 2018</v>
      </c>
      <c r="Y2496" s="970" t="str">
        <f t="shared" si="193"/>
        <v/>
      </c>
      <c r="Z2496" s="957">
        <f t="shared" si="190"/>
        <v>0</v>
      </c>
      <c r="AA2496" s="957" t="str">
        <f t="shared" si="191"/>
        <v/>
      </c>
      <c r="AB2496" s="957">
        <f t="array" ref="AB2496">MAX(($I$2:$I$10000=I2496)*($W$2:$W$10000=W2496)*($E$2:$E$10000="51")*($P$2:$P$10000))</f>
        <v>0</v>
      </c>
      <c r="AC2496" s="957">
        <f t="shared" si="194"/>
        <v>0</v>
      </c>
    </row>
    <row r="2497" spans="24:29" x14ac:dyDescent="0.3">
      <c r="X2497" s="970" t="str">
        <f t="shared" si="192"/>
        <v>PAS AE 2018</v>
      </c>
      <c r="Y2497" s="970" t="str">
        <f t="shared" si="193"/>
        <v/>
      </c>
      <c r="Z2497" s="957">
        <f t="shared" si="190"/>
        <v>0</v>
      </c>
      <c r="AA2497" s="957" t="str">
        <f t="shared" si="191"/>
        <v/>
      </c>
      <c r="AB2497" s="957">
        <f t="array" ref="AB2497">MAX(($I$2:$I$10000=I2497)*($W$2:$W$10000=W2497)*($E$2:$E$10000="51")*($P$2:$P$10000))</f>
        <v>0</v>
      </c>
      <c r="AC2497" s="957">
        <f t="shared" si="194"/>
        <v>0</v>
      </c>
    </row>
    <row r="2498" spans="24:29" x14ac:dyDescent="0.3">
      <c r="X2498" s="970" t="str">
        <f t="shared" si="192"/>
        <v>PAS AE 2018</v>
      </c>
      <c r="Y2498" s="970" t="str">
        <f t="shared" si="193"/>
        <v/>
      </c>
      <c r="Z2498" s="957">
        <f t="shared" ref="Z2498:Z2561" si="195">IF(AND(X2498="AE 2018",Y2498&lt;&gt;"0"),F2498,0)</f>
        <v>0</v>
      </c>
      <c r="AA2498" s="957" t="str">
        <f t="shared" ref="AA2498:AA2561" si="196">LEFT(C2498,12)</f>
        <v/>
      </c>
      <c r="AB2498" s="957">
        <f t="array" ref="AB2498">MAX(($I$2:$I$10000=I2498)*($W$2:$W$10000=W2498)*($E$2:$E$10000="51")*($P$2:$P$10000))</f>
        <v>0</v>
      </c>
      <c r="AC2498" s="957">
        <f t="shared" si="194"/>
        <v>0</v>
      </c>
    </row>
    <row r="2499" spans="24:29" x14ac:dyDescent="0.3">
      <c r="X2499" s="970" t="str">
        <f t="shared" ref="X2499:X2562" si="197">IF(AND(OR(E2499="51",E2499="57",E2499="54",E2499="61"),YEAR(AB2499)=2018),"AE 2018","PAS AE 2018")</f>
        <v>PAS AE 2018</v>
      </c>
      <c r="Y2499" s="970" t="str">
        <f t="shared" ref="Y2499:Y2562" si="198">CONCATENATE(W2499,I2499,E2499)</f>
        <v/>
      </c>
      <c r="Z2499" s="957">
        <f t="shared" si="195"/>
        <v>0</v>
      </c>
      <c r="AA2499" s="957" t="str">
        <f t="shared" si="196"/>
        <v/>
      </c>
      <c r="AB2499" s="957">
        <f t="array" ref="AB2499">MAX(($I$2:$I$10000=I2499)*($W$2:$W$10000=W2499)*($E$2:$E$10000="51")*($P$2:$P$10000))</f>
        <v>0</v>
      </c>
      <c r="AC2499" s="957">
        <f t="shared" ref="AC2499:AC2562" si="199">IF(YEAR(A2499)&gt;2018,0,F2499)</f>
        <v>0</v>
      </c>
    </row>
    <row r="2500" spans="24:29" x14ac:dyDescent="0.3">
      <c r="X2500" s="970" t="str">
        <f t="shared" si="197"/>
        <v>PAS AE 2018</v>
      </c>
      <c r="Y2500" s="970" t="str">
        <f t="shared" si="198"/>
        <v/>
      </c>
      <c r="Z2500" s="957">
        <f t="shared" si="195"/>
        <v>0</v>
      </c>
      <c r="AA2500" s="957" t="str">
        <f t="shared" si="196"/>
        <v/>
      </c>
      <c r="AB2500" s="957">
        <f t="array" ref="AB2500">MAX(($I$2:$I$10000=I2500)*($W$2:$W$10000=W2500)*($E$2:$E$10000="51")*($P$2:$P$10000))</f>
        <v>0</v>
      </c>
      <c r="AC2500" s="957">
        <f t="shared" si="199"/>
        <v>0</v>
      </c>
    </row>
    <row r="2501" spans="24:29" x14ac:dyDescent="0.3">
      <c r="X2501" s="970" t="str">
        <f t="shared" si="197"/>
        <v>PAS AE 2018</v>
      </c>
      <c r="Y2501" s="970" t="str">
        <f t="shared" si="198"/>
        <v/>
      </c>
      <c r="Z2501" s="957">
        <f t="shared" si="195"/>
        <v>0</v>
      </c>
      <c r="AA2501" s="957" t="str">
        <f t="shared" si="196"/>
        <v/>
      </c>
      <c r="AB2501" s="957">
        <f t="array" ref="AB2501">MAX(($I$2:$I$10000=I2501)*($W$2:$W$10000=W2501)*($E$2:$E$10000="51")*($P$2:$P$10000))</f>
        <v>0</v>
      </c>
      <c r="AC2501" s="957">
        <f t="shared" si="199"/>
        <v>0</v>
      </c>
    </row>
    <row r="2502" spans="24:29" x14ac:dyDescent="0.3">
      <c r="X2502" s="970" t="str">
        <f t="shared" si="197"/>
        <v>PAS AE 2018</v>
      </c>
      <c r="Y2502" s="970" t="str">
        <f t="shared" si="198"/>
        <v/>
      </c>
      <c r="Z2502" s="957">
        <f t="shared" si="195"/>
        <v>0</v>
      </c>
      <c r="AA2502" s="957" t="str">
        <f t="shared" si="196"/>
        <v/>
      </c>
      <c r="AB2502" s="957">
        <f t="array" ref="AB2502">MAX(($I$2:$I$10000=I2502)*($W$2:$W$10000=W2502)*($E$2:$E$10000="51")*($P$2:$P$10000))</f>
        <v>0</v>
      </c>
      <c r="AC2502" s="957">
        <f t="shared" si="199"/>
        <v>0</v>
      </c>
    </row>
    <row r="2503" spans="24:29" x14ac:dyDescent="0.3">
      <c r="X2503" s="970" t="str">
        <f t="shared" si="197"/>
        <v>PAS AE 2018</v>
      </c>
      <c r="Y2503" s="970" t="str">
        <f t="shared" si="198"/>
        <v/>
      </c>
      <c r="Z2503" s="957">
        <f t="shared" si="195"/>
        <v>0</v>
      </c>
      <c r="AA2503" s="957" t="str">
        <f t="shared" si="196"/>
        <v/>
      </c>
      <c r="AB2503" s="957">
        <f t="array" ref="AB2503">MAX(($I$2:$I$10000=I2503)*($W$2:$W$10000=W2503)*($E$2:$E$10000="51")*($P$2:$P$10000))</f>
        <v>0</v>
      </c>
      <c r="AC2503" s="957">
        <f t="shared" si="199"/>
        <v>0</v>
      </c>
    </row>
    <row r="2504" spans="24:29" x14ac:dyDescent="0.3">
      <c r="X2504" s="970" t="str">
        <f t="shared" si="197"/>
        <v>PAS AE 2018</v>
      </c>
      <c r="Y2504" s="970" t="str">
        <f t="shared" si="198"/>
        <v/>
      </c>
      <c r="Z2504" s="957">
        <f t="shared" si="195"/>
        <v>0</v>
      </c>
      <c r="AA2504" s="957" t="str">
        <f t="shared" si="196"/>
        <v/>
      </c>
      <c r="AB2504" s="957">
        <f t="array" ref="AB2504">MAX(($I$2:$I$10000=I2504)*($W$2:$W$10000=W2504)*($E$2:$E$10000="51")*($P$2:$P$10000))</f>
        <v>0</v>
      </c>
      <c r="AC2504" s="957">
        <f t="shared" si="199"/>
        <v>0</v>
      </c>
    </row>
    <row r="2505" spans="24:29" x14ac:dyDescent="0.3">
      <c r="X2505" s="970" t="str">
        <f t="shared" si="197"/>
        <v>PAS AE 2018</v>
      </c>
      <c r="Y2505" s="970" t="str">
        <f t="shared" si="198"/>
        <v/>
      </c>
      <c r="Z2505" s="957">
        <f t="shared" si="195"/>
        <v>0</v>
      </c>
      <c r="AA2505" s="957" t="str">
        <f t="shared" si="196"/>
        <v/>
      </c>
      <c r="AB2505" s="957">
        <f t="array" ref="AB2505">MAX(($I$2:$I$10000=I2505)*($W$2:$W$10000=W2505)*($E$2:$E$10000="51")*($P$2:$P$10000))</f>
        <v>0</v>
      </c>
      <c r="AC2505" s="957">
        <f t="shared" si="199"/>
        <v>0</v>
      </c>
    </row>
    <row r="2506" spans="24:29" x14ac:dyDescent="0.3">
      <c r="X2506" s="970" t="str">
        <f t="shared" si="197"/>
        <v>PAS AE 2018</v>
      </c>
      <c r="Y2506" s="970" t="str">
        <f t="shared" si="198"/>
        <v/>
      </c>
      <c r="Z2506" s="957">
        <f t="shared" si="195"/>
        <v>0</v>
      </c>
      <c r="AA2506" s="957" t="str">
        <f t="shared" si="196"/>
        <v/>
      </c>
      <c r="AB2506" s="957">
        <f t="array" ref="AB2506">MAX(($I$2:$I$10000=I2506)*($W$2:$W$10000=W2506)*($E$2:$E$10000="51")*($P$2:$P$10000))</f>
        <v>0</v>
      </c>
      <c r="AC2506" s="957">
        <f t="shared" si="199"/>
        <v>0</v>
      </c>
    </row>
    <row r="2507" spans="24:29" x14ac:dyDescent="0.3">
      <c r="X2507" s="970" t="str">
        <f t="shared" si="197"/>
        <v>PAS AE 2018</v>
      </c>
      <c r="Y2507" s="970" t="str">
        <f t="shared" si="198"/>
        <v/>
      </c>
      <c r="Z2507" s="957">
        <f t="shared" si="195"/>
        <v>0</v>
      </c>
      <c r="AA2507" s="957" t="str">
        <f t="shared" si="196"/>
        <v/>
      </c>
      <c r="AB2507" s="957">
        <f t="array" ref="AB2507">MAX(($I$2:$I$10000=I2507)*($W$2:$W$10000=W2507)*($E$2:$E$10000="51")*($P$2:$P$10000))</f>
        <v>0</v>
      </c>
      <c r="AC2507" s="957">
        <f t="shared" si="199"/>
        <v>0</v>
      </c>
    </row>
    <row r="2508" spans="24:29" x14ac:dyDescent="0.3">
      <c r="X2508" s="970" t="str">
        <f t="shared" si="197"/>
        <v>PAS AE 2018</v>
      </c>
      <c r="Y2508" s="970" t="str">
        <f t="shared" si="198"/>
        <v/>
      </c>
      <c r="Z2508" s="957">
        <f t="shared" si="195"/>
        <v>0</v>
      </c>
      <c r="AA2508" s="957" t="str">
        <f t="shared" si="196"/>
        <v/>
      </c>
      <c r="AB2508" s="957">
        <f t="array" ref="AB2508">MAX(($I$2:$I$10000=I2508)*($W$2:$W$10000=W2508)*($E$2:$E$10000="51")*($P$2:$P$10000))</f>
        <v>0</v>
      </c>
      <c r="AC2508" s="957">
        <f t="shared" si="199"/>
        <v>0</v>
      </c>
    </row>
    <row r="2509" spans="24:29" x14ac:dyDescent="0.3">
      <c r="X2509" s="970" t="str">
        <f t="shared" si="197"/>
        <v>PAS AE 2018</v>
      </c>
      <c r="Y2509" s="970" t="str">
        <f t="shared" si="198"/>
        <v/>
      </c>
      <c r="Z2509" s="957">
        <f t="shared" si="195"/>
        <v>0</v>
      </c>
      <c r="AA2509" s="957" t="str">
        <f t="shared" si="196"/>
        <v/>
      </c>
      <c r="AB2509" s="957">
        <f t="array" ref="AB2509">MAX(($I$2:$I$10000=I2509)*($W$2:$W$10000=W2509)*($E$2:$E$10000="51")*($P$2:$P$10000))</f>
        <v>0</v>
      </c>
      <c r="AC2509" s="957">
        <f t="shared" si="199"/>
        <v>0</v>
      </c>
    </row>
    <row r="2510" spans="24:29" x14ac:dyDescent="0.3">
      <c r="X2510" s="970" t="str">
        <f t="shared" si="197"/>
        <v>PAS AE 2018</v>
      </c>
      <c r="Y2510" s="970" t="str">
        <f t="shared" si="198"/>
        <v/>
      </c>
      <c r="Z2510" s="957">
        <f t="shared" si="195"/>
        <v>0</v>
      </c>
      <c r="AA2510" s="957" t="str">
        <f t="shared" si="196"/>
        <v/>
      </c>
      <c r="AB2510" s="957">
        <f t="array" ref="AB2510">MAX(($I$2:$I$10000=I2510)*($W$2:$W$10000=W2510)*($E$2:$E$10000="51")*($P$2:$P$10000))</f>
        <v>0</v>
      </c>
      <c r="AC2510" s="957">
        <f t="shared" si="199"/>
        <v>0</v>
      </c>
    </row>
    <row r="2511" spans="24:29" x14ac:dyDescent="0.3">
      <c r="X2511" s="970" t="str">
        <f t="shared" si="197"/>
        <v>PAS AE 2018</v>
      </c>
      <c r="Y2511" s="970" t="str">
        <f t="shared" si="198"/>
        <v/>
      </c>
      <c r="Z2511" s="957">
        <f t="shared" si="195"/>
        <v>0</v>
      </c>
      <c r="AA2511" s="957" t="str">
        <f t="shared" si="196"/>
        <v/>
      </c>
      <c r="AB2511" s="957">
        <f t="array" ref="AB2511">MAX(($I$2:$I$10000=I2511)*($W$2:$W$10000=W2511)*($E$2:$E$10000="51")*($P$2:$P$10000))</f>
        <v>0</v>
      </c>
      <c r="AC2511" s="957">
        <f t="shared" si="199"/>
        <v>0</v>
      </c>
    </row>
    <row r="2512" spans="24:29" x14ac:dyDescent="0.3">
      <c r="X2512" s="970" t="str">
        <f t="shared" si="197"/>
        <v>PAS AE 2018</v>
      </c>
      <c r="Y2512" s="970" t="str">
        <f t="shared" si="198"/>
        <v/>
      </c>
      <c r="Z2512" s="957">
        <f t="shared" si="195"/>
        <v>0</v>
      </c>
      <c r="AA2512" s="957" t="str">
        <f t="shared" si="196"/>
        <v/>
      </c>
      <c r="AB2512" s="957">
        <f t="array" ref="AB2512">MAX(($I$2:$I$10000=I2512)*($W$2:$W$10000=W2512)*($E$2:$E$10000="51")*($P$2:$P$10000))</f>
        <v>0</v>
      </c>
      <c r="AC2512" s="957">
        <f t="shared" si="199"/>
        <v>0</v>
      </c>
    </row>
    <row r="2513" spans="24:29" x14ac:dyDescent="0.3">
      <c r="X2513" s="970" t="str">
        <f t="shared" si="197"/>
        <v>PAS AE 2018</v>
      </c>
      <c r="Y2513" s="970" t="str">
        <f t="shared" si="198"/>
        <v/>
      </c>
      <c r="Z2513" s="957">
        <f t="shared" si="195"/>
        <v>0</v>
      </c>
      <c r="AA2513" s="957" t="str">
        <f t="shared" si="196"/>
        <v/>
      </c>
      <c r="AB2513" s="957">
        <f t="array" ref="AB2513">MAX(($I$2:$I$10000=I2513)*($W$2:$W$10000=W2513)*($E$2:$E$10000="51")*($P$2:$P$10000))</f>
        <v>0</v>
      </c>
      <c r="AC2513" s="957">
        <f t="shared" si="199"/>
        <v>0</v>
      </c>
    </row>
    <row r="2514" spans="24:29" x14ac:dyDescent="0.3">
      <c r="X2514" s="970" t="str">
        <f t="shared" si="197"/>
        <v>PAS AE 2018</v>
      </c>
      <c r="Y2514" s="970" t="str">
        <f t="shared" si="198"/>
        <v/>
      </c>
      <c r="Z2514" s="957">
        <f t="shared" si="195"/>
        <v>0</v>
      </c>
      <c r="AA2514" s="957" t="str">
        <f t="shared" si="196"/>
        <v/>
      </c>
      <c r="AB2514" s="957">
        <f t="array" ref="AB2514">MAX(($I$2:$I$10000=I2514)*($W$2:$W$10000=W2514)*($E$2:$E$10000="51")*($P$2:$P$10000))</f>
        <v>0</v>
      </c>
      <c r="AC2514" s="957">
        <f t="shared" si="199"/>
        <v>0</v>
      </c>
    </row>
    <row r="2515" spans="24:29" x14ac:dyDescent="0.3">
      <c r="X2515" s="970" t="str">
        <f t="shared" si="197"/>
        <v>PAS AE 2018</v>
      </c>
      <c r="Y2515" s="970" t="str">
        <f t="shared" si="198"/>
        <v/>
      </c>
      <c r="Z2515" s="957">
        <f t="shared" si="195"/>
        <v>0</v>
      </c>
      <c r="AA2515" s="957" t="str">
        <f t="shared" si="196"/>
        <v/>
      </c>
      <c r="AB2515" s="957">
        <f t="array" ref="AB2515">MAX(($I$2:$I$10000=I2515)*($W$2:$W$10000=W2515)*($E$2:$E$10000="51")*($P$2:$P$10000))</f>
        <v>0</v>
      </c>
      <c r="AC2515" s="957">
        <f t="shared" si="199"/>
        <v>0</v>
      </c>
    </row>
    <row r="2516" spans="24:29" x14ac:dyDescent="0.3">
      <c r="X2516" s="970" t="str">
        <f t="shared" si="197"/>
        <v>PAS AE 2018</v>
      </c>
      <c r="Y2516" s="970" t="str">
        <f t="shared" si="198"/>
        <v/>
      </c>
      <c r="Z2516" s="957">
        <f t="shared" si="195"/>
        <v>0</v>
      </c>
      <c r="AA2516" s="957" t="str">
        <f t="shared" si="196"/>
        <v/>
      </c>
      <c r="AB2516" s="957">
        <f t="array" ref="AB2516">MAX(($I$2:$I$10000=I2516)*($W$2:$W$10000=W2516)*($E$2:$E$10000="51")*($P$2:$P$10000))</f>
        <v>0</v>
      </c>
      <c r="AC2516" s="957">
        <f t="shared" si="199"/>
        <v>0</v>
      </c>
    </row>
    <row r="2517" spans="24:29" x14ac:dyDescent="0.3">
      <c r="X2517" s="970" t="str">
        <f t="shared" si="197"/>
        <v>PAS AE 2018</v>
      </c>
      <c r="Y2517" s="970" t="str">
        <f t="shared" si="198"/>
        <v/>
      </c>
      <c r="Z2517" s="957">
        <f t="shared" si="195"/>
        <v>0</v>
      </c>
      <c r="AA2517" s="957" t="str">
        <f t="shared" si="196"/>
        <v/>
      </c>
      <c r="AB2517" s="957">
        <f t="array" ref="AB2517">MAX(($I$2:$I$10000=I2517)*($W$2:$W$10000=W2517)*($E$2:$E$10000="51")*($P$2:$P$10000))</f>
        <v>0</v>
      </c>
      <c r="AC2517" s="957">
        <f t="shared" si="199"/>
        <v>0</v>
      </c>
    </row>
    <row r="2518" spans="24:29" x14ac:dyDescent="0.3">
      <c r="X2518" s="970" t="str">
        <f t="shared" si="197"/>
        <v>PAS AE 2018</v>
      </c>
      <c r="Y2518" s="970" t="str">
        <f t="shared" si="198"/>
        <v/>
      </c>
      <c r="Z2518" s="957">
        <f t="shared" si="195"/>
        <v>0</v>
      </c>
      <c r="AA2518" s="957" t="str">
        <f t="shared" si="196"/>
        <v/>
      </c>
      <c r="AB2518" s="957">
        <f t="array" ref="AB2518">MAX(($I$2:$I$10000=I2518)*($W$2:$W$10000=W2518)*($E$2:$E$10000="51")*($P$2:$P$10000))</f>
        <v>0</v>
      </c>
      <c r="AC2518" s="957">
        <f t="shared" si="199"/>
        <v>0</v>
      </c>
    </row>
    <row r="2519" spans="24:29" x14ac:dyDescent="0.3">
      <c r="X2519" s="970" t="str">
        <f t="shared" si="197"/>
        <v>PAS AE 2018</v>
      </c>
      <c r="Y2519" s="970" t="str">
        <f t="shared" si="198"/>
        <v/>
      </c>
      <c r="Z2519" s="957">
        <f t="shared" si="195"/>
        <v>0</v>
      </c>
      <c r="AA2519" s="957" t="str">
        <f t="shared" si="196"/>
        <v/>
      </c>
      <c r="AB2519" s="957">
        <f t="array" ref="AB2519">MAX(($I$2:$I$10000=I2519)*($W$2:$W$10000=W2519)*($E$2:$E$10000="51")*($P$2:$P$10000))</f>
        <v>0</v>
      </c>
      <c r="AC2519" s="957">
        <f t="shared" si="199"/>
        <v>0</v>
      </c>
    </row>
    <row r="2520" spans="24:29" x14ac:dyDescent="0.3">
      <c r="X2520" s="970" t="str">
        <f t="shared" si="197"/>
        <v>PAS AE 2018</v>
      </c>
      <c r="Y2520" s="970" t="str">
        <f t="shared" si="198"/>
        <v/>
      </c>
      <c r="Z2520" s="957">
        <f t="shared" si="195"/>
        <v>0</v>
      </c>
      <c r="AA2520" s="957" t="str">
        <f t="shared" si="196"/>
        <v/>
      </c>
      <c r="AB2520" s="957">
        <f t="array" ref="AB2520">MAX(($I$2:$I$10000=I2520)*($W$2:$W$10000=W2520)*($E$2:$E$10000="51")*($P$2:$P$10000))</f>
        <v>0</v>
      </c>
      <c r="AC2520" s="957">
        <f t="shared" si="199"/>
        <v>0</v>
      </c>
    </row>
    <row r="2521" spans="24:29" x14ac:dyDescent="0.3">
      <c r="X2521" s="970" t="str">
        <f t="shared" si="197"/>
        <v>PAS AE 2018</v>
      </c>
      <c r="Y2521" s="970" t="str">
        <f t="shared" si="198"/>
        <v/>
      </c>
      <c r="Z2521" s="957">
        <f t="shared" si="195"/>
        <v>0</v>
      </c>
      <c r="AA2521" s="957" t="str">
        <f t="shared" si="196"/>
        <v/>
      </c>
      <c r="AB2521" s="957">
        <f t="array" ref="AB2521">MAX(($I$2:$I$10000=I2521)*($W$2:$W$10000=W2521)*($E$2:$E$10000="51")*($P$2:$P$10000))</f>
        <v>0</v>
      </c>
      <c r="AC2521" s="957">
        <f t="shared" si="199"/>
        <v>0</v>
      </c>
    </row>
    <row r="2522" spans="24:29" x14ac:dyDescent="0.3">
      <c r="X2522" s="970" t="str">
        <f t="shared" si="197"/>
        <v>PAS AE 2018</v>
      </c>
      <c r="Y2522" s="970" t="str">
        <f t="shared" si="198"/>
        <v/>
      </c>
      <c r="Z2522" s="957">
        <f t="shared" si="195"/>
        <v>0</v>
      </c>
      <c r="AA2522" s="957" t="str">
        <f t="shared" si="196"/>
        <v/>
      </c>
      <c r="AB2522" s="957">
        <f t="array" ref="AB2522">MAX(($I$2:$I$10000=I2522)*($W$2:$W$10000=W2522)*($E$2:$E$10000="51")*($P$2:$P$10000))</f>
        <v>0</v>
      </c>
      <c r="AC2522" s="957">
        <f t="shared" si="199"/>
        <v>0</v>
      </c>
    </row>
    <row r="2523" spans="24:29" x14ac:dyDescent="0.3">
      <c r="X2523" s="970" t="str">
        <f t="shared" si="197"/>
        <v>PAS AE 2018</v>
      </c>
      <c r="Y2523" s="970" t="str">
        <f t="shared" si="198"/>
        <v/>
      </c>
      <c r="Z2523" s="957">
        <f t="shared" si="195"/>
        <v>0</v>
      </c>
      <c r="AA2523" s="957" t="str">
        <f t="shared" si="196"/>
        <v/>
      </c>
      <c r="AB2523" s="957">
        <f t="array" ref="AB2523">MAX(($I$2:$I$10000=I2523)*($W$2:$W$10000=W2523)*($E$2:$E$10000="51")*($P$2:$P$10000))</f>
        <v>0</v>
      </c>
      <c r="AC2523" s="957">
        <f t="shared" si="199"/>
        <v>0</v>
      </c>
    </row>
    <row r="2524" spans="24:29" x14ac:dyDescent="0.3">
      <c r="X2524" s="970" t="str">
        <f t="shared" si="197"/>
        <v>PAS AE 2018</v>
      </c>
      <c r="Y2524" s="970" t="str">
        <f t="shared" si="198"/>
        <v/>
      </c>
      <c r="Z2524" s="957">
        <f t="shared" si="195"/>
        <v>0</v>
      </c>
      <c r="AA2524" s="957" t="str">
        <f t="shared" si="196"/>
        <v/>
      </c>
      <c r="AB2524" s="957">
        <f t="array" ref="AB2524">MAX(($I$2:$I$10000=I2524)*($W$2:$W$10000=W2524)*($E$2:$E$10000="51")*($P$2:$P$10000))</f>
        <v>0</v>
      </c>
      <c r="AC2524" s="957">
        <f t="shared" si="199"/>
        <v>0</v>
      </c>
    </row>
    <row r="2525" spans="24:29" x14ac:dyDescent="0.3">
      <c r="X2525" s="970" t="str">
        <f t="shared" si="197"/>
        <v>PAS AE 2018</v>
      </c>
      <c r="Y2525" s="970" t="str">
        <f t="shared" si="198"/>
        <v/>
      </c>
      <c r="Z2525" s="957">
        <f t="shared" si="195"/>
        <v>0</v>
      </c>
      <c r="AA2525" s="957" t="str">
        <f t="shared" si="196"/>
        <v/>
      </c>
      <c r="AB2525" s="957">
        <f t="array" ref="AB2525">MAX(($I$2:$I$10000=I2525)*($W$2:$W$10000=W2525)*($E$2:$E$10000="51")*($P$2:$P$10000))</f>
        <v>0</v>
      </c>
      <c r="AC2525" s="957">
        <f t="shared" si="199"/>
        <v>0</v>
      </c>
    </row>
    <row r="2526" spans="24:29" x14ac:dyDescent="0.3">
      <c r="X2526" s="970" t="str">
        <f t="shared" si="197"/>
        <v>PAS AE 2018</v>
      </c>
      <c r="Y2526" s="970" t="str">
        <f t="shared" si="198"/>
        <v/>
      </c>
      <c r="Z2526" s="957">
        <f t="shared" si="195"/>
        <v>0</v>
      </c>
      <c r="AA2526" s="957" t="str">
        <f t="shared" si="196"/>
        <v/>
      </c>
      <c r="AB2526" s="957">
        <f t="array" ref="AB2526">MAX(($I$2:$I$10000=I2526)*($W$2:$W$10000=W2526)*($E$2:$E$10000="51")*($P$2:$P$10000))</f>
        <v>0</v>
      </c>
      <c r="AC2526" s="957">
        <f t="shared" si="199"/>
        <v>0</v>
      </c>
    </row>
    <row r="2527" spans="24:29" x14ac:dyDescent="0.3">
      <c r="X2527" s="970" t="str">
        <f t="shared" si="197"/>
        <v>PAS AE 2018</v>
      </c>
      <c r="Y2527" s="970" t="str">
        <f t="shared" si="198"/>
        <v/>
      </c>
      <c r="Z2527" s="957">
        <f t="shared" si="195"/>
        <v>0</v>
      </c>
      <c r="AA2527" s="957" t="str">
        <f t="shared" si="196"/>
        <v/>
      </c>
      <c r="AB2527" s="957">
        <f t="array" ref="AB2527">MAX(($I$2:$I$10000=I2527)*($W$2:$W$10000=W2527)*($E$2:$E$10000="51")*($P$2:$P$10000))</f>
        <v>0</v>
      </c>
      <c r="AC2527" s="957">
        <f t="shared" si="199"/>
        <v>0</v>
      </c>
    </row>
    <row r="2528" spans="24:29" x14ac:dyDescent="0.3">
      <c r="X2528" s="970" t="str">
        <f t="shared" si="197"/>
        <v>PAS AE 2018</v>
      </c>
      <c r="Y2528" s="970" t="str">
        <f t="shared" si="198"/>
        <v/>
      </c>
      <c r="Z2528" s="957">
        <f t="shared" si="195"/>
        <v>0</v>
      </c>
      <c r="AA2528" s="957" t="str">
        <f t="shared" si="196"/>
        <v/>
      </c>
      <c r="AB2528" s="957">
        <f t="array" ref="AB2528">MAX(($I$2:$I$10000=I2528)*($W$2:$W$10000=W2528)*($E$2:$E$10000="51")*($P$2:$P$10000))</f>
        <v>0</v>
      </c>
      <c r="AC2528" s="957">
        <f t="shared" si="199"/>
        <v>0</v>
      </c>
    </row>
    <row r="2529" spans="24:29" x14ac:dyDescent="0.3">
      <c r="X2529" s="970" t="str">
        <f t="shared" si="197"/>
        <v>PAS AE 2018</v>
      </c>
      <c r="Y2529" s="970" t="str">
        <f t="shared" si="198"/>
        <v/>
      </c>
      <c r="Z2529" s="957">
        <f t="shared" si="195"/>
        <v>0</v>
      </c>
      <c r="AA2529" s="957" t="str">
        <f t="shared" si="196"/>
        <v/>
      </c>
      <c r="AB2529" s="957">
        <f t="array" ref="AB2529">MAX(($I$2:$I$10000=I2529)*($W$2:$W$10000=W2529)*($E$2:$E$10000="51")*($P$2:$P$10000))</f>
        <v>0</v>
      </c>
      <c r="AC2529" s="957">
        <f t="shared" si="199"/>
        <v>0</v>
      </c>
    </row>
    <row r="2530" spans="24:29" x14ac:dyDescent="0.3">
      <c r="X2530" s="970" t="str">
        <f t="shared" si="197"/>
        <v>PAS AE 2018</v>
      </c>
      <c r="Y2530" s="970" t="str">
        <f t="shared" si="198"/>
        <v/>
      </c>
      <c r="Z2530" s="957">
        <f t="shared" si="195"/>
        <v>0</v>
      </c>
      <c r="AA2530" s="957" t="str">
        <f t="shared" si="196"/>
        <v/>
      </c>
      <c r="AB2530" s="957">
        <f t="array" ref="AB2530">MAX(($I$2:$I$10000=I2530)*($W$2:$W$10000=W2530)*($E$2:$E$10000="51")*($P$2:$P$10000))</f>
        <v>0</v>
      </c>
      <c r="AC2530" s="957">
        <f t="shared" si="199"/>
        <v>0</v>
      </c>
    </row>
    <row r="2531" spans="24:29" x14ac:dyDescent="0.3">
      <c r="X2531" s="970" t="str">
        <f t="shared" si="197"/>
        <v>PAS AE 2018</v>
      </c>
      <c r="Y2531" s="970" t="str">
        <f t="shared" si="198"/>
        <v/>
      </c>
      <c r="Z2531" s="957">
        <f t="shared" si="195"/>
        <v>0</v>
      </c>
      <c r="AA2531" s="957" t="str">
        <f t="shared" si="196"/>
        <v/>
      </c>
      <c r="AB2531" s="957">
        <f t="array" ref="AB2531">MAX(($I$2:$I$10000=I2531)*($W$2:$W$10000=W2531)*($E$2:$E$10000="51")*($P$2:$P$10000))</f>
        <v>0</v>
      </c>
      <c r="AC2531" s="957">
        <f t="shared" si="199"/>
        <v>0</v>
      </c>
    </row>
    <row r="2532" spans="24:29" x14ac:dyDescent="0.3">
      <c r="X2532" s="970" t="str">
        <f t="shared" si="197"/>
        <v>PAS AE 2018</v>
      </c>
      <c r="Y2532" s="970" t="str">
        <f t="shared" si="198"/>
        <v/>
      </c>
      <c r="Z2532" s="957">
        <f t="shared" si="195"/>
        <v>0</v>
      </c>
      <c r="AA2532" s="957" t="str">
        <f t="shared" si="196"/>
        <v/>
      </c>
      <c r="AB2532" s="957">
        <f t="array" ref="AB2532">MAX(($I$2:$I$10000=I2532)*($W$2:$W$10000=W2532)*($E$2:$E$10000="51")*($P$2:$P$10000))</f>
        <v>0</v>
      </c>
      <c r="AC2532" s="957">
        <f t="shared" si="199"/>
        <v>0</v>
      </c>
    </row>
    <row r="2533" spans="24:29" x14ac:dyDescent="0.3">
      <c r="X2533" s="970" t="str">
        <f t="shared" si="197"/>
        <v>PAS AE 2018</v>
      </c>
      <c r="Y2533" s="970" t="str">
        <f t="shared" si="198"/>
        <v/>
      </c>
      <c r="Z2533" s="957">
        <f t="shared" si="195"/>
        <v>0</v>
      </c>
      <c r="AA2533" s="957" t="str">
        <f t="shared" si="196"/>
        <v/>
      </c>
      <c r="AB2533" s="957">
        <f t="array" ref="AB2533">MAX(($I$2:$I$10000=I2533)*($W$2:$W$10000=W2533)*($E$2:$E$10000="51")*($P$2:$P$10000))</f>
        <v>0</v>
      </c>
      <c r="AC2533" s="957">
        <f t="shared" si="199"/>
        <v>0</v>
      </c>
    </row>
    <row r="2534" spans="24:29" x14ac:dyDescent="0.3">
      <c r="X2534" s="970" t="str">
        <f t="shared" si="197"/>
        <v>PAS AE 2018</v>
      </c>
      <c r="Y2534" s="970" t="str">
        <f t="shared" si="198"/>
        <v/>
      </c>
      <c r="Z2534" s="957">
        <f t="shared" si="195"/>
        <v>0</v>
      </c>
      <c r="AA2534" s="957" t="str">
        <f t="shared" si="196"/>
        <v/>
      </c>
      <c r="AB2534" s="957">
        <f t="array" ref="AB2534">MAX(($I$2:$I$10000=I2534)*($W$2:$W$10000=W2534)*($E$2:$E$10000="51")*($P$2:$P$10000))</f>
        <v>0</v>
      </c>
      <c r="AC2534" s="957">
        <f t="shared" si="199"/>
        <v>0</v>
      </c>
    </row>
    <row r="2535" spans="24:29" x14ac:dyDescent="0.3">
      <c r="X2535" s="970" t="str">
        <f t="shared" si="197"/>
        <v>PAS AE 2018</v>
      </c>
      <c r="Y2535" s="970" t="str">
        <f t="shared" si="198"/>
        <v/>
      </c>
      <c r="Z2535" s="957">
        <f t="shared" si="195"/>
        <v>0</v>
      </c>
      <c r="AA2535" s="957" t="str">
        <f t="shared" si="196"/>
        <v/>
      </c>
      <c r="AB2535" s="957">
        <f t="array" ref="AB2535">MAX(($I$2:$I$10000=I2535)*($W$2:$W$10000=W2535)*($E$2:$E$10000="51")*($P$2:$P$10000))</f>
        <v>0</v>
      </c>
      <c r="AC2535" s="957">
        <f t="shared" si="199"/>
        <v>0</v>
      </c>
    </row>
    <row r="2536" spans="24:29" x14ac:dyDescent="0.3">
      <c r="X2536" s="970" t="str">
        <f t="shared" si="197"/>
        <v>PAS AE 2018</v>
      </c>
      <c r="Y2536" s="970" t="str">
        <f t="shared" si="198"/>
        <v/>
      </c>
      <c r="Z2536" s="957">
        <f t="shared" si="195"/>
        <v>0</v>
      </c>
      <c r="AA2536" s="957" t="str">
        <f t="shared" si="196"/>
        <v/>
      </c>
      <c r="AB2536" s="957">
        <f t="array" ref="AB2536">MAX(($I$2:$I$10000=I2536)*($W$2:$W$10000=W2536)*($E$2:$E$10000="51")*($P$2:$P$10000))</f>
        <v>0</v>
      </c>
      <c r="AC2536" s="957">
        <f t="shared" si="199"/>
        <v>0</v>
      </c>
    </row>
    <row r="2537" spans="24:29" x14ac:dyDescent="0.3">
      <c r="X2537" s="970" t="str">
        <f t="shared" si="197"/>
        <v>PAS AE 2018</v>
      </c>
      <c r="Y2537" s="970" t="str">
        <f t="shared" si="198"/>
        <v/>
      </c>
      <c r="Z2537" s="957">
        <f t="shared" si="195"/>
        <v>0</v>
      </c>
      <c r="AA2537" s="957" t="str">
        <f t="shared" si="196"/>
        <v/>
      </c>
      <c r="AB2537" s="957">
        <f t="array" ref="AB2537">MAX(($I$2:$I$10000=I2537)*($W$2:$W$10000=W2537)*($E$2:$E$10000="51")*($P$2:$P$10000))</f>
        <v>0</v>
      </c>
      <c r="AC2537" s="957">
        <f t="shared" si="199"/>
        <v>0</v>
      </c>
    </row>
    <row r="2538" spans="24:29" x14ac:dyDescent="0.3">
      <c r="X2538" s="970" t="str">
        <f t="shared" si="197"/>
        <v>PAS AE 2018</v>
      </c>
      <c r="Y2538" s="970" t="str">
        <f t="shared" si="198"/>
        <v/>
      </c>
      <c r="Z2538" s="957">
        <f t="shared" si="195"/>
        <v>0</v>
      </c>
      <c r="AA2538" s="957" t="str">
        <f t="shared" si="196"/>
        <v/>
      </c>
      <c r="AB2538" s="957">
        <f t="array" ref="AB2538">MAX(($I$2:$I$10000=I2538)*($W$2:$W$10000=W2538)*($E$2:$E$10000="51")*($P$2:$P$10000))</f>
        <v>0</v>
      </c>
      <c r="AC2538" s="957">
        <f t="shared" si="199"/>
        <v>0</v>
      </c>
    </row>
    <row r="2539" spans="24:29" x14ac:dyDescent="0.3">
      <c r="X2539" s="970" t="str">
        <f t="shared" si="197"/>
        <v>PAS AE 2018</v>
      </c>
      <c r="Y2539" s="970" t="str">
        <f t="shared" si="198"/>
        <v/>
      </c>
      <c r="Z2539" s="957">
        <f t="shared" si="195"/>
        <v>0</v>
      </c>
      <c r="AA2539" s="957" t="str">
        <f t="shared" si="196"/>
        <v/>
      </c>
      <c r="AB2539" s="957">
        <f t="array" ref="AB2539">MAX(($I$2:$I$10000=I2539)*($W$2:$W$10000=W2539)*($E$2:$E$10000="51")*($P$2:$P$10000))</f>
        <v>0</v>
      </c>
      <c r="AC2539" s="957">
        <f t="shared" si="199"/>
        <v>0</v>
      </c>
    </row>
    <row r="2540" spans="24:29" x14ac:dyDescent="0.3">
      <c r="X2540" s="970" t="str">
        <f t="shared" si="197"/>
        <v>PAS AE 2018</v>
      </c>
      <c r="Y2540" s="970" t="str">
        <f t="shared" si="198"/>
        <v/>
      </c>
      <c r="Z2540" s="957">
        <f t="shared" si="195"/>
        <v>0</v>
      </c>
      <c r="AA2540" s="957" t="str">
        <f t="shared" si="196"/>
        <v/>
      </c>
      <c r="AB2540" s="957">
        <f t="array" ref="AB2540">MAX(($I$2:$I$10000=I2540)*($W$2:$W$10000=W2540)*($E$2:$E$10000="51")*($P$2:$P$10000))</f>
        <v>0</v>
      </c>
      <c r="AC2540" s="957">
        <f t="shared" si="199"/>
        <v>0</v>
      </c>
    </row>
    <row r="2541" spans="24:29" x14ac:dyDescent="0.3">
      <c r="X2541" s="970" t="str">
        <f t="shared" si="197"/>
        <v>PAS AE 2018</v>
      </c>
      <c r="Y2541" s="970" t="str">
        <f t="shared" si="198"/>
        <v/>
      </c>
      <c r="Z2541" s="957">
        <f t="shared" si="195"/>
        <v>0</v>
      </c>
      <c r="AA2541" s="957" t="str">
        <f t="shared" si="196"/>
        <v/>
      </c>
      <c r="AB2541" s="957">
        <f t="array" ref="AB2541">MAX(($I$2:$I$10000=I2541)*($W$2:$W$10000=W2541)*($E$2:$E$10000="51")*($P$2:$P$10000))</f>
        <v>0</v>
      </c>
      <c r="AC2541" s="957">
        <f t="shared" si="199"/>
        <v>0</v>
      </c>
    </row>
    <row r="2542" spans="24:29" x14ac:dyDescent="0.3">
      <c r="X2542" s="970" t="str">
        <f t="shared" si="197"/>
        <v>PAS AE 2018</v>
      </c>
      <c r="Y2542" s="970" t="str">
        <f t="shared" si="198"/>
        <v/>
      </c>
      <c r="Z2542" s="957">
        <f t="shared" si="195"/>
        <v>0</v>
      </c>
      <c r="AA2542" s="957" t="str">
        <f t="shared" si="196"/>
        <v/>
      </c>
      <c r="AB2542" s="957">
        <f t="array" ref="AB2542">MAX(($I$2:$I$10000=I2542)*($W$2:$W$10000=W2542)*($E$2:$E$10000="51")*($P$2:$P$10000))</f>
        <v>0</v>
      </c>
      <c r="AC2542" s="957">
        <f t="shared" si="199"/>
        <v>0</v>
      </c>
    </row>
    <row r="2543" spans="24:29" x14ac:dyDescent="0.3">
      <c r="X2543" s="970" t="str">
        <f t="shared" si="197"/>
        <v>PAS AE 2018</v>
      </c>
      <c r="Y2543" s="970" t="str">
        <f t="shared" si="198"/>
        <v/>
      </c>
      <c r="Z2543" s="957">
        <f t="shared" si="195"/>
        <v>0</v>
      </c>
      <c r="AA2543" s="957" t="str">
        <f t="shared" si="196"/>
        <v/>
      </c>
      <c r="AB2543" s="957">
        <f t="array" ref="AB2543">MAX(($I$2:$I$10000=I2543)*($W$2:$W$10000=W2543)*($E$2:$E$10000="51")*($P$2:$P$10000))</f>
        <v>0</v>
      </c>
      <c r="AC2543" s="957">
        <f t="shared" si="199"/>
        <v>0</v>
      </c>
    </row>
    <row r="2544" spans="24:29" x14ac:dyDescent="0.3">
      <c r="X2544" s="970" t="str">
        <f t="shared" si="197"/>
        <v>PAS AE 2018</v>
      </c>
      <c r="Y2544" s="970" t="str">
        <f t="shared" si="198"/>
        <v/>
      </c>
      <c r="Z2544" s="957">
        <f t="shared" si="195"/>
        <v>0</v>
      </c>
      <c r="AA2544" s="957" t="str">
        <f t="shared" si="196"/>
        <v/>
      </c>
      <c r="AB2544" s="957">
        <f t="array" ref="AB2544">MAX(($I$2:$I$10000=I2544)*($W$2:$W$10000=W2544)*($E$2:$E$10000="51")*($P$2:$P$10000))</f>
        <v>0</v>
      </c>
      <c r="AC2544" s="957">
        <f t="shared" si="199"/>
        <v>0</v>
      </c>
    </row>
    <row r="2545" spans="24:29" x14ac:dyDescent="0.3">
      <c r="X2545" s="970" t="str">
        <f t="shared" si="197"/>
        <v>PAS AE 2018</v>
      </c>
      <c r="Y2545" s="970" t="str">
        <f t="shared" si="198"/>
        <v/>
      </c>
      <c r="Z2545" s="957">
        <f t="shared" si="195"/>
        <v>0</v>
      </c>
      <c r="AA2545" s="957" t="str">
        <f t="shared" si="196"/>
        <v/>
      </c>
      <c r="AB2545" s="957">
        <f t="array" ref="AB2545">MAX(($I$2:$I$10000=I2545)*($W$2:$W$10000=W2545)*($E$2:$E$10000="51")*($P$2:$P$10000))</f>
        <v>0</v>
      </c>
      <c r="AC2545" s="957">
        <f t="shared" si="199"/>
        <v>0</v>
      </c>
    </row>
    <row r="2546" spans="24:29" x14ac:dyDescent="0.3">
      <c r="X2546" s="970" t="str">
        <f t="shared" si="197"/>
        <v>PAS AE 2018</v>
      </c>
      <c r="Y2546" s="970" t="str">
        <f t="shared" si="198"/>
        <v/>
      </c>
      <c r="Z2546" s="957">
        <f t="shared" si="195"/>
        <v>0</v>
      </c>
      <c r="AA2546" s="957" t="str">
        <f t="shared" si="196"/>
        <v/>
      </c>
      <c r="AB2546" s="957">
        <f t="array" ref="AB2546">MAX(($I$2:$I$10000=I2546)*($W$2:$W$10000=W2546)*($E$2:$E$10000="51")*($P$2:$P$10000))</f>
        <v>0</v>
      </c>
      <c r="AC2546" s="957">
        <f t="shared" si="199"/>
        <v>0</v>
      </c>
    </row>
    <row r="2547" spans="24:29" x14ac:dyDescent="0.3">
      <c r="X2547" s="970" t="str">
        <f t="shared" si="197"/>
        <v>PAS AE 2018</v>
      </c>
      <c r="Y2547" s="970" t="str">
        <f t="shared" si="198"/>
        <v/>
      </c>
      <c r="Z2547" s="957">
        <f t="shared" si="195"/>
        <v>0</v>
      </c>
      <c r="AA2547" s="957" t="str">
        <f t="shared" si="196"/>
        <v/>
      </c>
      <c r="AB2547" s="957">
        <f t="array" ref="AB2547">MAX(($I$2:$I$10000=I2547)*($W$2:$W$10000=W2547)*($E$2:$E$10000="51")*($P$2:$P$10000))</f>
        <v>0</v>
      </c>
      <c r="AC2547" s="957">
        <f t="shared" si="199"/>
        <v>0</v>
      </c>
    </row>
    <row r="2548" spans="24:29" x14ac:dyDescent="0.3">
      <c r="X2548" s="970" t="str">
        <f t="shared" si="197"/>
        <v>PAS AE 2018</v>
      </c>
      <c r="Y2548" s="970" t="str">
        <f t="shared" si="198"/>
        <v/>
      </c>
      <c r="Z2548" s="957">
        <f t="shared" si="195"/>
        <v>0</v>
      </c>
      <c r="AA2548" s="957" t="str">
        <f t="shared" si="196"/>
        <v/>
      </c>
      <c r="AB2548" s="957">
        <f t="array" ref="AB2548">MAX(($I$2:$I$10000=I2548)*($W$2:$W$10000=W2548)*($E$2:$E$10000="51")*($P$2:$P$10000))</f>
        <v>0</v>
      </c>
      <c r="AC2548" s="957">
        <f t="shared" si="199"/>
        <v>0</v>
      </c>
    </row>
    <row r="2549" spans="24:29" x14ac:dyDescent="0.3">
      <c r="X2549" s="970" t="str">
        <f t="shared" si="197"/>
        <v>PAS AE 2018</v>
      </c>
      <c r="Y2549" s="970" t="str">
        <f t="shared" si="198"/>
        <v/>
      </c>
      <c r="Z2549" s="957">
        <f t="shared" si="195"/>
        <v>0</v>
      </c>
      <c r="AA2549" s="957" t="str">
        <f t="shared" si="196"/>
        <v/>
      </c>
      <c r="AB2549" s="957">
        <f t="array" ref="AB2549">MAX(($I$2:$I$10000=I2549)*($W$2:$W$10000=W2549)*($E$2:$E$10000="51")*($P$2:$P$10000))</f>
        <v>0</v>
      </c>
      <c r="AC2549" s="957">
        <f t="shared" si="199"/>
        <v>0</v>
      </c>
    </row>
    <row r="2550" spans="24:29" x14ac:dyDescent="0.3">
      <c r="X2550" s="970" t="str">
        <f t="shared" si="197"/>
        <v>PAS AE 2018</v>
      </c>
      <c r="Y2550" s="970" t="str">
        <f t="shared" si="198"/>
        <v/>
      </c>
      <c r="Z2550" s="957">
        <f t="shared" si="195"/>
        <v>0</v>
      </c>
      <c r="AA2550" s="957" t="str">
        <f t="shared" si="196"/>
        <v/>
      </c>
      <c r="AB2550" s="957">
        <f t="array" ref="AB2550">MAX(($I$2:$I$10000=I2550)*($W$2:$W$10000=W2550)*($E$2:$E$10000="51")*($P$2:$P$10000))</f>
        <v>0</v>
      </c>
      <c r="AC2550" s="957">
        <f t="shared" si="199"/>
        <v>0</v>
      </c>
    </row>
    <row r="2551" spans="24:29" x14ac:dyDescent="0.3">
      <c r="X2551" s="970" t="str">
        <f t="shared" si="197"/>
        <v>PAS AE 2018</v>
      </c>
      <c r="Y2551" s="970" t="str">
        <f t="shared" si="198"/>
        <v/>
      </c>
      <c r="Z2551" s="957">
        <f t="shared" si="195"/>
        <v>0</v>
      </c>
      <c r="AA2551" s="957" t="str">
        <f t="shared" si="196"/>
        <v/>
      </c>
      <c r="AB2551" s="957">
        <f t="array" ref="AB2551">MAX(($I$2:$I$10000=I2551)*($W$2:$W$10000=W2551)*($E$2:$E$10000="51")*($P$2:$P$10000))</f>
        <v>0</v>
      </c>
      <c r="AC2551" s="957">
        <f t="shared" si="199"/>
        <v>0</v>
      </c>
    </row>
    <row r="2552" spans="24:29" x14ac:dyDescent="0.3">
      <c r="X2552" s="970" t="str">
        <f t="shared" si="197"/>
        <v>PAS AE 2018</v>
      </c>
      <c r="Y2552" s="970" t="str">
        <f t="shared" si="198"/>
        <v/>
      </c>
      <c r="Z2552" s="957">
        <f t="shared" si="195"/>
        <v>0</v>
      </c>
      <c r="AA2552" s="957" t="str">
        <f t="shared" si="196"/>
        <v/>
      </c>
      <c r="AB2552" s="957">
        <f t="array" ref="AB2552">MAX(($I$2:$I$10000=I2552)*($W$2:$W$10000=W2552)*($E$2:$E$10000="51")*($P$2:$P$10000))</f>
        <v>0</v>
      </c>
      <c r="AC2552" s="957">
        <f t="shared" si="199"/>
        <v>0</v>
      </c>
    </row>
    <row r="2553" spans="24:29" x14ac:dyDescent="0.3">
      <c r="X2553" s="970" t="str">
        <f t="shared" si="197"/>
        <v>PAS AE 2018</v>
      </c>
      <c r="Y2553" s="970" t="str">
        <f t="shared" si="198"/>
        <v/>
      </c>
      <c r="Z2553" s="957">
        <f t="shared" si="195"/>
        <v>0</v>
      </c>
      <c r="AA2553" s="957" t="str">
        <f t="shared" si="196"/>
        <v/>
      </c>
      <c r="AB2553" s="957">
        <f t="array" ref="AB2553">MAX(($I$2:$I$10000=I2553)*($W$2:$W$10000=W2553)*($E$2:$E$10000="51")*($P$2:$P$10000))</f>
        <v>0</v>
      </c>
      <c r="AC2553" s="957">
        <f t="shared" si="199"/>
        <v>0</v>
      </c>
    </row>
    <row r="2554" spans="24:29" x14ac:dyDescent="0.3">
      <c r="X2554" s="970" t="str">
        <f t="shared" si="197"/>
        <v>PAS AE 2018</v>
      </c>
      <c r="Y2554" s="970" t="str">
        <f t="shared" si="198"/>
        <v/>
      </c>
      <c r="Z2554" s="957">
        <f t="shared" si="195"/>
        <v>0</v>
      </c>
      <c r="AA2554" s="957" t="str">
        <f t="shared" si="196"/>
        <v/>
      </c>
      <c r="AB2554" s="957">
        <f t="array" ref="AB2554">MAX(($I$2:$I$10000=I2554)*($W$2:$W$10000=W2554)*($E$2:$E$10000="51")*($P$2:$P$10000))</f>
        <v>0</v>
      </c>
      <c r="AC2554" s="957">
        <f t="shared" si="199"/>
        <v>0</v>
      </c>
    </row>
    <row r="2555" spans="24:29" x14ac:dyDescent="0.3">
      <c r="X2555" s="970" t="str">
        <f t="shared" si="197"/>
        <v>PAS AE 2018</v>
      </c>
      <c r="Y2555" s="970" t="str">
        <f t="shared" si="198"/>
        <v/>
      </c>
      <c r="Z2555" s="957">
        <f t="shared" si="195"/>
        <v>0</v>
      </c>
      <c r="AA2555" s="957" t="str">
        <f t="shared" si="196"/>
        <v/>
      </c>
      <c r="AB2555" s="957">
        <f t="array" ref="AB2555">MAX(($I$2:$I$10000=I2555)*($W$2:$W$10000=W2555)*($E$2:$E$10000="51")*($P$2:$P$10000))</f>
        <v>0</v>
      </c>
      <c r="AC2555" s="957">
        <f t="shared" si="199"/>
        <v>0</v>
      </c>
    </row>
    <row r="2556" spans="24:29" x14ac:dyDescent="0.3">
      <c r="X2556" s="970" t="str">
        <f t="shared" si="197"/>
        <v>PAS AE 2018</v>
      </c>
      <c r="Y2556" s="970" t="str">
        <f t="shared" si="198"/>
        <v/>
      </c>
      <c r="Z2556" s="957">
        <f t="shared" si="195"/>
        <v>0</v>
      </c>
      <c r="AA2556" s="957" t="str">
        <f t="shared" si="196"/>
        <v/>
      </c>
      <c r="AB2556" s="957">
        <f t="array" ref="AB2556">MAX(($I$2:$I$10000=I2556)*($W$2:$W$10000=W2556)*($E$2:$E$10000="51")*($P$2:$P$10000))</f>
        <v>0</v>
      </c>
      <c r="AC2556" s="957">
        <f t="shared" si="199"/>
        <v>0</v>
      </c>
    </row>
    <row r="2557" spans="24:29" x14ac:dyDescent="0.3">
      <c r="X2557" s="970" t="str">
        <f t="shared" si="197"/>
        <v>PAS AE 2018</v>
      </c>
      <c r="Y2557" s="970" t="str">
        <f t="shared" si="198"/>
        <v/>
      </c>
      <c r="Z2557" s="957">
        <f t="shared" si="195"/>
        <v>0</v>
      </c>
      <c r="AA2557" s="957" t="str">
        <f t="shared" si="196"/>
        <v/>
      </c>
      <c r="AB2557" s="957">
        <f t="array" ref="AB2557">MAX(($I$2:$I$10000=I2557)*($W$2:$W$10000=W2557)*($E$2:$E$10000="51")*($P$2:$P$10000))</f>
        <v>0</v>
      </c>
      <c r="AC2557" s="957">
        <f t="shared" si="199"/>
        <v>0</v>
      </c>
    </row>
    <row r="2558" spans="24:29" x14ac:dyDescent="0.3">
      <c r="X2558" s="970" t="str">
        <f t="shared" si="197"/>
        <v>PAS AE 2018</v>
      </c>
      <c r="Y2558" s="970" t="str">
        <f t="shared" si="198"/>
        <v/>
      </c>
      <c r="Z2558" s="957">
        <f t="shared" si="195"/>
        <v>0</v>
      </c>
      <c r="AA2558" s="957" t="str">
        <f t="shared" si="196"/>
        <v/>
      </c>
      <c r="AB2558" s="957">
        <f t="array" ref="AB2558">MAX(($I$2:$I$10000=I2558)*($W$2:$W$10000=W2558)*($E$2:$E$10000="51")*($P$2:$P$10000))</f>
        <v>0</v>
      </c>
      <c r="AC2558" s="957">
        <f t="shared" si="199"/>
        <v>0</v>
      </c>
    </row>
    <row r="2559" spans="24:29" x14ac:dyDescent="0.3">
      <c r="X2559" s="970" t="str">
        <f t="shared" si="197"/>
        <v>PAS AE 2018</v>
      </c>
      <c r="Y2559" s="970" t="str">
        <f t="shared" si="198"/>
        <v/>
      </c>
      <c r="Z2559" s="957">
        <f t="shared" si="195"/>
        <v>0</v>
      </c>
      <c r="AA2559" s="957" t="str">
        <f t="shared" si="196"/>
        <v/>
      </c>
      <c r="AB2559" s="957">
        <f t="array" ref="AB2559">MAX(($I$2:$I$10000=I2559)*($W$2:$W$10000=W2559)*($E$2:$E$10000="51")*($P$2:$P$10000))</f>
        <v>0</v>
      </c>
      <c r="AC2559" s="957">
        <f t="shared" si="199"/>
        <v>0</v>
      </c>
    </row>
    <row r="2560" spans="24:29" x14ac:dyDescent="0.3">
      <c r="X2560" s="970" t="str">
        <f t="shared" si="197"/>
        <v>PAS AE 2018</v>
      </c>
      <c r="Y2560" s="970" t="str">
        <f t="shared" si="198"/>
        <v/>
      </c>
      <c r="Z2560" s="957">
        <f t="shared" si="195"/>
        <v>0</v>
      </c>
      <c r="AA2560" s="957" t="str">
        <f t="shared" si="196"/>
        <v/>
      </c>
      <c r="AB2560" s="957">
        <f t="array" ref="AB2560">MAX(($I$2:$I$10000=I2560)*($W$2:$W$10000=W2560)*($E$2:$E$10000="51")*($P$2:$P$10000))</f>
        <v>0</v>
      </c>
      <c r="AC2560" s="957">
        <f t="shared" si="199"/>
        <v>0</v>
      </c>
    </row>
    <row r="2561" spans="24:29" x14ac:dyDescent="0.3">
      <c r="X2561" s="970" t="str">
        <f t="shared" si="197"/>
        <v>PAS AE 2018</v>
      </c>
      <c r="Y2561" s="970" t="str">
        <f t="shared" si="198"/>
        <v/>
      </c>
      <c r="Z2561" s="957">
        <f t="shared" si="195"/>
        <v>0</v>
      </c>
      <c r="AA2561" s="957" t="str">
        <f t="shared" si="196"/>
        <v/>
      </c>
      <c r="AB2561" s="957">
        <f t="array" ref="AB2561">MAX(($I$2:$I$10000=I2561)*($W$2:$W$10000=W2561)*($E$2:$E$10000="51")*($P$2:$P$10000))</f>
        <v>0</v>
      </c>
      <c r="AC2561" s="957">
        <f t="shared" si="199"/>
        <v>0</v>
      </c>
    </row>
    <row r="2562" spans="24:29" x14ac:dyDescent="0.3">
      <c r="X2562" s="970" t="str">
        <f t="shared" si="197"/>
        <v>PAS AE 2018</v>
      </c>
      <c r="Y2562" s="970" t="str">
        <f t="shared" si="198"/>
        <v/>
      </c>
      <c r="Z2562" s="957">
        <f t="shared" ref="Z2562:Z2625" si="200">IF(AND(X2562="AE 2018",Y2562&lt;&gt;"0"),F2562,0)</f>
        <v>0</v>
      </c>
      <c r="AA2562" s="957" t="str">
        <f t="shared" ref="AA2562:AA2625" si="201">LEFT(C2562,12)</f>
        <v/>
      </c>
      <c r="AB2562" s="957">
        <f t="array" ref="AB2562">MAX(($I$2:$I$10000=I2562)*($W$2:$W$10000=W2562)*($E$2:$E$10000="51")*($P$2:$P$10000))</f>
        <v>0</v>
      </c>
      <c r="AC2562" s="957">
        <f t="shared" si="199"/>
        <v>0</v>
      </c>
    </row>
    <row r="2563" spans="24:29" x14ac:dyDescent="0.3">
      <c r="X2563" s="970" t="str">
        <f t="shared" ref="X2563:X2626" si="202">IF(AND(OR(E2563="51",E2563="57",E2563="54",E2563="61"),YEAR(AB2563)=2018),"AE 2018","PAS AE 2018")</f>
        <v>PAS AE 2018</v>
      </c>
      <c r="Y2563" s="970" t="str">
        <f t="shared" ref="Y2563:Y2626" si="203">CONCATENATE(W2563,I2563,E2563)</f>
        <v/>
      </c>
      <c r="Z2563" s="957">
        <f t="shared" si="200"/>
        <v>0</v>
      </c>
      <c r="AA2563" s="957" t="str">
        <f t="shared" si="201"/>
        <v/>
      </c>
      <c r="AB2563" s="957">
        <f t="array" ref="AB2563">MAX(($I$2:$I$10000=I2563)*($W$2:$W$10000=W2563)*($E$2:$E$10000="51")*($P$2:$P$10000))</f>
        <v>0</v>
      </c>
      <c r="AC2563" s="957">
        <f t="shared" ref="AC2563:AC2626" si="204">IF(YEAR(A2563)&gt;2018,0,F2563)</f>
        <v>0</v>
      </c>
    </row>
    <row r="2564" spans="24:29" x14ac:dyDescent="0.3">
      <c r="X2564" s="970" t="str">
        <f t="shared" si="202"/>
        <v>PAS AE 2018</v>
      </c>
      <c r="Y2564" s="970" t="str">
        <f t="shared" si="203"/>
        <v/>
      </c>
      <c r="Z2564" s="957">
        <f t="shared" si="200"/>
        <v>0</v>
      </c>
      <c r="AA2564" s="957" t="str">
        <f t="shared" si="201"/>
        <v/>
      </c>
      <c r="AB2564" s="957">
        <f t="array" ref="AB2564">MAX(($I$2:$I$10000=I2564)*($W$2:$W$10000=W2564)*($E$2:$E$10000="51")*($P$2:$P$10000))</f>
        <v>0</v>
      </c>
      <c r="AC2564" s="957">
        <f t="shared" si="204"/>
        <v>0</v>
      </c>
    </row>
    <row r="2565" spans="24:29" x14ac:dyDescent="0.3">
      <c r="X2565" s="970" t="str">
        <f t="shared" si="202"/>
        <v>PAS AE 2018</v>
      </c>
      <c r="Y2565" s="970" t="str">
        <f t="shared" si="203"/>
        <v/>
      </c>
      <c r="Z2565" s="957">
        <f t="shared" si="200"/>
        <v>0</v>
      </c>
      <c r="AA2565" s="957" t="str">
        <f t="shared" si="201"/>
        <v/>
      </c>
      <c r="AB2565" s="957">
        <f t="array" ref="AB2565">MAX(($I$2:$I$10000=I2565)*($W$2:$W$10000=W2565)*($E$2:$E$10000="51")*($P$2:$P$10000))</f>
        <v>0</v>
      </c>
      <c r="AC2565" s="957">
        <f t="shared" si="204"/>
        <v>0</v>
      </c>
    </row>
    <row r="2566" spans="24:29" x14ac:dyDescent="0.3">
      <c r="X2566" s="970" t="str">
        <f t="shared" si="202"/>
        <v>PAS AE 2018</v>
      </c>
      <c r="Y2566" s="970" t="str">
        <f t="shared" si="203"/>
        <v/>
      </c>
      <c r="Z2566" s="957">
        <f t="shared" si="200"/>
        <v>0</v>
      </c>
      <c r="AA2566" s="957" t="str">
        <f t="shared" si="201"/>
        <v/>
      </c>
      <c r="AB2566" s="957">
        <f t="array" ref="AB2566">MAX(($I$2:$I$10000=I2566)*($W$2:$W$10000=W2566)*($E$2:$E$10000="51")*($P$2:$P$10000))</f>
        <v>0</v>
      </c>
      <c r="AC2566" s="957">
        <f t="shared" si="204"/>
        <v>0</v>
      </c>
    </row>
    <row r="2567" spans="24:29" x14ac:dyDescent="0.3">
      <c r="X2567" s="970" t="str">
        <f t="shared" si="202"/>
        <v>PAS AE 2018</v>
      </c>
      <c r="Y2567" s="970" t="str">
        <f t="shared" si="203"/>
        <v/>
      </c>
      <c r="Z2567" s="957">
        <f t="shared" si="200"/>
        <v>0</v>
      </c>
      <c r="AA2567" s="957" t="str">
        <f t="shared" si="201"/>
        <v/>
      </c>
      <c r="AB2567" s="957">
        <f t="array" ref="AB2567">MAX(($I$2:$I$10000=I2567)*($W$2:$W$10000=W2567)*($E$2:$E$10000="51")*($P$2:$P$10000))</f>
        <v>0</v>
      </c>
      <c r="AC2567" s="957">
        <f t="shared" si="204"/>
        <v>0</v>
      </c>
    </row>
    <row r="2568" spans="24:29" x14ac:dyDescent="0.3">
      <c r="X2568" s="970" t="str">
        <f t="shared" si="202"/>
        <v>PAS AE 2018</v>
      </c>
      <c r="Y2568" s="970" t="str">
        <f t="shared" si="203"/>
        <v/>
      </c>
      <c r="Z2568" s="957">
        <f t="shared" si="200"/>
        <v>0</v>
      </c>
      <c r="AA2568" s="957" t="str">
        <f t="shared" si="201"/>
        <v/>
      </c>
      <c r="AB2568" s="957">
        <f t="array" ref="AB2568">MAX(($I$2:$I$10000=I2568)*($W$2:$W$10000=W2568)*($E$2:$E$10000="51")*($P$2:$P$10000))</f>
        <v>0</v>
      </c>
      <c r="AC2568" s="957">
        <f t="shared" si="204"/>
        <v>0</v>
      </c>
    </row>
    <row r="2569" spans="24:29" x14ac:dyDescent="0.3">
      <c r="X2569" s="970" t="str">
        <f t="shared" si="202"/>
        <v>PAS AE 2018</v>
      </c>
      <c r="Y2569" s="970" t="str">
        <f t="shared" si="203"/>
        <v/>
      </c>
      <c r="Z2569" s="957">
        <f t="shared" si="200"/>
        <v>0</v>
      </c>
      <c r="AA2569" s="957" t="str">
        <f t="shared" si="201"/>
        <v/>
      </c>
      <c r="AB2569" s="957">
        <f t="array" ref="AB2569">MAX(($I$2:$I$10000=I2569)*($W$2:$W$10000=W2569)*($E$2:$E$10000="51")*($P$2:$P$10000))</f>
        <v>0</v>
      </c>
      <c r="AC2569" s="957">
        <f t="shared" si="204"/>
        <v>0</v>
      </c>
    </row>
    <row r="2570" spans="24:29" x14ac:dyDescent="0.3">
      <c r="X2570" s="970" t="str">
        <f t="shared" si="202"/>
        <v>PAS AE 2018</v>
      </c>
      <c r="Y2570" s="970" t="str">
        <f t="shared" si="203"/>
        <v/>
      </c>
      <c r="Z2570" s="957">
        <f t="shared" si="200"/>
        <v>0</v>
      </c>
      <c r="AA2570" s="957" t="str">
        <f t="shared" si="201"/>
        <v/>
      </c>
      <c r="AB2570" s="957">
        <f t="array" ref="AB2570">MAX(($I$2:$I$10000=I2570)*($W$2:$W$10000=W2570)*($E$2:$E$10000="51")*($P$2:$P$10000))</f>
        <v>0</v>
      </c>
      <c r="AC2570" s="957">
        <f t="shared" si="204"/>
        <v>0</v>
      </c>
    </row>
    <row r="2571" spans="24:29" x14ac:dyDescent="0.3">
      <c r="X2571" s="970" t="str">
        <f t="shared" si="202"/>
        <v>PAS AE 2018</v>
      </c>
      <c r="Y2571" s="970" t="str">
        <f t="shared" si="203"/>
        <v/>
      </c>
      <c r="Z2571" s="957">
        <f t="shared" si="200"/>
        <v>0</v>
      </c>
      <c r="AA2571" s="957" t="str">
        <f t="shared" si="201"/>
        <v/>
      </c>
      <c r="AB2571" s="957">
        <f t="array" ref="AB2571">MAX(($I$2:$I$10000=I2571)*($W$2:$W$10000=W2571)*($E$2:$E$10000="51")*($P$2:$P$10000))</f>
        <v>0</v>
      </c>
      <c r="AC2571" s="957">
        <f t="shared" si="204"/>
        <v>0</v>
      </c>
    </row>
    <row r="2572" spans="24:29" x14ac:dyDescent="0.3">
      <c r="X2572" s="970" t="str">
        <f t="shared" si="202"/>
        <v>PAS AE 2018</v>
      </c>
      <c r="Y2572" s="970" t="str">
        <f t="shared" si="203"/>
        <v/>
      </c>
      <c r="Z2572" s="957">
        <f t="shared" si="200"/>
        <v>0</v>
      </c>
      <c r="AA2572" s="957" t="str">
        <f t="shared" si="201"/>
        <v/>
      </c>
      <c r="AB2572" s="957">
        <f t="array" ref="AB2572">MAX(($I$2:$I$10000=I2572)*($W$2:$W$10000=W2572)*($E$2:$E$10000="51")*($P$2:$P$10000))</f>
        <v>0</v>
      </c>
      <c r="AC2572" s="957">
        <f t="shared" si="204"/>
        <v>0</v>
      </c>
    </row>
    <row r="2573" spans="24:29" x14ac:dyDescent="0.3">
      <c r="X2573" s="970" t="str">
        <f t="shared" si="202"/>
        <v>PAS AE 2018</v>
      </c>
      <c r="Y2573" s="970" t="str">
        <f t="shared" si="203"/>
        <v/>
      </c>
      <c r="Z2573" s="957">
        <f t="shared" si="200"/>
        <v>0</v>
      </c>
      <c r="AA2573" s="957" t="str">
        <f t="shared" si="201"/>
        <v/>
      </c>
      <c r="AB2573" s="957">
        <f t="array" ref="AB2573">MAX(($I$2:$I$10000=I2573)*($W$2:$W$10000=W2573)*($E$2:$E$10000="51")*($P$2:$P$10000))</f>
        <v>0</v>
      </c>
      <c r="AC2573" s="957">
        <f t="shared" si="204"/>
        <v>0</v>
      </c>
    </row>
    <row r="2574" spans="24:29" x14ac:dyDescent="0.3">
      <c r="X2574" s="970" t="str">
        <f t="shared" si="202"/>
        <v>PAS AE 2018</v>
      </c>
      <c r="Y2574" s="970" t="str">
        <f t="shared" si="203"/>
        <v/>
      </c>
      <c r="Z2574" s="957">
        <f t="shared" si="200"/>
        <v>0</v>
      </c>
      <c r="AA2574" s="957" t="str">
        <f t="shared" si="201"/>
        <v/>
      </c>
      <c r="AB2574" s="957">
        <f t="array" ref="AB2574">MAX(($I$2:$I$10000=I2574)*($W$2:$W$10000=W2574)*($E$2:$E$10000="51")*($P$2:$P$10000))</f>
        <v>0</v>
      </c>
      <c r="AC2574" s="957">
        <f t="shared" si="204"/>
        <v>0</v>
      </c>
    </row>
    <row r="2575" spans="24:29" x14ac:dyDescent="0.3">
      <c r="X2575" s="970" t="str">
        <f t="shared" si="202"/>
        <v>PAS AE 2018</v>
      </c>
      <c r="Y2575" s="970" t="str">
        <f t="shared" si="203"/>
        <v/>
      </c>
      <c r="Z2575" s="957">
        <f t="shared" si="200"/>
        <v>0</v>
      </c>
      <c r="AA2575" s="957" t="str">
        <f t="shared" si="201"/>
        <v/>
      </c>
      <c r="AB2575" s="957">
        <f t="array" ref="AB2575">MAX(($I$2:$I$10000=I2575)*($W$2:$W$10000=W2575)*($E$2:$E$10000="51")*($P$2:$P$10000))</f>
        <v>0</v>
      </c>
      <c r="AC2575" s="957">
        <f t="shared" si="204"/>
        <v>0</v>
      </c>
    </row>
    <row r="2576" spans="24:29" x14ac:dyDescent="0.3">
      <c r="X2576" s="970" t="str">
        <f t="shared" si="202"/>
        <v>PAS AE 2018</v>
      </c>
      <c r="Y2576" s="970" t="str">
        <f t="shared" si="203"/>
        <v/>
      </c>
      <c r="Z2576" s="957">
        <f t="shared" si="200"/>
        <v>0</v>
      </c>
      <c r="AA2576" s="957" t="str">
        <f t="shared" si="201"/>
        <v/>
      </c>
      <c r="AB2576" s="957">
        <f t="array" ref="AB2576">MAX(($I$2:$I$10000=I2576)*($W$2:$W$10000=W2576)*($E$2:$E$10000="51")*($P$2:$P$10000))</f>
        <v>0</v>
      </c>
      <c r="AC2576" s="957">
        <f t="shared" si="204"/>
        <v>0</v>
      </c>
    </row>
    <row r="2577" spans="24:29" x14ac:dyDescent="0.3">
      <c r="X2577" s="970" t="str">
        <f t="shared" si="202"/>
        <v>PAS AE 2018</v>
      </c>
      <c r="Y2577" s="970" t="str">
        <f t="shared" si="203"/>
        <v/>
      </c>
      <c r="Z2577" s="957">
        <f t="shared" si="200"/>
        <v>0</v>
      </c>
      <c r="AA2577" s="957" t="str">
        <f t="shared" si="201"/>
        <v/>
      </c>
      <c r="AB2577" s="957">
        <f t="array" ref="AB2577">MAX(($I$2:$I$10000=I2577)*($W$2:$W$10000=W2577)*($E$2:$E$10000="51")*($P$2:$P$10000))</f>
        <v>0</v>
      </c>
      <c r="AC2577" s="957">
        <f t="shared" si="204"/>
        <v>0</v>
      </c>
    </row>
    <row r="2578" spans="24:29" x14ac:dyDescent="0.3">
      <c r="X2578" s="970" t="str">
        <f t="shared" si="202"/>
        <v>PAS AE 2018</v>
      </c>
      <c r="Y2578" s="970" t="str">
        <f t="shared" si="203"/>
        <v/>
      </c>
      <c r="Z2578" s="957">
        <f t="shared" si="200"/>
        <v>0</v>
      </c>
      <c r="AA2578" s="957" t="str">
        <f t="shared" si="201"/>
        <v/>
      </c>
      <c r="AB2578" s="957">
        <f t="array" ref="AB2578">MAX(($I$2:$I$10000=I2578)*($W$2:$W$10000=W2578)*($E$2:$E$10000="51")*($P$2:$P$10000))</f>
        <v>0</v>
      </c>
      <c r="AC2578" s="957">
        <f t="shared" si="204"/>
        <v>0</v>
      </c>
    </row>
    <row r="2579" spans="24:29" x14ac:dyDescent="0.3">
      <c r="X2579" s="970" t="str">
        <f t="shared" si="202"/>
        <v>PAS AE 2018</v>
      </c>
      <c r="Y2579" s="970" t="str">
        <f t="shared" si="203"/>
        <v/>
      </c>
      <c r="Z2579" s="957">
        <f t="shared" si="200"/>
        <v>0</v>
      </c>
      <c r="AA2579" s="957" t="str">
        <f t="shared" si="201"/>
        <v/>
      </c>
      <c r="AB2579" s="957">
        <f t="array" ref="AB2579">MAX(($I$2:$I$10000=I2579)*($W$2:$W$10000=W2579)*($E$2:$E$10000="51")*($P$2:$P$10000))</f>
        <v>0</v>
      </c>
      <c r="AC2579" s="957">
        <f t="shared" si="204"/>
        <v>0</v>
      </c>
    </row>
    <row r="2580" spans="24:29" x14ac:dyDescent="0.3">
      <c r="X2580" s="970" t="str">
        <f t="shared" si="202"/>
        <v>PAS AE 2018</v>
      </c>
      <c r="Y2580" s="970" t="str">
        <f t="shared" si="203"/>
        <v/>
      </c>
      <c r="Z2580" s="957">
        <f t="shared" si="200"/>
        <v>0</v>
      </c>
      <c r="AA2580" s="957" t="str">
        <f t="shared" si="201"/>
        <v/>
      </c>
      <c r="AB2580" s="957">
        <f t="array" ref="AB2580">MAX(($I$2:$I$10000=I2580)*($W$2:$W$10000=W2580)*($E$2:$E$10000="51")*($P$2:$P$10000))</f>
        <v>0</v>
      </c>
      <c r="AC2580" s="957">
        <f t="shared" si="204"/>
        <v>0</v>
      </c>
    </row>
    <row r="2581" spans="24:29" x14ac:dyDescent="0.3">
      <c r="X2581" s="970" t="str">
        <f t="shared" si="202"/>
        <v>PAS AE 2018</v>
      </c>
      <c r="Y2581" s="970" t="str">
        <f t="shared" si="203"/>
        <v/>
      </c>
      <c r="Z2581" s="957">
        <f t="shared" si="200"/>
        <v>0</v>
      </c>
      <c r="AA2581" s="957" t="str">
        <f t="shared" si="201"/>
        <v/>
      </c>
      <c r="AB2581" s="957">
        <f t="array" ref="AB2581">MAX(($I$2:$I$10000=I2581)*($W$2:$W$10000=W2581)*($E$2:$E$10000="51")*($P$2:$P$10000))</f>
        <v>0</v>
      </c>
      <c r="AC2581" s="957">
        <f t="shared" si="204"/>
        <v>0</v>
      </c>
    </row>
    <row r="2582" spans="24:29" x14ac:dyDescent="0.3">
      <c r="X2582" s="970" t="str">
        <f t="shared" si="202"/>
        <v>PAS AE 2018</v>
      </c>
      <c r="Y2582" s="970" t="str">
        <f t="shared" si="203"/>
        <v/>
      </c>
      <c r="Z2582" s="957">
        <f t="shared" si="200"/>
        <v>0</v>
      </c>
      <c r="AA2582" s="957" t="str">
        <f t="shared" si="201"/>
        <v/>
      </c>
      <c r="AB2582" s="957">
        <f t="array" ref="AB2582">MAX(($I$2:$I$10000=I2582)*($W$2:$W$10000=W2582)*($E$2:$E$10000="51")*($P$2:$P$10000))</f>
        <v>0</v>
      </c>
      <c r="AC2582" s="957">
        <f t="shared" si="204"/>
        <v>0</v>
      </c>
    </row>
    <row r="2583" spans="24:29" x14ac:dyDescent="0.3">
      <c r="X2583" s="970" t="str">
        <f t="shared" si="202"/>
        <v>PAS AE 2018</v>
      </c>
      <c r="Y2583" s="970" t="str">
        <f t="shared" si="203"/>
        <v/>
      </c>
      <c r="Z2583" s="957">
        <f t="shared" si="200"/>
        <v>0</v>
      </c>
      <c r="AA2583" s="957" t="str">
        <f t="shared" si="201"/>
        <v/>
      </c>
      <c r="AB2583" s="957">
        <f t="array" ref="AB2583">MAX(($I$2:$I$10000=I2583)*($W$2:$W$10000=W2583)*($E$2:$E$10000="51")*($P$2:$P$10000))</f>
        <v>0</v>
      </c>
      <c r="AC2583" s="957">
        <f t="shared" si="204"/>
        <v>0</v>
      </c>
    </row>
    <row r="2584" spans="24:29" x14ac:dyDescent="0.3">
      <c r="X2584" s="970" t="str">
        <f t="shared" si="202"/>
        <v>PAS AE 2018</v>
      </c>
      <c r="Y2584" s="970" t="str">
        <f t="shared" si="203"/>
        <v/>
      </c>
      <c r="Z2584" s="957">
        <f t="shared" si="200"/>
        <v>0</v>
      </c>
      <c r="AA2584" s="957" t="str">
        <f t="shared" si="201"/>
        <v/>
      </c>
      <c r="AB2584" s="957">
        <f t="array" ref="AB2584">MAX(($I$2:$I$10000=I2584)*($W$2:$W$10000=W2584)*($E$2:$E$10000="51")*($P$2:$P$10000))</f>
        <v>0</v>
      </c>
      <c r="AC2584" s="957">
        <f t="shared" si="204"/>
        <v>0</v>
      </c>
    </row>
    <row r="2585" spans="24:29" x14ac:dyDescent="0.3">
      <c r="X2585" s="970" t="str">
        <f t="shared" si="202"/>
        <v>PAS AE 2018</v>
      </c>
      <c r="Y2585" s="970" t="str">
        <f t="shared" si="203"/>
        <v/>
      </c>
      <c r="Z2585" s="957">
        <f t="shared" si="200"/>
        <v>0</v>
      </c>
      <c r="AA2585" s="957" t="str">
        <f t="shared" si="201"/>
        <v/>
      </c>
      <c r="AB2585" s="957">
        <f t="array" ref="AB2585">MAX(($I$2:$I$10000=I2585)*($W$2:$W$10000=W2585)*($E$2:$E$10000="51")*($P$2:$P$10000))</f>
        <v>0</v>
      </c>
      <c r="AC2585" s="957">
        <f t="shared" si="204"/>
        <v>0</v>
      </c>
    </row>
    <row r="2586" spans="24:29" x14ac:dyDescent="0.3">
      <c r="X2586" s="970" t="str">
        <f t="shared" si="202"/>
        <v>PAS AE 2018</v>
      </c>
      <c r="Y2586" s="970" t="str">
        <f t="shared" si="203"/>
        <v/>
      </c>
      <c r="Z2586" s="957">
        <f t="shared" si="200"/>
        <v>0</v>
      </c>
      <c r="AA2586" s="957" t="str">
        <f t="shared" si="201"/>
        <v/>
      </c>
      <c r="AB2586" s="957">
        <f t="array" ref="AB2586">MAX(($I$2:$I$10000=I2586)*($W$2:$W$10000=W2586)*($E$2:$E$10000="51")*($P$2:$P$10000))</f>
        <v>0</v>
      </c>
      <c r="AC2586" s="957">
        <f t="shared" si="204"/>
        <v>0</v>
      </c>
    </row>
    <row r="2587" spans="24:29" x14ac:dyDescent="0.3">
      <c r="X2587" s="970" t="str">
        <f t="shared" si="202"/>
        <v>PAS AE 2018</v>
      </c>
      <c r="Y2587" s="970" t="str">
        <f t="shared" si="203"/>
        <v/>
      </c>
      <c r="Z2587" s="957">
        <f t="shared" si="200"/>
        <v>0</v>
      </c>
      <c r="AA2587" s="957" t="str">
        <f t="shared" si="201"/>
        <v/>
      </c>
      <c r="AB2587" s="957">
        <f t="array" ref="AB2587">MAX(($I$2:$I$10000=I2587)*($W$2:$W$10000=W2587)*($E$2:$E$10000="51")*($P$2:$P$10000))</f>
        <v>0</v>
      </c>
      <c r="AC2587" s="957">
        <f t="shared" si="204"/>
        <v>0</v>
      </c>
    </row>
    <row r="2588" spans="24:29" x14ac:dyDescent="0.3">
      <c r="X2588" s="970" t="str">
        <f t="shared" si="202"/>
        <v>PAS AE 2018</v>
      </c>
      <c r="Y2588" s="970" t="str">
        <f t="shared" si="203"/>
        <v/>
      </c>
      <c r="Z2588" s="957">
        <f t="shared" si="200"/>
        <v>0</v>
      </c>
      <c r="AA2588" s="957" t="str">
        <f t="shared" si="201"/>
        <v/>
      </c>
      <c r="AB2588" s="957">
        <f t="array" ref="AB2588">MAX(($I$2:$I$10000=I2588)*($W$2:$W$10000=W2588)*($E$2:$E$10000="51")*($P$2:$P$10000))</f>
        <v>0</v>
      </c>
      <c r="AC2588" s="957">
        <f t="shared" si="204"/>
        <v>0</v>
      </c>
    </row>
    <row r="2589" spans="24:29" x14ac:dyDescent="0.3">
      <c r="X2589" s="970" t="str">
        <f t="shared" si="202"/>
        <v>PAS AE 2018</v>
      </c>
      <c r="Y2589" s="970" t="str">
        <f t="shared" si="203"/>
        <v/>
      </c>
      <c r="Z2589" s="957">
        <f t="shared" si="200"/>
        <v>0</v>
      </c>
      <c r="AA2589" s="957" t="str">
        <f t="shared" si="201"/>
        <v/>
      </c>
      <c r="AB2589" s="957">
        <f t="array" ref="AB2589">MAX(($I$2:$I$10000=I2589)*($W$2:$W$10000=W2589)*($E$2:$E$10000="51")*($P$2:$P$10000))</f>
        <v>0</v>
      </c>
      <c r="AC2589" s="957">
        <f t="shared" si="204"/>
        <v>0</v>
      </c>
    </row>
    <row r="2590" spans="24:29" x14ac:dyDescent="0.3">
      <c r="X2590" s="970" t="str">
        <f t="shared" si="202"/>
        <v>PAS AE 2018</v>
      </c>
      <c r="Y2590" s="970" t="str">
        <f t="shared" si="203"/>
        <v/>
      </c>
      <c r="Z2590" s="957">
        <f t="shared" si="200"/>
        <v>0</v>
      </c>
      <c r="AA2590" s="957" t="str">
        <f t="shared" si="201"/>
        <v/>
      </c>
      <c r="AB2590" s="957">
        <f t="array" ref="AB2590">MAX(($I$2:$I$10000=I2590)*($W$2:$W$10000=W2590)*($E$2:$E$10000="51")*($P$2:$P$10000))</f>
        <v>0</v>
      </c>
      <c r="AC2590" s="957">
        <f t="shared" si="204"/>
        <v>0</v>
      </c>
    </row>
    <row r="2591" spans="24:29" x14ac:dyDescent="0.3">
      <c r="X2591" s="970" t="str">
        <f t="shared" si="202"/>
        <v>PAS AE 2018</v>
      </c>
      <c r="Y2591" s="970" t="str">
        <f t="shared" si="203"/>
        <v/>
      </c>
      <c r="Z2591" s="957">
        <f t="shared" si="200"/>
        <v>0</v>
      </c>
      <c r="AA2591" s="957" t="str">
        <f t="shared" si="201"/>
        <v/>
      </c>
      <c r="AB2591" s="957">
        <f t="array" ref="AB2591">MAX(($I$2:$I$10000=I2591)*($W$2:$W$10000=W2591)*($E$2:$E$10000="51")*($P$2:$P$10000))</f>
        <v>0</v>
      </c>
      <c r="AC2591" s="957">
        <f t="shared" si="204"/>
        <v>0</v>
      </c>
    </row>
    <row r="2592" spans="24:29" x14ac:dyDescent="0.3">
      <c r="X2592" s="970" t="str">
        <f t="shared" si="202"/>
        <v>PAS AE 2018</v>
      </c>
      <c r="Y2592" s="970" t="str">
        <f t="shared" si="203"/>
        <v/>
      </c>
      <c r="Z2592" s="957">
        <f t="shared" si="200"/>
        <v>0</v>
      </c>
      <c r="AA2592" s="957" t="str">
        <f t="shared" si="201"/>
        <v/>
      </c>
      <c r="AB2592" s="957">
        <f t="array" ref="AB2592">MAX(($I$2:$I$10000=I2592)*($W$2:$W$10000=W2592)*($E$2:$E$10000="51")*($P$2:$P$10000))</f>
        <v>0</v>
      </c>
      <c r="AC2592" s="957">
        <f t="shared" si="204"/>
        <v>0</v>
      </c>
    </row>
    <row r="2593" spans="24:29" x14ac:dyDescent="0.3">
      <c r="X2593" s="970" t="str">
        <f t="shared" si="202"/>
        <v>PAS AE 2018</v>
      </c>
      <c r="Y2593" s="970" t="str">
        <f t="shared" si="203"/>
        <v/>
      </c>
      <c r="Z2593" s="957">
        <f t="shared" si="200"/>
        <v>0</v>
      </c>
      <c r="AA2593" s="957" t="str">
        <f t="shared" si="201"/>
        <v/>
      </c>
      <c r="AB2593" s="957">
        <f t="array" ref="AB2593">MAX(($I$2:$I$10000=I2593)*($W$2:$W$10000=W2593)*($E$2:$E$10000="51")*($P$2:$P$10000))</f>
        <v>0</v>
      </c>
      <c r="AC2593" s="957">
        <f t="shared" si="204"/>
        <v>0</v>
      </c>
    </row>
    <row r="2594" spans="24:29" x14ac:dyDescent="0.3">
      <c r="X2594" s="970" t="str">
        <f t="shared" si="202"/>
        <v>PAS AE 2018</v>
      </c>
      <c r="Y2594" s="970" t="str">
        <f t="shared" si="203"/>
        <v/>
      </c>
      <c r="Z2594" s="957">
        <f t="shared" si="200"/>
        <v>0</v>
      </c>
      <c r="AA2594" s="957" t="str">
        <f t="shared" si="201"/>
        <v/>
      </c>
      <c r="AB2594" s="957">
        <f t="array" ref="AB2594">MAX(($I$2:$I$10000=I2594)*($W$2:$W$10000=W2594)*($E$2:$E$10000="51")*($P$2:$P$10000))</f>
        <v>0</v>
      </c>
      <c r="AC2594" s="957">
        <f t="shared" si="204"/>
        <v>0</v>
      </c>
    </row>
    <row r="2595" spans="24:29" x14ac:dyDescent="0.3">
      <c r="X2595" s="970" t="str">
        <f t="shared" si="202"/>
        <v>PAS AE 2018</v>
      </c>
      <c r="Y2595" s="970" t="str">
        <f t="shared" si="203"/>
        <v/>
      </c>
      <c r="Z2595" s="957">
        <f t="shared" si="200"/>
        <v>0</v>
      </c>
      <c r="AA2595" s="957" t="str">
        <f t="shared" si="201"/>
        <v/>
      </c>
      <c r="AB2595" s="957">
        <f t="array" ref="AB2595">MAX(($I$2:$I$10000=I2595)*($W$2:$W$10000=W2595)*($E$2:$E$10000="51")*($P$2:$P$10000))</f>
        <v>0</v>
      </c>
      <c r="AC2595" s="957">
        <f t="shared" si="204"/>
        <v>0</v>
      </c>
    </row>
    <row r="2596" spans="24:29" x14ac:dyDescent="0.3">
      <c r="X2596" s="970" t="str">
        <f t="shared" si="202"/>
        <v>PAS AE 2018</v>
      </c>
      <c r="Y2596" s="970" t="str">
        <f t="shared" si="203"/>
        <v/>
      </c>
      <c r="Z2596" s="957">
        <f t="shared" si="200"/>
        <v>0</v>
      </c>
      <c r="AA2596" s="957" t="str">
        <f t="shared" si="201"/>
        <v/>
      </c>
      <c r="AB2596" s="957">
        <f t="array" ref="AB2596">MAX(($I$2:$I$10000=I2596)*($W$2:$W$10000=W2596)*($E$2:$E$10000="51")*($P$2:$P$10000))</f>
        <v>0</v>
      </c>
      <c r="AC2596" s="957">
        <f t="shared" si="204"/>
        <v>0</v>
      </c>
    </row>
    <row r="2597" spans="24:29" x14ac:dyDescent="0.3">
      <c r="X2597" s="970" t="str">
        <f t="shared" si="202"/>
        <v>PAS AE 2018</v>
      </c>
      <c r="Y2597" s="970" t="str">
        <f t="shared" si="203"/>
        <v/>
      </c>
      <c r="Z2597" s="957">
        <f t="shared" si="200"/>
        <v>0</v>
      </c>
      <c r="AA2597" s="957" t="str">
        <f t="shared" si="201"/>
        <v/>
      </c>
      <c r="AB2597" s="957">
        <f t="array" ref="AB2597">MAX(($I$2:$I$10000=I2597)*($W$2:$W$10000=W2597)*($E$2:$E$10000="51")*($P$2:$P$10000))</f>
        <v>0</v>
      </c>
      <c r="AC2597" s="957">
        <f t="shared" si="204"/>
        <v>0</v>
      </c>
    </row>
    <row r="2598" spans="24:29" x14ac:dyDescent="0.3">
      <c r="X2598" s="970" t="str">
        <f t="shared" si="202"/>
        <v>PAS AE 2018</v>
      </c>
      <c r="Y2598" s="970" t="str">
        <f t="shared" si="203"/>
        <v/>
      </c>
      <c r="Z2598" s="957">
        <f t="shared" si="200"/>
        <v>0</v>
      </c>
      <c r="AA2598" s="957" t="str">
        <f t="shared" si="201"/>
        <v/>
      </c>
      <c r="AB2598" s="957">
        <f t="array" ref="AB2598">MAX(($I$2:$I$10000=I2598)*($W$2:$W$10000=W2598)*($E$2:$E$10000="51")*($P$2:$P$10000))</f>
        <v>0</v>
      </c>
      <c r="AC2598" s="957">
        <f t="shared" si="204"/>
        <v>0</v>
      </c>
    </row>
    <row r="2599" spans="24:29" x14ac:dyDescent="0.3">
      <c r="X2599" s="970" t="str">
        <f t="shared" si="202"/>
        <v>PAS AE 2018</v>
      </c>
      <c r="Y2599" s="970" t="str">
        <f t="shared" si="203"/>
        <v/>
      </c>
      <c r="Z2599" s="957">
        <f t="shared" si="200"/>
        <v>0</v>
      </c>
      <c r="AA2599" s="957" t="str">
        <f t="shared" si="201"/>
        <v/>
      </c>
      <c r="AB2599" s="957">
        <f t="array" ref="AB2599">MAX(($I$2:$I$10000=I2599)*($W$2:$W$10000=W2599)*($E$2:$E$10000="51")*($P$2:$P$10000))</f>
        <v>0</v>
      </c>
      <c r="AC2599" s="957">
        <f t="shared" si="204"/>
        <v>0</v>
      </c>
    </row>
    <row r="2600" spans="24:29" x14ac:dyDescent="0.3">
      <c r="X2600" s="970" t="str">
        <f t="shared" si="202"/>
        <v>PAS AE 2018</v>
      </c>
      <c r="Y2600" s="970" t="str">
        <f t="shared" si="203"/>
        <v/>
      </c>
      <c r="Z2600" s="957">
        <f t="shared" si="200"/>
        <v>0</v>
      </c>
      <c r="AA2600" s="957" t="str">
        <f t="shared" si="201"/>
        <v/>
      </c>
      <c r="AB2600" s="957">
        <f t="array" ref="AB2600">MAX(($I$2:$I$10000=I2600)*($W$2:$W$10000=W2600)*($E$2:$E$10000="51")*($P$2:$P$10000))</f>
        <v>0</v>
      </c>
      <c r="AC2600" s="957">
        <f t="shared" si="204"/>
        <v>0</v>
      </c>
    </row>
    <row r="2601" spans="24:29" x14ac:dyDescent="0.3">
      <c r="X2601" s="970" t="str">
        <f t="shared" si="202"/>
        <v>PAS AE 2018</v>
      </c>
      <c r="Y2601" s="970" t="str">
        <f t="shared" si="203"/>
        <v/>
      </c>
      <c r="Z2601" s="957">
        <f t="shared" si="200"/>
        <v>0</v>
      </c>
      <c r="AA2601" s="957" t="str">
        <f t="shared" si="201"/>
        <v/>
      </c>
      <c r="AB2601" s="957">
        <f t="array" ref="AB2601">MAX(($I$2:$I$10000=I2601)*($W$2:$W$10000=W2601)*($E$2:$E$10000="51")*($P$2:$P$10000))</f>
        <v>0</v>
      </c>
      <c r="AC2601" s="957">
        <f t="shared" si="204"/>
        <v>0</v>
      </c>
    </row>
    <row r="2602" spans="24:29" x14ac:dyDescent="0.3">
      <c r="X2602" s="970" t="str">
        <f t="shared" si="202"/>
        <v>PAS AE 2018</v>
      </c>
      <c r="Y2602" s="970" t="str">
        <f t="shared" si="203"/>
        <v/>
      </c>
      <c r="Z2602" s="957">
        <f t="shared" si="200"/>
        <v>0</v>
      </c>
      <c r="AA2602" s="957" t="str">
        <f t="shared" si="201"/>
        <v/>
      </c>
      <c r="AB2602" s="957">
        <f t="array" ref="AB2602">MAX(($I$2:$I$10000=I2602)*($W$2:$W$10000=W2602)*($E$2:$E$10000="51")*($P$2:$P$10000))</f>
        <v>0</v>
      </c>
      <c r="AC2602" s="957">
        <f t="shared" si="204"/>
        <v>0</v>
      </c>
    </row>
    <row r="2603" spans="24:29" x14ac:dyDescent="0.3">
      <c r="X2603" s="970" t="str">
        <f t="shared" si="202"/>
        <v>PAS AE 2018</v>
      </c>
      <c r="Y2603" s="970" t="str">
        <f t="shared" si="203"/>
        <v/>
      </c>
      <c r="Z2603" s="957">
        <f t="shared" si="200"/>
        <v>0</v>
      </c>
      <c r="AA2603" s="957" t="str">
        <f t="shared" si="201"/>
        <v/>
      </c>
      <c r="AB2603" s="957">
        <f t="array" ref="AB2603">MAX(($I$2:$I$10000=I2603)*($W$2:$W$10000=W2603)*($E$2:$E$10000="51")*($P$2:$P$10000))</f>
        <v>0</v>
      </c>
      <c r="AC2603" s="957">
        <f t="shared" si="204"/>
        <v>0</v>
      </c>
    </row>
    <row r="2604" spans="24:29" x14ac:dyDescent="0.3">
      <c r="X2604" s="970" t="str">
        <f t="shared" si="202"/>
        <v>PAS AE 2018</v>
      </c>
      <c r="Y2604" s="970" t="str">
        <f t="shared" si="203"/>
        <v/>
      </c>
      <c r="Z2604" s="957">
        <f t="shared" si="200"/>
        <v>0</v>
      </c>
      <c r="AA2604" s="957" t="str">
        <f t="shared" si="201"/>
        <v/>
      </c>
      <c r="AB2604" s="957">
        <f t="array" ref="AB2604">MAX(($I$2:$I$10000=I2604)*($W$2:$W$10000=W2604)*($E$2:$E$10000="51")*($P$2:$P$10000))</f>
        <v>0</v>
      </c>
      <c r="AC2604" s="957">
        <f t="shared" si="204"/>
        <v>0</v>
      </c>
    </row>
    <row r="2605" spans="24:29" x14ac:dyDescent="0.3">
      <c r="X2605" s="970" t="str">
        <f t="shared" si="202"/>
        <v>PAS AE 2018</v>
      </c>
      <c r="Y2605" s="970" t="str">
        <f t="shared" si="203"/>
        <v/>
      </c>
      <c r="Z2605" s="957">
        <f t="shared" si="200"/>
        <v>0</v>
      </c>
      <c r="AA2605" s="957" t="str">
        <f t="shared" si="201"/>
        <v/>
      </c>
      <c r="AB2605" s="957">
        <f t="array" ref="AB2605">MAX(($I$2:$I$10000=I2605)*($W$2:$W$10000=W2605)*($E$2:$E$10000="51")*($P$2:$P$10000))</f>
        <v>0</v>
      </c>
      <c r="AC2605" s="957">
        <f t="shared" si="204"/>
        <v>0</v>
      </c>
    </row>
    <row r="2606" spans="24:29" x14ac:dyDescent="0.3">
      <c r="X2606" s="970" t="str">
        <f t="shared" si="202"/>
        <v>PAS AE 2018</v>
      </c>
      <c r="Y2606" s="970" t="str">
        <f t="shared" si="203"/>
        <v/>
      </c>
      <c r="Z2606" s="957">
        <f t="shared" si="200"/>
        <v>0</v>
      </c>
      <c r="AA2606" s="957" t="str">
        <f t="shared" si="201"/>
        <v/>
      </c>
      <c r="AB2606" s="957">
        <f t="array" ref="AB2606">MAX(($I$2:$I$10000=I2606)*($W$2:$W$10000=W2606)*($E$2:$E$10000="51")*($P$2:$P$10000))</f>
        <v>0</v>
      </c>
      <c r="AC2606" s="957">
        <f t="shared" si="204"/>
        <v>0</v>
      </c>
    </row>
    <row r="2607" spans="24:29" x14ac:dyDescent="0.3">
      <c r="X2607" s="970" t="str">
        <f t="shared" si="202"/>
        <v>PAS AE 2018</v>
      </c>
      <c r="Y2607" s="970" t="str">
        <f t="shared" si="203"/>
        <v/>
      </c>
      <c r="Z2607" s="957">
        <f t="shared" si="200"/>
        <v>0</v>
      </c>
      <c r="AA2607" s="957" t="str">
        <f t="shared" si="201"/>
        <v/>
      </c>
      <c r="AB2607" s="957">
        <f t="array" ref="AB2607">MAX(($I$2:$I$10000=I2607)*($W$2:$W$10000=W2607)*($E$2:$E$10000="51")*($P$2:$P$10000))</f>
        <v>0</v>
      </c>
      <c r="AC2607" s="957">
        <f t="shared" si="204"/>
        <v>0</v>
      </c>
    </row>
    <row r="2608" spans="24:29" x14ac:dyDescent="0.3">
      <c r="X2608" s="970" t="str">
        <f t="shared" si="202"/>
        <v>PAS AE 2018</v>
      </c>
      <c r="Y2608" s="970" t="str">
        <f t="shared" si="203"/>
        <v/>
      </c>
      <c r="Z2608" s="957">
        <f t="shared" si="200"/>
        <v>0</v>
      </c>
      <c r="AA2608" s="957" t="str">
        <f t="shared" si="201"/>
        <v/>
      </c>
      <c r="AB2608" s="957">
        <f t="array" ref="AB2608">MAX(($I$2:$I$10000=I2608)*($W$2:$W$10000=W2608)*($E$2:$E$10000="51")*($P$2:$P$10000))</f>
        <v>0</v>
      </c>
      <c r="AC2608" s="957">
        <f t="shared" si="204"/>
        <v>0</v>
      </c>
    </row>
    <row r="2609" spans="24:29" x14ac:dyDescent="0.3">
      <c r="X2609" s="970" t="str">
        <f t="shared" si="202"/>
        <v>PAS AE 2018</v>
      </c>
      <c r="Y2609" s="970" t="str">
        <f t="shared" si="203"/>
        <v/>
      </c>
      <c r="Z2609" s="957">
        <f t="shared" si="200"/>
        <v>0</v>
      </c>
      <c r="AA2609" s="957" t="str">
        <f t="shared" si="201"/>
        <v/>
      </c>
      <c r="AB2609" s="957">
        <f t="array" ref="AB2609">MAX(($I$2:$I$10000=I2609)*($W$2:$W$10000=W2609)*($E$2:$E$10000="51")*($P$2:$P$10000))</f>
        <v>0</v>
      </c>
      <c r="AC2609" s="957">
        <f t="shared" si="204"/>
        <v>0</v>
      </c>
    </row>
    <row r="2610" spans="24:29" x14ac:dyDescent="0.3">
      <c r="X2610" s="970" t="str">
        <f t="shared" si="202"/>
        <v>PAS AE 2018</v>
      </c>
      <c r="Y2610" s="970" t="str">
        <f t="shared" si="203"/>
        <v/>
      </c>
      <c r="Z2610" s="957">
        <f t="shared" si="200"/>
        <v>0</v>
      </c>
      <c r="AA2610" s="957" t="str">
        <f t="shared" si="201"/>
        <v/>
      </c>
      <c r="AB2610" s="957">
        <f t="array" ref="AB2610">MAX(($I$2:$I$10000=I2610)*($W$2:$W$10000=W2610)*($E$2:$E$10000="51")*($P$2:$P$10000))</f>
        <v>0</v>
      </c>
      <c r="AC2610" s="957">
        <f t="shared" si="204"/>
        <v>0</v>
      </c>
    </row>
    <row r="2611" spans="24:29" x14ac:dyDescent="0.3">
      <c r="X2611" s="970" t="str">
        <f t="shared" si="202"/>
        <v>PAS AE 2018</v>
      </c>
      <c r="Y2611" s="970" t="str">
        <f t="shared" si="203"/>
        <v/>
      </c>
      <c r="Z2611" s="957">
        <f t="shared" si="200"/>
        <v>0</v>
      </c>
      <c r="AA2611" s="957" t="str">
        <f t="shared" si="201"/>
        <v/>
      </c>
      <c r="AB2611" s="957">
        <f t="array" ref="AB2611">MAX(($I$2:$I$10000=I2611)*($W$2:$W$10000=W2611)*($E$2:$E$10000="51")*($P$2:$P$10000))</f>
        <v>0</v>
      </c>
      <c r="AC2611" s="957">
        <f t="shared" si="204"/>
        <v>0</v>
      </c>
    </row>
    <row r="2612" spans="24:29" x14ac:dyDescent="0.3">
      <c r="X2612" s="970" t="str">
        <f t="shared" si="202"/>
        <v>PAS AE 2018</v>
      </c>
      <c r="Y2612" s="970" t="str">
        <f t="shared" si="203"/>
        <v/>
      </c>
      <c r="Z2612" s="957">
        <f t="shared" si="200"/>
        <v>0</v>
      </c>
      <c r="AA2612" s="957" t="str">
        <f t="shared" si="201"/>
        <v/>
      </c>
      <c r="AB2612" s="957">
        <f t="array" ref="AB2612">MAX(($I$2:$I$10000=I2612)*($W$2:$W$10000=W2612)*($E$2:$E$10000="51")*($P$2:$P$10000))</f>
        <v>0</v>
      </c>
      <c r="AC2612" s="957">
        <f t="shared" si="204"/>
        <v>0</v>
      </c>
    </row>
    <row r="2613" spans="24:29" x14ac:dyDescent="0.3">
      <c r="X2613" s="970" t="str">
        <f t="shared" si="202"/>
        <v>PAS AE 2018</v>
      </c>
      <c r="Y2613" s="970" t="str">
        <f t="shared" si="203"/>
        <v/>
      </c>
      <c r="Z2613" s="957">
        <f t="shared" si="200"/>
        <v>0</v>
      </c>
      <c r="AA2613" s="957" t="str">
        <f t="shared" si="201"/>
        <v/>
      </c>
      <c r="AB2613" s="957">
        <f t="array" ref="AB2613">MAX(($I$2:$I$10000=I2613)*($W$2:$W$10000=W2613)*($E$2:$E$10000="51")*($P$2:$P$10000))</f>
        <v>0</v>
      </c>
      <c r="AC2613" s="957">
        <f t="shared" si="204"/>
        <v>0</v>
      </c>
    </row>
    <row r="2614" spans="24:29" x14ac:dyDescent="0.3">
      <c r="X2614" s="970" t="str">
        <f t="shared" si="202"/>
        <v>PAS AE 2018</v>
      </c>
      <c r="Y2614" s="970" t="str">
        <f t="shared" si="203"/>
        <v/>
      </c>
      <c r="Z2614" s="957">
        <f t="shared" si="200"/>
        <v>0</v>
      </c>
      <c r="AA2614" s="957" t="str">
        <f t="shared" si="201"/>
        <v/>
      </c>
      <c r="AB2614" s="957">
        <f t="array" ref="AB2614">MAX(($I$2:$I$10000=I2614)*($W$2:$W$10000=W2614)*($E$2:$E$10000="51")*($P$2:$P$10000))</f>
        <v>0</v>
      </c>
      <c r="AC2614" s="957">
        <f t="shared" si="204"/>
        <v>0</v>
      </c>
    </row>
    <row r="2615" spans="24:29" x14ac:dyDescent="0.3">
      <c r="X2615" s="970" t="str">
        <f t="shared" si="202"/>
        <v>PAS AE 2018</v>
      </c>
      <c r="Y2615" s="970" t="str">
        <f t="shared" si="203"/>
        <v/>
      </c>
      <c r="Z2615" s="957">
        <f t="shared" si="200"/>
        <v>0</v>
      </c>
      <c r="AA2615" s="957" t="str">
        <f t="shared" si="201"/>
        <v/>
      </c>
      <c r="AB2615" s="957">
        <f t="array" ref="AB2615">MAX(($I$2:$I$10000=I2615)*($W$2:$W$10000=W2615)*($E$2:$E$10000="51")*($P$2:$P$10000))</f>
        <v>0</v>
      </c>
      <c r="AC2615" s="957">
        <f t="shared" si="204"/>
        <v>0</v>
      </c>
    </row>
    <row r="2616" spans="24:29" x14ac:dyDescent="0.3">
      <c r="X2616" s="970" t="str">
        <f t="shared" si="202"/>
        <v>PAS AE 2018</v>
      </c>
      <c r="Y2616" s="970" t="str">
        <f t="shared" si="203"/>
        <v/>
      </c>
      <c r="Z2616" s="957">
        <f t="shared" si="200"/>
        <v>0</v>
      </c>
      <c r="AA2616" s="957" t="str">
        <f t="shared" si="201"/>
        <v/>
      </c>
      <c r="AB2616" s="957">
        <f t="array" ref="AB2616">MAX(($I$2:$I$10000=I2616)*($W$2:$W$10000=W2616)*($E$2:$E$10000="51")*($P$2:$P$10000))</f>
        <v>0</v>
      </c>
      <c r="AC2616" s="957">
        <f t="shared" si="204"/>
        <v>0</v>
      </c>
    </row>
    <row r="2617" spans="24:29" x14ac:dyDescent="0.3">
      <c r="X2617" s="970" t="str">
        <f t="shared" si="202"/>
        <v>PAS AE 2018</v>
      </c>
      <c r="Y2617" s="970" t="str">
        <f t="shared" si="203"/>
        <v/>
      </c>
      <c r="Z2617" s="957">
        <f t="shared" si="200"/>
        <v>0</v>
      </c>
      <c r="AA2617" s="957" t="str">
        <f t="shared" si="201"/>
        <v/>
      </c>
      <c r="AB2617" s="957">
        <f t="array" ref="AB2617">MAX(($I$2:$I$10000=I2617)*($W$2:$W$10000=W2617)*($E$2:$E$10000="51")*($P$2:$P$10000))</f>
        <v>0</v>
      </c>
      <c r="AC2617" s="957">
        <f t="shared" si="204"/>
        <v>0</v>
      </c>
    </row>
    <row r="2618" spans="24:29" x14ac:dyDescent="0.3">
      <c r="X2618" s="970" t="str">
        <f t="shared" si="202"/>
        <v>PAS AE 2018</v>
      </c>
      <c r="Y2618" s="970" t="str">
        <f t="shared" si="203"/>
        <v/>
      </c>
      <c r="Z2618" s="957">
        <f t="shared" si="200"/>
        <v>0</v>
      </c>
      <c r="AA2618" s="957" t="str">
        <f t="shared" si="201"/>
        <v/>
      </c>
      <c r="AB2618" s="957">
        <f t="array" ref="AB2618">MAX(($I$2:$I$10000=I2618)*($W$2:$W$10000=W2618)*($E$2:$E$10000="51")*($P$2:$P$10000))</f>
        <v>0</v>
      </c>
      <c r="AC2618" s="957">
        <f t="shared" si="204"/>
        <v>0</v>
      </c>
    </row>
    <row r="2619" spans="24:29" x14ac:dyDescent="0.3">
      <c r="X2619" s="970" t="str">
        <f t="shared" si="202"/>
        <v>PAS AE 2018</v>
      </c>
      <c r="Y2619" s="970" t="str">
        <f t="shared" si="203"/>
        <v/>
      </c>
      <c r="Z2619" s="957">
        <f t="shared" si="200"/>
        <v>0</v>
      </c>
      <c r="AA2619" s="957" t="str">
        <f t="shared" si="201"/>
        <v/>
      </c>
      <c r="AB2619" s="957">
        <f t="array" ref="AB2619">MAX(($I$2:$I$10000=I2619)*($W$2:$W$10000=W2619)*($E$2:$E$10000="51")*($P$2:$P$10000))</f>
        <v>0</v>
      </c>
      <c r="AC2619" s="957">
        <f t="shared" si="204"/>
        <v>0</v>
      </c>
    </row>
    <row r="2620" spans="24:29" x14ac:dyDescent="0.3">
      <c r="X2620" s="970" t="str">
        <f t="shared" si="202"/>
        <v>PAS AE 2018</v>
      </c>
      <c r="Y2620" s="970" t="str">
        <f t="shared" si="203"/>
        <v/>
      </c>
      <c r="Z2620" s="957">
        <f t="shared" si="200"/>
        <v>0</v>
      </c>
      <c r="AA2620" s="957" t="str">
        <f t="shared" si="201"/>
        <v/>
      </c>
      <c r="AB2620" s="957">
        <f t="array" ref="AB2620">MAX(($I$2:$I$10000=I2620)*($W$2:$W$10000=W2620)*($E$2:$E$10000="51")*($P$2:$P$10000))</f>
        <v>0</v>
      </c>
      <c r="AC2620" s="957">
        <f t="shared" si="204"/>
        <v>0</v>
      </c>
    </row>
    <row r="2621" spans="24:29" x14ac:dyDescent="0.3">
      <c r="X2621" s="970" t="str">
        <f t="shared" si="202"/>
        <v>PAS AE 2018</v>
      </c>
      <c r="Y2621" s="970" t="str">
        <f t="shared" si="203"/>
        <v/>
      </c>
      <c r="Z2621" s="957">
        <f t="shared" si="200"/>
        <v>0</v>
      </c>
      <c r="AA2621" s="957" t="str">
        <f t="shared" si="201"/>
        <v/>
      </c>
      <c r="AB2621" s="957">
        <f t="array" ref="AB2621">MAX(($I$2:$I$10000=I2621)*($W$2:$W$10000=W2621)*($E$2:$E$10000="51")*($P$2:$P$10000))</f>
        <v>0</v>
      </c>
      <c r="AC2621" s="957">
        <f t="shared" si="204"/>
        <v>0</v>
      </c>
    </row>
    <row r="2622" spans="24:29" x14ac:dyDescent="0.3">
      <c r="X2622" s="970" t="str">
        <f t="shared" si="202"/>
        <v>PAS AE 2018</v>
      </c>
      <c r="Y2622" s="970" t="str">
        <f t="shared" si="203"/>
        <v/>
      </c>
      <c r="Z2622" s="957">
        <f t="shared" si="200"/>
        <v>0</v>
      </c>
      <c r="AA2622" s="957" t="str">
        <f t="shared" si="201"/>
        <v/>
      </c>
      <c r="AB2622" s="957">
        <f t="array" ref="AB2622">MAX(($I$2:$I$10000=I2622)*($W$2:$W$10000=W2622)*($E$2:$E$10000="51")*($P$2:$P$10000))</f>
        <v>0</v>
      </c>
      <c r="AC2622" s="957">
        <f t="shared" si="204"/>
        <v>0</v>
      </c>
    </row>
    <row r="2623" spans="24:29" x14ac:dyDescent="0.3">
      <c r="X2623" s="970" t="str">
        <f t="shared" si="202"/>
        <v>PAS AE 2018</v>
      </c>
      <c r="Y2623" s="970" t="str">
        <f t="shared" si="203"/>
        <v/>
      </c>
      <c r="Z2623" s="957">
        <f t="shared" si="200"/>
        <v>0</v>
      </c>
      <c r="AA2623" s="957" t="str">
        <f t="shared" si="201"/>
        <v/>
      </c>
      <c r="AB2623" s="957">
        <f t="array" ref="AB2623">MAX(($I$2:$I$10000=I2623)*($W$2:$W$10000=W2623)*($E$2:$E$10000="51")*($P$2:$P$10000))</f>
        <v>0</v>
      </c>
      <c r="AC2623" s="957">
        <f t="shared" si="204"/>
        <v>0</v>
      </c>
    </row>
    <row r="2624" spans="24:29" x14ac:dyDescent="0.3">
      <c r="X2624" s="970" t="str">
        <f t="shared" si="202"/>
        <v>PAS AE 2018</v>
      </c>
      <c r="Y2624" s="970" t="str">
        <f t="shared" si="203"/>
        <v/>
      </c>
      <c r="Z2624" s="957">
        <f t="shared" si="200"/>
        <v>0</v>
      </c>
      <c r="AA2624" s="957" t="str">
        <f t="shared" si="201"/>
        <v/>
      </c>
      <c r="AB2624" s="957">
        <f t="array" ref="AB2624">MAX(($I$2:$I$10000=I2624)*($W$2:$W$10000=W2624)*($E$2:$E$10000="51")*($P$2:$P$10000))</f>
        <v>0</v>
      </c>
      <c r="AC2624" s="957">
        <f t="shared" si="204"/>
        <v>0</v>
      </c>
    </row>
    <row r="2625" spans="24:29" x14ac:dyDescent="0.3">
      <c r="X2625" s="970" t="str">
        <f t="shared" si="202"/>
        <v>PAS AE 2018</v>
      </c>
      <c r="Y2625" s="970" t="str">
        <f t="shared" si="203"/>
        <v/>
      </c>
      <c r="Z2625" s="957">
        <f t="shared" si="200"/>
        <v>0</v>
      </c>
      <c r="AA2625" s="957" t="str">
        <f t="shared" si="201"/>
        <v/>
      </c>
      <c r="AB2625" s="957">
        <f t="array" ref="AB2625">MAX(($I$2:$I$10000=I2625)*($W$2:$W$10000=W2625)*($E$2:$E$10000="51")*($P$2:$P$10000))</f>
        <v>0</v>
      </c>
      <c r="AC2625" s="957">
        <f t="shared" si="204"/>
        <v>0</v>
      </c>
    </row>
    <row r="2626" spans="24:29" x14ac:dyDescent="0.3">
      <c r="X2626" s="970" t="str">
        <f t="shared" si="202"/>
        <v>PAS AE 2018</v>
      </c>
      <c r="Y2626" s="970" t="str">
        <f t="shared" si="203"/>
        <v/>
      </c>
      <c r="Z2626" s="957">
        <f t="shared" ref="Z2626:Z2689" si="205">IF(AND(X2626="AE 2018",Y2626&lt;&gt;"0"),F2626,0)</f>
        <v>0</v>
      </c>
      <c r="AA2626" s="957" t="str">
        <f t="shared" ref="AA2626:AA2689" si="206">LEFT(C2626,12)</f>
        <v/>
      </c>
      <c r="AB2626" s="957">
        <f t="array" ref="AB2626">MAX(($I$2:$I$10000=I2626)*($W$2:$W$10000=W2626)*($E$2:$E$10000="51")*($P$2:$P$10000))</f>
        <v>0</v>
      </c>
      <c r="AC2626" s="957">
        <f t="shared" si="204"/>
        <v>0</v>
      </c>
    </row>
    <row r="2627" spans="24:29" x14ac:dyDescent="0.3">
      <c r="X2627" s="970" t="str">
        <f t="shared" ref="X2627:X2690" si="207">IF(AND(OR(E2627="51",E2627="57",E2627="54",E2627="61"),YEAR(AB2627)=2018),"AE 2018","PAS AE 2018")</f>
        <v>PAS AE 2018</v>
      </c>
      <c r="Y2627" s="970" t="str">
        <f t="shared" ref="Y2627:Y2690" si="208">CONCATENATE(W2627,I2627,E2627)</f>
        <v/>
      </c>
      <c r="Z2627" s="957">
        <f t="shared" si="205"/>
        <v>0</v>
      </c>
      <c r="AA2627" s="957" t="str">
        <f t="shared" si="206"/>
        <v/>
      </c>
      <c r="AB2627" s="957">
        <f t="array" ref="AB2627">MAX(($I$2:$I$10000=I2627)*($W$2:$W$10000=W2627)*($E$2:$E$10000="51")*($P$2:$P$10000))</f>
        <v>0</v>
      </c>
      <c r="AC2627" s="957">
        <f t="shared" ref="AC2627:AC2690" si="209">IF(YEAR(A2627)&gt;2018,0,F2627)</f>
        <v>0</v>
      </c>
    </row>
    <row r="2628" spans="24:29" x14ac:dyDescent="0.3">
      <c r="X2628" s="970" t="str">
        <f t="shared" si="207"/>
        <v>PAS AE 2018</v>
      </c>
      <c r="Y2628" s="970" t="str">
        <f t="shared" si="208"/>
        <v/>
      </c>
      <c r="Z2628" s="957">
        <f t="shared" si="205"/>
        <v>0</v>
      </c>
      <c r="AA2628" s="957" t="str">
        <f t="shared" si="206"/>
        <v/>
      </c>
      <c r="AB2628" s="957">
        <f t="array" ref="AB2628">MAX(($I$2:$I$10000=I2628)*($W$2:$W$10000=W2628)*($E$2:$E$10000="51")*($P$2:$P$10000))</f>
        <v>0</v>
      </c>
      <c r="AC2628" s="957">
        <f t="shared" si="209"/>
        <v>0</v>
      </c>
    </row>
    <row r="2629" spans="24:29" x14ac:dyDescent="0.3">
      <c r="X2629" s="970" t="str">
        <f t="shared" si="207"/>
        <v>PAS AE 2018</v>
      </c>
      <c r="Y2629" s="970" t="str">
        <f t="shared" si="208"/>
        <v/>
      </c>
      <c r="Z2629" s="957">
        <f t="shared" si="205"/>
        <v>0</v>
      </c>
      <c r="AA2629" s="957" t="str">
        <f t="shared" si="206"/>
        <v/>
      </c>
      <c r="AB2629" s="957">
        <f t="array" ref="AB2629">MAX(($I$2:$I$10000=I2629)*($W$2:$W$10000=W2629)*($E$2:$E$10000="51")*($P$2:$P$10000))</f>
        <v>0</v>
      </c>
      <c r="AC2629" s="957">
        <f t="shared" si="209"/>
        <v>0</v>
      </c>
    </row>
    <row r="2630" spans="24:29" x14ac:dyDescent="0.3">
      <c r="X2630" s="970" t="str">
        <f t="shared" si="207"/>
        <v>PAS AE 2018</v>
      </c>
      <c r="Y2630" s="970" t="str">
        <f t="shared" si="208"/>
        <v/>
      </c>
      <c r="Z2630" s="957">
        <f t="shared" si="205"/>
        <v>0</v>
      </c>
      <c r="AA2630" s="957" t="str">
        <f t="shared" si="206"/>
        <v/>
      </c>
      <c r="AB2630" s="957">
        <f t="array" ref="AB2630">MAX(($I$2:$I$10000=I2630)*($W$2:$W$10000=W2630)*($E$2:$E$10000="51")*($P$2:$P$10000))</f>
        <v>0</v>
      </c>
      <c r="AC2630" s="957">
        <f t="shared" si="209"/>
        <v>0</v>
      </c>
    </row>
    <row r="2631" spans="24:29" x14ac:dyDescent="0.3">
      <c r="X2631" s="970" t="str">
        <f t="shared" si="207"/>
        <v>PAS AE 2018</v>
      </c>
      <c r="Y2631" s="970" t="str">
        <f t="shared" si="208"/>
        <v/>
      </c>
      <c r="Z2631" s="957">
        <f t="shared" si="205"/>
        <v>0</v>
      </c>
      <c r="AA2631" s="957" t="str">
        <f t="shared" si="206"/>
        <v/>
      </c>
      <c r="AB2631" s="957">
        <f t="array" ref="AB2631">MAX(($I$2:$I$10000=I2631)*($W$2:$W$10000=W2631)*($E$2:$E$10000="51")*($P$2:$P$10000))</f>
        <v>0</v>
      </c>
      <c r="AC2631" s="957">
        <f t="shared" si="209"/>
        <v>0</v>
      </c>
    </row>
    <row r="2632" spans="24:29" x14ac:dyDescent="0.3">
      <c r="X2632" s="970" t="str">
        <f t="shared" si="207"/>
        <v>PAS AE 2018</v>
      </c>
      <c r="Y2632" s="970" t="str">
        <f t="shared" si="208"/>
        <v/>
      </c>
      <c r="Z2632" s="957">
        <f t="shared" si="205"/>
        <v>0</v>
      </c>
      <c r="AA2632" s="957" t="str">
        <f t="shared" si="206"/>
        <v/>
      </c>
      <c r="AB2632" s="957">
        <f t="array" ref="AB2632">MAX(($I$2:$I$10000=I2632)*($W$2:$W$10000=W2632)*($E$2:$E$10000="51")*($P$2:$P$10000))</f>
        <v>0</v>
      </c>
      <c r="AC2632" s="957">
        <f t="shared" si="209"/>
        <v>0</v>
      </c>
    </row>
    <row r="2633" spans="24:29" x14ac:dyDescent="0.3">
      <c r="X2633" s="970" t="str">
        <f t="shared" si="207"/>
        <v>PAS AE 2018</v>
      </c>
      <c r="Y2633" s="970" t="str">
        <f t="shared" si="208"/>
        <v/>
      </c>
      <c r="Z2633" s="957">
        <f t="shared" si="205"/>
        <v>0</v>
      </c>
      <c r="AA2633" s="957" t="str">
        <f t="shared" si="206"/>
        <v/>
      </c>
      <c r="AB2633" s="957">
        <f t="array" ref="AB2633">MAX(($I$2:$I$10000=I2633)*($W$2:$W$10000=W2633)*($E$2:$E$10000="51")*($P$2:$P$10000))</f>
        <v>0</v>
      </c>
      <c r="AC2633" s="957">
        <f t="shared" si="209"/>
        <v>0</v>
      </c>
    </row>
    <row r="2634" spans="24:29" x14ac:dyDescent="0.3">
      <c r="X2634" s="970" t="str">
        <f t="shared" si="207"/>
        <v>PAS AE 2018</v>
      </c>
      <c r="Y2634" s="970" t="str">
        <f t="shared" si="208"/>
        <v/>
      </c>
      <c r="Z2634" s="957">
        <f t="shared" si="205"/>
        <v>0</v>
      </c>
      <c r="AA2634" s="957" t="str">
        <f t="shared" si="206"/>
        <v/>
      </c>
      <c r="AB2634" s="957">
        <f t="array" ref="AB2634">MAX(($I$2:$I$10000=I2634)*($W$2:$W$10000=W2634)*($E$2:$E$10000="51")*($P$2:$P$10000))</f>
        <v>0</v>
      </c>
      <c r="AC2634" s="957">
        <f t="shared" si="209"/>
        <v>0</v>
      </c>
    </row>
    <row r="2635" spans="24:29" x14ac:dyDescent="0.3">
      <c r="X2635" s="970" t="str">
        <f t="shared" si="207"/>
        <v>PAS AE 2018</v>
      </c>
      <c r="Y2635" s="970" t="str">
        <f t="shared" si="208"/>
        <v/>
      </c>
      <c r="Z2635" s="957">
        <f t="shared" si="205"/>
        <v>0</v>
      </c>
      <c r="AA2635" s="957" t="str">
        <f t="shared" si="206"/>
        <v/>
      </c>
      <c r="AB2635" s="957">
        <f t="array" ref="AB2635">MAX(($I$2:$I$10000=I2635)*($W$2:$W$10000=W2635)*($E$2:$E$10000="51")*($P$2:$P$10000))</f>
        <v>0</v>
      </c>
      <c r="AC2635" s="957">
        <f t="shared" si="209"/>
        <v>0</v>
      </c>
    </row>
    <row r="2636" spans="24:29" x14ac:dyDescent="0.3">
      <c r="X2636" s="970" t="str">
        <f t="shared" si="207"/>
        <v>PAS AE 2018</v>
      </c>
      <c r="Y2636" s="970" t="str">
        <f t="shared" si="208"/>
        <v/>
      </c>
      <c r="Z2636" s="957">
        <f t="shared" si="205"/>
        <v>0</v>
      </c>
      <c r="AA2636" s="957" t="str">
        <f t="shared" si="206"/>
        <v/>
      </c>
      <c r="AB2636" s="957">
        <f t="array" ref="AB2636">MAX(($I$2:$I$10000=I2636)*($W$2:$W$10000=W2636)*($E$2:$E$10000="51")*($P$2:$P$10000))</f>
        <v>0</v>
      </c>
      <c r="AC2636" s="957">
        <f t="shared" si="209"/>
        <v>0</v>
      </c>
    </row>
    <row r="2637" spans="24:29" x14ac:dyDescent="0.3">
      <c r="X2637" s="970" t="str">
        <f t="shared" si="207"/>
        <v>PAS AE 2018</v>
      </c>
      <c r="Y2637" s="970" t="str">
        <f t="shared" si="208"/>
        <v/>
      </c>
      <c r="Z2637" s="957">
        <f t="shared" si="205"/>
        <v>0</v>
      </c>
      <c r="AA2637" s="957" t="str">
        <f t="shared" si="206"/>
        <v/>
      </c>
      <c r="AB2637" s="957">
        <f t="array" ref="AB2637">MAX(($I$2:$I$10000=I2637)*($W$2:$W$10000=W2637)*($E$2:$E$10000="51")*($P$2:$P$10000))</f>
        <v>0</v>
      </c>
      <c r="AC2637" s="957">
        <f t="shared" si="209"/>
        <v>0</v>
      </c>
    </row>
    <row r="2638" spans="24:29" x14ac:dyDescent="0.3">
      <c r="X2638" s="970" t="str">
        <f t="shared" si="207"/>
        <v>PAS AE 2018</v>
      </c>
      <c r="Y2638" s="970" t="str">
        <f t="shared" si="208"/>
        <v/>
      </c>
      <c r="Z2638" s="957">
        <f t="shared" si="205"/>
        <v>0</v>
      </c>
      <c r="AA2638" s="957" t="str">
        <f t="shared" si="206"/>
        <v/>
      </c>
      <c r="AB2638" s="957">
        <f t="array" ref="AB2638">MAX(($I$2:$I$10000=I2638)*($W$2:$W$10000=W2638)*($E$2:$E$10000="51")*($P$2:$P$10000))</f>
        <v>0</v>
      </c>
      <c r="AC2638" s="957">
        <f t="shared" si="209"/>
        <v>0</v>
      </c>
    </row>
    <row r="2639" spans="24:29" x14ac:dyDescent="0.3">
      <c r="X2639" s="970" t="str">
        <f t="shared" si="207"/>
        <v>PAS AE 2018</v>
      </c>
      <c r="Y2639" s="970" t="str">
        <f t="shared" si="208"/>
        <v/>
      </c>
      <c r="Z2639" s="957">
        <f t="shared" si="205"/>
        <v>0</v>
      </c>
      <c r="AA2639" s="957" t="str">
        <f t="shared" si="206"/>
        <v/>
      </c>
      <c r="AB2639" s="957">
        <f t="array" ref="AB2639">MAX(($I$2:$I$10000=I2639)*($W$2:$W$10000=W2639)*($E$2:$E$10000="51")*($P$2:$P$10000))</f>
        <v>0</v>
      </c>
      <c r="AC2639" s="957">
        <f t="shared" si="209"/>
        <v>0</v>
      </c>
    </row>
    <row r="2640" spans="24:29" x14ac:dyDescent="0.3">
      <c r="X2640" s="970" t="str">
        <f t="shared" si="207"/>
        <v>PAS AE 2018</v>
      </c>
      <c r="Y2640" s="970" t="str">
        <f t="shared" si="208"/>
        <v/>
      </c>
      <c r="Z2640" s="957">
        <f t="shared" si="205"/>
        <v>0</v>
      </c>
      <c r="AA2640" s="957" t="str">
        <f t="shared" si="206"/>
        <v/>
      </c>
      <c r="AB2640" s="957">
        <f t="array" ref="AB2640">MAX(($I$2:$I$10000=I2640)*($W$2:$W$10000=W2640)*($E$2:$E$10000="51")*($P$2:$P$10000))</f>
        <v>0</v>
      </c>
      <c r="AC2640" s="957">
        <f t="shared" si="209"/>
        <v>0</v>
      </c>
    </row>
    <row r="2641" spans="24:29" x14ac:dyDescent="0.3">
      <c r="X2641" s="970" t="str">
        <f t="shared" si="207"/>
        <v>PAS AE 2018</v>
      </c>
      <c r="Y2641" s="970" t="str">
        <f t="shared" si="208"/>
        <v/>
      </c>
      <c r="Z2641" s="957">
        <f t="shared" si="205"/>
        <v>0</v>
      </c>
      <c r="AA2641" s="957" t="str">
        <f t="shared" si="206"/>
        <v/>
      </c>
      <c r="AB2641" s="957">
        <f t="array" ref="AB2641">MAX(($I$2:$I$10000=I2641)*($W$2:$W$10000=W2641)*($E$2:$E$10000="51")*($P$2:$P$10000))</f>
        <v>0</v>
      </c>
      <c r="AC2641" s="957">
        <f t="shared" si="209"/>
        <v>0</v>
      </c>
    </row>
    <row r="2642" spans="24:29" x14ac:dyDescent="0.3">
      <c r="X2642" s="970" t="str">
        <f t="shared" si="207"/>
        <v>PAS AE 2018</v>
      </c>
      <c r="Y2642" s="970" t="str">
        <f t="shared" si="208"/>
        <v/>
      </c>
      <c r="Z2642" s="957">
        <f t="shared" si="205"/>
        <v>0</v>
      </c>
      <c r="AA2642" s="957" t="str">
        <f t="shared" si="206"/>
        <v/>
      </c>
      <c r="AB2642" s="957">
        <f t="array" ref="AB2642">MAX(($I$2:$I$10000=I2642)*($W$2:$W$10000=W2642)*($E$2:$E$10000="51")*($P$2:$P$10000))</f>
        <v>0</v>
      </c>
      <c r="AC2642" s="957">
        <f t="shared" si="209"/>
        <v>0</v>
      </c>
    </row>
    <row r="2643" spans="24:29" x14ac:dyDescent="0.3">
      <c r="X2643" s="970" t="str">
        <f t="shared" si="207"/>
        <v>PAS AE 2018</v>
      </c>
      <c r="Y2643" s="970" t="str">
        <f t="shared" si="208"/>
        <v/>
      </c>
      <c r="Z2643" s="957">
        <f t="shared" si="205"/>
        <v>0</v>
      </c>
      <c r="AA2643" s="957" t="str">
        <f t="shared" si="206"/>
        <v/>
      </c>
      <c r="AB2643" s="957">
        <f t="array" ref="AB2643">MAX(($I$2:$I$10000=I2643)*($W$2:$W$10000=W2643)*($E$2:$E$10000="51")*($P$2:$P$10000))</f>
        <v>0</v>
      </c>
      <c r="AC2643" s="957">
        <f t="shared" si="209"/>
        <v>0</v>
      </c>
    </row>
    <row r="2644" spans="24:29" x14ac:dyDescent="0.3">
      <c r="X2644" s="970" t="str">
        <f t="shared" si="207"/>
        <v>PAS AE 2018</v>
      </c>
      <c r="Y2644" s="970" t="str">
        <f t="shared" si="208"/>
        <v/>
      </c>
      <c r="Z2644" s="957">
        <f t="shared" si="205"/>
        <v>0</v>
      </c>
      <c r="AA2644" s="957" t="str">
        <f t="shared" si="206"/>
        <v/>
      </c>
      <c r="AB2644" s="957">
        <f t="array" ref="AB2644">MAX(($I$2:$I$10000=I2644)*($W$2:$W$10000=W2644)*($E$2:$E$10000="51")*($P$2:$P$10000))</f>
        <v>0</v>
      </c>
      <c r="AC2644" s="957">
        <f t="shared" si="209"/>
        <v>0</v>
      </c>
    </row>
    <row r="2645" spans="24:29" x14ac:dyDescent="0.3">
      <c r="X2645" s="970" t="str">
        <f t="shared" si="207"/>
        <v>PAS AE 2018</v>
      </c>
      <c r="Y2645" s="970" t="str">
        <f t="shared" si="208"/>
        <v/>
      </c>
      <c r="Z2645" s="957">
        <f t="shared" si="205"/>
        <v>0</v>
      </c>
      <c r="AA2645" s="957" t="str">
        <f t="shared" si="206"/>
        <v/>
      </c>
      <c r="AB2645" s="957">
        <f t="array" ref="AB2645">MAX(($I$2:$I$10000=I2645)*($W$2:$W$10000=W2645)*($E$2:$E$10000="51")*($P$2:$P$10000))</f>
        <v>0</v>
      </c>
      <c r="AC2645" s="957">
        <f t="shared" si="209"/>
        <v>0</v>
      </c>
    </row>
    <row r="2646" spans="24:29" x14ac:dyDescent="0.3">
      <c r="X2646" s="970" t="str">
        <f t="shared" si="207"/>
        <v>PAS AE 2018</v>
      </c>
      <c r="Y2646" s="970" t="str">
        <f t="shared" si="208"/>
        <v/>
      </c>
      <c r="Z2646" s="957">
        <f t="shared" si="205"/>
        <v>0</v>
      </c>
      <c r="AA2646" s="957" t="str">
        <f t="shared" si="206"/>
        <v/>
      </c>
      <c r="AB2646" s="957">
        <f t="array" ref="AB2646">MAX(($I$2:$I$10000=I2646)*($W$2:$W$10000=W2646)*($E$2:$E$10000="51")*($P$2:$P$10000))</f>
        <v>0</v>
      </c>
      <c r="AC2646" s="957">
        <f t="shared" si="209"/>
        <v>0</v>
      </c>
    </row>
    <row r="2647" spans="24:29" x14ac:dyDescent="0.3">
      <c r="X2647" s="970" t="str">
        <f t="shared" si="207"/>
        <v>PAS AE 2018</v>
      </c>
      <c r="Y2647" s="970" t="str">
        <f t="shared" si="208"/>
        <v/>
      </c>
      <c r="Z2647" s="957">
        <f t="shared" si="205"/>
        <v>0</v>
      </c>
      <c r="AA2647" s="957" t="str">
        <f t="shared" si="206"/>
        <v/>
      </c>
      <c r="AB2647" s="957">
        <f t="array" ref="AB2647">MAX(($I$2:$I$10000=I2647)*($W$2:$W$10000=W2647)*($E$2:$E$10000="51")*($P$2:$P$10000))</f>
        <v>0</v>
      </c>
      <c r="AC2647" s="957">
        <f t="shared" si="209"/>
        <v>0</v>
      </c>
    </row>
    <row r="2648" spans="24:29" x14ac:dyDescent="0.3">
      <c r="X2648" s="970" t="str">
        <f t="shared" si="207"/>
        <v>PAS AE 2018</v>
      </c>
      <c r="Y2648" s="970" t="str">
        <f t="shared" si="208"/>
        <v/>
      </c>
      <c r="Z2648" s="957">
        <f t="shared" si="205"/>
        <v>0</v>
      </c>
      <c r="AA2648" s="957" t="str">
        <f t="shared" si="206"/>
        <v/>
      </c>
      <c r="AB2648" s="957">
        <f t="array" ref="AB2648">MAX(($I$2:$I$10000=I2648)*($W$2:$W$10000=W2648)*($E$2:$E$10000="51")*($P$2:$P$10000))</f>
        <v>0</v>
      </c>
      <c r="AC2648" s="957">
        <f t="shared" si="209"/>
        <v>0</v>
      </c>
    </row>
    <row r="2649" spans="24:29" x14ac:dyDescent="0.3">
      <c r="X2649" s="970" t="str">
        <f t="shared" si="207"/>
        <v>PAS AE 2018</v>
      </c>
      <c r="Y2649" s="970" t="str">
        <f t="shared" si="208"/>
        <v/>
      </c>
      <c r="Z2649" s="957">
        <f t="shared" si="205"/>
        <v>0</v>
      </c>
      <c r="AA2649" s="957" t="str">
        <f t="shared" si="206"/>
        <v/>
      </c>
      <c r="AB2649" s="957">
        <f t="array" ref="AB2649">MAX(($I$2:$I$10000=I2649)*($W$2:$W$10000=W2649)*($E$2:$E$10000="51")*($P$2:$P$10000))</f>
        <v>0</v>
      </c>
      <c r="AC2649" s="957">
        <f t="shared" si="209"/>
        <v>0</v>
      </c>
    </row>
    <row r="2650" spans="24:29" x14ac:dyDescent="0.3">
      <c r="X2650" s="970" t="str">
        <f t="shared" si="207"/>
        <v>PAS AE 2018</v>
      </c>
      <c r="Y2650" s="970" t="str">
        <f t="shared" si="208"/>
        <v/>
      </c>
      <c r="Z2650" s="957">
        <f t="shared" si="205"/>
        <v>0</v>
      </c>
      <c r="AA2650" s="957" t="str">
        <f t="shared" si="206"/>
        <v/>
      </c>
      <c r="AB2650" s="957">
        <f t="array" ref="AB2650">MAX(($I$2:$I$10000=I2650)*($W$2:$W$10000=W2650)*($E$2:$E$10000="51")*($P$2:$P$10000))</f>
        <v>0</v>
      </c>
      <c r="AC2650" s="957">
        <f t="shared" si="209"/>
        <v>0</v>
      </c>
    </row>
    <row r="2651" spans="24:29" x14ac:dyDescent="0.3">
      <c r="X2651" s="970" t="str">
        <f t="shared" si="207"/>
        <v>PAS AE 2018</v>
      </c>
      <c r="Y2651" s="970" t="str">
        <f t="shared" si="208"/>
        <v/>
      </c>
      <c r="Z2651" s="957">
        <f t="shared" si="205"/>
        <v>0</v>
      </c>
      <c r="AA2651" s="957" t="str">
        <f t="shared" si="206"/>
        <v/>
      </c>
      <c r="AB2651" s="957">
        <f t="array" ref="AB2651">MAX(($I$2:$I$10000=I2651)*($W$2:$W$10000=W2651)*($E$2:$E$10000="51")*($P$2:$P$10000))</f>
        <v>0</v>
      </c>
      <c r="AC2651" s="957">
        <f t="shared" si="209"/>
        <v>0</v>
      </c>
    </row>
    <row r="2652" spans="24:29" x14ac:dyDescent="0.3">
      <c r="X2652" s="970" t="str">
        <f t="shared" si="207"/>
        <v>PAS AE 2018</v>
      </c>
      <c r="Y2652" s="970" t="str">
        <f t="shared" si="208"/>
        <v/>
      </c>
      <c r="Z2652" s="957">
        <f t="shared" si="205"/>
        <v>0</v>
      </c>
      <c r="AA2652" s="957" t="str">
        <f t="shared" si="206"/>
        <v/>
      </c>
      <c r="AB2652" s="957">
        <f t="array" ref="AB2652">MAX(($I$2:$I$10000=I2652)*($W$2:$W$10000=W2652)*($E$2:$E$10000="51")*($P$2:$P$10000))</f>
        <v>0</v>
      </c>
      <c r="AC2652" s="957">
        <f t="shared" si="209"/>
        <v>0</v>
      </c>
    </row>
    <row r="2653" spans="24:29" x14ac:dyDescent="0.3">
      <c r="X2653" s="970" t="str">
        <f t="shared" si="207"/>
        <v>PAS AE 2018</v>
      </c>
      <c r="Y2653" s="970" t="str">
        <f t="shared" si="208"/>
        <v/>
      </c>
      <c r="Z2653" s="957">
        <f t="shared" si="205"/>
        <v>0</v>
      </c>
      <c r="AA2653" s="957" t="str">
        <f t="shared" si="206"/>
        <v/>
      </c>
      <c r="AB2653" s="957">
        <f t="array" ref="AB2653">MAX(($I$2:$I$10000=I2653)*($W$2:$W$10000=W2653)*($E$2:$E$10000="51")*($P$2:$P$10000))</f>
        <v>0</v>
      </c>
      <c r="AC2653" s="957">
        <f t="shared" si="209"/>
        <v>0</v>
      </c>
    </row>
    <row r="2654" spans="24:29" x14ac:dyDescent="0.3">
      <c r="X2654" s="970" t="str">
        <f t="shared" si="207"/>
        <v>PAS AE 2018</v>
      </c>
      <c r="Y2654" s="970" t="str">
        <f t="shared" si="208"/>
        <v/>
      </c>
      <c r="Z2654" s="957">
        <f t="shared" si="205"/>
        <v>0</v>
      </c>
      <c r="AA2654" s="957" t="str">
        <f t="shared" si="206"/>
        <v/>
      </c>
      <c r="AB2654" s="957">
        <f t="array" ref="AB2654">MAX(($I$2:$I$10000=I2654)*($W$2:$W$10000=W2654)*($E$2:$E$10000="51")*($P$2:$P$10000))</f>
        <v>0</v>
      </c>
      <c r="AC2654" s="957">
        <f t="shared" si="209"/>
        <v>0</v>
      </c>
    </row>
    <row r="2655" spans="24:29" x14ac:dyDescent="0.3">
      <c r="X2655" s="970" t="str">
        <f t="shared" si="207"/>
        <v>PAS AE 2018</v>
      </c>
      <c r="Y2655" s="970" t="str">
        <f t="shared" si="208"/>
        <v/>
      </c>
      <c r="Z2655" s="957">
        <f t="shared" si="205"/>
        <v>0</v>
      </c>
      <c r="AA2655" s="957" t="str">
        <f t="shared" si="206"/>
        <v/>
      </c>
      <c r="AB2655" s="957">
        <f t="array" ref="AB2655">MAX(($I$2:$I$10000=I2655)*($W$2:$W$10000=W2655)*($E$2:$E$10000="51")*($P$2:$P$10000))</f>
        <v>0</v>
      </c>
      <c r="AC2655" s="957">
        <f t="shared" si="209"/>
        <v>0</v>
      </c>
    </row>
    <row r="2656" spans="24:29" x14ac:dyDescent="0.3">
      <c r="X2656" s="970" t="str">
        <f t="shared" si="207"/>
        <v>PAS AE 2018</v>
      </c>
      <c r="Y2656" s="970" t="str">
        <f t="shared" si="208"/>
        <v/>
      </c>
      <c r="Z2656" s="957">
        <f t="shared" si="205"/>
        <v>0</v>
      </c>
      <c r="AA2656" s="957" t="str">
        <f t="shared" si="206"/>
        <v/>
      </c>
      <c r="AB2656" s="957">
        <f t="array" ref="AB2656">MAX(($I$2:$I$10000=I2656)*($W$2:$W$10000=W2656)*($E$2:$E$10000="51")*($P$2:$P$10000))</f>
        <v>0</v>
      </c>
      <c r="AC2656" s="957">
        <f t="shared" si="209"/>
        <v>0</v>
      </c>
    </row>
    <row r="2657" spans="24:29" x14ac:dyDescent="0.3">
      <c r="X2657" s="970" t="str">
        <f t="shared" si="207"/>
        <v>PAS AE 2018</v>
      </c>
      <c r="Y2657" s="970" t="str">
        <f t="shared" si="208"/>
        <v/>
      </c>
      <c r="Z2657" s="957">
        <f t="shared" si="205"/>
        <v>0</v>
      </c>
      <c r="AA2657" s="957" t="str">
        <f t="shared" si="206"/>
        <v/>
      </c>
      <c r="AB2657" s="957">
        <f t="array" ref="AB2657">MAX(($I$2:$I$10000=I2657)*($W$2:$W$10000=W2657)*($E$2:$E$10000="51")*($P$2:$P$10000))</f>
        <v>0</v>
      </c>
      <c r="AC2657" s="957">
        <f t="shared" si="209"/>
        <v>0</v>
      </c>
    </row>
    <row r="2658" spans="24:29" x14ac:dyDescent="0.3">
      <c r="X2658" s="970" t="str">
        <f t="shared" si="207"/>
        <v>PAS AE 2018</v>
      </c>
      <c r="Y2658" s="970" t="str">
        <f t="shared" si="208"/>
        <v/>
      </c>
      <c r="Z2658" s="957">
        <f t="shared" si="205"/>
        <v>0</v>
      </c>
      <c r="AA2658" s="957" t="str">
        <f t="shared" si="206"/>
        <v/>
      </c>
      <c r="AB2658" s="957">
        <f t="array" ref="AB2658">MAX(($I$2:$I$10000=I2658)*($W$2:$W$10000=W2658)*($E$2:$E$10000="51")*($P$2:$P$10000))</f>
        <v>0</v>
      </c>
      <c r="AC2658" s="957">
        <f t="shared" si="209"/>
        <v>0</v>
      </c>
    </row>
    <row r="2659" spans="24:29" x14ac:dyDescent="0.3">
      <c r="X2659" s="970" t="str">
        <f t="shared" si="207"/>
        <v>PAS AE 2018</v>
      </c>
      <c r="Y2659" s="970" t="str">
        <f t="shared" si="208"/>
        <v/>
      </c>
      <c r="Z2659" s="957">
        <f t="shared" si="205"/>
        <v>0</v>
      </c>
      <c r="AA2659" s="957" t="str">
        <f t="shared" si="206"/>
        <v/>
      </c>
      <c r="AB2659" s="957">
        <f t="array" ref="AB2659">MAX(($I$2:$I$10000=I2659)*($W$2:$W$10000=W2659)*($E$2:$E$10000="51")*($P$2:$P$10000))</f>
        <v>0</v>
      </c>
      <c r="AC2659" s="957">
        <f t="shared" si="209"/>
        <v>0</v>
      </c>
    </row>
    <row r="2660" spans="24:29" x14ac:dyDescent="0.3">
      <c r="X2660" s="970" t="str">
        <f t="shared" si="207"/>
        <v>PAS AE 2018</v>
      </c>
      <c r="Y2660" s="970" t="str">
        <f t="shared" si="208"/>
        <v/>
      </c>
      <c r="Z2660" s="957">
        <f t="shared" si="205"/>
        <v>0</v>
      </c>
      <c r="AA2660" s="957" t="str">
        <f t="shared" si="206"/>
        <v/>
      </c>
      <c r="AB2660" s="957">
        <f t="array" ref="AB2660">MAX(($I$2:$I$10000=I2660)*($W$2:$W$10000=W2660)*($E$2:$E$10000="51")*($P$2:$P$10000))</f>
        <v>0</v>
      </c>
      <c r="AC2660" s="957">
        <f t="shared" si="209"/>
        <v>0</v>
      </c>
    </row>
    <row r="2661" spans="24:29" x14ac:dyDescent="0.3">
      <c r="X2661" s="970" t="str">
        <f t="shared" si="207"/>
        <v>PAS AE 2018</v>
      </c>
      <c r="Y2661" s="970" t="str">
        <f t="shared" si="208"/>
        <v/>
      </c>
      <c r="Z2661" s="957">
        <f t="shared" si="205"/>
        <v>0</v>
      </c>
      <c r="AA2661" s="957" t="str">
        <f t="shared" si="206"/>
        <v/>
      </c>
      <c r="AB2661" s="957">
        <f t="array" ref="AB2661">MAX(($I$2:$I$10000=I2661)*($W$2:$W$10000=W2661)*($E$2:$E$10000="51")*($P$2:$P$10000))</f>
        <v>0</v>
      </c>
      <c r="AC2661" s="957">
        <f t="shared" si="209"/>
        <v>0</v>
      </c>
    </row>
    <row r="2662" spans="24:29" x14ac:dyDescent="0.3">
      <c r="X2662" s="970" t="str">
        <f t="shared" si="207"/>
        <v>PAS AE 2018</v>
      </c>
      <c r="Y2662" s="970" t="str">
        <f t="shared" si="208"/>
        <v/>
      </c>
      <c r="Z2662" s="957">
        <f t="shared" si="205"/>
        <v>0</v>
      </c>
      <c r="AA2662" s="957" t="str">
        <f t="shared" si="206"/>
        <v/>
      </c>
      <c r="AB2662" s="957">
        <f t="array" ref="AB2662">MAX(($I$2:$I$10000=I2662)*($W$2:$W$10000=W2662)*($E$2:$E$10000="51")*($P$2:$P$10000))</f>
        <v>0</v>
      </c>
      <c r="AC2662" s="957">
        <f t="shared" si="209"/>
        <v>0</v>
      </c>
    </row>
    <row r="2663" spans="24:29" x14ac:dyDescent="0.3">
      <c r="X2663" s="970" t="str">
        <f t="shared" si="207"/>
        <v>PAS AE 2018</v>
      </c>
      <c r="Y2663" s="970" t="str">
        <f t="shared" si="208"/>
        <v/>
      </c>
      <c r="Z2663" s="957">
        <f t="shared" si="205"/>
        <v>0</v>
      </c>
      <c r="AA2663" s="957" t="str">
        <f t="shared" si="206"/>
        <v/>
      </c>
      <c r="AB2663" s="957">
        <f t="array" ref="AB2663">MAX(($I$2:$I$10000=I2663)*($W$2:$W$10000=W2663)*($E$2:$E$10000="51")*($P$2:$P$10000))</f>
        <v>0</v>
      </c>
      <c r="AC2663" s="957">
        <f t="shared" si="209"/>
        <v>0</v>
      </c>
    </row>
    <row r="2664" spans="24:29" x14ac:dyDescent="0.3">
      <c r="X2664" s="970" t="str">
        <f t="shared" si="207"/>
        <v>PAS AE 2018</v>
      </c>
      <c r="Y2664" s="970" t="str">
        <f t="shared" si="208"/>
        <v/>
      </c>
      <c r="Z2664" s="957">
        <f t="shared" si="205"/>
        <v>0</v>
      </c>
      <c r="AA2664" s="957" t="str">
        <f t="shared" si="206"/>
        <v/>
      </c>
      <c r="AB2664" s="957">
        <f t="array" ref="AB2664">MAX(($I$2:$I$10000=I2664)*($W$2:$W$10000=W2664)*($E$2:$E$10000="51")*($P$2:$P$10000))</f>
        <v>0</v>
      </c>
      <c r="AC2664" s="957">
        <f t="shared" si="209"/>
        <v>0</v>
      </c>
    </row>
    <row r="2665" spans="24:29" x14ac:dyDescent="0.3">
      <c r="X2665" s="970" t="str">
        <f t="shared" si="207"/>
        <v>PAS AE 2018</v>
      </c>
      <c r="Y2665" s="970" t="str">
        <f t="shared" si="208"/>
        <v/>
      </c>
      <c r="Z2665" s="957">
        <f t="shared" si="205"/>
        <v>0</v>
      </c>
      <c r="AA2665" s="957" t="str">
        <f t="shared" si="206"/>
        <v/>
      </c>
      <c r="AB2665" s="957">
        <f t="array" ref="AB2665">MAX(($I$2:$I$10000=I2665)*($W$2:$W$10000=W2665)*($E$2:$E$10000="51")*($P$2:$P$10000))</f>
        <v>0</v>
      </c>
      <c r="AC2665" s="957">
        <f t="shared" si="209"/>
        <v>0</v>
      </c>
    </row>
    <row r="2666" spans="24:29" x14ac:dyDescent="0.3">
      <c r="X2666" s="970" t="str">
        <f t="shared" si="207"/>
        <v>PAS AE 2018</v>
      </c>
      <c r="Y2666" s="970" t="str">
        <f t="shared" si="208"/>
        <v/>
      </c>
      <c r="Z2666" s="957">
        <f t="shared" si="205"/>
        <v>0</v>
      </c>
      <c r="AA2666" s="957" t="str">
        <f t="shared" si="206"/>
        <v/>
      </c>
      <c r="AB2666" s="957">
        <f t="array" ref="AB2666">MAX(($I$2:$I$10000=I2666)*($W$2:$W$10000=W2666)*($E$2:$E$10000="51")*($P$2:$P$10000))</f>
        <v>0</v>
      </c>
      <c r="AC2666" s="957">
        <f t="shared" si="209"/>
        <v>0</v>
      </c>
    </row>
    <row r="2667" spans="24:29" x14ac:dyDescent="0.3">
      <c r="X2667" s="970" t="str">
        <f t="shared" si="207"/>
        <v>PAS AE 2018</v>
      </c>
      <c r="Y2667" s="970" t="str">
        <f t="shared" si="208"/>
        <v/>
      </c>
      <c r="Z2667" s="957">
        <f t="shared" si="205"/>
        <v>0</v>
      </c>
      <c r="AA2667" s="957" t="str">
        <f t="shared" si="206"/>
        <v/>
      </c>
      <c r="AB2667" s="957">
        <f t="array" ref="AB2667">MAX(($I$2:$I$10000=I2667)*($W$2:$W$10000=W2667)*($E$2:$E$10000="51")*($P$2:$P$10000))</f>
        <v>0</v>
      </c>
      <c r="AC2667" s="957">
        <f t="shared" si="209"/>
        <v>0</v>
      </c>
    </row>
    <row r="2668" spans="24:29" x14ac:dyDescent="0.3">
      <c r="X2668" s="970" t="str">
        <f t="shared" si="207"/>
        <v>PAS AE 2018</v>
      </c>
      <c r="Y2668" s="970" t="str">
        <f t="shared" si="208"/>
        <v/>
      </c>
      <c r="Z2668" s="957">
        <f t="shared" si="205"/>
        <v>0</v>
      </c>
      <c r="AA2668" s="957" t="str">
        <f t="shared" si="206"/>
        <v/>
      </c>
      <c r="AB2668" s="957">
        <f t="array" ref="AB2668">MAX(($I$2:$I$10000=I2668)*($W$2:$W$10000=W2668)*($E$2:$E$10000="51")*($P$2:$P$10000))</f>
        <v>0</v>
      </c>
      <c r="AC2668" s="957">
        <f t="shared" si="209"/>
        <v>0</v>
      </c>
    </row>
    <row r="2669" spans="24:29" x14ac:dyDescent="0.3">
      <c r="X2669" s="970" t="str">
        <f t="shared" si="207"/>
        <v>PAS AE 2018</v>
      </c>
      <c r="Y2669" s="970" t="str">
        <f t="shared" si="208"/>
        <v/>
      </c>
      <c r="Z2669" s="957">
        <f t="shared" si="205"/>
        <v>0</v>
      </c>
      <c r="AA2669" s="957" t="str">
        <f t="shared" si="206"/>
        <v/>
      </c>
      <c r="AB2669" s="957">
        <f t="array" ref="AB2669">MAX(($I$2:$I$10000=I2669)*($W$2:$W$10000=W2669)*($E$2:$E$10000="51")*($P$2:$P$10000))</f>
        <v>0</v>
      </c>
      <c r="AC2669" s="957">
        <f t="shared" si="209"/>
        <v>0</v>
      </c>
    </row>
    <row r="2670" spans="24:29" x14ac:dyDescent="0.3">
      <c r="X2670" s="970" t="str">
        <f t="shared" si="207"/>
        <v>PAS AE 2018</v>
      </c>
      <c r="Y2670" s="970" t="str">
        <f t="shared" si="208"/>
        <v/>
      </c>
      <c r="Z2670" s="957">
        <f t="shared" si="205"/>
        <v>0</v>
      </c>
      <c r="AA2670" s="957" t="str">
        <f t="shared" si="206"/>
        <v/>
      </c>
      <c r="AB2670" s="957">
        <f t="array" ref="AB2670">MAX(($I$2:$I$10000=I2670)*($W$2:$W$10000=W2670)*($E$2:$E$10000="51")*($P$2:$P$10000))</f>
        <v>0</v>
      </c>
      <c r="AC2670" s="957">
        <f t="shared" si="209"/>
        <v>0</v>
      </c>
    </row>
    <row r="2671" spans="24:29" x14ac:dyDescent="0.3">
      <c r="X2671" s="970" t="str">
        <f t="shared" si="207"/>
        <v>PAS AE 2018</v>
      </c>
      <c r="Y2671" s="970" t="str">
        <f t="shared" si="208"/>
        <v/>
      </c>
      <c r="Z2671" s="957">
        <f t="shared" si="205"/>
        <v>0</v>
      </c>
      <c r="AA2671" s="957" t="str">
        <f t="shared" si="206"/>
        <v/>
      </c>
      <c r="AB2671" s="957">
        <f t="array" ref="AB2671">MAX(($I$2:$I$10000=I2671)*($W$2:$W$10000=W2671)*($E$2:$E$10000="51")*($P$2:$P$10000))</f>
        <v>0</v>
      </c>
      <c r="AC2671" s="957">
        <f t="shared" si="209"/>
        <v>0</v>
      </c>
    </row>
    <row r="2672" spans="24:29" x14ac:dyDescent="0.3">
      <c r="X2672" s="970" t="str">
        <f t="shared" si="207"/>
        <v>PAS AE 2018</v>
      </c>
      <c r="Y2672" s="970" t="str">
        <f t="shared" si="208"/>
        <v/>
      </c>
      <c r="Z2672" s="957">
        <f t="shared" si="205"/>
        <v>0</v>
      </c>
      <c r="AA2672" s="957" t="str">
        <f t="shared" si="206"/>
        <v/>
      </c>
      <c r="AB2672" s="957">
        <f t="array" ref="AB2672">MAX(($I$2:$I$10000=I2672)*($W$2:$W$10000=W2672)*($E$2:$E$10000="51")*($P$2:$P$10000))</f>
        <v>0</v>
      </c>
      <c r="AC2672" s="957">
        <f t="shared" si="209"/>
        <v>0</v>
      </c>
    </row>
    <row r="2673" spans="24:29" x14ac:dyDescent="0.3">
      <c r="X2673" s="970" t="str">
        <f t="shared" si="207"/>
        <v>PAS AE 2018</v>
      </c>
      <c r="Y2673" s="970" t="str">
        <f t="shared" si="208"/>
        <v/>
      </c>
      <c r="Z2673" s="957">
        <f t="shared" si="205"/>
        <v>0</v>
      </c>
      <c r="AA2673" s="957" t="str">
        <f t="shared" si="206"/>
        <v/>
      </c>
      <c r="AB2673" s="957">
        <f t="array" ref="AB2673">MAX(($I$2:$I$10000=I2673)*($W$2:$W$10000=W2673)*($E$2:$E$10000="51")*($P$2:$P$10000))</f>
        <v>0</v>
      </c>
      <c r="AC2673" s="957">
        <f t="shared" si="209"/>
        <v>0</v>
      </c>
    </row>
    <row r="2674" spans="24:29" x14ac:dyDescent="0.3">
      <c r="X2674" s="970" t="str">
        <f t="shared" si="207"/>
        <v>PAS AE 2018</v>
      </c>
      <c r="Y2674" s="970" t="str">
        <f t="shared" si="208"/>
        <v/>
      </c>
      <c r="Z2674" s="957">
        <f t="shared" si="205"/>
        <v>0</v>
      </c>
      <c r="AA2674" s="957" t="str">
        <f t="shared" si="206"/>
        <v/>
      </c>
      <c r="AB2674" s="957">
        <f t="array" ref="AB2674">MAX(($I$2:$I$10000=I2674)*($W$2:$W$10000=W2674)*($E$2:$E$10000="51")*($P$2:$P$10000))</f>
        <v>0</v>
      </c>
      <c r="AC2674" s="957">
        <f t="shared" si="209"/>
        <v>0</v>
      </c>
    </row>
    <row r="2675" spans="24:29" x14ac:dyDescent="0.3">
      <c r="X2675" s="970" t="str">
        <f t="shared" si="207"/>
        <v>PAS AE 2018</v>
      </c>
      <c r="Y2675" s="970" t="str">
        <f t="shared" si="208"/>
        <v/>
      </c>
      <c r="Z2675" s="957">
        <f t="shared" si="205"/>
        <v>0</v>
      </c>
      <c r="AA2675" s="957" t="str">
        <f t="shared" si="206"/>
        <v/>
      </c>
      <c r="AB2675" s="957">
        <f t="array" ref="AB2675">MAX(($I$2:$I$10000=I2675)*($W$2:$W$10000=W2675)*($E$2:$E$10000="51")*($P$2:$P$10000))</f>
        <v>0</v>
      </c>
      <c r="AC2675" s="957">
        <f t="shared" si="209"/>
        <v>0</v>
      </c>
    </row>
    <row r="2676" spans="24:29" x14ac:dyDescent="0.3">
      <c r="X2676" s="970" t="str">
        <f t="shared" si="207"/>
        <v>PAS AE 2018</v>
      </c>
      <c r="Y2676" s="970" t="str">
        <f t="shared" si="208"/>
        <v/>
      </c>
      <c r="Z2676" s="957">
        <f t="shared" si="205"/>
        <v>0</v>
      </c>
      <c r="AA2676" s="957" t="str">
        <f t="shared" si="206"/>
        <v/>
      </c>
      <c r="AB2676" s="957">
        <f t="array" ref="AB2676">MAX(($I$2:$I$10000=I2676)*($W$2:$W$10000=W2676)*($E$2:$E$10000="51")*($P$2:$P$10000))</f>
        <v>0</v>
      </c>
      <c r="AC2676" s="957">
        <f t="shared" si="209"/>
        <v>0</v>
      </c>
    </row>
    <row r="2677" spans="24:29" x14ac:dyDescent="0.3">
      <c r="X2677" s="970" t="str">
        <f t="shared" si="207"/>
        <v>PAS AE 2018</v>
      </c>
      <c r="Y2677" s="970" t="str">
        <f t="shared" si="208"/>
        <v/>
      </c>
      <c r="Z2677" s="957">
        <f t="shared" si="205"/>
        <v>0</v>
      </c>
      <c r="AA2677" s="957" t="str">
        <f t="shared" si="206"/>
        <v/>
      </c>
      <c r="AB2677" s="957">
        <f t="array" ref="AB2677">MAX(($I$2:$I$10000=I2677)*($W$2:$W$10000=W2677)*($E$2:$E$10000="51")*($P$2:$P$10000))</f>
        <v>0</v>
      </c>
      <c r="AC2677" s="957">
        <f t="shared" si="209"/>
        <v>0</v>
      </c>
    </row>
    <row r="2678" spans="24:29" x14ac:dyDescent="0.3">
      <c r="X2678" s="970" t="str">
        <f t="shared" si="207"/>
        <v>PAS AE 2018</v>
      </c>
      <c r="Y2678" s="970" t="str">
        <f t="shared" si="208"/>
        <v/>
      </c>
      <c r="Z2678" s="957">
        <f t="shared" si="205"/>
        <v>0</v>
      </c>
      <c r="AA2678" s="957" t="str">
        <f t="shared" si="206"/>
        <v/>
      </c>
      <c r="AB2678" s="957">
        <f t="array" ref="AB2678">MAX(($I$2:$I$10000=I2678)*($W$2:$W$10000=W2678)*($E$2:$E$10000="51")*($P$2:$P$10000))</f>
        <v>0</v>
      </c>
      <c r="AC2678" s="957">
        <f t="shared" si="209"/>
        <v>0</v>
      </c>
    </row>
    <row r="2679" spans="24:29" x14ac:dyDescent="0.3">
      <c r="X2679" s="970" t="str">
        <f t="shared" si="207"/>
        <v>PAS AE 2018</v>
      </c>
      <c r="Y2679" s="970" t="str">
        <f t="shared" si="208"/>
        <v/>
      </c>
      <c r="Z2679" s="957">
        <f t="shared" si="205"/>
        <v>0</v>
      </c>
      <c r="AA2679" s="957" t="str">
        <f t="shared" si="206"/>
        <v/>
      </c>
      <c r="AB2679" s="957">
        <f t="array" ref="AB2679">MAX(($I$2:$I$10000=I2679)*($W$2:$W$10000=W2679)*($E$2:$E$10000="51")*($P$2:$P$10000))</f>
        <v>0</v>
      </c>
      <c r="AC2679" s="957">
        <f t="shared" si="209"/>
        <v>0</v>
      </c>
    </row>
    <row r="2680" spans="24:29" x14ac:dyDescent="0.3">
      <c r="X2680" s="970" t="str">
        <f t="shared" si="207"/>
        <v>PAS AE 2018</v>
      </c>
      <c r="Y2680" s="970" t="str">
        <f t="shared" si="208"/>
        <v/>
      </c>
      <c r="Z2680" s="957">
        <f t="shared" si="205"/>
        <v>0</v>
      </c>
      <c r="AA2680" s="957" t="str">
        <f t="shared" si="206"/>
        <v/>
      </c>
      <c r="AB2680" s="957">
        <f t="array" ref="AB2680">MAX(($I$2:$I$10000=I2680)*($W$2:$W$10000=W2680)*($E$2:$E$10000="51")*($P$2:$P$10000))</f>
        <v>0</v>
      </c>
      <c r="AC2680" s="957">
        <f t="shared" si="209"/>
        <v>0</v>
      </c>
    </row>
    <row r="2681" spans="24:29" x14ac:dyDescent="0.3">
      <c r="X2681" s="970" t="str">
        <f t="shared" si="207"/>
        <v>PAS AE 2018</v>
      </c>
      <c r="Y2681" s="970" t="str">
        <f t="shared" si="208"/>
        <v/>
      </c>
      <c r="Z2681" s="957">
        <f t="shared" si="205"/>
        <v>0</v>
      </c>
      <c r="AA2681" s="957" t="str">
        <f t="shared" si="206"/>
        <v/>
      </c>
      <c r="AB2681" s="957">
        <f t="array" ref="AB2681">MAX(($I$2:$I$10000=I2681)*($W$2:$W$10000=W2681)*($E$2:$E$10000="51")*($P$2:$P$10000))</f>
        <v>0</v>
      </c>
      <c r="AC2681" s="957">
        <f t="shared" si="209"/>
        <v>0</v>
      </c>
    </row>
    <row r="2682" spans="24:29" x14ac:dyDescent="0.3">
      <c r="X2682" s="970" t="str">
        <f t="shared" si="207"/>
        <v>PAS AE 2018</v>
      </c>
      <c r="Y2682" s="970" t="str">
        <f t="shared" si="208"/>
        <v/>
      </c>
      <c r="Z2682" s="957">
        <f t="shared" si="205"/>
        <v>0</v>
      </c>
      <c r="AA2682" s="957" t="str">
        <f t="shared" si="206"/>
        <v/>
      </c>
      <c r="AB2682" s="957">
        <f t="array" ref="AB2682">MAX(($I$2:$I$10000=I2682)*($W$2:$W$10000=W2682)*($E$2:$E$10000="51")*($P$2:$P$10000))</f>
        <v>0</v>
      </c>
      <c r="AC2682" s="957">
        <f t="shared" si="209"/>
        <v>0</v>
      </c>
    </row>
    <row r="2683" spans="24:29" x14ac:dyDescent="0.3">
      <c r="X2683" s="970" t="str">
        <f t="shared" si="207"/>
        <v>PAS AE 2018</v>
      </c>
      <c r="Y2683" s="970" t="str">
        <f t="shared" si="208"/>
        <v/>
      </c>
      <c r="Z2683" s="957">
        <f t="shared" si="205"/>
        <v>0</v>
      </c>
      <c r="AA2683" s="957" t="str">
        <f t="shared" si="206"/>
        <v/>
      </c>
      <c r="AB2683" s="957">
        <f t="array" ref="AB2683">MAX(($I$2:$I$10000=I2683)*($W$2:$W$10000=W2683)*($E$2:$E$10000="51")*($P$2:$P$10000))</f>
        <v>0</v>
      </c>
      <c r="AC2683" s="957">
        <f t="shared" si="209"/>
        <v>0</v>
      </c>
    </row>
    <row r="2684" spans="24:29" x14ac:dyDescent="0.3">
      <c r="X2684" s="970" t="str">
        <f t="shared" si="207"/>
        <v>PAS AE 2018</v>
      </c>
      <c r="Y2684" s="970" t="str">
        <f t="shared" si="208"/>
        <v/>
      </c>
      <c r="Z2684" s="957">
        <f t="shared" si="205"/>
        <v>0</v>
      </c>
      <c r="AA2684" s="957" t="str">
        <f t="shared" si="206"/>
        <v/>
      </c>
      <c r="AB2684" s="957">
        <f t="array" ref="AB2684">MAX(($I$2:$I$10000=I2684)*($W$2:$W$10000=W2684)*($E$2:$E$10000="51")*($P$2:$P$10000))</f>
        <v>0</v>
      </c>
      <c r="AC2684" s="957">
        <f t="shared" si="209"/>
        <v>0</v>
      </c>
    </row>
    <row r="2685" spans="24:29" x14ac:dyDescent="0.3">
      <c r="X2685" s="970" t="str">
        <f t="shared" si="207"/>
        <v>PAS AE 2018</v>
      </c>
      <c r="Y2685" s="970" t="str">
        <f t="shared" si="208"/>
        <v/>
      </c>
      <c r="Z2685" s="957">
        <f t="shared" si="205"/>
        <v>0</v>
      </c>
      <c r="AA2685" s="957" t="str">
        <f t="shared" si="206"/>
        <v/>
      </c>
      <c r="AB2685" s="957">
        <f t="array" ref="AB2685">MAX(($I$2:$I$10000=I2685)*($W$2:$W$10000=W2685)*($E$2:$E$10000="51")*($P$2:$P$10000))</f>
        <v>0</v>
      </c>
      <c r="AC2685" s="957">
        <f t="shared" si="209"/>
        <v>0</v>
      </c>
    </row>
    <row r="2686" spans="24:29" x14ac:dyDescent="0.3">
      <c r="X2686" s="970" t="str">
        <f t="shared" si="207"/>
        <v>PAS AE 2018</v>
      </c>
      <c r="Y2686" s="970" t="str">
        <f t="shared" si="208"/>
        <v/>
      </c>
      <c r="Z2686" s="957">
        <f t="shared" si="205"/>
        <v>0</v>
      </c>
      <c r="AA2686" s="957" t="str">
        <f t="shared" si="206"/>
        <v/>
      </c>
      <c r="AB2686" s="957">
        <f t="array" ref="AB2686">MAX(($I$2:$I$10000=I2686)*($W$2:$W$10000=W2686)*($E$2:$E$10000="51")*($P$2:$P$10000))</f>
        <v>0</v>
      </c>
      <c r="AC2686" s="957">
        <f t="shared" si="209"/>
        <v>0</v>
      </c>
    </row>
    <row r="2687" spans="24:29" x14ac:dyDescent="0.3">
      <c r="X2687" s="970" t="str">
        <f t="shared" si="207"/>
        <v>PAS AE 2018</v>
      </c>
      <c r="Y2687" s="970" t="str">
        <f t="shared" si="208"/>
        <v/>
      </c>
      <c r="Z2687" s="957">
        <f t="shared" si="205"/>
        <v>0</v>
      </c>
      <c r="AA2687" s="957" t="str">
        <f t="shared" si="206"/>
        <v/>
      </c>
      <c r="AB2687" s="957">
        <f t="array" ref="AB2687">MAX(($I$2:$I$10000=I2687)*($W$2:$W$10000=W2687)*($E$2:$E$10000="51")*($P$2:$P$10000))</f>
        <v>0</v>
      </c>
      <c r="AC2687" s="957">
        <f t="shared" si="209"/>
        <v>0</v>
      </c>
    </row>
    <row r="2688" spans="24:29" x14ac:dyDescent="0.3">
      <c r="X2688" s="970" t="str">
        <f t="shared" si="207"/>
        <v>PAS AE 2018</v>
      </c>
      <c r="Y2688" s="970" t="str">
        <f t="shared" si="208"/>
        <v/>
      </c>
      <c r="Z2688" s="957">
        <f t="shared" si="205"/>
        <v>0</v>
      </c>
      <c r="AA2688" s="957" t="str">
        <f t="shared" si="206"/>
        <v/>
      </c>
      <c r="AB2688" s="957">
        <f t="array" ref="AB2688">MAX(($I$2:$I$10000=I2688)*($W$2:$W$10000=W2688)*($E$2:$E$10000="51")*($P$2:$P$10000))</f>
        <v>0</v>
      </c>
      <c r="AC2688" s="957">
        <f t="shared" si="209"/>
        <v>0</v>
      </c>
    </row>
    <row r="2689" spans="24:29" x14ac:dyDescent="0.3">
      <c r="X2689" s="970" t="str">
        <f t="shared" si="207"/>
        <v>PAS AE 2018</v>
      </c>
      <c r="Y2689" s="970" t="str">
        <f t="shared" si="208"/>
        <v/>
      </c>
      <c r="Z2689" s="957">
        <f t="shared" si="205"/>
        <v>0</v>
      </c>
      <c r="AA2689" s="957" t="str">
        <f t="shared" si="206"/>
        <v/>
      </c>
      <c r="AB2689" s="957">
        <f t="array" ref="AB2689">MAX(($I$2:$I$10000=I2689)*($W$2:$W$10000=W2689)*($E$2:$E$10000="51")*($P$2:$P$10000))</f>
        <v>0</v>
      </c>
      <c r="AC2689" s="957">
        <f t="shared" si="209"/>
        <v>0</v>
      </c>
    </row>
    <row r="2690" spans="24:29" x14ac:dyDescent="0.3">
      <c r="X2690" s="970" t="str">
        <f t="shared" si="207"/>
        <v>PAS AE 2018</v>
      </c>
      <c r="Y2690" s="970" t="str">
        <f t="shared" si="208"/>
        <v/>
      </c>
      <c r="Z2690" s="957">
        <f t="shared" ref="Z2690:Z2753" si="210">IF(AND(X2690="AE 2018",Y2690&lt;&gt;"0"),F2690,0)</f>
        <v>0</v>
      </c>
      <c r="AA2690" s="957" t="str">
        <f t="shared" ref="AA2690:AA2753" si="211">LEFT(C2690,12)</f>
        <v/>
      </c>
      <c r="AB2690" s="957">
        <f t="array" ref="AB2690">MAX(($I$2:$I$10000=I2690)*($W$2:$W$10000=W2690)*($E$2:$E$10000="51")*($P$2:$P$10000))</f>
        <v>0</v>
      </c>
      <c r="AC2690" s="957">
        <f t="shared" si="209"/>
        <v>0</v>
      </c>
    </row>
    <row r="2691" spans="24:29" x14ac:dyDescent="0.3">
      <c r="X2691" s="970" t="str">
        <f t="shared" ref="X2691:X2754" si="212">IF(AND(OR(E2691="51",E2691="57",E2691="54",E2691="61"),YEAR(AB2691)=2018),"AE 2018","PAS AE 2018")</f>
        <v>PAS AE 2018</v>
      </c>
      <c r="Y2691" s="970" t="str">
        <f t="shared" ref="Y2691:Y2754" si="213">CONCATENATE(W2691,I2691,E2691)</f>
        <v/>
      </c>
      <c r="Z2691" s="957">
        <f t="shared" si="210"/>
        <v>0</v>
      </c>
      <c r="AA2691" s="957" t="str">
        <f t="shared" si="211"/>
        <v/>
      </c>
      <c r="AB2691" s="957">
        <f t="array" ref="AB2691">MAX(($I$2:$I$10000=I2691)*($W$2:$W$10000=W2691)*($E$2:$E$10000="51")*($P$2:$P$10000))</f>
        <v>0</v>
      </c>
      <c r="AC2691" s="957">
        <f t="shared" ref="AC2691:AC2754" si="214">IF(YEAR(A2691)&gt;2018,0,F2691)</f>
        <v>0</v>
      </c>
    </row>
    <row r="2692" spans="24:29" x14ac:dyDescent="0.3">
      <c r="X2692" s="970" t="str">
        <f t="shared" si="212"/>
        <v>PAS AE 2018</v>
      </c>
      <c r="Y2692" s="970" t="str">
        <f t="shared" si="213"/>
        <v/>
      </c>
      <c r="Z2692" s="957">
        <f t="shared" si="210"/>
        <v>0</v>
      </c>
      <c r="AA2692" s="957" t="str">
        <f t="shared" si="211"/>
        <v/>
      </c>
      <c r="AB2692" s="957">
        <f t="array" ref="AB2692">MAX(($I$2:$I$10000=I2692)*($W$2:$W$10000=W2692)*($E$2:$E$10000="51")*($P$2:$P$10000))</f>
        <v>0</v>
      </c>
      <c r="AC2692" s="957">
        <f t="shared" si="214"/>
        <v>0</v>
      </c>
    </row>
    <row r="2693" spans="24:29" x14ac:dyDescent="0.3">
      <c r="X2693" s="970" t="str">
        <f t="shared" si="212"/>
        <v>PAS AE 2018</v>
      </c>
      <c r="Y2693" s="970" t="str">
        <f t="shared" si="213"/>
        <v/>
      </c>
      <c r="Z2693" s="957">
        <f t="shared" si="210"/>
        <v>0</v>
      </c>
      <c r="AA2693" s="957" t="str">
        <f t="shared" si="211"/>
        <v/>
      </c>
      <c r="AB2693" s="957">
        <f t="array" ref="AB2693">MAX(($I$2:$I$10000=I2693)*($W$2:$W$10000=W2693)*($E$2:$E$10000="51")*($P$2:$P$10000))</f>
        <v>0</v>
      </c>
      <c r="AC2693" s="957">
        <f t="shared" si="214"/>
        <v>0</v>
      </c>
    </row>
    <row r="2694" spans="24:29" x14ac:dyDescent="0.3">
      <c r="X2694" s="970" t="str">
        <f t="shared" si="212"/>
        <v>PAS AE 2018</v>
      </c>
      <c r="Y2694" s="970" t="str">
        <f t="shared" si="213"/>
        <v/>
      </c>
      <c r="Z2694" s="957">
        <f t="shared" si="210"/>
        <v>0</v>
      </c>
      <c r="AA2694" s="957" t="str">
        <f t="shared" si="211"/>
        <v/>
      </c>
      <c r="AB2694" s="957">
        <f t="array" ref="AB2694">MAX(($I$2:$I$10000=I2694)*($W$2:$W$10000=W2694)*($E$2:$E$10000="51")*($P$2:$P$10000))</f>
        <v>0</v>
      </c>
      <c r="AC2694" s="957">
        <f t="shared" si="214"/>
        <v>0</v>
      </c>
    </row>
    <row r="2695" spans="24:29" x14ac:dyDescent="0.3">
      <c r="X2695" s="970" t="str">
        <f t="shared" si="212"/>
        <v>PAS AE 2018</v>
      </c>
      <c r="Y2695" s="970" t="str">
        <f t="shared" si="213"/>
        <v/>
      </c>
      <c r="Z2695" s="957">
        <f t="shared" si="210"/>
        <v>0</v>
      </c>
      <c r="AA2695" s="957" t="str">
        <f t="shared" si="211"/>
        <v/>
      </c>
      <c r="AB2695" s="957">
        <f t="array" ref="AB2695">MAX(($I$2:$I$10000=I2695)*($W$2:$W$10000=W2695)*($E$2:$E$10000="51")*($P$2:$P$10000))</f>
        <v>0</v>
      </c>
      <c r="AC2695" s="957">
        <f t="shared" si="214"/>
        <v>0</v>
      </c>
    </row>
    <row r="2696" spans="24:29" x14ac:dyDescent="0.3">
      <c r="X2696" s="970" t="str">
        <f t="shared" si="212"/>
        <v>PAS AE 2018</v>
      </c>
      <c r="Y2696" s="970" t="str">
        <f t="shared" si="213"/>
        <v/>
      </c>
      <c r="Z2696" s="957">
        <f t="shared" si="210"/>
        <v>0</v>
      </c>
      <c r="AA2696" s="957" t="str">
        <f t="shared" si="211"/>
        <v/>
      </c>
      <c r="AB2696" s="957">
        <f t="array" ref="AB2696">MAX(($I$2:$I$10000=I2696)*($W$2:$W$10000=W2696)*($E$2:$E$10000="51")*($P$2:$P$10000))</f>
        <v>0</v>
      </c>
      <c r="AC2696" s="957">
        <f t="shared" si="214"/>
        <v>0</v>
      </c>
    </row>
    <row r="2697" spans="24:29" x14ac:dyDescent="0.3">
      <c r="X2697" s="970" t="str">
        <f t="shared" si="212"/>
        <v>PAS AE 2018</v>
      </c>
      <c r="Y2697" s="970" t="str">
        <f t="shared" si="213"/>
        <v/>
      </c>
      <c r="Z2697" s="957">
        <f t="shared" si="210"/>
        <v>0</v>
      </c>
      <c r="AA2697" s="957" t="str">
        <f t="shared" si="211"/>
        <v/>
      </c>
      <c r="AB2697" s="957">
        <f t="array" ref="AB2697">MAX(($I$2:$I$10000=I2697)*($W$2:$W$10000=W2697)*($E$2:$E$10000="51")*($P$2:$P$10000))</f>
        <v>0</v>
      </c>
      <c r="AC2697" s="957">
        <f t="shared" si="214"/>
        <v>0</v>
      </c>
    </row>
    <row r="2698" spans="24:29" x14ac:dyDescent="0.3">
      <c r="X2698" s="970" t="str">
        <f t="shared" si="212"/>
        <v>PAS AE 2018</v>
      </c>
      <c r="Y2698" s="970" t="str">
        <f t="shared" si="213"/>
        <v/>
      </c>
      <c r="Z2698" s="957">
        <f t="shared" si="210"/>
        <v>0</v>
      </c>
      <c r="AA2698" s="957" t="str">
        <f t="shared" si="211"/>
        <v/>
      </c>
      <c r="AB2698" s="957">
        <f t="array" ref="AB2698">MAX(($I$2:$I$10000=I2698)*($W$2:$W$10000=W2698)*($E$2:$E$10000="51")*($P$2:$P$10000))</f>
        <v>0</v>
      </c>
      <c r="AC2698" s="957">
        <f t="shared" si="214"/>
        <v>0</v>
      </c>
    </row>
    <row r="2699" spans="24:29" x14ac:dyDescent="0.3">
      <c r="X2699" s="970" t="str">
        <f t="shared" si="212"/>
        <v>PAS AE 2018</v>
      </c>
      <c r="Y2699" s="970" t="str">
        <f t="shared" si="213"/>
        <v/>
      </c>
      <c r="Z2699" s="957">
        <f t="shared" si="210"/>
        <v>0</v>
      </c>
      <c r="AA2699" s="957" t="str">
        <f t="shared" si="211"/>
        <v/>
      </c>
      <c r="AB2699" s="957">
        <f t="array" ref="AB2699">MAX(($I$2:$I$10000=I2699)*($W$2:$W$10000=W2699)*($E$2:$E$10000="51")*($P$2:$P$10000))</f>
        <v>0</v>
      </c>
      <c r="AC2699" s="957">
        <f t="shared" si="214"/>
        <v>0</v>
      </c>
    </row>
    <row r="2700" spans="24:29" x14ac:dyDescent="0.3">
      <c r="X2700" s="970" t="str">
        <f t="shared" si="212"/>
        <v>PAS AE 2018</v>
      </c>
      <c r="Y2700" s="970" t="str">
        <f t="shared" si="213"/>
        <v/>
      </c>
      <c r="Z2700" s="957">
        <f t="shared" si="210"/>
        <v>0</v>
      </c>
      <c r="AA2700" s="957" t="str">
        <f t="shared" si="211"/>
        <v/>
      </c>
      <c r="AB2700" s="957">
        <f t="array" ref="AB2700">MAX(($I$2:$I$10000=I2700)*($W$2:$W$10000=W2700)*($E$2:$E$10000="51")*($P$2:$P$10000))</f>
        <v>0</v>
      </c>
      <c r="AC2700" s="957">
        <f t="shared" si="214"/>
        <v>0</v>
      </c>
    </row>
    <row r="2701" spans="24:29" x14ac:dyDescent="0.3">
      <c r="X2701" s="970" t="str">
        <f t="shared" si="212"/>
        <v>PAS AE 2018</v>
      </c>
      <c r="Y2701" s="970" t="str">
        <f t="shared" si="213"/>
        <v/>
      </c>
      <c r="Z2701" s="957">
        <f t="shared" si="210"/>
        <v>0</v>
      </c>
      <c r="AA2701" s="957" t="str">
        <f t="shared" si="211"/>
        <v/>
      </c>
      <c r="AB2701" s="957">
        <f t="array" ref="AB2701">MAX(($I$2:$I$10000=I2701)*($W$2:$W$10000=W2701)*($E$2:$E$10000="51")*($P$2:$P$10000))</f>
        <v>0</v>
      </c>
      <c r="AC2701" s="957">
        <f t="shared" si="214"/>
        <v>0</v>
      </c>
    </row>
    <row r="2702" spans="24:29" x14ac:dyDescent="0.3">
      <c r="X2702" s="970" t="str">
        <f t="shared" si="212"/>
        <v>PAS AE 2018</v>
      </c>
      <c r="Y2702" s="970" t="str">
        <f t="shared" si="213"/>
        <v/>
      </c>
      <c r="Z2702" s="957">
        <f t="shared" si="210"/>
        <v>0</v>
      </c>
      <c r="AA2702" s="957" t="str">
        <f t="shared" si="211"/>
        <v/>
      </c>
      <c r="AB2702" s="957">
        <f t="array" ref="AB2702">MAX(($I$2:$I$10000=I2702)*($W$2:$W$10000=W2702)*($E$2:$E$10000="51")*($P$2:$P$10000))</f>
        <v>0</v>
      </c>
      <c r="AC2702" s="957">
        <f t="shared" si="214"/>
        <v>0</v>
      </c>
    </row>
    <row r="2703" spans="24:29" x14ac:dyDescent="0.3">
      <c r="X2703" s="970" t="str">
        <f t="shared" si="212"/>
        <v>PAS AE 2018</v>
      </c>
      <c r="Y2703" s="970" t="str">
        <f t="shared" si="213"/>
        <v/>
      </c>
      <c r="Z2703" s="957">
        <f t="shared" si="210"/>
        <v>0</v>
      </c>
      <c r="AA2703" s="957" t="str">
        <f t="shared" si="211"/>
        <v/>
      </c>
      <c r="AB2703" s="957">
        <f t="array" ref="AB2703">MAX(($I$2:$I$10000=I2703)*($W$2:$W$10000=W2703)*($E$2:$E$10000="51")*($P$2:$P$10000))</f>
        <v>0</v>
      </c>
      <c r="AC2703" s="957">
        <f t="shared" si="214"/>
        <v>0</v>
      </c>
    </row>
    <row r="2704" spans="24:29" x14ac:dyDescent="0.3">
      <c r="X2704" s="970" t="str">
        <f t="shared" si="212"/>
        <v>PAS AE 2018</v>
      </c>
      <c r="Y2704" s="970" t="str">
        <f t="shared" si="213"/>
        <v/>
      </c>
      <c r="Z2704" s="957">
        <f t="shared" si="210"/>
        <v>0</v>
      </c>
      <c r="AA2704" s="957" t="str">
        <f t="shared" si="211"/>
        <v/>
      </c>
      <c r="AB2704" s="957">
        <f t="array" ref="AB2704">MAX(($I$2:$I$10000=I2704)*($W$2:$W$10000=W2704)*($E$2:$E$10000="51")*($P$2:$P$10000))</f>
        <v>0</v>
      </c>
      <c r="AC2704" s="957">
        <f t="shared" si="214"/>
        <v>0</v>
      </c>
    </row>
    <row r="2705" spans="24:29" x14ac:dyDescent="0.3">
      <c r="X2705" s="970" t="str">
        <f t="shared" si="212"/>
        <v>PAS AE 2018</v>
      </c>
      <c r="Y2705" s="970" t="str">
        <f t="shared" si="213"/>
        <v/>
      </c>
      <c r="Z2705" s="957">
        <f t="shared" si="210"/>
        <v>0</v>
      </c>
      <c r="AA2705" s="957" t="str">
        <f t="shared" si="211"/>
        <v/>
      </c>
      <c r="AB2705" s="957">
        <f t="array" ref="AB2705">MAX(($I$2:$I$10000=I2705)*($W$2:$W$10000=W2705)*($E$2:$E$10000="51")*($P$2:$P$10000))</f>
        <v>0</v>
      </c>
      <c r="AC2705" s="957">
        <f t="shared" si="214"/>
        <v>0</v>
      </c>
    </row>
    <row r="2706" spans="24:29" x14ac:dyDescent="0.3">
      <c r="X2706" s="970" t="str">
        <f t="shared" si="212"/>
        <v>PAS AE 2018</v>
      </c>
      <c r="Y2706" s="970" t="str">
        <f t="shared" si="213"/>
        <v/>
      </c>
      <c r="Z2706" s="957">
        <f t="shared" si="210"/>
        <v>0</v>
      </c>
      <c r="AA2706" s="957" t="str">
        <f t="shared" si="211"/>
        <v/>
      </c>
      <c r="AB2706" s="957">
        <f t="array" ref="AB2706">MAX(($I$2:$I$10000=I2706)*($W$2:$W$10000=W2706)*($E$2:$E$10000="51")*($P$2:$P$10000))</f>
        <v>0</v>
      </c>
      <c r="AC2706" s="957">
        <f t="shared" si="214"/>
        <v>0</v>
      </c>
    </row>
    <row r="2707" spans="24:29" x14ac:dyDescent="0.3">
      <c r="X2707" s="970" t="str">
        <f t="shared" si="212"/>
        <v>PAS AE 2018</v>
      </c>
      <c r="Y2707" s="970" t="str">
        <f t="shared" si="213"/>
        <v/>
      </c>
      <c r="Z2707" s="957">
        <f t="shared" si="210"/>
        <v>0</v>
      </c>
      <c r="AA2707" s="957" t="str">
        <f t="shared" si="211"/>
        <v/>
      </c>
      <c r="AB2707" s="957">
        <f t="array" ref="AB2707">MAX(($I$2:$I$10000=I2707)*($W$2:$W$10000=W2707)*($E$2:$E$10000="51")*($P$2:$P$10000))</f>
        <v>0</v>
      </c>
      <c r="AC2707" s="957">
        <f t="shared" si="214"/>
        <v>0</v>
      </c>
    </row>
    <row r="2708" spans="24:29" x14ac:dyDescent="0.3">
      <c r="X2708" s="970" t="str">
        <f t="shared" si="212"/>
        <v>PAS AE 2018</v>
      </c>
      <c r="Y2708" s="970" t="str">
        <f t="shared" si="213"/>
        <v/>
      </c>
      <c r="Z2708" s="957">
        <f t="shared" si="210"/>
        <v>0</v>
      </c>
      <c r="AA2708" s="957" t="str">
        <f t="shared" si="211"/>
        <v/>
      </c>
      <c r="AB2708" s="957">
        <f t="array" ref="AB2708">MAX(($I$2:$I$10000=I2708)*($W$2:$W$10000=W2708)*($E$2:$E$10000="51")*($P$2:$P$10000))</f>
        <v>0</v>
      </c>
      <c r="AC2708" s="957">
        <f t="shared" si="214"/>
        <v>0</v>
      </c>
    </row>
    <row r="2709" spans="24:29" x14ac:dyDescent="0.3">
      <c r="X2709" s="970" t="str">
        <f t="shared" si="212"/>
        <v>PAS AE 2018</v>
      </c>
      <c r="Y2709" s="970" t="str">
        <f t="shared" si="213"/>
        <v/>
      </c>
      <c r="Z2709" s="957">
        <f t="shared" si="210"/>
        <v>0</v>
      </c>
      <c r="AA2709" s="957" t="str">
        <f t="shared" si="211"/>
        <v/>
      </c>
      <c r="AB2709" s="957">
        <f t="array" ref="AB2709">MAX(($I$2:$I$10000=I2709)*($W$2:$W$10000=W2709)*($E$2:$E$10000="51")*($P$2:$P$10000))</f>
        <v>0</v>
      </c>
      <c r="AC2709" s="957">
        <f t="shared" si="214"/>
        <v>0</v>
      </c>
    </row>
    <row r="2710" spans="24:29" x14ac:dyDescent="0.3">
      <c r="X2710" s="970" t="str">
        <f t="shared" si="212"/>
        <v>PAS AE 2018</v>
      </c>
      <c r="Y2710" s="970" t="str">
        <f t="shared" si="213"/>
        <v/>
      </c>
      <c r="Z2710" s="957">
        <f t="shared" si="210"/>
        <v>0</v>
      </c>
      <c r="AA2710" s="957" t="str">
        <f t="shared" si="211"/>
        <v/>
      </c>
      <c r="AB2710" s="957">
        <f t="array" ref="AB2710">MAX(($I$2:$I$10000=I2710)*($W$2:$W$10000=W2710)*($E$2:$E$10000="51")*($P$2:$P$10000))</f>
        <v>0</v>
      </c>
      <c r="AC2710" s="957">
        <f t="shared" si="214"/>
        <v>0</v>
      </c>
    </row>
    <row r="2711" spans="24:29" x14ac:dyDescent="0.3">
      <c r="X2711" s="970" t="str">
        <f t="shared" si="212"/>
        <v>PAS AE 2018</v>
      </c>
      <c r="Y2711" s="970" t="str">
        <f t="shared" si="213"/>
        <v/>
      </c>
      <c r="Z2711" s="957">
        <f t="shared" si="210"/>
        <v>0</v>
      </c>
      <c r="AA2711" s="957" t="str">
        <f t="shared" si="211"/>
        <v/>
      </c>
      <c r="AB2711" s="957">
        <f t="array" ref="AB2711">MAX(($I$2:$I$10000=I2711)*($W$2:$W$10000=W2711)*($E$2:$E$10000="51")*($P$2:$P$10000))</f>
        <v>0</v>
      </c>
      <c r="AC2711" s="957">
        <f t="shared" si="214"/>
        <v>0</v>
      </c>
    </row>
    <row r="2712" spans="24:29" x14ac:dyDescent="0.3">
      <c r="X2712" s="970" t="str">
        <f t="shared" si="212"/>
        <v>PAS AE 2018</v>
      </c>
      <c r="Y2712" s="970" t="str">
        <f t="shared" si="213"/>
        <v/>
      </c>
      <c r="Z2712" s="957">
        <f t="shared" si="210"/>
        <v>0</v>
      </c>
      <c r="AA2712" s="957" t="str">
        <f t="shared" si="211"/>
        <v/>
      </c>
      <c r="AB2712" s="957">
        <f t="array" ref="AB2712">MAX(($I$2:$I$10000=I2712)*($W$2:$W$10000=W2712)*($E$2:$E$10000="51")*($P$2:$P$10000))</f>
        <v>0</v>
      </c>
      <c r="AC2712" s="957">
        <f t="shared" si="214"/>
        <v>0</v>
      </c>
    </row>
    <row r="2713" spans="24:29" x14ac:dyDescent="0.3">
      <c r="X2713" s="970" t="str">
        <f t="shared" si="212"/>
        <v>PAS AE 2018</v>
      </c>
      <c r="Y2713" s="970" t="str">
        <f t="shared" si="213"/>
        <v/>
      </c>
      <c r="Z2713" s="957">
        <f t="shared" si="210"/>
        <v>0</v>
      </c>
      <c r="AA2713" s="957" t="str">
        <f t="shared" si="211"/>
        <v/>
      </c>
      <c r="AB2713" s="957">
        <f t="array" ref="AB2713">MAX(($I$2:$I$10000=I2713)*($W$2:$W$10000=W2713)*($E$2:$E$10000="51")*($P$2:$P$10000))</f>
        <v>0</v>
      </c>
      <c r="AC2713" s="957">
        <f t="shared" si="214"/>
        <v>0</v>
      </c>
    </row>
    <row r="2714" spans="24:29" x14ac:dyDescent="0.3">
      <c r="X2714" s="970" t="str">
        <f t="shared" si="212"/>
        <v>PAS AE 2018</v>
      </c>
      <c r="Y2714" s="970" t="str">
        <f t="shared" si="213"/>
        <v/>
      </c>
      <c r="Z2714" s="957">
        <f t="shared" si="210"/>
        <v>0</v>
      </c>
      <c r="AA2714" s="957" t="str">
        <f t="shared" si="211"/>
        <v/>
      </c>
      <c r="AB2714" s="957">
        <f t="array" ref="AB2714">MAX(($I$2:$I$10000=I2714)*($W$2:$W$10000=W2714)*($E$2:$E$10000="51")*($P$2:$P$10000))</f>
        <v>0</v>
      </c>
      <c r="AC2714" s="957">
        <f t="shared" si="214"/>
        <v>0</v>
      </c>
    </row>
    <row r="2715" spans="24:29" x14ac:dyDescent="0.3">
      <c r="X2715" s="970" t="str">
        <f t="shared" si="212"/>
        <v>PAS AE 2018</v>
      </c>
      <c r="Y2715" s="970" t="str">
        <f t="shared" si="213"/>
        <v/>
      </c>
      <c r="Z2715" s="957">
        <f t="shared" si="210"/>
        <v>0</v>
      </c>
      <c r="AA2715" s="957" t="str">
        <f t="shared" si="211"/>
        <v/>
      </c>
      <c r="AB2715" s="957">
        <f t="array" ref="AB2715">MAX(($I$2:$I$10000=I2715)*($W$2:$W$10000=W2715)*($E$2:$E$10000="51")*($P$2:$P$10000))</f>
        <v>0</v>
      </c>
      <c r="AC2715" s="957">
        <f t="shared" si="214"/>
        <v>0</v>
      </c>
    </row>
    <row r="2716" spans="24:29" x14ac:dyDescent="0.3">
      <c r="X2716" s="970" t="str">
        <f t="shared" si="212"/>
        <v>PAS AE 2018</v>
      </c>
      <c r="Y2716" s="970" t="str">
        <f t="shared" si="213"/>
        <v/>
      </c>
      <c r="Z2716" s="957">
        <f t="shared" si="210"/>
        <v>0</v>
      </c>
      <c r="AA2716" s="957" t="str">
        <f t="shared" si="211"/>
        <v/>
      </c>
      <c r="AB2716" s="957">
        <f t="array" ref="AB2716">MAX(($I$2:$I$10000=I2716)*($W$2:$W$10000=W2716)*($E$2:$E$10000="51")*($P$2:$P$10000))</f>
        <v>0</v>
      </c>
      <c r="AC2716" s="957">
        <f t="shared" si="214"/>
        <v>0</v>
      </c>
    </row>
    <row r="2717" spans="24:29" x14ac:dyDescent="0.3">
      <c r="X2717" s="970" t="str">
        <f t="shared" si="212"/>
        <v>PAS AE 2018</v>
      </c>
      <c r="Y2717" s="970" t="str">
        <f t="shared" si="213"/>
        <v/>
      </c>
      <c r="Z2717" s="957">
        <f t="shared" si="210"/>
        <v>0</v>
      </c>
      <c r="AA2717" s="957" t="str">
        <f t="shared" si="211"/>
        <v/>
      </c>
      <c r="AB2717" s="957">
        <f t="array" ref="AB2717">MAX(($I$2:$I$10000=I2717)*($W$2:$W$10000=W2717)*($E$2:$E$10000="51")*($P$2:$P$10000))</f>
        <v>0</v>
      </c>
      <c r="AC2717" s="957">
        <f t="shared" si="214"/>
        <v>0</v>
      </c>
    </row>
    <row r="2718" spans="24:29" x14ac:dyDescent="0.3">
      <c r="X2718" s="970" t="str">
        <f t="shared" si="212"/>
        <v>PAS AE 2018</v>
      </c>
      <c r="Y2718" s="970" t="str">
        <f t="shared" si="213"/>
        <v/>
      </c>
      <c r="Z2718" s="957">
        <f t="shared" si="210"/>
        <v>0</v>
      </c>
      <c r="AA2718" s="957" t="str">
        <f t="shared" si="211"/>
        <v/>
      </c>
      <c r="AB2718" s="957">
        <f t="array" ref="AB2718">MAX(($I$2:$I$10000=I2718)*($W$2:$W$10000=W2718)*($E$2:$E$10000="51")*($P$2:$P$10000))</f>
        <v>0</v>
      </c>
      <c r="AC2718" s="957">
        <f t="shared" si="214"/>
        <v>0</v>
      </c>
    </row>
    <row r="2719" spans="24:29" x14ac:dyDescent="0.3">
      <c r="X2719" s="970" t="str">
        <f t="shared" si="212"/>
        <v>PAS AE 2018</v>
      </c>
      <c r="Y2719" s="970" t="str">
        <f t="shared" si="213"/>
        <v/>
      </c>
      <c r="Z2719" s="957">
        <f t="shared" si="210"/>
        <v>0</v>
      </c>
      <c r="AA2719" s="957" t="str">
        <f t="shared" si="211"/>
        <v/>
      </c>
      <c r="AB2719" s="957">
        <f t="array" ref="AB2719">MAX(($I$2:$I$10000=I2719)*($W$2:$W$10000=W2719)*($E$2:$E$10000="51")*($P$2:$P$10000))</f>
        <v>0</v>
      </c>
      <c r="AC2719" s="957">
        <f t="shared" si="214"/>
        <v>0</v>
      </c>
    </row>
    <row r="2720" spans="24:29" x14ac:dyDescent="0.3">
      <c r="X2720" s="970" t="str">
        <f t="shared" si="212"/>
        <v>PAS AE 2018</v>
      </c>
      <c r="Y2720" s="970" t="str">
        <f t="shared" si="213"/>
        <v/>
      </c>
      <c r="Z2720" s="957">
        <f t="shared" si="210"/>
        <v>0</v>
      </c>
      <c r="AA2720" s="957" t="str">
        <f t="shared" si="211"/>
        <v/>
      </c>
      <c r="AB2720" s="957">
        <f t="array" ref="AB2720">MAX(($I$2:$I$10000=I2720)*($W$2:$W$10000=W2720)*($E$2:$E$10000="51")*($P$2:$P$10000))</f>
        <v>0</v>
      </c>
      <c r="AC2720" s="957">
        <f t="shared" si="214"/>
        <v>0</v>
      </c>
    </row>
    <row r="2721" spans="24:29" x14ac:dyDescent="0.3">
      <c r="X2721" s="970" t="str">
        <f t="shared" si="212"/>
        <v>PAS AE 2018</v>
      </c>
      <c r="Y2721" s="970" t="str">
        <f t="shared" si="213"/>
        <v/>
      </c>
      <c r="Z2721" s="957">
        <f t="shared" si="210"/>
        <v>0</v>
      </c>
      <c r="AA2721" s="957" t="str">
        <f t="shared" si="211"/>
        <v/>
      </c>
      <c r="AB2721" s="957">
        <f t="array" ref="AB2721">MAX(($I$2:$I$10000=I2721)*($W$2:$W$10000=W2721)*($E$2:$E$10000="51")*($P$2:$P$10000))</f>
        <v>0</v>
      </c>
      <c r="AC2721" s="957">
        <f t="shared" si="214"/>
        <v>0</v>
      </c>
    </row>
    <row r="2722" spans="24:29" x14ac:dyDescent="0.3">
      <c r="X2722" s="970" t="str">
        <f t="shared" si="212"/>
        <v>PAS AE 2018</v>
      </c>
      <c r="Y2722" s="970" t="str">
        <f t="shared" si="213"/>
        <v/>
      </c>
      <c r="Z2722" s="957">
        <f t="shared" si="210"/>
        <v>0</v>
      </c>
      <c r="AA2722" s="957" t="str">
        <f t="shared" si="211"/>
        <v/>
      </c>
      <c r="AB2722" s="957">
        <f t="array" ref="AB2722">MAX(($I$2:$I$10000=I2722)*($W$2:$W$10000=W2722)*($E$2:$E$10000="51")*($P$2:$P$10000))</f>
        <v>0</v>
      </c>
      <c r="AC2722" s="957">
        <f t="shared" si="214"/>
        <v>0</v>
      </c>
    </row>
    <row r="2723" spans="24:29" x14ac:dyDescent="0.3">
      <c r="X2723" s="970" t="str">
        <f t="shared" si="212"/>
        <v>PAS AE 2018</v>
      </c>
      <c r="Y2723" s="970" t="str">
        <f t="shared" si="213"/>
        <v/>
      </c>
      <c r="Z2723" s="957">
        <f t="shared" si="210"/>
        <v>0</v>
      </c>
      <c r="AA2723" s="957" t="str">
        <f t="shared" si="211"/>
        <v/>
      </c>
      <c r="AB2723" s="957">
        <f t="array" ref="AB2723">MAX(($I$2:$I$10000=I2723)*($W$2:$W$10000=W2723)*($E$2:$E$10000="51")*($P$2:$P$10000))</f>
        <v>0</v>
      </c>
      <c r="AC2723" s="957">
        <f t="shared" si="214"/>
        <v>0</v>
      </c>
    </row>
    <row r="2724" spans="24:29" x14ac:dyDescent="0.3">
      <c r="X2724" s="970" t="str">
        <f t="shared" si="212"/>
        <v>PAS AE 2018</v>
      </c>
      <c r="Y2724" s="970" t="str">
        <f t="shared" si="213"/>
        <v/>
      </c>
      <c r="Z2724" s="957">
        <f t="shared" si="210"/>
        <v>0</v>
      </c>
      <c r="AA2724" s="957" t="str">
        <f t="shared" si="211"/>
        <v/>
      </c>
      <c r="AB2724" s="957">
        <f t="array" ref="AB2724">MAX(($I$2:$I$10000=I2724)*($W$2:$W$10000=W2724)*($E$2:$E$10000="51")*($P$2:$P$10000))</f>
        <v>0</v>
      </c>
      <c r="AC2724" s="957">
        <f t="shared" si="214"/>
        <v>0</v>
      </c>
    </row>
    <row r="2725" spans="24:29" x14ac:dyDescent="0.3">
      <c r="X2725" s="970" t="str">
        <f t="shared" si="212"/>
        <v>PAS AE 2018</v>
      </c>
      <c r="Y2725" s="970" t="str">
        <f t="shared" si="213"/>
        <v/>
      </c>
      <c r="Z2725" s="957">
        <f t="shared" si="210"/>
        <v>0</v>
      </c>
      <c r="AA2725" s="957" t="str">
        <f t="shared" si="211"/>
        <v/>
      </c>
      <c r="AB2725" s="957">
        <f t="array" ref="AB2725">MAX(($I$2:$I$10000=I2725)*($W$2:$W$10000=W2725)*($E$2:$E$10000="51")*($P$2:$P$10000))</f>
        <v>0</v>
      </c>
      <c r="AC2725" s="957">
        <f t="shared" si="214"/>
        <v>0</v>
      </c>
    </row>
    <row r="2726" spans="24:29" x14ac:dyDescent="0.3">
      <c r="X2726" s="970" t="str">
        <f t="shared" si="212"/>
        <v>PAS AE 2018</v>
      </c>
      <c r="Y2726" s="970" t="str">
        <f t="shared" si="213"/>
        <v/>
      </c>
      <c r="Z2726" s="957">
        <f t="shared" si="210"/>
        <v>0</v>
      </c>
      <c r="AA2726" s="957" t="str">
        <f t="shared" si="211"/>
        <v/>
      </c>
      <c r="AB2726" s="957">
        <f t="array" ref="AB2726">MAX(($I$2:$I$10000=I2726)*($W$2:$W$10000=W2726)*($E$2:$E$10000="51")*($P$2:$P$10000))</f>
        <v>0</v>
      </c>
      <c r="AC2726" s="957">
        <f t="shared" si="214"/>
        <v>0</v>
      </c>
    </row>
    <row r="2727" spans="24:29" x14ac:dyDescent="0.3">
      <c r="X2727" s="970" t="str">
        <f t="shared" si="212"/>
        <v>PAS AE 2018</v>
      </c>
      <c r="Y2727" s="970" t="str">
        <f t="shared" si="213"/>
        <v/>
      </c>
      <c r="Z2727" s="957">
        <f t="shared" si="210"/>
        <v>0</v>
      </c>
      <c r="AA2727" s="957" t="str">
        <f t="shared" si="211"/>
        <v/>
      </c>
      <c r="AB2727" s="957">
        <f t="array" ref="AB2727">MAX(($I$2:$I$10000=I2727)*($W$2:$W$10000=W2727)*($E$2:$E$10000="51")*($P$2:$P$10000))</f>
        <v>0</v>
      </c>
      <c r="AC2727" s="957">
        <f t="shared" si="214"/>
        <v>0</v>
      </c>
    </row>
    <row r="2728" spans="24:29" x14ac:dyDescent="0.3">
      <c r="X2728" s="970" t="str">
        <f t="shared" si="212"/>
        <v>PAS AE 2018</v>
      </c>
      <c r="Y2728" s="970" t="str">
        <f t="shared" si="213"/>
        <v/>
      </c>
      <c r="Z2728" s="957">
        <f t="shared" si="210"/>
        <v>0</v>
      </c>
      <c r="AA2728" s="957" t="str">
        <f t="shared" si="211"/>
        <v/>
      </c>
      <c r="AB2728" s="957">
        <f t="array" ref="AB2728">MAX(($I$2:$I$10000=I2728)*($W$2:$W$10000=W2728)*($E$2:$E$10000="51")*($P$2:$P$10000))</f>
        <v>0</v>
      </c>
      <c r="AC2728" s="957">
        <f t="shared" si="214"/>
        <v>0</v>
      </c>
    </row>
    <row r="2729" spans="24:29" x14ac:dyDescent="0.3">
      <c r="X2729" s="970" t="str">
        <f t="shared" si="212"/>
        <v>PAS AE 2018</v>
      </c>
      <c r="Y2729" s="970" t="str">
        <f t="shared" si="213"/>
        <v/>
      </c>
      <c r="Z2729" s="957">
        <f t="shared" si="210"/>
        <v>0</v>
      </c>
      <c r="AA2729" s="957" t="str">
        <f t="shared" si="211"/>
        <v/>
      </c>
      <c r="AB2729" s="957">
        <f t="array" ref="AB2729">MAX(($I$2:$I$10000=I2729)*($W$2:$W$10000=W2729)*($E$2:$E$10000="51")*($P$2:$P$10000))</f>
        <v>0</v>
      </c>
      <c r="AC2729" s="957">
        <f t="shared" si="214"/>
        <v>0</v>
      </c>
    </row>
    <row r="2730" spans="24:29" x14ac:dyDescent="0.3">
      <c r="X2730" s="970" t="str">
        <f t="shared" si="212"/>
        <v>PAS AE 2018</v>
      </c>
      <c r="Y2730" s="970" t="str">
        <f t="shared" si="213"/>
        <v/>
      </c>
      <c r="Z2730" s="957">
        <f t="shared" si="210"/>
        <v>0</v>
      </c>
      <c r="AA2730" s="957" t="str">
        <f t="shared" si="211"/>
        <v/>
      </c>
      <c r="AB2730" s="957">
        <f t="array" ref="AB2730">MAX(($I$2:$I$10000=I2730)*($W$2:$W$10000=W2730)*($E$2:$E$10000="51")*($P$2:$P$10000))</f>
        <v>0</v>
      </c>
      <c r="AC2730" s="957">
        <f t="shared" si="214"/>
        <v>0</v>
      </c>
    </row>
    <row r="2731" spans="24:29" x14ac:dyDescent="0.3">
      <c r="X2731" s="970" t="str">
        <f t="shared" si="212"/>
        <v>PAS AE 2018</v>
      </c>
      <c r="Y2731" s="970" t="str">
        <f t="shared" si="213"/>
        <v/>
      </c>
      <c r="Z2731" s="957">
        <f t="shared" si="210"/>
        <v>0</v>
      </c>
      <c r="AA2731" s="957" t="str">
        <f t="shared" si="211"/>
        <v/>
      </c>
      <c r="AB2731" s="957">
        <f t="array" ref="AB2731">MAX(($I$2:$I$10000=I2731)*($W$2:$W$10000=W2731)*($E$2:$E$10000="51")*($P$2:$P$10000))</f>
        <v>0</v>
      </c>
      <c r="AC2731" s="957">
        <f t="shared" si="214"/>
        <v>0</v>
      </c>
    </row>
    <row r="2732" spans="24:29" x14ac:dyDescent="0.3">
      <c r="X2732" s="970" t="str">
        <f t="shared" si="212"/>
        <v>PAS AE 2018</v>
      </c>
      <c r="Y2732" s="970" t="str">
        <f t="shared" si="213"/>
        <v/>
      </c>
      <c r="Z2732" s="957">
        <f t="shared" si="210"/>
        <v>0</v>
      </c>
      <c r="AA2732" s="957" t="str">
        <f t="shared" si="211"/>
        <v/>
      </c>
      <c r="AB2732" s="957">
        <f t="array" ref="AB2732">MAX(($I$2:$I$10000=I2732)*($W$2:$W$10000=W2732)*($E$2:$E$10000="51")*($P$2:$P$10000))</f>
        <v>0</v>
      </c>
      <c r="AC2732" s="957">
        <f t="shared" si="214"/>
        <v>0</v>
      </c>
    </row>
    <row r="2733" spans="24:29" x14ac:dyDescent="0.3">
      <c r="X2733" s="970" t="str">
        <f t="shared" si="212"/>
        <v>PAS AE 2018</v>
      </c>
      <c r="Y2733" s="970" t="str">
        <f t="shared" si="213"/>
        <v/>
      </c>
      <c r="Z2733" s="957">
        <f t="shared" si="210"/>
        <v>0</v>
      </c>
      <c r="AA2733" s="957" t="str">
        <f t="shared" si="211"/>
        <v/>
      </c>
      <c r="AB2733" s="957">
        <f t="array" ref="AB2733">MAX(($I$2:$I$10000=I2733)*($W$2:$W$10000=W2733)*($E$2:$E$10000="51")*($P$2:$P$10000))</f>
        <v>0</v>
      </c>
      <c r="AC2733" s="957">
        <f t="shared" si="214"/>
        <v>0</v>
      </c>
    </row>
    <row r="2734" spans="24:29" x14ac:dyDescent="0.3">
      <c r="X2734" s="970" t="str">
        <f t="shared" si="212"/>
        <v>PAS AE 2018</v>
      </c>
      <c r="Y2734" s="970" t="str">
        <f t="shared" si="213"/>
        <v/>
      </c>
      <c r="Z2734" s="957">
        <f t="shared" si="210"/>
        <v>0</v>
      </c>
      <c r="AA2734" s="957" t="str">
        <f t="shared" si="211"/>
        <v/>
      </c>
      <c r="AB2734" s="957">
        <f t="array" ref="AB2734">MAX(($I$2:$I$10000=I2734)*($W$2:$W$10000=W2734)*($E$2:$E$10000="51")*($P$2:$P$10000))</f>
        <v>0</v>
      </c>
      <c r="AC2734" s="957">
        <f t="shared" si="214"/>
        <v>0</v>
      </c>
    </row>
    <row r="2735" spans="24:29" x14ac:dyDescent="0.3">
      <c r="X2735" s="970" t="str">
        <f t="shared" si="212"/>
        <v>PAS AE 2018</v>
      </c>
      <c r="Y2735" s="970" t="str">
        <f t="shared" si="213"/>
        <v/>
      </c>
      <c r="Z2735" s="957">
        <f t="shared" si="210"/>
        <v>0</v>
      </c>
      <c r="AA2735" s="957" t="str">
        <f t="shared" si="211"/>
        <v/>
      </c>
      <c r="AB2735" s="957">
        <f t="array" ref="AB2735">MAX(($I$2:$I$10000=I2735)*($W$2:$W$10000=W2735)*($E$2:$E$10000="51")*($P$2:$P$10000))</f>
        <v>0</v>
      </c>
      <c r="AC2735" s="957">
        <f t="shared" si="214"/>
        <v>0</v>
      </c>
    </row>
    <row r="2736" spans="24:29" x14ac:dyDescent="0.3">
      <c r="X2736" s="970" t="str">
        <f t="shared" si="212"/>
        <v>PAS AE 2018</v>
      </c>
      <c r="Y2736" s="970" t="str">
        <f t="shared" si="213"/>
        <v/>
      </c>
      <c r="Z2736" s="957">
        <f t="shared" si="210"/>
        <v>0</v>
      </c>
      <c r="AA2736" s="957" t="str">
        <f t="shared" si="211"/>
        <v/>
      </c>
      <c r="AB2736" s="957">
        <f t="array" ref="AB2736">MAX(($I$2:$I$10000=I2736)*($W$2:$W$10000=W2736)*($E$2:$E$10000="51")*($P$2:$P$10000))</f>
        <v>0</v>
      </c>
      <c r="AC2736" s="957">
        <f t="shared" si="214"/>
        <v>0</v>
      </c>
    </row>
    <row r="2737" spans="24:29" x14ac:dyDescent="0.3">
      <c r="X2737" s="970" t="str">
        <f t="shared" si="212"/>
        <v>PAS AE 2018</v>
      </c>
      <c r="Y2737" s="970" t="str">
        <f t="shared" si="213"/>
        <v/>
      </c>
      <c r="Z2737" s="957">
        <f t="shared" si="210"/>
        <v>0</v>
      </c>
      <c r="AA2737" s="957" t="str">
        <f t="shared" si="211"/>
        <v/>
      </c>
      <c r="AB2737" s="957">
        <f t="array" ref="AB2737">MAX(($I$2:$I$10000=I2737)*($W$2:$W$10000=W2737)*($E$2:$E$10000="51")*($P$2:$P$10000))</f>
        <v>0</v>
      </c>
      <c r="AC2737" s="957">
        <f t="shared" si="214"/>
        <v>0</v>
      </c>
    </row>
    <row r="2738" spans="24:29" x14ac:dyDescent="0.3">
      <c r="X2738" s="970" t="str">
        <f t="shared" si="212"/>
        <v>PAS AE 2018</v>
      </c>
      <c r="Y2738" s="970" t="str">
        <f t="shared" si="213"/>
        <v/>
      </c>
      <c r="Z2738" s="957">
        <f t="shared" si="210"/>
        <v>0</v>
      </c>
      <c r="AA2738" s="957" t="str">
        <f t="shared" si="211"/>
        <v/>
      </c>
      <c r="AB2738" s="957">
        <f t="array" ref="AB2738">MAX(($I$2:$I$10000=I2738)*($W$2:$W$10000=W2738)*($E$2:$E$10000="51")*($P$2:$P$10000))</f>
        <v>0</v>
      </c>
      <c r="AC2738" s="957">
        <f t="shared" si="214"/>
        <v>0</v>
      </c>
    </row>
    <row r="2739" spans="24:29" x14ac:dyDescent="0.3">
      <c r="X2739" s="970" t="str">
        <f t="shared" si="212"/>
        <v>PAS AE 2018</v>
      </c>
      <c r="Y2739" s="970" t="str">
        <f t="shared" si="213"/>
        <v/>
      </c>
      <c r="Z2739" s="957">
        <f t="shared" si="210"/>
        <v>0</v>
      </c>
      <c r="AA2739" s="957" t="str">
        <f t="shared" si="211"/>
        <v/>
      </c>
      <c r="AB2739" s="957">
        <f t="array" ref="AB2739">MAX(($I$2:$I$10000=I2739)*($W$2:$W$10000=W2739)*($E$2:$E$10000="51")*($P$2:$P$10000))</f>
        <v>0</v>
      </c>
      <c r="AC2739" s="957">
        <f t="shared" si="214"/>
        <v>0</v>
      </c>
    </row>
    <row r="2740" spans="24:29" x14ac:dyDescent="0.3">
      <c r="X2740" s="970" t="str">
        <f t="shared" si="212"/>
        <v>PAS AE 2018</v>
      </c>
      <c r="Y2740" s="970" t="str">
        <f t="shared" si="213"/>
        <v/>
      </c>
      <c r="Z2740" s="957">
        <f t="shared" si="210"/>
        <v>0</v>
      </c>
      <c r="AA2740" s="957" t="str">
        <f t="shared" si="211"/>
        <v/>
      </c>
      <c r="AB2740" s="957">
        <f t="array" ref="AB2740">MAX(($I$2:$I$10000=I2740)*($W$2:$W$10000=W2740)*($E$2:$E$10000="51")*($P$2:$P$10000))</f>
        <v>0</v>
      </c>
      <c r="AC2740" s="957">
        <f t="shared" si="214"/>
        <v>0</v>
      </c>
    </row>
    <row r="2741" spans="24:29" x14ac:dyDescent="0.3">
      <c r="X2741" s="970" t="str">
        <f t="shared" si="212"/>
        <v>PAS AE 2018</v>
      </c>
      <c r="Y2741" s="970" t="str">
        <f t="shared" si="213"/>
        <v/>
      </c>
      <c r="Z2741" s="957">
        <f t="shared" si="210"/>
        <v>0</v>
      </c>
      <c r="AA2741" s="957" t="str">
        <f t="shared" si="211"/>
        <v/>
      </c>
      <c r="AB2741" s="957">
        <f t="array" ref="AB2741">MAX(($I$2:$I$10000=I2741)*($W$2:$W$10000=W2741)*($E$2:$E$10000="51")*($P$2:$P$10000))</f>
        <v>0</v>
      </c>
      <c r="AC2741" s="957">
        <f t="shared" si="214"/>
        <v>0</v>
      </c>
    </row>
    <row r="2742" spans="24:29" x14ac:dyDescent="0.3">
      <c r="X2742" s="970" t="str">
        <f t="shared" si="212"/>
        <v>PAS AE 2018</v>
      </c>
      <c r="Y2742" s="970" t="str">
        <f t="shared" si="213"/>
        <v/>
      </c>
      <c r="Z2742" s="957">
        <f t="shared" si="210"/>
        <v>0</v>
      </c>
      <c r="AA2742" s="957" t="str">
        <f t="shared" si="211"/>
        <v/>
      </c>
      <c r="AB2742" s="957">
        <f t="array" ref="AB2742">MAX(($I$2:$I$10000=I2742)*($W$2:$W$10000=W2742)*($E$2:$E$10000="51")*($P$2:$P$10000))</f>
        <v>0</v>
      </c>
      <c r="AC2742" s="957">
        <f t="shared" si="214"/>
        <v>0</v>
      </c>
    </row>
    <row r="2743" spans="24:29" x14ac:dyDescent="0.3">
      <c r="X2743" s="970" t="str">
        <f t="shared" si="212"/>
        <v>PAS AE 2018</v>
      </c>
      <c r="Y2743" s="970" t="str">
        <f t="shared" si="213"/>
        <v/>
      </c>
      <c r="Z2743" s="957">
        <f t="shared" si="210"/>
        <v>0</v>
      </c>
      <c r="AA2743" s="957" t="str">
        <f t="shared" si="211"/>
        <v/>
      </c>
      <c r="AB2743" s="957">
        <f t="array" ref="AB2743">MAX(($I$2:$I$10000=I2743)*($W$2:$W$10000=W2743)*($E$2:$E$10000="51")*($P$2:$P$10000))</f>
        <v>0</v>
      </c>
      <c r="AC2743" s="957">
        <f t="shared" si="214"/>
        <v>0</v>
      </c>
    </row>
    <row r="2744" spans="24:29" x14ac:dyDescent="0.3">
      <c r="X2744" s="970" t="str">
        <f t="shared" si="212"/>
        <v>PAS AE 2018</v>
      </c>
      <c r="Y2744" s="970" t="str">
        <f t="shared" si="213"/>
        <v/>
      </c>
      <c r="Z2744" s="957">
        <f t="shared" si="210"/>
        <v>0</v>
      </c>
      <c r="AA2744" s="957" t="str">
        <f t="shared" si="211"/>
        <v/>
      </c>
      <c r="AB2744" s="957">
        <f t="array" ref="AB2744">MAX(($I$2:$I$10000=I2744)*($W$2:$W$10000=W2744)*($E$2:$E$10000="51")*($P$2:$P$10000))</f>
        <v>0</v>
      </c>
      <c r="AC2744" s="957">
        <f t="shared" si="214"/>
        <v>0</v>
      </c>
    </row>
    <row r="2745" spans="24:29" x14ac:dyDescent="0.3">
      <c r="X2745" s="970" t="str">
        <f t="shared" si="212"/>
        <v>PAS AE 2018</v>
      </c>
      <c r="Y2745" s="970" t="str">
        <f t="shared" si="213"/>
        <v/>
      </c>
      <c r="Z2745" s="957">
        <f t="shared" si="210"/>
        <v>0</v>
      </c>
      <c r="AA2745" s="957" t="str">
        <f t="shared" si="211"/>
        <v/>
      </c>
      <c r="AB2745" s="957">
        <f t="array" ref="AB2745">MAX(($I$2:$I$10000=I2745)*($W$2:$W$10000=W2745)*($E$2:$E$10000="51")*($P$2:$P$10000))</f>
        <v>0</v>
      </c>
      <c r="AC2745" s="957">
        <f t="shared" si="214"/>
        <v>0</v>
      </c>
    </row>
    <row r="2746" spans="24:29" x14ac:dyDescent="0.3">
      <c r="X2746" s="970" t="str">
        <f t="shared" si="212"/>
        <v>PAS AE 2018</v>
      </c>
      <c r="Y2746" s="970" t="str">
        <f t="shared" si="213"/>
        <v/>
      </c>
      <c r="Z2746" s="957">
        <f t="shared" si="210"/>
        <v>0</v>
      </c>
      <c r="AA2746" s="957" t="str">
        <f t="shared" si="211"/>
        <v/>
      </c>
      <c r="AB2746" s="957">
        <f t="array" ref="AB2746">MAX(($I$2:$I$10000=I2746)*($W$2:$W$10000=W2746)*($E$2:$E$10000="51")*($P$2:$P$10000))</f>
        <v>0</v>
      </c>
      <c r="AC2746" s="957">
        <f t="shared" si="214"/>
        <v>0</v>
      </c>
    </row>
    <row r="2747" spans="24:29" x14ac:dyDescent="0.3">
      <c r="X2747" s="970" t="str">
        <f t="shared" si="212"/>
        <v>PAS AE 2018</v>
      </c>
      <c r="Y2747" s="970" t="str">
        <f t="shared" si="213"/>
        <v/>
      </c>
      <c r="Z2747" s="957">
        <f t="shared" si="210"/>
        <v>0</v>
      </c>
      <c r="AA2747" s="957" t="str">
        <f t="shared" si="211"/>
        <v/>
      </c>
      <c r="AB2747" s="957">
        <f t="array" ref="AB2747">MAX(($I$2:$I$10000=I2747)*($W$2:$W$10000=W2747)*($E$2:$E$10000="51")*($P$2:$P$10000))</f>
        <v>0</v>
      </c>
      <c r="AC2747" s="957">
        <f t="shared" si="214"/>
        <v>0</v>
      </c>
    </row>
    <row r="2748" spans="24:29" x14ac:dyDescent="0.3">
      <c r="X2748" s="970" t="str">
        <f t="shared" si="212"/>
        <v>PAS AE 2018</v>
      </c>
      <c r="Y2748" s="970" t="str">
        <f t="shared" si="213"/>
        <v/>
      </c>
      <c r="Z2748" s="957">
        <f t="shared" si="210"/>
        <v>0</v>
      </c>
      <c r="AA2748" s="957" t="str">
        <f t="shared" si="211"/>
        <v/>
      </c>
      <c r="AB2748" s="957">
        <f t="array" ref="AB2748">MAX(($I$2:$I$10000=I2748)*($W$2:$W$10000=W2748)*($E$2:$E$10000="51")*($P$2:$P$10000))</f>
        <v>0</v>
      </c>
      <c r="AC2748" s="957">
        <f t="shared" si="214"/>
        <v>0</v>
      </c>
    </row>
    <row r="2749" spans="24:29" x14ac:dyDescent="0.3">
      <c r="X2749" s="970" t="str">
        <f t="shared" si="212"/>
        <v>PAS AE 2018</v>
      </c>
      <c r="Y2749" s="970" t="str">
        <f t="shared" si="213"/>
        <v/>
      </c>
      <c r="Z2749" s="957">
        <f t="shared" si="210"/>
        <v>0</v>
      </c>
      <c r="AA2749" s="957" t="str">
        <f t="shared" si="211"/>
        <v/>
      </c>
      <c r="AB2749" s="957">
        <f t="array" ref="AB2749">MAX(($I$2:$I$10000=I2749)*($W$2:$W$10000=W2749)*($E$2:$E$10000="51")*($P$2:$P$10000))</f>
        <v>0</v>
      </c>
      <c r="AC2749" s="957">
        <f t="shared" si="214"/>
        <v>0</v>
      </c>
    </row>
    <row r="2750" spans="24:29" x14ac:dyDescent="0.3">
      <c r="X2750" s="970" t="str">
        <f t="shared" si="212"/>
        <v>PAS AE 2018</v>
      </c>
      <c r="Y2750" s="970" t="str">
        <f t="shared" si="213"/>
        <v/>
      </c>
      <c r="Z2750" s="957">
        <f t="shared" si="210"/>
        <v>0</v>
      </c>
      <c r="AA2750" s="957" t="str">
        <f t="shared" si="211"/>
        <v/>
      </c>
      <c r="AB2750" s="957">
        <f t="array" ref="AB2750">MAX(($I$2:$I$10000=I2750)*($W$2:$W$10000=W2750)*($E$2:$E$10000="51")*($P$2:$P$10000))</f>
        <v>0</v>
      </c>
      <c r="AC2750" s="957">
        <f t="shared" si="214"/>
        <v>0</v>
      </c>
    </row>
    <row r="2751" spans="24:29" x14ac:dyDescent="0.3">
      <c r="X2751" s="970" t="str">
        <f t="shared" si="212"/>
        <v>PAS AE 2018</v>
      </c>
      <c r="Y2751" s="970" t="str">
        <f t="shared" si="213"/>
        <v/>
      </c>
      <c r="Z2751" s="957">
        <f t="shared" si="210"/>
        <v>0</v>
      </c>
      <c r="AA2751" s="957" t="str">
        <f t="shared" si="211"/>
        <v/>
      </c>
      <c r="AB2751" s="957">
        <f t="array" ref="AB2751">MAX(($I$2:$I$10000=I2751)*($W$2:$W$10000=W2751)*($E$2:$E$10000="51")*($P$2:$P$10000))</f>
        <v>0</v>
      </c>
      <c r="AC2751" s="957">
        <f t="shared" si="214"/>
        <v>0</v>
      </c>
    </row>
    <row r="2752" spans="24:29" x14ac:dyDescent="0.3">
      <c r="X2752" s="970" t="str">
        <f t="shared" si="212"/>
        <v>PAS AE 2018</v>
      </c>
      <c r="Y2752" s="970" t="str">
        <f t="shared" si="213"/>
        <v/>
      </c>
      <c r="Z2752" s="957">
        <f t="shared" si="210"/>
        <v>0</v>
      </c>
      <c r="AA2752" s="957" t="str">
        <f t="shared" si="211"/>
        <v/>
      </c>
      <c r="AB2752" s="957">
        <f t="array" ref="AB2752">MAX(($I$2:$I$10000=I2752)*($W$2:$W$10000=W2752)*($E$2:$E$10000="51")*($P$2:$P$10000))</f>
        <v>0</v>
      </c>
      <c r="AC2752" s="957">
        <f t="shared" si="214"/>
        <v>0</v>
      </c>
    </row>
    <row r="2753" spans="24:29" x14ac:dyDescent="0.3">
      <c r="X2753" s="970" t="str">
        <f t="shared" si="212"/>
        <v>PAS AE 2018</v>
      </c>
      <c r="Y2753" s="970" t="str">
        <f t="shared" si="213"/>
        <v/>
      </c>
      <c r="Z2753" s="957">
        <f t="shared" si="210"/>
        <v>0</v>
      </c>
      <c r="AA2753" s="957" t="str">
        <f t="shared" si="211"/>
        <v/>
      </c>
      <c r="AB2753" s="957">
        <f t="array" ref="AB2753">MAX(($I$2:$I$10000=I2753)*($W$2:$W$10000=W2753)*($E$2:$E$10000="51")*($P$2:$P$10000))</f>
        <v>0</v>
      </c>
      <c r="AC2753" s="957">
        <f t="shared" si="214"/>
        <v>0</v>
      </c>
    </row>
    <row r="2754" spans="24:29" x14ac:dyDescent="0.3">
      <c r="X2754" s="970" t="str">
        <f t="shared" si="212"/>
        <v>PAS AE 2018</v>
      </c>
      <c r="Y2754" s="970" t="str">
        <f t="shared" si="213"/>
        <v/>
      </c>
      <c r="Z2754" s="957">
        <f t="shared" ref="Z2754:Z2817" si="215">IF(AND(X2754="AE 2018",Y2754&lt;&gt;"0"),F2754,0)</f>
        <v>0</v>
      </c>
      <c r="AA2754" s="957" t="str">
        <f t="shared" ref="AA2754:AA2817" si="216">LEFT(C2754,12)</f>
        <v/>
      </c>
      <c r="AB2754" s="957">
        <f t="array" ref="AB2754">MAX(($I$2:$I$10000=I2754)*($W$2:$W$10000=W2754)*($E$2:$E$10000="51")*($P$2:$P$10000))</f>
        <v>0</v>
      </c>
      <c r="AC2754" s="957">
        <f t="shared" si="214"/>
        <v>0</v>
      </c>
    </row>
    <row r="2755" spans="24:29" x14ac:dyDescent="0.3">
      <c r="X2755" s="970" t="str">
        <f t="shared" ref="X2755:X2818" si="217">IF(AND(OR(E2755="51",E2755="57",E2755="54",E2755="61"),YEAR(AB2755)=2018),"AE 2018","PAS AE 2018")</f>
        <v>PAS AE 2018</v>
      </c>
      <c r="Y2755" s="970" t="str">
        <f t="shared" ref="Y2755:Y2818" si="218">CONCATENATE(W2755,I2755,E2755)</f>
        <v/>
      </c>
      <c r="Z2755" s="957">
        <f t="shared" si="215"/>
        <v>0</v>
      </c>
      <c r="AA2755" s="957" t="str">
        <f t="shared" si="216"/>
        <v/>
      </c>
      <c r="AB2755" s="957">
        <f t="array" ref="AB2755">MAX(($I$2:$I$10000=I2755)*($W$2:$W$10000=W2755)*($E$2:$E$10000="51")*($P$2:$P$10000))</f>
        <v>0</v>
      </c>
      <c r="AC2755" s="957">
        <f t="shared" ref="AC2755:AC2818" si="219">IF(YEAR(A2755)&gt;2018,0,F2755)</f>
        <v>0</v>
      </c>
    </row>
    <row r="2756" spans="24:29" x14ac:dyDescent="0.3">
      <c r="X2756" s="970" t="str">
        <f t="shared" si="217"/>
        <v>PAS AE 2018</v>
      </c>
      <c r="Y2756" s="970" t="str">
        <f t="shared" si="218"/>
        <v/>
      </c>
      <c r="Z2756" s="957">
        <f t="shared" si="215"/>
        <v>0</v>
      </c>
      <c r="AA2756" s="957" t="str">
        <f t="shared" si="216"/>
        <v/>
      </c>
      <c r="AB2756" s="957">
        <f t="array" ref="AB2756">MAX(($I$2:$I$10000=I2756)*($W$2:$W$10000=W2756)*($E$2:$E$10000="51")*($P$2:$P$10000))</f>
        <v>0</v>
      </c>
      <c r="AC2756" s="957">
        <f t="shared" si="219"/>
        <v>0</v>
      </c>
    </row>
    <row r="2757" spans="24:29" x14ac:dyDescent="0.3">
      <c r="X2757" s="970" t="str">
        <f t="shared" si="217"/>
        <v>PAS AE 2018</v>
      </c>
      <c r="Y2757" s="970" t="str">
        <f t="shared" si="218"/>
        <v/>
      </c>
      <c r="Z2757" s="957">
        <f t="shared" si="215"/>
        <v>0</v>
      </c>
      <c r="AA2757" s="957" t="str">
        <f t="shared" si="216"/>
        <v/>
      </c>
      <c r="AB2757" s="957">
        <f t="array" ref="AB2757">MAX(($I$2:$I$10000=I2757)*($W$2:$W$10000=W2757)*($E$2:$E$10000="51")*($P$2:$P$10000))</f>
        <v>0</v>
      </c>
      <c r="AC2757" s="957">
        <f t="shared" si="219"/>
        <v>0</v>
      </c>
    </row>
    <row r="2758" spans="24:29" x14ac:dyDescent="0.3">
      <c r="X2758" s="970" t="str">
        <f t="shared" si="217"/>
        <v>PAS AE 2018</v>
      </c>
      <c r="Y2758" s="970" t="str">
        <f t="shared" si="218"/>
        <v/>
      </c>
      <c r="Z2758" s="957">
        <f t="shared" si="215"/>
        <v>0</v>
      </c>
      <c r="AA2758" s="957" t="str">
        <f t="shared" si="216"/>
        <v/>
      </c>
      <c r="AB2758" s="957">
        <f t="array" ref="AB2758">MAX(($I$2:$I$10000=I2758)*($W$2:$W$10000=W2758)*($E$2:$E$10000="51")*($P$2:$P$10000))</f>
        <v>0</v>
      </c>
      <c r="AC2758" s="957">
        <f t="shared" si="219"/>
        <v>0</v>
      </c>
    </row>
    <row r="2759" spans="24:29" x14ac:dyDescent="0.3">
      <c r="X2759" s="970" t="str">
        <f t="shared" si="217"/>
        <v>PAS AE 2018</v>
      </c>
      <c r="Y2759" s="970" t="str">
        <f t="shared" si="218"/>
        <v/>
      </c>
      <c r="Z2759" s="957">
        <f t="shared" si="215"/>
        <v>0</v>
      </c>
      <c r="AA2759" s="957" t="str">
        <f t="shared" si="216"/>
        <v/>
      </c>
      <c r="AB2759" s="957">
        <f t="array" ref="AB2759">MAX(($I$2:$I$10000=I2759)*($W$2:$W$10000=W2759)*($E$2:$E$10000="51")*($P$2:$P$10000))</f>
        <v>0</v>
      </c>
      <c r="AC2759" s="957">
        <f t="shared" si="219"/>
        <v>0</v>
      </c>
    </row>
    <row r="2760" spans="24:29" x14ac:dyDescent="0.3">
      <c r="X2760" s="970" t="str">
        <f t="shared" si="217"/>
        <v>PAS AE 2018</v>
      </c>
      <c r="Y2760" s="970" t="str">
        <f t="shared" si="218"/>
        <v/>
      </c>
      <c r="Z2760" s="957">
        <f t="shared" si="215"/>
        <v>0</v>
      </c>
      <c r="AA2760" s="957" t="str">
        <f t="shared" si="216"/>
        <v/>
      </c>
      <c r="AB2760" s="957">
        <f t="array" ref="AB2760">MAX(($I$2:$I$10000=I2760)*($W$2:$W$10000=W2760)*($E$2:$E$10000="51")*($P$2:$P$10000))</f>
        <v>0</v>
      </c>
      <c r="AC2760" s="957">
        <f t="shared" si="219"/>
        <v>0</v>
      </c>
    </row>
    <row r="2761" spans="24:29" x14ac:dyDescent="0.3">
      <c r="X2761" s="970" t="str">
        <f t="shared" si="217"/>
        <v>PAS AE 2018</v>
      </c>
      <c r="Y2761" s="970" t="str">
        <f t="shared" si="218"/>
        <v/>
      </c>
      <c r="Z2761" s="957">
        <f t="shared" si="215"/>
        <v>0</v>
      </c>
      <c r="AA2761" s="957" t="str">
        <f t="shared" si="216"/>
        <v/>
      </c>
      <c r="AB2761" s="957">
        <f t="array" ref="AB2761">MAX(($I$2:$I$10000=I2761)*($W$2:$W$10000=W2761)*($E$2:$E$10000="51")*($P$2:$P$10000))</f>
        <v>0</v>
      </c>
      <c r="AC2761" s="957">
        <f t="shared" si="219"/>
        <v>0</v>
      </c>
    </row>
    <row r="2762" spans="24:29" x14ac:dyDescent="0.3">
      <c r="X2762" s="970" t="str">
        <f t="shared" si="217"/>
        <v>PAS AE 2018</v>
      </c>
      <c r="Y2762" s="970" t="str">
        <f t="shared" si="218"/>
        <v/>
      </c>
      <c r="Z2762" s="957">
        <f t="shared" si="215"/>
        <v>0</v>
      </c>
      <c r="AA2762" s="957" t="str">
        <f t="shared" si="216"/>
        <v/>
      </c>
      <c r="AB2762" s="957">
        <f t="array" ref="AB2762">MAX(($I$2:$I$10000=I2762)*($W$2:$W$10000=W2762)*($E$2:$E$10000="51")*($P$2:$P$10000))</f>
        <v>0</v>
      </c>
      <c r="AC2762" s="957">
        <f t="shared" si="219"/>
        <v>0</v>
      </c>
    </row>
    <row r="2763" spans="24:29" x14ac:dyDescent="0.3">
      <c r="X2763" s="970" t="str">
        <f t="shared" si="217"/>
        <v>PAS AE 2018</v>
      </c>
      <c r="Y2763" s="970" t="str">
        <f t="shared" si="218"/>
        <v/>
      </c>
      <c r="Z2763" s="957">
        <f t="shared" si="215"/>
        <v>0</v>
      </c>
      <c r="AA2763" s="957" t="str">
        <f t="shared" si="216"/>
        <v/>
      </c>
      <c r="AB2763" s="957">
        <f t="array" ref="AB2763">MAX(($I$2:$I$10000=I2763)*($W$2:$W$10000=W2763)*($E$2:$E$10000="51")*($P$2:$P$10000))</f>
        <v>0</v>
      </c>
      <c r="AC2763" s="957">
        <f t="shared" si="219"/>
        <v>0</v>
      </c>
    </row>
    <row r="2764" spans="24:29" x14ac:dyDescent="0.3">
      <c r="X2764" s="970" t="str">
        <f t="shared" si="217"/>
        <v>PAS AE 2018</v>
      </c>
      <c r="Y2764" s="970" t="str">
        <f t="shared" si="218"/>
        <v/>
      </c>
      <c r="Z2764" s="957">
        <f t="shared" si="215"/>
        <v>0</v>
      </c>
      <c r="AA2764" s="957" t="str">
        <f t="shared" si="216"/>
        <v/>
      </c>
      <c r="AB2764" s="957">
        <f t="array" ref="AB2764">MAX(($I$2:$I$10000=I2764)*($W$2:$W$10000=W2764)*($E$2:$E$10000="51")*($P$2:$P$10000))</f>
        <v>0</v>
      </c>
      <c r="AC2764" s="957">
        <f t="shared" si="219"/>
        <v>0</v>
      </c>
    </row>
    <row r="2765" spans="24:29" x14ac:dyDescent="0.3">
      <c r="X2765" s="970" t="str">
        <f t="shared" si="217"/>
        <v>PAS AE 2018</v>
      </c>
      <c r="Y2765" s="970" t="str">
        <f t="shared" si="218"/>
        <v/>
      </c>
      <c r="Z2765" s="957">
        <f t="shared" si="215"/>
        <v>0</v>
      </c>
      <c r="AA2765" s="957" t="str">
        <f t="shared" si="216"/>
        <v/>
      </c>
      <c r="AB2765" s="957">
        <f t="array" ref="AB2765">MAX(($I$2:$I$10000=I2765)*($W$2:$W$10000=W2765)*($E$2:$E$10000="51")*($P$2:$P$10000))</f>
        <v>0</v>
      </c>
      <c r="AC2765" s="957">
        <f t="shared" si="219"/>
        <v>0</v>
      </c>
    </row>
    <row r="2766" spans="24:29" x14ac:dyDescent="0.3">
      <c r="X2766" s="970" t="str">
        <f t="shared" si="217"/>
        <v>PAS AE 2018</v>
      </c>
      <c r="Y2766" s="970" t="str">
        <f t="shared" si="218"/>
        <v/>
      </c>
      <c r="Z2766" s="957">
        <f t="shared" si="215"/>
        <v>0</v>
      </c>
      <c r="AA2766" s="957" t="str">
        <f t="shared" si="216"/>
        <v/>
      </c>
      <c r="AB2766" s="957">
        <f t="array" ref="AB2766">MAX(($I$2:$I$10000=I2766)*($W$2:$W$10000=W2766)*($E$2:$E$10000="51")*($P$2:$P$10000))</f>
        <v>0</v>
      </c>
      <c r="AC2766" s="957">
        <f t="shared" si="219"/>
        <v>0</v>
      </c>
    </row>
    <row r="2767" spans="24:29" x14ac:dyDescent="0.3">
      <c r="X2767" s="970" t="str">
        <f t="shared" si="217"/>
        <v>PAS AE 2018</v>
      </c>
      <c r="Y2767" s="970" t="str">
        <f t="shared" si="218"/>
        <v/>
      </c>
      <c r="Z2767" s="957">
        <f t="shared" si="215"/>
        <v>0</v>
      </c>
      <c r="AA2767" s="957" t="str">
        <f t="shared" si="216"/>
        <v/>
      </c>
      <c r="AB2767" s="957">
        <f t="array" ref="AB2767">MAX(($I$2:$I$10000=I2767)*($W$2:$W$10000=W2767)*($E$2:$E$10000="51")*($P$2:$P$10000))</f>
        <v>0</v>
      </c>
      <c r="AC2767" s="957">
        <f t="shared" si="219"/>
        <v>0</v>
      </c>
    </row>
    <row r="2768" spans="24:29" x14ac:dyDescent="0.3">
      <c r="X2768" s="970" t="str">
        <f t="shared" si="217"/>
        <v>PAS AE 2018</v>
      </c>
      <c r="Y2768" s="970" t="str">
        <f t="shared" si="218"/>
        <v/>
      </c>
      <c r="Z2768" s="957">
        <f t="shared" si="215"/>
        <v>0</v>
      </c>
      <c r="AA2768" s="957" t="str">
        <f t="shared" si="216"/>
        <v/>
      </c>
      <c r="AB2768" s="957">
        <f t="array" ref="AB2768">MAX(($I$2:$I$10000=I2768)*($W$2:$W$10000=W2768)*($E$2:$E$10000="51")*($P$2:$P$10000))</f>
        <v>0</v>
      </c>
      <c r="AC2768" s="957">
        <f t="shared" si="219"/>
        <v>0</v>
      </c>
    </row>
    <row r="2769" spans="24:29" x14ac:dyDescent="0.3">
      <c r="X2769" s="970" t="str">
        <f t="shared" si="217"/>
        <v>PAS AE 2018</v>
      </c>
      <c r="Y2769" s="970" t="str">
        <f t="shared" si="218"/>
        <v/>
      </c>
      <c r="Z2769" s="957">
        <f t="shared" si="215"/>
        <v>0</v>
      </c>
      <c r="AA2769" s="957" t="str">
        <f t="shared" si="216"/>
        <v/>
      </c>
      <c r="AB2769" s="957">
        <f t="array" ref="AB2769">MAX(($I$2:$I$10000=I2769)*($W$2:$W$10000=W2769)*($E$2:$E$10000="51")*($P$2:$P$10000))</f>
        <v>0</v>
      </c>
      <c r="AC2769" s="957">
        <f t="shared" si="219"/>
        <v>0</v>
      </c>
    </row>
    <row r="2770" spans="24:29" x14ac:dyDescent="0.3">
      <c r="X2770" s="970" t="str">
        <f t="shared" si="217"/>
        <v>PAS AE 2018</v>
      </c>
      <c r="Y2770" s="970" t="str">
        <f t="shared" si="218"/>
        <v/>
      </c>
      <c r="Z2770" s="957">
        <f t="shared" si="215"/>
        <v>0</v>
      </c>
      <c r="AA2770" s="957" t="str">
        <f t="shared" si="216"/>
        <v/>
      </c>
      <c r="AB2770" s="957">
        <f t="array" ref="AB2770">MAX(($I$2:$I$10000=I2770)*($W$2:$W$10000=W2770)*($E$2:$E$10000="51")*($P$2:$P$10000))</f>
        <v>0</v>
      </c>
      <c r="AC2770" s="957">
        <f t="shared" si="219"/>
        <v>0</v>
      </c>
    </row>
    <row r="2771" spans="24:29" x14ac:dyDescent="0.3">
      <c r="X2771" s="970" t="str">
        <f t="shared" si="217"/>
        <v>PAS AE 2018</v>
      </c>
      <c r="Y2771" s="970" t="str">
        <f t="shared" si="218"/>
        <v/>
      </c>
      <c r="Z2771" s="957">
        <f t="shared" si="215"/>
        <v>0</v>
      </c>
      <c r="AA2771" s="957" t="str">
        <f t="shared" si="216"/>
        <v/>
      </c>
      <c r="AB2771" s="957">
        <f t="array" ref="AB2771">MAX(($I$2:$I$10000=I2771)*($W$2:$W$10000=W2771)*($E$2:$E$10000="51")*($P$2:$P$10000))</f>
        <v>0</v>
      </c>
      <c r="AC2771" s="957">
        <f t="shared" si="219"/>
        <v>0</v>
      </c>
    </row>
    <row r="2772" spans="24:29" x14ac:dyDescent="0.3">
      <c r="X2772" s="970" t="str">
        <f t="shared" si="217"/>
        <v>PAS AE 2018</v>
      </c>
      <c r="Y2772" s="970" t="str">
        <f t="shared" si="218"/>
        <v/>
      </c>
      <c r="Z2772" s="957">
        <f t="shared" si="215"/>
        <v>0</v>
      </c>
      <c r="AA2772" s="957" t="str">
        <f t="shared" si="216"/>
        <v/>
      </c>
      <c r="AB2772" s="957">
        <f t="array" ref="AB2772">MAX(($I$2:$I$10000=I2772)*($W$2:$W$10000=W2772)*($E$2:$E$10000="51")*($P$2:$P$10000))</f>
        <v>0</v>
      </c>
      <c r="AC2772" s="957">
        <f t="shared" si="219"/>
        <v>0</v>
      </c>
    </row>
    <row r="2773" spans="24:29" x14ac:dyDescent="0.3">
      <c r="X2773" s="970" t="str">
        <f t="shared" si="217"/>
        <v>PAS AE 2018</v>
      </c>
      <c r="Y2773" s="970" t="str">
        <f t="shared" si="218"/>
        <v/>
      </c>
      <c r="Z2773" s="957">
        <f t="shared" si="215"/>
        <v>0</v>
      </c>
      <c r="AA2773" s="957" t="str">
        <f t="shared" si="216"/>
        <v/>
      </c>
      <c r="AB2773" s="957">
        <f t="array" ref="AB2773">MAX(($I$2:$I$10000=I2773)*($W$2:$W$10000=W2773)*($E$2:$E$10000="51")*($P$2:$P$10000))</f>
        <v>0</v>
      </c>
      <c r="AC2773" s="957">
        <f t="shared" si="219"/>
        <v>0</v>
      </c>
    </row>
    <row r="2774" spans="24:29" x14ac:dyDescent="0.3">
      <c r="X2774" s="970" t="str">
        <f t="shared" si="217"/>
        <v>PAS AE 2018</v>
      </c>
      <c r="Y2774" s="970" t="str">
        <f t="shared" si="218"/>
        <v/>
      </c>
      <c r="Z2774" s="957">
        <f t="shared" si="215"/>
        <v>0</v>
      </c>
      <c r="AA2774" s="957" t="str">
        <f t="shared" si="216"/>
        <v/>
      </c>
      <c r="AB2774" s="957">
        <f t="array" ref="AB2774">MAX(($I$2:$I$10000=I2774)*($W$2:$W$10000=W2774)*($E$2:$E$10000="51")*($P$2:$P$10000))</f>
        <v>0</v>
      </c>
      <c r="AC2774" s="957">
        <f t="shared" si="219"/>
        <v>0</v>
      </c>
    </row>
    <row r="2775" spans="24:29" x14ac:dyDescent="0.3">
      <c r="X2775" s="970" t="str">
        <f t="shared" si="217"/>
        <v>PAS AE 2018</v>
      </c>
      <c r="Y2775" s="970" t="str">
        <f t="shared" si="218"/>
        <v/>
      </c>
      <c r="Z2775" s="957">
        <f t="shared" si="215"/>
        <v>0</v>
      </c>
      <c r="AA2775" s="957" t="str">
        <f t="shared" si="216"/>
        <v/>
      </c>
      <c r="AB2775" s="957">
        <f t="array" ref="AB2775">MAX(($I$2:$I$10000=I2775)*($W$2:$W$10000=W2775)*($E$2:$E$10000="51")*($P$2:$P$10000))</f>
        <v>0</v>
      </c>
      <c r="AC2775" s="957">
        <f t="shared" si="219"/>
        <v>0</v>
      </c>
    </row>
    <row r="2776" spans="24:29" x14ac:dyDescent="0.3">
      <c r="X2776" s="970" t="str">
        <f t="shared" si="217"/>
        <v>PAS AE 2018</v>
      </c>
      <c r="Y2776" s="970" t="str">
        <f t="shared" si="218"/>
        <v/>
      </c>
      <c r="Z2776" s="957">
        <f t="shared" si="215"/>
        <v>0</v>
      </c>
      <c r="AA2776" s="957" t="str">
        <f t="shared" si="216"/>
        <v/>
      </c>
      <c r="AB2776" s="957">
        <f t="array" ref="AB2776">MAX(($I$2:$I$10000=I2776)*($W$2:$W$10000=W2776)*($E$2:$E$10000="51")*($P$2:$P$10000))</f>
        <v>0</v>
      </c>
      <c r="AC2776" s="957">
        <f t="shared" si="219"/>
        <v>0</v>
      </c>
    </row>
    <row r="2777" spans="24:29" x14ac:dyDescent="0.3">
      <c r="X2777" s="970" t="str">
        <f t="shared" si="217"/>
        <v>PAS AE 2018</v>
      </c>
      <c r="Y2777" s="970" t="str">
        <f t="shared" si="218"/>
        <v/>
      </c>
      <c r="Z2777" s="957">
        <f t="shared" si="215"/>
        <v>0</v>
      </c>
      <c r="AA2777" s="957" t="str">
        <f t="shared" si="216"/>
        <v/>
      </c>
      <c r="AB2777" s="957">
        <f t="array" ref="AB2777">MAX(($I$2:$I$10000=I2777)*($W$2:$W$10000=W2777)*($E$2:$E$10000="51")*($P$2:$P$10000))</f>
        <v>0</v>
      </c>
      <c r="AC2777" s="957">
        <f t="shared" si="219"/>
        <v>0</v>
      </c>
    </row>
    <row r="2778" spans="24:29" x14ac:dyDescent="0.3">
      <c r="X2778" s="970" t="str">
        <f t="shared" si="217"/>
        <v>PAS AE 2018</v>
      </c>
      <c r="Y2778" s="970" t="str">
        <f t="shared" si="218"/>
        <v/>
      </c>
      <c r="Z2778" s="957">
        <f t="shared" si="215"/>
        <v>0</v>
      </c>
      <c r="AA2778" s="957" t="str">
        <f t="shared" si="216"/>
        <v/>
      </c>
      <c r="AB2778" s="957">
        <f t="array" ref="AB2778">MAX(($I$2:$I$10000=I2778)*($W$2:$W$10000=W2778)*($E$2:$E$10000="51")*($P$2:$P$10000))</f>
        <v>0</v>
      </c>
      <c r="AC2778" s="957">
        <f t="shared" si="219"/>
        <v>0</v>
      </c>
    </row>
    <row r="2779" spans="24:29" x14ac:dyDescent="0.3">
      <c r="X2779" s="970" t="str">
        <f t="shared" si="217"/>
        <v>PAS AE 2018</v>
      </c>
      <c r="Y2779" s="970" t="str">
        <f t="shared" si="218"/>
        <v/>
      </c>
      <c r="Z2779" s="957">
        <f t="shared" si="215"/>
        <v>0</v>
      </c>
      <c r="AA2779" s="957" t="str">
        <f t="shared" si="216"/>
        <v/>
      </c>
      <c r="AB2779" s="957">
        <f t="array" ref="AB2779">MAX(($I$2:$I$10000=I2779)*($W$2:$W$10000=W2779)*($E$2:$E$10000="51")*($P$2:$P$10000))</f>
        <v>0</v>
      </c>
      <c r="AC2779" s="957">
        <f t="shared" si="219"/>
        <v>0</v>
      </c>
    </row>
    <row r="2780" spans="24:29" x14ac:dyDescent="0.3">
      <c r="X2780" s="970" t="str">
        <f t="shared" si="217"/>
        <v>PAS AE 2018</v>
      </c>
      <c r="Y2780" s="970" t="str">
        <f t="shared" si="218"/>
        <v/>
      </c>
      <c r="Z2780" s="957">
        <f t="shared" si="215"/>
        <v>0</v>
      </c>
      <c r="AA2780" s="957" t="str">
        <f t="shared" si="216"/>
        <v/>
      </c>
      <c r="AB2780" s="957">
        <f t="array" ref="AB2780">MAX(($I$2:$I$10000=I2780)*($W$2:$W$10000=W2780)*($E$2:$E$10000="51")*($P$2:$P$10000))</f>
        <v>0</v>
      </c>
      <c r="AC2780" s="957">
        <f t="shared" si="219"/>
        <v>0</v>
      </c>
    </row>
    <row r="2781" spans="24:29" x14ac:dyDescent="0.3">
      <c r="X2781" s="970" t="str">
        <f t="shared" si="217"/>
        <v>PAS AE 2018</v>
      </c>
      <c r="Y2781" s="970" t="str">
        <f t="shared" si="218"/>
        <v/>
      </c>
      <c r="Z2781" s="957">
        <f t="shared" si="215"/>
        <v>0</v>
      </c>
      <c r="AA2781" s="957" t="str">
        <f t="shared" si="216"/>
        <v/>
      </c>
      <c r="AB2781" s="957">
        <f t="array" ref="AB2781">MAX(($I$2:$I$10000=I2781)*($W$2:$W$10000=W2781)*($E$2:$E$10000="51")*($P$2:$P$10000))</f>
        <v>0</v>
      </c>
      <c r="AC2781" s="957">
        <f t="shared" si="219"/>
        <v>0</v>
      </c>
    </row>
    <row r="2782" spans="24:29" x14ac:dyDescent="0.3">
      <c r="X2782" s="970" t="str">
        <f t="shared" si="217"/>
        <v>PAS AE 2018</v>
      </c>
      <c r="Y2782" s="970" t="str">
        <f t="shared" si="218"/>
        <v/>
      </c>
      <c r="Z2782" s="957">
        <f t="shared" si="215"/>
        <v>0</v>
      </c>
      <c r="AA2782" s="957" t="str">
        <f t="shared" si="216"/>
        <v/>
      </c>
      <c r="AB2782" s="957">
        <f t="array" ref="AB2782">MAX(($I$2:$I$10000=I2782)*($W$2:$W$10000=W2782)*($E$2:$E$10000="51")*($P$2:$P$10000))</f>
        <v>0</v>
      </c>
      <c r="AC2782" s="957">
        <f t="shared" si="219"/>
        <v>0</v>
      </c>
    </row>
    <row r="2783" spans="24:29" x14ac:dyDescent="0.3">
      <c r="X2783" s="970" t="str">
        <f t="shared" si="217"/>
        <v>PAS AE 2018</v>
      </c>
      <c r="Y2783" s="970" t="str">
        <f t="shared" si="218"/>
        <v/>
      </c>
      <c r="Z2783" s="957">
        <f t="shared" si="215"/>
        <v>0</v>
      </c>
      <c r="AA2783" s="957" t="str">
        <f t="shared" si="216"/>
        <v/>
      </c>
      <c r="AB2783" s="957">
        <f t="array" ref="AB2783">MAX(($I$2:$I$10000=I2783)*($W$2:$W$10000=W2783)*($E$2:$E$10000="51")*($P$2:$P$10000))</f>
        <v>0</v>
      </c>
      <c r="AC2783" s="957">
        <f t="shared" si="219"/>
        <v>0</v>
      </c>
    </row>
    <row r="2784" spans="24:29" x14ac:dyDescent="0.3">
      <c r="X2784" s="970" t="str">
        <f t="shared" si="217"/>
        <v>PAS AE 2018</v>
      </c>
      <c r="Y2784" s="970" t="str">
        <f t="shared" si="218"/>
        <v/>
      </c>
      <c r="Z2784" s="957">
        <f t="shared" si="215"/>
        <v>0</v>
      </c>
      <c r="AA2784" s="957" t="str">
        <f t="shared" si="216"/>
        <v/>
      </c>
      <c r="AB2784" s="957">
        <f t="array" ref="AB2784">MAX(($I$2:$I$10000=I2784)*($W$2:$W$10000=W2784)*($E$2:$E$10000="51")*($P$2:$P$10000))</f>
        <v>0</v>
      </c>
      <c r="AC2784" s="957">
        <f t="shared" si="219"/>
        <v>0</v>
      </c>
    </row>
    <row r="2785" spans="24:29" x14ac:dyDescent="0.3">
      <c r="X2785" s="970" t="str">
        <f t="shared" si="217"/>
        <v>PAS AE 2018</v>
      </c>
      <c r="Y2785" s="970" t="str">
        <f t="shared" si="218"/>
        <v/>
      </c>
      <c r="Z2785" s="957">
        <f t="shared" si="215"/>
        <v>0</v>
      </c>
      <c r="AA2785" s="957" t="str">
        <f t="shared" si="216"/>
        <v/>
      </c>
      <c r="AB2785" s="957">
        <f t="array" ref="AB2785">MAX(($I$2:$I$10000=I2785)*($W$2:$W$10000=W2785)*($E$2:$E$10000="51")*($P$2:$P$10000))</f>
        <v>0</v>
      </c>
      <c r="AC2785" s="957">
        <f t="shared" si="219"/>
        <v>0</v>
      </c>
    </row>
    <row r="2786" spans="24:29" x14ac:dyDescent="0.3">
      <c r="X2786" s="970" t="str">
        <f t="shared" si="217"/>
        <v>PAS AE 2018</v>
      </c>
      <c r="Y2786" s="970" t="str">
        <f t="shared" si="218"/>
        <v/>
      </c>
      <c r="Z2786" s="957">
        <f t="shared" si="215"/>
        <v>0</v>
      </c>
      <c r="AA2786" s="957" t="str">
        <f t="shared" si="216"/>
        <v/>
      </c>
      <c r="AB2786" s="957">
        <f t="array" ref="AB2786">MAX(($I$2:$I$10000=I2786)*($W$2:$W$10000=W2786)*($E$2:$E$10000="51")*($P$2:$P$10000))</f>
        <v>0</v>
      </c>
      <c r="AC2786" s="957">
        <f t="shared" si="219"/>
        <v>0</v>
      </c>
    </row>
    <row r="2787" spans="24:29" x14ac:dyDescent="0.3">
      <c r="X2787" s="970" t="str">
        <f t="shared" si="217"/>
        <v>PAS AE 2018</v>
      </c>
      <c r="Y2787" s="970" t="str">
        <f t="shared" si="218"/>
        <v/>
      </c>
      <c r="Z2787" s="957">
        <f t="shared" si="215"/>
        <v>0</v>
      </c>
      <c r="AA2787" s="957" t="str">
        <f t="shared" si="216"/>
        <v/>
      </c>
      <c r="AB2787" s="957">
        <f t="array" ref="AB2787">MAX(($I$2:$I$10000=I2787)*($W$2:$W$10000=W2787)*($E$2:$E$10000="51")*($P$2:$P$10000))</f>
        <v>0</v>
      </c>
      <c r="AC2787" s="957">
        <f t="shared" si="219"/>
        <v>0</v>
      </c>
    </row>
    <row r="2788" spans="24:29" x14ac:dyDescent="0.3">
      <c r="X2788" s="970" t="str">
        <f t="shared" si="217"/>
        <v>PAS AE 2018</v>
      </c>
      <c r="Y2788" s="970" t="str">
        <f t="shared" si="218"/>
        <v/>
      </c>
      <c r="Z2788" s="957">
        <f t="shared" si="215"/>
        <v>0</v>
      </c>
      <c r="AA2788" s="957" t="str">
        <f t="shared" si="216"/>
        <v/>
      </c>
      <c r="AB2788" s="957">
        <f t="array" ref="AB2788">MAX(($I$2:$I$10000=I2788)*($W$2:$W$10000=W2788)*($E$2:$E$10000="51")*($P$2:$P$10000))</f>
        <v>0</v>
      </c>
      <c r="AC2788" s="957">
        <f t="shared" si="219"/>
        <v>0</v>
      </c>
    </row>
    <row r="2789" spans="24:29" x14ac:dyDescent="0.3">
      <c r="X2789" s="970" t="str">
        <f t="shared" si="217"/>
        <v>PAS AE 2018</v>
      </c>
      <c r="Y2789" s="970" t="str">
        <f t="shared" si="218"/>
        <v/>
      </c>
      <c r="Z2789" s="957">
        <f t="shared" si="215"/>
        <v>0</v>
      </c>
      <c r="AA2789" s="957" t="str">
        <f t="shared" si="216"/>
        <v/>
      </c>
      <c r="AB2789" s="957">
        <f t="array" ref="AB2789">MAX(($I$2:$I$10000=I2789)*($W$2:$W$10000=W2789)*($E$2:$E$10000="51")*($P$2:$P$10000))</f>
        <v>0</v>
      </c>
      <c r="AC2789" s="957">
        <f t="shared" si="219"/>
        <v>0</v>
      </c>
    </row>
    <row r="2790" spans="24:29" x14ac:dyDescent="0.3">
      <c r="X2790" s="970" t="str">
        <f t="shared" si="217"/>
        <v>PAS AE 2018</v>
      </c>
      <c r="Y2790" s="970" t="str">
        <f t="shared" si="218"/>
        <v/>
      </c>
      <c r="Z2790" s="957">
        <f t="shared" si="215"/>
        <v>0</v>
      </c>
      <c r="AA2790" s="957" t="str">
        <f t="shared" si="216"/>
        <v/>
      </c>
      <c r="AB2790" s="957">
        <f t="array" ref="AB2790">MAX(($I$2:$I$10000=I2790)*($W$2:$W$10000=W2790)*($E$2:$E$10000="51")*($P$2:$P$10000))</f>
        <v>0</v>
      </c>
      <c r="AC2790" s="957">
        <f t="shared" si="219"/>
        <v>0</v>
      </c>
    </row>
    <row r="2791" spans="24:29" x14ac:dyDescent="0.3">
      <c r="X2791" s="970" t="str">
        <f t="shared" si="217"/>
        <v>PAS AE 2018</v>
      </c>
      <c r="Y2791" s="970" t="str">
        <f t="shared" si="218"/>
        <v/>
      </c>
      <c r="Z2791" s="957">
        <f t="shared" si="215"/>
        <v>0</v>
      </c>
      <c r="AA2791" s="957" t="str">
        <f t="shared" si="216"/>
        <v/>
      </c>
      <c r="AB2791" s="957">
        <f t="array" ref="AB2791">MAX(($I$2:$I$10000=I2791)*($W$2:$W$10000=W2791)*($E$2:$E$10000="51")*($P$2:$P$10000))</f>
        <v>0</v>
      </c>
      <c r="AC2791" s="957">
        <f t="shared" si="219"/>
        <v>0</v>
      </c>
    </row>
    <row r="2792" spans="24:29" x14ac:dyDescent="0.3">
      <c r="X2792" s="970" t="str">
        <f t="shared" si="217"/>
        <v>PAS AE 2018</v>
      </c>
      <c r="Y2792" s="970" t="str">
        <f t="shared" si="218"/>
        <v/>
      </c>
      <c r="Z2792" s="957">
        <f t="shared" si="215"/>
        <v>0</v>
      </c>
      <c r="AA2792" s="957" t="str">
        <f t="shared" si="216"/>
        <v/>
      </c>
      <c r="AB2792" s="957">
        <f t="array" ref="AB2792">MAX(($I$2:$I$10000=I2792)*($W$2:$W$10000=W2792)*($E$2:$E$10000="51")*($P$2:$P$10000))</f>
        <v>0</v>
      </c>
      <c r="AC2792" s="957">
        <f t="shared" si="219"/>
        <v>0</v>
      </c>
    </row>
    <row r="2793" spans="24:29" x14ac:dyDescent="0.3">
      <c r="X2793" s="970" t="str">
        <f t="shared" si="217"/>
        <v>PAS AE 2018</v>
      </c>
      <c r="Y2793" s="970" t="str">
        <f t="shared" si="218"/>
        <v/>
      </c>
      <c r="Z2793" s="957">
        <f t="shared" si="215"/>
        <v>0</v>
      </c>
      <c r="AA2793" s="957" t="str">
        <f t="shared" si="216"/>
        <v/>
      </c>
      <c r="AB2793" s="957">
        <f t="array" ref="AB2793">MAX(($I$2:$I$10000=I2793)*($W$2:$W$10000=W2793)*($E$2:$E$10000="51")*($P$2:$P$10000))</f>
        <v>0</v>
      </c>
      <c r="AC2793" s="957">
        <f t="shared" si="219"/>
        <v>0</v>
      </c>
    </row>
    <row r="2794" spans="24:29" x14ac:dyDescent="0.3">
      <c r="X2794" s="970" t="str">
        <f t="shared" si="217"/>
        <v>PAS AE 2018</v>
      </c>
      <c r="Y2794" s="970" t="str">
        <f t="shared" si="218"/>
        <v/>
      </c>
      <c r="Z2794" s="957">
        <f t="shared" si="215"/>
        <v>0</v>
      </c>
      <c r="AA2794" s="957" t="str">
        <f t="shared" si="216"/>
        <v/>
      </c>
      <c r="AB2794" s="957">
        <f t="array" ref="AB2794">MAX(($I$2:$I$10000=I2794)*($W$2:$W$10000=W2794)*($E$2:$E$10000="51")*($P$2:$P$10000))</f>
        <v>0</v>
      </c>
      <c r="AC2794" s="957">
        <f t="shared" si="219"/>
        <v>0</v>
      </c>
    </row>
    <row r="2795" spans="24:29" x14ac:dyDescent="0.3">
      <c r="X2795" s="970" t="str">
        <f t="shared" si="217"/>
        <v>PAS AE 2018</v>
      </c>
      <c r="Y2795" s="970" t="str">
        <f t="shared" si="218"/>
        <v/>
      </c>
      <c r="Z2795" s="957">
        <f t="shared" si="215"/>
        <v>0</v>
      </c>
      <c r="AA2795" s="957" t="str">
        <f t="shared" si="216"/>
        <v/>
      </c>
      <c r="AB2795" s="957">
        <f t="array" ref="AB2795">MAX(($I$2:$I$10000=I2795)*($W$2:$W$10000=W2795)*($E$2:$E$10000="51")*($P$2:$P$10000))</f>
        <v>0</v>
      </c>
      <c r="AC2795" s="957">
        <f t="shared" si="219"/>
        <v>0</v>
      </c>
    </row>
    <row r="2796" spans="24:29" x14ac:dyDescent="0.3">
      <c r="X2796" s="970" t="str">
        <f t="shared" si="217"/>
        <v>PAS AE 2018</v>
      </c>
      <c r="Y2796" s="970" t="str">
        <f t="shared" si="218"/>
        <v/>
      </c>
      <c r="Z2796" s="957">
        <f t="shared" si="215"/>
        <v>0</v>
      </c>
      <c r="AA2796" s="957" t="str">
        <f t="shared" si="216"/>
        <v/>
      </c>
      <c r="AB2796" s="957">
        <f t="array" ref="AB2796">MAX(($I$2:$I$10000=I2796)*($W$2:$W$10000=W2796)*($E$2:$E$10000="51")*($P$2:$P$10000))</f>
        <v>0</v>
      </c>
      <c r="AC2796" s="957">
        <f t="shared" si="219"/>
        <v>0</v>
      </c>
    </row>
    <row r="2797" spans="24:29" x14ac:dyDescent="0.3">
      <c r="X2797" s="970" t="str">
        <f t="shared" si="217"/>
        <v>PAS AE 2018</v>
      </c>
      <c r="Y2797" s="970" t="str">
        <f t="shared" si="218"/>
        <v/>
      </c>
      <c r="Z2797" s="957">
        <f t="shared" si="215"/>
        <v>0</v>
      </c>
      <c r="AA2797" s="957" t="str">
        <f t="shared" si="216"/>
        <v/>
      </c>
      <c r="AB2797" s="957">
        <f t="array" ref="AB2797">MAX(($I$2:$I$10000=I2797)*($W$2:$W$10000=W2797)*($E$2:$E$10000="51")*($P$2:$P$10000))</f>
        <v>0</v>
      </c>
      <c r="AC2797" s="957">
        <f t="shared" si="219"/>
        <v>0</v>
      </c>
    </row>
    <row r="2798" spans="24:29" x14ac:dyDescent="0.3">
      <c r="X2798" s="970" t="str">
        <f t="shared" si="217"/>
        <v>PAS AE 2018</v>
      </c>
      <c r="Y2798" s="970" t="str">
        <f t="shared" si="218"/>
        <v/>
      </c>
      <c r="Z2798" s="957">
        <f t="shared" si="215"/>
        <v>0</v>
      </c>
      <c r="AA2798" s="957" t="str">
        <f t="shared" si="216"/>
        <v/>
      </c>
      <c r="AB2798" s="957">
        <f t="array" ref="AB2798">MAX(($I$2:$I$10000=I2798)*($W$2:$W$10000=W2798)*($E$2:$E$10000="51")*($P$2:$P$10000))</f>
        <v>0</v>
      </c>
      <c r="AC2798" s="957">
        <f t="shared" si="219"/>
        <v>0</v>
      </c>
    </row>
    <row r="2799" spans="24:29" x14ac:dyDescent="0.3">
      <c r="X2799" s="970" t="str">
        <f t="shared" si="217"/>
        <v>PAS AE 2018</v>
      </c>
      <c r="Y2799" s="970" t="str">
        <f t="shared" si="218"/>
        <v/>
      </c>
      <c r="Z2799" s="957">
        <f t="shared" si="215"/>
        <v>0</v>
      </c>
      <c r="AA2799" s="957" t="str">
        <f t="shared" si="216"/>
        <v/>
      </c>
      <c r="AB2799" s="957">
        <f t="array" ref="AB2799">MAX(($I$2:$I$10000=I2799)*($W$2:$W$10000=W2799)*($E$2:$E$10000="51")*($P$2:$P$10000))</f>
        <v>0</v>
      </c>
      <c r="AC2799" s="957">
        <f t="shared" si="219"/>
        <v>0</v>
      </c>
    </row>
    <row r="2800" spans="24:29" x14ac:dyDescent="0.3">
      <c r="X2800" s="970" t="str">
        <f t="shared" si="217"/>
        <v>PAS AE 2018</v>
      </c>
      <c r="Y2800" s="970" t="str">
        <f t="shared" si="218"/>
        <v/>
      </c>
      <c r="Z2800" s="957">
        <f t="shared" si="215"/>
        <v>0</v>
      </c>
      <c r="AA2800" s="957" t="str">
        <f t="shared" si="216"/>
        <v/>
      </c>
      <c r="AB2800" s="957">
        <f t="array" ref="AB2800">MAX(($I$2:$I$10000=I2800)*($W$2:$W$10000=W2800)*($E$2:$E$10000="51")*($P$2:$P$10000))</f>
        <v>0</v>
      </c>
      <c r="AC2800" s="957">
        <f t="shared" si="219"/>
        <v>0</v>
      </c>
    </row>
    <row r="2801" spans="24:29" x14ac:dyDescent="0.3">
      <c r="X2801" s="970" t="str">
        <f t="shared" si="217"/>
        <v>PAS AE 2018</v>
      </c>
      <c r="Y2801" s="970" t="str">
        <f t="shared" si="218"/>
        <v/>
      </c>
      <c r="Z2801" s="957">
        <f t="shared" si="215"/>
        <v>0</v>
      </c>
      <c r="AA2801" s="957" t="str">
        <f t="shared" si="216"/>
        <v/>
      </c>
      <c r="AB2801" s="957">
        <f t="array" ref="AB2801">MAX(($I$2:$I$10000=I2801)*($W$2:$W$10000=W2801)*($E$2:$E$10000="51")*($P$2:$P$10000))</f>
        <v>0</v>
      </c>
      <c r="AC2801" s="957">
        <f t="shared" si="219"/>
        <v>0</v>
      </c>
    </row>
    <row r="2802" spans="24:29" x14ac:dyDescent="0.3">
      <c r="X2802" s="970" t="str">
        <f t="shared" si="217"/>
        <v>PAS AE 2018</v>
      </c>
      <c r="Y2802" s="970" t="str">
        <f t="shared" si="218"/>
        <v/>
      </c>
      <c r="Z2802" s="957">
        <f t="shared" si="215"/>
        <v>0</v>
      </c>
      <c r="AA2802" s="957" t="str">
        <f t="shared" si="216"/>
        <v/>
      </c>
      <c r="AB2802" s="957">
        <f t="array" ref="AB2802">MAX(($I$2:$I$10000=I2802)*($W$2:$W$10000=W2802)*($E$2:$E$10000="51")*($P$2:$P$10000))</f>
        <v>0</v>
      </c>
      <c r="AC2802" s="957">
        <f t="shared" si="219"/>
        <v>0</v>
      </c>
    </row>
    <row r="2803" spans="24:29" x14ac:dyDescent="0.3">
      <c r="X2803" s="970" t="str">
        <f t="shared" si="217"/>
        <v>PAS AE 2018</v>
      </c>
      <c r="Y2803" s="970" t="str">
        <f t="shared" si="218"/>
        <v/>
      </c>
      <c r="Z2803" s="957">
        <f t="shared" si="215"/>
        <v>0</v>
      </c>
      <c r="AA2803" s="957" t="str">
        <f t="shared" si="216"/>
        <v/>
      </c>
      <c r="AB2803" s="957">
        <f t="array" ref="AB2803">MAX(($I$2:$I$10000=I2803)*($W$2:$W$10000=W2803)*($E$2:$E$10000="51")*($P$2:$P$10000))</f>
        <v>0</v>
      </c>
      <c r="AC2803" s="957">
        <f t="shared" si="219"/>
        <v>0</v>
      </c>
    </row>
    <row r="2804" spans="24:29" x14ac:dyDescent="0.3">
      <c r="X2804" s="970" t="str">
        <f t="shared" si="217"/>
        <v>PAS AE 2018</v>
      </c>
      <c r="Y2804" s="970" t="str">
        <f t="shared" si="218"/>
        <v/>
      </c>
      <c r="Z2804" s="957">
        <f t="shared" si="215"/>
        <v>0</v>
      </c>
      <c r="AA2804" s="957" t="str">
        <f t="shared" si="216"/>
        <v/>
      </c>
      <c r="AB2804" s="957">
        <f t="array" ref="AB2804">MAX(($I$2:$I$10000=I2804)*($W$2:$W$10000=W2804)*($E$2:$E$10000="51")*($P$2:$P$10000))</f>
        <v>0</v>
      </c>
      <c r="AC2804" s="957">
        <f t="shared" si="219"/>
        <v>0</v>
      </c>
    </row>
    <row r="2805" spans="24:29" x14ac:dyDescent="0.3">
      <c r="X2805" s="970" t="str">
        <f t="shared" si="217"/>
        <v>PAS AE 2018</v>
      </c>
      <c r="Y2805" s="970" t="str">
        <f t="shared" si="218"/>
        <v/>
      </c>
      <c r="Z2805" s="957">
        <f t="shared" si="215"/>
        <v>0</v>
      </c>
      <c r="AA2805" s="957" t="str">
        <f t="shared" si="216"/>
        <v/>
      </c>
      <c r="AB2805" s="957">
        <f t="array" ref="AB2805">MAX(($I$2:$I$10000=I2805)*($W$2:$W$10000=W2805)*($E$2:$E$10000="51")*($P$2:$P$10000))</f>
        <v>0</v>
      </c>
      <c r="AC2805" s="957">
        <f t="shared" si="219"/>
        <v>0</v>
      </c>
    </row>
    <row r="2806" spans="24:29" x14ac:dyDescent="0.3">
      <c r="X2806" s="970" t="str">
        <f t="shared" si="217"/>
        <v>PAS AE 2018</v>
      </c>
      <c r="Y2806" s="970" t="str">
        <f t="shared" si="218"/>
        <v/>
      </c>
      <c r="Z2806" s="957">
        <f t="shared" si="215"/>
        <v>0</v>
      </c>
      <c r="AA2806" s="957" t="str">
        <f t="shared" si="216"/>
        <v/>
      </c>
      <c r="AB2806" s="957">
        <f t="array" ref="AB2806">MAX(($I$2:$I$10000=I2806)*($W$2:$W$10000=W2806)*($E$2:$E$10000="51")*($P$2:$P$10000))</f>
        <v>0</v>
      </c>
      <c r="AC2806" s="957">
        <f t="shared" si="219"/>
        <v>0</v>
      </c>
    </row>
    <row r="2807" spans="24:29" x14ac:dyDescent="0.3">
      <c r="X2807" s="970" t="str">
        <f t="shared" si="217"/>
        <v>PAS AE 2018</v>
      </c>
      <c r="Y2807" s="970" t="str">
        <f t="shared" si="218"/>
        <v/>
      </c>
      <c r="Z2807" s="957">
        <f t="shared" si="215"/>
        <v>0</v>
      </c>
      <c r="AA2807" s="957" t="str">
        <f t="shared" si="216"/>
        <v/>
      </c>
      <c r="AB2807" s="957">
        <f t="array" ref="AB2807">MAX(($I$2:$I$10000=I2807)*($W$2:$W$10000=W2807)*($E$2:$E$10000="51")*($P$2:$P$10000))</f>
        <v>0</v>
      </c>
      <c r="AC2807" s="957">
        <f t="shared" si="219"/>
        <v>0</v>
      </c>
    </row>
    <row r="2808" spans="24:29" x14ac:dyDescent="0.3">
      <c r="X2808" s="970" t="str">
        <f t="shared" si="217"/>
        <v>PAS AE 2018</v>
      </c>
      <c r="Y2808" s="970" t="str">
        <f t="shared" si="218"/>
        <v/>
      </c>
      <c r="Z2808" s="957">
        <f t="shared" si="215"/>
        <v>0</v>
      </c>
      <c r="AA2808" s="957" t="str">
        <f t="shared" si="216"/>
        <v/>
      </c>
      <c r="AB2808" s="957">
        <f t="array" ref="AB2808">MAX(($I$2:$I$10000=I2808)*($W$2:$W$10000=W2808)*($E$2:$E$10000="51")*($P$2:$P$10000))</f>
        <v>0</v>
      </c>
      <c r="AC2808" s="957">
        <f t="shared" si="219"/>
        <v>0</v>
      </c>
    </row>
    <row r="2809" spans="24:29" x14ac:dyDescent="0.3">
      <c r="X2809" s="970" t="str">
        <f t="shared" si="217"/>
        <v>PAS AE 2018</v>
      </c>
      <c r="Y2809" s="970" t="str">
        <f t="shared" si="218"/>
        <v/>
      </c>
      <c r="Z2809" s="957">
        <f t="shared" si="215"/>
        <v>0</v>
      </c>
      <c r="AA2809" s="957" t="str">
        <f t="shared" si="216"/>
        <v/>
      </c>
      <c r="AB2809" s="957">
        <f t="array" ref="AB2809">MAX(($I$2:$I$10000=I2809)*($W$2:$W$10000=W2809)*($E$2:$E$10000="51")*($P$2:$P$10000))</f>
        <v>0</v>
      </c>
      <c r="AC2809" s="957">
        <f t="shared" si="219"/>
        <v>0</v>
      </c>
    </row>
    <row r="2810" spans="24:29" x14ac:dyDescent="0.3">
      <c r="X2810" s="970" t="str">
        <f t="shared" si="217"/>
        <v>PAS AE 2018</v>
      </c>
      <c r="Y2810" s="970" t="str">
        <f t="shared" si="218"/>
        <v/>
      </c>
      <c r="Z2810" s="957">
        <f t="shared" si="215"/>
        <v>0</v>
      </c>
      <c r="AA2810" s="957" t="str">
        <f t="shared" si="216"/>
        <v/>
      </c>
      <c r="AB2810" s="957">
        <f t="array" ref="AB2810">MAX(($I$2:$I$10000=I2810)*($W$2:$W$10000=W2810)*($E$2:$E$10000="51")*($P$2:$P$10000))</f>
        <v>0</v>
      </c>
      <c r="AC2810" s="957">
        <f t="shared" si="219"/>
        <v>0</v>
      </c>
    </row>
    <row r="2811" spans="24:29" x14ac:dyDescent="0.3">
      <c r="X2811" s="970" t="str">
        <f t="shared" si="217"/>
        <v>PAS AE 2018</v>
      </c>
      <c r="Y2811" s="970" t="str">
        <f t="shared" si="218"/>
        <v/>
      </c>
      <c r="Z2811" s="957">
        <f t="shared" si="215"/>
        <v>0</v>
      </c>
      <c r="AA2811" s="957" t="str">
        <f t="shared" si="216"/>
        <v/>
      </c>
      <c r="AB2811" s="957">
        <f t="array" ref="AB2811">MAX(($I$2:$I$10000=I2811)*($W$2:$W$10000=W2811)*($E$2:$E$10000="51")*($P$2:$P$10000))</f>
        <v>0</v>
      </c>
      <c r="AC2811" s="957">
        <f t="shared" si="219"/>
        <v>0</v>
      </c>
    </row>
    <row r="2812" spans="24:29" x14ac:dyDescent="0.3">
      <c r="X2812" s="970" t="str">
        <f t="shared" si="217"/>
        <v>PAS AE 2018</v>
      </c>
      <c r="Y2812" s="970" t="str">
        <f t="shared" si="218"/>
        <v/>
      </c>
      <c r="Z2812" s="957">
        <f t="shared" si="215"/>
        <v>0</v>
      </c>
      <c r="AA2812" s="957" t="str">
        <f t="shared" si="216"/>
        <v/>
      </c>
      <c r="AB2812" s="957">
        <f t="array" ref="AB2812">MAX(($I$2:$I$10000=I2812)*($W$2:$W$10000=W2812)*($E$2:$E$10000="51")*($P$2:$P$10000))</f>
        <v>0</v>
      </c>
      <c r="AC2812" s="957">
        <f t="shared" si="219"/>
        <v>0</v>
      </c>
    </row>
    <row r="2813" spans="24:29" x14ac:dyDescent="0.3">
      <c r="X2813" s="970" t="str">
        <f t="shared" si="217"/>
        <v>PAS AE 2018</v>
      </c>
      <c r="Y2813" s="970" t="str">
        <f t="shared" si="218"/>
        <v/>
      </c>
      <c r="Z2813" s="957">
        <f t="shared" si="215"/>
        <v>0</v>
      </c>
      <c r="AA2813" s="957" t="str">
        <f t="shared" si="216"/>
        <v/>
      </c>
      <c r="AB2813" s="957">
        <f t="array" ref="AB2813">MAX(($I$2:$I$10000=I2813)*($W$2:$W$10000=W2813)*($E$2:$E$10000="51")*($P$2:$P$10000))</f>
        <v>0</v>
      </c>
      <c r="AC2813" s="957">
        <f t="shared" si="219"/>
        <v>0</v>
      </c>
    </row>
    <row r="2814" spans="24:29" x14ac:dyDescent="0.3">
      <c r="X2814" s="970" t="str">
        <f t="shared" si="217"/>
        <v>PAS AE 2018</v>
      </c>
      <c r="Y2814" s="970" t="str">
        <f t="shared" si="218"/>
        <v/>
      </c>
      <c r="Z2814" s="957">
        <f t="shared" si="215"/>
        <v>0</v>
      </c>
      <c r="AA2814" s="957" t="str">
        <f t="shared" si="216"/>
        <v/>
      </c>
      <c r="AB2814" s="957">
        <f t="array" ref="AB2814">MAX(($I$2:$I$10000=I2814)*($W$2:$W$10000=W2814)*($E$2:$E$10000="51")*($P$2:$P$10000))</f>
        <v>0</v>
      </c>
      <c r="AC2814" s="957">
        <f t="shared" si="219"/>
        <v>0</v>
      </c>
    </row>
    <row r="2815" spans="24:29" x14ac:dyDescent="0.3">
      <c r="X2815" s="970" t="str">
        <f t="shared" si="217"/>
        <v>PAS AE 2018</v>
      </c>
      <c r="Y2815" s="970" t="str">
        <f t="shared" si="218"/>
        <v/>
      </c>
      <c r="Z2815" s="957">
        <f t="shared" si="215"/>
        <v>0</v>
      </c>
      <c r="AA2815" s="957" t="str">
        <f t="shared" si="216"/>
        <v/>
      </c>
      <c r="AB2815" s="957">
        <f t="array" ref="AB2815">MAX(($I$2:$I$10000=I2815)*($W$2:$W$10000=W2815)*($E$2:$E$10000="51")*($P$2:$P$10000))</f>
        <v>0</v>
      </c>
      <c r="AC2815" s="957">
        <f t="shared" si="219"/>
        <v>0</v>
      </c>
    </row>
    <row r="2816" spans="24:29" x14ac:dyDescent="0.3">
      <c r="X2816" s="970" t="str">
        <f t="shared" si="217"/>
        <v>PAS AE 2018</v>
      </c>
      <c r="Y2816" s="970" t="str">
        <f t="shared" si="218"/>
        <v/>
      </c>
      <c r="Z2816" s="957">
        <f t="shared" si="215"/>
        <v>0</v>
      </c>
      <c r="AA2816" s="957" t="str">
        <f t="shared" si="216"/>
        <v/>
      </c>
      <c r="AB2816" s="957">
        <f t="array" ref="AB2816">MAX(($I$2:$I$10000=I2816)*($W$2:$W$10000=W2816)*($E$2:$E$10000="51")*($P$2:$P$10000))</f>
        <v>0</v>
      </c>
      <c r="AC2816" s="957">
        <f t="shared" si="219"/>
        <v>0</v>
      </c>
    </row>
    <row r="2817" spans="24:29" x14ac:dyDescent="0.3">
      <c r="X2817" s="970" t="str">
        <f t="shared" si="217"/>
        <v>PAS AE 2018</v>
      </c>
      <c r="Y2817" s="970" t="str">
        <f t="shared" si="218"/>
        <v/>
      </c>
      <c r="Z2817" s="957">
        <f t="shared" si="215"/>
        <v>0</v>
      </c>
      <c r="AA2817" s="957" t="str">
        <f t="shared" si="216"/>
        <v/>
      </c>
      <c r="AB2817" s="957">
        <f t="array" ref="AB2817">MAX(($I$2:$I$10000=I2817)*($W$2:$W$10000=W2817)*($E$2:$E$10000="51")*($P$2:$P$10000))</f>
        <v>0</v>
      </c>
      <c r="AC2817" s="957">
        <f t="shared" si="219"/>
        <v>0</v>
      </c>
    </row>
    <row r="2818" spans="24:29" x14ac:dyDescent="0.3">
      <c r="X2818" s="970" t="str">
        <f t="shared" si="217"/>
        <v>PAS AE 2018</v>
      </c>
      <c r="Y2818" s="970" t="str">
        <f t="shared" si="218"/>
        <v/>
      </c>
      <c r="Z2818" s="957">
        <f t="shared" ref="Z2818:Z2881" si="220">IF(AND(X2818="AE 2018",Y2818&lt;&gt;"0"),F2818,0)</f>
        <v>0</v>
      </c>
      <c r="AA2818" s="957" t="str">
        <f t="shared" ref="AA2818:AA2881" si="221">LEFT(C2818,12)</f>
        <v/>
      </c>
      <c r="AB2818" s="957">
        <f t="array" ref="AB2818">MAX(($I$2:$I$10000=I2818)*($W$2:$W$10000=W2818)*($E$2:$E$10000="51")*($P$2:$P$10000))</f>
        <v>0</v>
      </c>
      <c r="AC2818" s="957">
        <f t="shared" si="219"/>
        <v>0</v>
      </c>
    </row>
    <row r="2819" spans="24:29" x14ac:dyDescent="0.3">
      <c r="X2819" s="970" t="str">
        <f t="shared" ref="X2819:X2882" si="222">IF(AND(OR(E2819="51",E2819="57",E2819="54",E2819="61"),YEAR(AB2819)=2018),"AE 2018","PAS AE 2018")</f>
        <v>PAS AE 2018</v>
      </c>
      <c r="Y2819" s="970" t="str">
        <f t="shared" ref="Y2819:Y2882" si="223">CONCATENATE(W2819,I2819,E2819)</f>
        <v/>
      </c>
      <c r="Z2819" s="957">
        <f t="shared" si="220"/>
        <v>0</v>
      </c>
      <c r="AA2819" s="957" t="str">
        <f t="shared" si="221"/>
        <v/>
      </c>
      <c r="AB2819" s="957">
        <f t="array" ref="AB2819">MAX(($I$2:$I$10000=I2819)*($W$2:$W$10000=W2819)*($E$2:$E$10000="51")*($P$2:$P$10000))</f>
        <v>0</v>
      </c>
      <c r="AC2819" s="957">
        <f t="shared" ref="AC2819:AC2882" si="224">IF(YEAR(A2819)&gt;2018,0,F2819)</f>
        <v>0</v>
      </c>
    </row>
    <row r="2820" spans="24:29" x14ac:dyDescent="0.3">
      <c r="X2820" s="970" t="str">
        <f t="shared" si="222"/>
        <v>PAS AE 2018</v>
      </c>
      <c r="Y2820" s="970" t="str">
        <f t="shared" si="223"/>
        <v/>
      </c>
      <c r="Z2820" s="957">
        <f t="shared" si="220"/>
        <v>0</v>
      </c>
      <c r="AA2820" s="957" t="str">
        <f t="shared" si="221"/>
        <v/>
      </c>
      <c r="AB2820" s="957">
        <f t="array" ref="AB2820">MAX(($I$2:$I$10000=I2820)*($W$2:$W$10000=W2820)*($E$2:$E$10000="51")*($P$2:$P$10000))</f>
        <v>0</v>
      </c>
      <c r="AC2820" s="957">
        <f t="shared" si="224"/>
        <v>0</v>
      </c>
    </row>
    <row r="2821" spans="24:29" x14ac:dyDescent="0.3">
      <c r="X2821" s="970" t="str">
        <f t="shared" si="222"/>
        <v>PAS AE 2018</v>
      </c>
      <c r="Y2821" s="970" t="str">
        <f t="shared" si="223"/>
        <v/>
      </c>
      <c r="Z2821" s="957">
        <f t="shared" si="220"/>
        <v>0</v>
      </c>
      <c r="AA2821" s="957" t="str">
        <f t="shared" si="221"/>
        <v/>
      </c>
      <c r="AB2821" s="957">
        <f t="array" ref="AB2821">MAX(($I$2:$I$10000=I2821)*($W$2:$W$10000=W2821)*($E$2:$E$10000="51")*($P$2:$P$10000))</f>
        <v>0</v>
      </c>
      <c r="AC2821" s="957">
        <f t="shared" si="224"/>
        <v>0</v>
      </c>
    </row>
    <row r="2822" spans="24:29" x14ac:dyDescent="0.3">
      <c r="X2822" s="970" t="str">
        <f t="shared" si="222"/>
        <v>PAS AE 2018</v>
      </c>
      <c r="Y2822" s="970" t="str">
        <f t="shared" si="223"/>
        <v/>
      </c>
      <c r="Z2822" s="957">
        <f t="shared" si="220"/>
        <v>0</v>
      </c>
      <c r="AA2822" s="957" t="str">
        <f t="shared" si="221"/>
        <v/>
      </c>
      <c r="AB2822" s="957">
        <f t="array" ref="AB2822">MAX(($I$2:$I$10000=I2822)*($W$2:$W$10000=W2822)*($E$2:$E$10000="51")*($P$2:$P$10000))</f>
        <v>0</v>
      </c>
      <c r="AC2822" s="957">
        <f t="shared" si="224"/>
        <v>0</v>
      </c>
    </row>
    <row r="2823" spans="24:29" x14ac:dyDescent="0.3">
      <c r="X2823" s="970" t="str">
        <f t="shared" si="222"/>
        <v>PAS AE 2018</v>
      </c>
      <c r="Y2823" s="970" t="str">
        <f t="shared" si="223"/>
        <v/>
      </c>
      <c r="Z2823" s="957">
        <f t="shared" si="220"/>
        <v>0</v>
      </c>
      <c r="AA2823" s="957" t="str">
        <f t="shared" si="221"/>
        <v/>
      </c>
      <c r="AB2823" s="957">
        <f t="array" ref="AB2823">MAX(($I$2:$I$10000=I2823)*($W$2:$W$10000=W2823)*($E$2:$E$10000="51")*($P$2:$P$10000))</f>
        <v>0</v>
      </c>
      <c r="AC2823" s="957">
        <f t="shared" si="224"/>
        <v>0</v>
      </c>
    </row>
    <row r="2824" spans="24:29" x14ac:dyDescent="0.3">
      <c r="X2824" s="970" t="str">
        <f t="shared" si="222"/>
        <v>PAS AE 2018</v>
      </c>
      <c r="Y2824" s="970" t="str">
        <f t="shared" si="223"/>
        <v/>
      </c>
      <c r="Z2824" s="957">
        <f t="shared" si="220"/>
        <v>0</v>
      </c>
      <c r="AA2824" s="957" t="str">
        <f t="shared" si="221"/>
        <v/>
      </c>
      <c r="AB2824" s="957">
        <f t="array" ref="AB2824">MAX(($I$2:$I$10000=I2824)*($W$2:$W$10000=W2824)*($E$2:$E$10000="51")*($P$2:$P$10000))</f>
        <v>0</v>
      </c>
      <c r="AC2824" s="957">
        <f t="shared" si="224"/>
        <v>0</v>
      </c>
    </row>
    <row r="2825" spans="24:29" x14ac:dyDescent="0.3">
      <c r="X2825" s="970" t="str">
        <f t="shared" si="222"/>
        <v>PAS AE 2018</v>
      </c>
      <c r="Y2825" s="970" t="str">
        <f t="shared" si="223"/>
        <v/>
      </c>
      <c r="Z2825" s="957">
        <f t="shared" si="220"/>
        <v>0</v>
      </c>
      <c r="AA2825" s="957" t="str">
        <f t="shared" si="221"/>
        <v/>
      </c>
      <c r="AB2825" s="957">
        <f t="array" ref="AB2825">MAX(($I$2:$I$10000=I2825)*($W$2:$W$10000=W2825)*($E$2:$E$10000="51")*($P$2:$P$10000))</f>
        <v>0</v>
      </c>
      <c r="AC2825" s="957">
        <f t="shared" si="224"/>
        <v>0</v>
      </c>
    </row>
    <row r="2826" spans="24:29" x14ac:dyDescent="0.3">
      <c r="X2826" s="970" t="str">
        <f t="shared" si="222"/>
        <v>PAS AE 2018</v>
      </c>
      <c r="Y2826" s="970" t="str">
        <f t="shared" si="223"/>
        <v/>
      </c>
      <c r="Z2826" s="957">
        <f t="shared" si="220"/>
        <v>0</v>
      </c>
      <c r="AA2826" s="957" t="str">
        <f t="shared" si="221"/>
        <v/>
      </c>
      <c r="AB2826" s="957">
        <f t="array" ref="AB2826">MAX(($I$2:$I$10000=I2826)*($W$2:$W$10000=W2826)*($E$2:$E$10000="51")*($P$2:$P$10000))</f>
        <v>0</v>
      </c>
      <c r="AC2826" s="957">
        <f t="shared" si="224"/>
        <v>0</v>
      </c>
    </row>
    <row r="2827" spans="24:29" x14ac:dyDescent="0.3">
      <c r="X2827" s="970" t="str">
        <f t="shared" si="222"/>
        <v>PAS AE 2018</v>
      </c>
      <c r="Y2827" s="970" t="str">
        <f t="shared" si="223"/>
        <v/>
      </c>
      <c r="Z2827" s="957">
        <f t="shared" si="220"/>
        <v>0</v>
      </c>
      <c r="AA2827" s="957" t="str">
        <f t="shared" si="221"/>
        <v/>
      </c>
      <c r="AB2827" s="957">
        <f t="array" ref="AB2827">MAX(($I$2:$I$10000=I2827)*($W$2:$W$10000=W2827)*($E$2:$E$10000="51")*($P$2:$P$10000))</f>
        <v>0</v>
      </c>
      <c r="AC2827" s="957">
        <f t="shared" si="224"/>
        <v>0</v>
      </c>
    </row>
    <row r="2828" spans="24:29" x14ac:dyDescent="0.3">
      <c r="X2828" s="970" t="str">
        <f t="shared" si="222"/>
        <v>PAS AE 2018</v>
      </c>
      <c r="Y2828" s="970" t="str">
        <f t="shared" si="223"/>
        <v/>
      </c>
      <c r="Z2828" s="957">
        <f t="shared" si="220"/>
        <v>0</v>
      </c>
      <c r="AA2828" s="957" t="str">
        <f t="shared" si="221"/>
        <v/>
      </c>
      <c r="AB2828" s="957">
        <f t="array" ref="AB2828">MAX(($I$2:$I$10000=I2828)*($W$2:$W$10000=W2828)*($E$2:$E$10000="51")*($P$2:$P$10000))</f>
        <v>0</v>
      </c>
      <c r="AC2828" s="957">
        <f t="shared" si="224"/>
        <v>0</v>
      </c>
    </row>
    <row r="2829" spans="24:29" x14ac:dyDescent="0.3">
      <c r="X2829" s="970" t="str">
        <f t="shared" si="222"/>
        <v>PAS AE 2018</v>
      </c>
      <c r="Y2829" s="970" t="str">
        <f t="shared" si="223"/>
        <v/>
      </c>
      <c r="Z2829" s="957">
        <f t="shared" si="220"/>
        <v>0</v>
      </c>
      <c r="AA2829" s="957" t="str">
        <f t="shared" si="221"/>
        <v/>
      </c>
      <c r="AB2829" s="957">
        <f t="array" ref="AB2829">MAX(($I$2:$I$10000=I2829)*($W$2:$W$10000=W2829)*($E$2:$E$10000="51")*($P$2:$P$10000))</f>
        <v>0</v>
      </c>
      <c r="AC2829" s="957">
        <f t="shared" si="224"/>
        <v>0</v>
      </c>
    </row>
    <row r="2830" spans="24:29" x14ac:dyDescent="0.3">
      <c r="X2830" s="970" t="str">
        <f t="shared" si="222"/>
        <v>PAS AE 2018</v>
      </c>
      <c r="Y2830" s="970" t="str">
        <f t="shared" si="223"/>
        <v/>
      </c>
      <c r="Z2830" s="957">
        <f t="shared" si="220"/>
        <v>0</v>
      </c>
      <c r="AA2830" s="957" t="str">
        <f t="shared" si="221"/>
        <v/>
      </c>
      <c r="AB2830" s="957">
        <f t="array" ref="AB2830">MAX(($I$2:$I$10000=I2830)*($W$2:$W$10000=W2830)*($E$2:$E$10000="51")*($P$2:$P$10000))</f>
        <v>0</v>
      </c>
      <c r="AC2830" s="957">
        <f t="shared" si="224"/>
        <v>0</v>
      </c>
    </row>
    <row r="2831" spans="24:29" x14ac:dyDescent="0.3">
      <c r="X2831" s="970" t="str">
        <f t="shared" si="222"/>
        <v>PAS AE 2018</v>
      </c>
      <c r="Y2831" s="970" t="str">
        <f t="shared" si="223"/>
        <v/>
      </c>
      <c r="Z2831" s="957">
        <f t="shared" si="220"/>
        <v>0</v>
      </c>
      <c r="AA2831" s="957" t="str">
        <f t="shared" si="221"/>
        <v/>
      </c>
      <c r="AB2831" s="957">
        <f t="array" ref="AB2831">MAX(($I$2:$I$10000=I2831)*($W$2:$W$10000=W2831)*($E$2:$E$10000="51")*($P$2:$P$10000))</f>
        <v>0</v>
      </c>
      <c r="AC2831" s="957">
        <f t="shared" si="224"/>
        <v>0</v>
      </c>
    </row>
    <row r="2832" spans="24:29" x14ac:dyDescent="0.3">
      <c r="X2832" s="970" t="str">
        <f t="shared" si="222"/>
        <v>PAS AE 2018</v>
      </c>
      <c r="Y2832" s="970" t="str">
        <f t="shared" si="223"/>
        <v/>
      </c>
      <c r="Z2832" s="957">
        <f t="shared" si="220"/>
        <v>0</v>
      </c>
      <c r="AA2832" s="957" t="str">
        <f t="shared" si="221"/>
        <v/>
      </c>
      <c r="AB2832" s="957">
        <f t="array" ref="AB2832">MAX(($I$2:$I$10000=I2832)*($W$2:$W$10000=W2832)*($E$2:$E$10000="51")*($P$2:$P$10000))</f>
        <v>0</v>
      </c>
      <c r="AC2832" s="957">
        <f t="shared" si="224"/>
        <v>0</v>
      </c>
    </row>
    <row r="2833" spans="24:29" x14ac:dyDescent="0.3">
      <c r="X2833" s="970" t="str">
        <f t="shared" si="222"/>
        <v>PAS AE 2018</v>
      </c>
      <c r="Y2833" s="970" t="str">
        <f t="shared" si="223"/>
        <v/>
      </c>
      <c r="Z2833" s="957">
        <f t="shared" si="220"/>
        <v>0</v>
      </c>
      <c r="AA2833" s="957" t="str">
        <f t="shared" si="221"/>
        <v/>
      </c>
      <c r="AB2833" s="957">
        <f t="array" ref="AB2833">MAX(($I$2:$I$10000=I2833)*($W$2:$W$10000=W2833)*($E$2:$E$10000="51")*($P$2:$P$10000))</f>
        <v>0</v>
      </c>
      <c r="AC2833" s="957">
        <f t="shared" si="224"/>
        <v>0</v>
      </c>
    </row>
    <row r="2834" spans="24:29" x14ac:dyDescent="0.3">
      <c r="X2834" s="970" t="str">
        <f t="shared" si="222"/>
        <v>PAS AE 2018</v>
      </c>
      <c r="Y2834" s="970" t="str">
        <f t="shared" si="223"/>
        <v/>
      </c>
      <c r="Z2834" s="957">
        <f t="shared" si="220"/>
        <v>0</v>
      </c>
      <c r="AA2834" s="957" t="str">
        <f t="shared" si="221"/>
        <v/>
      </c>
      <c r="AB2834" s="957">
        <f t="array" ref="AB2834">MAX(($I$2:$I$10000=I2834)*($W$2:$W$10000=W2834)*($E$2:$E$10000="51")*($P$2:$P$10000))</f>
        <v>0</v>
      </c>
      <c r="AC2834" s="957">
        <f t="shared" si="224"/>
        <v>0</v>
      </c>
    </row>
    <row r="2835" spans="24:29" x14ac:dyDescent="0.3">
      <c r="X2835" s="970" t="str">
        <f t="shared" si="222"/>
        <v>PAS AE 2018</v>
      </c>
      <c r="Y2835" s="970" t="str">
        <f t="shared" si="223"/>
        <v/>
      </c>
      <c r="Z2835" s="957">
        <f t="shared" si="220"/>
        <v>0</v>
      </c>
      <c r="AA2835" s="957" t="str">
        <f t="shared" si="221"/>
        <v/>
      </c>
      <c r="AB2835" s="957">
        <f t="array" ref="AB2835">MAX(($I$2:$I$10000=I2835)*($W$2:$W$10000=W2835)*($E$2:$E$10000="51")*($P$2:$P$10000))</f>
        <v>0</v>
      </c>
      <c r="AC2835" s="957">
        <f t="shared" si="224"/>
        <v>0</v>
      </c>
    </row>
    <row r="2836" spans="24:29" x14ac:dyDescent="0.3">
      <c r="X2836" s="970" t="str">
        <f t="shared" si="222"/>
        <v>PAS AE 2018</v>
      </c>
      <c r="Y2836" s="970" t="str">
        <f t="shared" si="223"/>
        <v/>
      </c>
      <c r="Z2836" s="957">
        <f t="shared" si="220"/>
        <v>0</v>
      </c>
      <c r="AA2836" s="957" t="str">
        <f t="shared" si="221"/>
        <v/>
      </c>
      <c r="AB2836" s="957">
        <f t="array" ref="AB2836">MAX(($I$2:$I$10000=I2836)*($W$2:$W$10000=W2836)*($E$2:$E$10000="51")*($P$2:$P$10000))</f>
        <v>0</v>
      </c>
      <c r="AC2836" s="957">
        <f t="shared" si="224"/>
        <v>0</v>
      </c>
    </row>
    <row r="2837" spans="24:29" x14ac:dyDescent="0.3">
      <c r="X2837" s="970" t="str">
        <f t="shared" si="222"/>
        <v>PAS AE 2018</v>
      </c>
      <c r="Y2837" s="970" t="str">
        <f t="shared" si="223"/>
        <v/>
      </c>
      <c r="Z2837" s="957">
        <f t="shared" si="220"/>
        <v>0</v>
      </c>
      <c r="AA2837" s="957" t="str">
        <f t="shared" si="221"/>
        <v/>
      </c>
      <c r="AB2837" s="957">
        <f t="array" ref="AB2837">MAX(($I$2:$I$10000=I2837)*($W$2:$W$10000=W2837)*($E$2:$E$10000="51")*($P$2:$P$10000))</f>
        <v>0</v>
      </c>
      <c r="AC2837" s="957">
        <f t="shared" si="224"/>
        <v>0</v>
      </c>
    </row>
    <row r="2838" spans="24:29" x14ac:dyDescent="0.3">
      <c r="X2838" s="970" t="str">
        <f t="shared" si="222"/>
        <v>PAS AE 2018</v>
      </c>
      <c r="Y2838" s="970" t="str">
        <f t="shared" si="223"/>
        <v/>
      </c>
      <c r="Z2838" s="957">
        <f t="shared" si="220"/>
        <v>0</v>
      </c>
      <c r="AA2838" s="957" t="str">
        <f t="shared" si="221"/>
        <v/>
      </c>
      <c r="AB2838" s="957">
        <f t="array" ref="AB2838">MAX(($I$2:$I$10000=I2838)*($W$2:$W$10000=W2838)*($E$2:$E$10000="51")*($P$2:$P$10000))</f>
        <v>0</v>
      </c>
      <c r="AC2838" s="957">
        <f t="shared" si="224"/>
        <v>0</v>
      </c>
    </row>
    <row r="2839" spans="24:29" x14ac:dyDescent="0.3">
      <c r="X2839" s="970" t="str">
        <f t="shared" si="222"/>
        <v>PAS AE 2018</v>
      </c>
      <c r="Y2839" s="970" t="str">
        <f t="shared" si="223"/>
        <v/>
      </c>
      <c r="Z2839" s="957">
        <f t="shared" si="220"/>
        <v>0</v>
      </c>
      <c r="AA2839" s="957" t="str">
        <f t="shared" si="221"/>
        <v/>
      </c>
      <c r="AB2839" s="957">
        <f t="array" ref="AB2839">MAX(($I$2:$I$10000=I2839)*($W$2:$W$10000=W2839)*($E$2:$E$10000="51")*($P$2:$P$10000))</f>
        <v>0</v>
      </c>
      <c r="AC2839" s="957">
        <f t="shared" si="224"/>
        <v>0</v>
      </c>
    </row>
    <row r="2840" spans="24:29" x14ac:dyDescent="0.3">
      <c r="X2840" s="970" t="str">
        <f t="shared" si="222"/>
        <v>PAS AE 2018</v>
      </c>
      <c r="Y2840" s="970" t="str">
        <f t="shared" si="223"/>
        <v/>
      </c>
      <c r="Z2840" s="957">
        <f t="shared" si="220"/>
        <v>0</v>
      </c>
      <c r="AA2840" s="957" t="str">
        <f t="shared" si="221"/>
        <v/>
      </c>
      <c r="AB2840" s="957">
        <f t="array" ref="AB2840">MAX(($I$2:$I$10000=I2840)*($W$2:$W$10000=W2840)*($E$2:$E$10000="51")*($P$2:$P$10000))</f>
        <v>0</v>
      </c>
      <c r="AC2840" s="957">
        <f t="shared" si="224"/>
        <v>0</v>
      </c>
    </row>
    <row r="2841" spans="24:29" x14ac:dyDescent="0.3">
      <c r="X2841" s="970" t="str">
        <f t="shared" si="222"/>
        <v>PAS AE 2018</v>
      </c>
      <c r="Y2841" s="970" t="str">
        <f t="shared" si="223"/>
        <v/>
      </c>
      <c r="Z2841" s="957">
        <f t="shared" si="220"/>
        <v>0</v>
      </c>
      <c r="AA2841" s="957" t="str">
        <f t="shared" si="221"/>
        <v/>
      </c>
      <c r="AB2841" s="957">
        <f t="array" ref="AB2841">MAX(($I$2:$I$10000=I2841)*($W$2:$W$10000=W2841)*($E$2:$E$10000="51")*($P$2:$P$10000))</f>
        <v>0</v>
      </c>
      <c r="AC2841" s="957">
        <f t="shared" si="224"/>
        <v>0</v>
      </c>
    </row>
    <row r="2842" spans="24:29" x14ac:dyDescent="0.3">
      <c r="X2842" s="970" t="str">
        <f t="shared" si="222"/>
        <v>PAS AE 2018</v>
      </c>
      <c r="Y2842" s="970" t="str">
        <f t="shared" si="223"/>
        <v/>
      </c>
      <c r="Z2842" s="957">
        <f t="shared" si="220"/>
        <v>0</v>
      </c>
      <c r="AA2842" s="957" t="str">
        <f t="shared" si="221"/>
        <v/>
      </c>
      <c r="AB2842" s="957">
        <f t="array" ref="AB2842">MAX(($I$2:$I$10000=I2842)*($W$2:$W$10000=W2842)*($E$2:$E$10000="51")*($P$2:$P$10000))</f>
        <v>0</v>
      </c>
      <c r="AC2842" s="957">
        <f t="shared" si="224"/>
        <v>0</v>
      </c>
    </row>
    <row r="2843" spans="24:29" x14ac:dyDescent="0.3">
      <c r="X2843" s="970" t="str">
        <f t="shared" si="222"/>
        <v>PAS AE 2018</v>
      </c>
      <c r="Y2843" s="970" t="str">
        <f t="shared" si="223"/>
        <v/>
      </c>
      <c r="Z2843" s="957">
        <f t="shared" si="220"/>
        <v>0</v>
      </c>
      <c r="AA2843" s="957" t="str">
        <f t="shared" si="221"/>
        <v/>
      </c>
      <c r="AB2843" s="957">
        <f t="array" ref="AB2843">MAX(($I$2:$I$10000=I2843)*($W$2:$W$10000=W2843)*($E$2:$E$10000="51")*($P$2:$P$10000))</f>
        <v>0</v>
      </c>
      <c r="AC2843" s="957">
        <f t="shared" si="224"/>
        <v>0</v>
      </c>
    </row>
    <row r="2844" spans="24:29" x14ac:dyDescent="0.3">
      <c r="X2844" s="970" t="str">
        <f t="shared" si="222"/>
        <v>PAS AE 2018</v>
      </c>
      <c r="Y2844" s="970" t="str">
        <f t="shared" si="223"/>
        <v/>
      </c>
      <c r="Z2844" s="957">
        <f t="shared" si="220"/>
        <v>0</v>
      </c>
      <c r="AA2844" s="957" t="str">
        <f t="shared" si="221"/>
        <v/>
      </c>
      <c r="AB2844" s="957">
        <f t="array" ref="AB2844">MAX(($I$2:$I$10000=I2844)*($W$2:$W$10000=W2844)*($E$2:$E$10000="51")*($P$2:$P$10000))</f>
        <v>0</v>
      </c>
      <c r="AC2844" s="957">
        <f t="shared" si="224"/>
        <v>0</v>
      </c>
    </row>
    <row r="2845" spans="24:29" x14ac:dyDescent="0.3">
      <c r="X2845" s="970" t="str">
        <f t="shared" si="222"/>
        <v>PAS AE 2018</v>
      </c>
      <c r="Y2845" s="970" t="str">
        <f t="shared" si="223"/>
        <v/>
      </c>
      <c r="Z2845" s="957">
        <f t="shared" si="220"/>
        <v>0</v>
      </c>
      <c r="AA2845" s="957" t="str">
        <f t="shared" si="221"/>
        <v/>
      </c>
      <c r="AB2845" s="957">
        <f t="array" ref="AB2845">MAX(($I$2:$I$10000=I2845)*($W$2:$W$10000=W2845)*($E$2:$E$10000="51")*($P$2:$P$10000))</f>
        <v>0</v>
      </c>
      <c r="AC2845" s="957">
        <f t="shared" si="224"/>
        <v>0</v>
      </c>
    </row>
    <row r="2846" spans="24:29" x14ac:dyDescent="0.3">
      <c r="X2846" s="970" t="str">
        <f t="shared" si="222"/>
        <v>PAS AE 2018</v>
      </c>
      <c r="Y2846" s="970" t="str">
        <f t="shared" si="223"/>
        <v/>
      </c>
      <c r="Z2846" s="957">
        <f t="shared" si="220"/>
        <v>0</v>
      </c>
      <c r="AA2846" s="957" t="str">
        <f t="shared" si="221"/>
        <v/>
      </c>
      <c r="AB2846" s="957">
        <f t="array" ref="AB2846">MAX(($I$2:$I$10000=I2846)*($W$2:$W$10000=W2846)*($E$2:$E$10000="51")*($P$2:$P$10000))</f>
        <v>0</v>
      </c>
      <c r="AC2846" s="957">
        <f t="shared" si="224"/>
        <v>0</v>
      </c>
    </row>
    <row r="2847" spans="24:29" x14ac:dyDescent="0.3">
      <c r="X2847" s="970" t="str">
        <f t="shared" si="222"/>
        <v>PAS AE 2018</v>
      </c>
      <c r="Y2847" s="970" t="str">
        <f t="shared" si="223"/>
        <v/>
      </c>
      <c r="Z2847" s="957">
        <f t="shared" si="220"/>
        <v>0</v>
      </c>
      <c r="AA2847" s="957" t="str">
        <f t="shared" si="221"/>
        <v/>
      </c>
      <c r="AB2847" s="957">
        <f t="array" ref="AB2847">MAX(($I$2:$I$10000=I2847)*($W$2:$W$10000=W2847)*($E$2:$E$10000="51")*($P$2:$P$10000))</f>
        <v>0</v>
      </c>
      <c r="AC2847" s="957">
        <f t="shared" si="224"/>
        <v>0</v>
      </c>
    </row>
    <row r="2848" spans="24:29" x14ac:dyDescent="0.3">
      <c r="X2848" s="970" t="str">
        <f t="shared" si="222"/>
        <v>PAS AE 2018</v>
      </c>
      <c r="Y2848" s="970" t="str">
        <f t="shared" si="223"/>
        <v/>
      </c>
      <c r="Z2848" s="957">
        <f t="shared" si="220"/>
        <v>0</v>
      </c>
      <c r="AA2848" s="957" t="str">
        <f t="shared" si="221"/>
        <v/>
      </c>
      <c r="AB2848" s="957">
        <f t="array" ref="AB2848">MAX(($I$2:$I$10000=I2848)*($W$2:$W$10000=W2848)*($E$2:$E$10000="51")*($P$2:$P$10000))</f>
        <v>0</v>
      </c>
      <c r="AC2848" s="957">
        <f t="shared" si="224"/>
        <v>0</v>
      </c>
    </row>
    <row r="2849" spans="24:29" x14ac:dyDescent="0.3">
      <c r="X2849" s="970" t="str">
        <f t="shared" si="222"/>
        <v>PAS AE 2018</v>
      </c>
      <c r="Y2849" s="970" t="str">
        <f t="shared" si="223"/>
        <v/>
      </c>
      <c r="Z2849" s="957">
        <f t="shared" si="220"/>
        <v>0</v>
      </c>
      <c r="AA2849" s="957" t="str">
        <f t="shared" si="221"/>
        <v/>
      </c>
      <c r="AB2849" s="957">
        <f t="array" ref="AB2849">MAX(($I$2:$I$10000=I2849)*($W$2:$W$10000=W2849)*($E$2:$E$10000="51")*($P$2:$P$10000))</f>
        <v>0</v>
      </c>
      <c r="AC2849" s="957">
        <f t="shared" si="224"/>
        <v>0</v>
      </c>
    </row>
    <row r="2850" spans="24:29" x14ac:dyDescent="0.3">
      <c r="X2850" s="970" t="str">
        <f t="shared" si="222"/>
        <v>PAS AE 2018</v>
      </c>
      <c r="Y2850" s="970" t="str">
        <f t="shared" si="223"/>
        <v/>
      </c>
      <c r="Z2850" s="957">
        <f t="shared" si="220"/>
        <v>0</v>
      </c>
      <c r="AA2850" s="957" t="str">
        <f t="shared" si="221"/>
        <v/>
      </c>
      <c r="AB2850" s="957">
        <f t="array" ref="AB2850">MAX(($I$2:$I$10000=I2850)*($W$2:$W$10000=W2850)*($E$2:$E$10000="51")*($P$2:$P$10000))</f>
        <v>0</v>
      </c>
      <c r="AC2850" s="957">
        <f t="shared" si="224"/>
        <v>0</v>
      </c>
    </row>
    <row r="2851" spans="24:29" x14ac:dyDescent="0.3">
      <c r="X2851" s="970" t="str">
        <f t="shared" si="222"/>
        <v>PAS AE 2018</v>
      </c>
      <c r="Y2851" s="970" t="str">
        <f t="shared" si="223"/>
        <v/>
      </c>
      <c r="Z2851" s="957">
        <f t="shared" si="220"/>
        <v>0</v>
      </c>
      <c r="AA2851" s="957" t="str">
        <f t="shared" si="221"/>
        <v/>
      </c>
      <c r="AB2851" s="957">
        <f t="array" ref="AB2851">MAX(($I$2:$I$10000=I2851)*($W$2:$W$10000=W2851)*($E$2:$E$10000="51")*($P$2:$P$10000))</f>
        <v>0</v>
      </c>
      <c r="AC2851" s="957">
        <f t="shared" si="224"/>
        <v>0</v>
      </c>
    </row>
    <row r="2852" spans="24:29" x14ac:dyDescent="0.3">
      <c r="X2852" s="970" t="str">
        <f t="shared" si="222"/>
        <v>PAS AE 2018</v>
      </c>
      <c r="Y2852" s="970" t="str">
        <f t="shared" si="223"/>
        <v/>
      </c>
      <c r="Z2852" s="957">
        <f t="shared" si="220"/>
        <v>0</v>
      </c>
      <c r="AA2852" s="957" t="str">
        <f t="shared" si="221"/>
        <v/>
      </c>
      <c r="AB2852" s="957">
        <f t="array" ref="AB2852">MAX(($I$2:$I$10000=I2852)*($W$2:$W$10000=W2852)*($E$2:$E$10000="51")*($P$2:$P$10000))</f>
        <v>0</v>
      </c>
      <c r="AC2852" s="957">
        <f t="shared" si="224"/>
        <v>0</v>
      </c>
    </row>
    <row r="2853" spans="24:29" x14ac:dyDescent="0.3">
      <c r="X2853" s="970" t="str">
        <f t="shared" si="222"/>
        <v>PAS AE 2018</v>
      </c>
      <c r="Y2853" s="970" t="str">
        <f t="shared" si="223"/>
        <v/>
      </c>
      <c r="Z2853" s="957">
        <f t="shared" si="220"/>
        <v>0</v>
      </c>
      <c r="AA2853" s="957" t="str">
        <f t="shared" si="221"/>
        <v/>
      </c>
      <c r="AB2853" s="957">
        <f t="array" ref="AB2853">MAX(($I$2:$I$10000=I2853)*($W$2:$W$10000=W2853)*($E$2:$E$10000="51")*($P$2:$P$10000))</f>
        <v>0</v>
      </c>
      <c r="AC2853" s="957">
        <f t="shared" si="224"/>
        <v>0</v>
      </c>
    </row>
    <row r="2854" spans="24:29" x14ac:dyDescent="0.3">
      <c r="X2854" s="970" t="str">
        <f t="shared" si="222"/>
        <v>PAS AE 2018</v>
      </c>
      <c r="Y2854" s="970" t="str">
        <f t="shared" si="223"/>
        <v/>
      </c>
      <c r="Z2854" s="957">
        <f t="shared" si="220"/>
        <v>0</v>
      </c>
      <c r="AA2854" s="957" t="str">
        <f t="shared" si="221"/>
        <v/>
      </c>
      <c r="AB2854" s="957">
        <f t="array" ref="AB2854">MAX(($I$2:$I$10000=I2854)*($W$2:$W$10000=W2854)*($E$2:$E$10000="51")*($P$2:$P$10000))</f>
        <v>0</v>
      </c>
      <c r="AC2854" s="957">
        <f t="shared" si="224"/>
        <v>0</v>
      </c>
    </row>
    <row r="2855" spans="24:29" x14ac:dyDescent="0.3">
      <c r="X2855" s="970" t="str">
        <f t="shared" si="222"/>
        <v>PAS AE 2018</v>
      </c>
      <c r="Y2855" s="970" t="str">
        <f t="shared" si="223"/>
        <v/>
      </c>
      <c r="Z2855" s="957">
        <f t="shared" si="220"/>
        <v>0</v>
      </c>
      <c r="AA2855" s="957" t="str">
        <f t="shared" si="221"/>
        <v/>
      </c>
      <c r="AB2855" s="957">
        <f t="array" ref="AB2855">MAX(($I$2:$I$10000=I2855)*($W$2:$W$10000=W2855)*($E$2:$E$10000="51")*($P$2:$P$10000))</f>
        <v>0</v>
      </c>
      <c r="AC2855" s="957">
        <f t="shared" si="224"/>
        <v>0</v>
      </c>
    </row>
    <row r="2856" spans="24:29" x14ac:dyDescent="0.3">
      <c r="X2856" s="970" t="str">
        <f t="shared" si="222"/>
        <v>PAS AE 2018</v>
      </c>
      <c r="Y2856" s="970" t="str">
        <f t="shared" si="223"/>
        <v/>
      </c>
      <c r="Z2856" s="957">
        <f t="shared" si="220"/>
        <v>0</v>
      </c>
      <c r="AA2856" s="957" t="str">
        <f t="shared" si="221"/>
        <v/>
      </c>
      <c r="AB2856" s="957">
        <f t="array" ref="AB2856">MAX(($I$2:$I$10000=I2856)*($W$2:$W$10000=W2856)*($E$2:$E$10000="51")*($P$2:$P$10000))</f>
        <v>0</v>
      </c>
      <c r="AC2856" s="957">
        <f t="shared" si="224"/>
        <v>0</v>
      </c>
    </row>
    <row r="2857" spans="24:29" x14ac:dyDescent="0.3">
      <c r="X2857" s="970" t="str">
        <f t="shared" si="222"/>
        <v>PAS AE 2018</v>
      </c>
      <c r="Y2857" s="970" t="str">
        <f t="shared" si="223"/>
        <v/>
      </c>
      <c r="Z2857" s="957">
        <f t="shared" si="220"/>
        <v>0</v>
      </c>
      <c r="AA2857" s="957" t="str">
        <f t="shared" si="221"/>
        <v/>
      </c>
      <c r="AB2857" s="957">
        <f t="array" ref="AB2857">MAX(($I$2:$I$10000=I2857)*($W$2:$W$10000=W2857)*($E$2:$E$10000="51")*($P$2:$P$10000))</f>
        <v>0</v>
      </c>
      <c r="AC2857" s="957">
        <f t="shared" si="224"/>
        <v>0</v>
      </c>
    </row>
    <row r="2858" spans="24:29" x14ac:dyDescent="0.3">
      <c r="X2858" s="970" t="str">
        <f t="shared" si="222"/>
        <v>PAS AE 2018</v>
      </c>
      <c r="Y2858" s="970" t="str">
        <f t="shared" si="223"/>
        <v/>
      </c>
      <c r="Z2858" s="957">
        <f t="shared" si="220"/>
        <v>0</v>
      </c>
      <c r="AA2858" s="957" t="str">
        <f t="shared" si="221"/>
        <v/>
      </c>
      <c r="AB2858" s="957">
        <f t="array" ref="AB2858">MAX(($I$2:$I$10000=I2858)*($W$2:$W$10000=W2858)*($E$2:$E$10000="51")*($P$2:$P$10000))</f>
        <v>0</v>
      </c>
      <c r="AC2858" s="957">
        <f t="shared" si="224"/>
        <v>0</v>
      </c>
    </row>
    <row r="2859" spans="24:29" x14ac:dyDescent="0.3">
      <c r="X2859" s="970" t="str">
        <f t="shared" si="222"/>
        <v>PAS AE 2018</v>
      </c>
      <c r="Y2859" s="970" t="str">
        <f t="shared" si="223"/>
        <v/>
      </c>
      <c r="Z2859" s="957">
        <f t="shared" si="220"/>
        <v>0</v>
      </c>
      <c r="AA2859" s="957" t="str">
        <f t="shared" si="221"/>
        <v/>
      </c>
      <c r="AB2859" s="957">
        <f t="array" ref="AB2859">MAX(($I$2:$I$10000=I2859)*($W$2:$W$10000=W2859)*($E$2:$E$10000="51")*($P$2:$P$10000))</f>
        <v>0</v>
      </c>
      <c r="AC2859" s="957">
        <f t="shared" si="224"/>
        <v>0</v>
      </c>
    </row>
    <row r="2860" spans="24:29" x14ac:dyDescent="0.3">
      <c r="X2860" s="970" t="str">
        <f t="shared" si="222"/>
        <v>PAS AE 2018</v>
      </c>
      <c r="Y2860" s="970" t="str">
        <f t="shared" si="223"/>
        <v/>
      </c>
      <c r="Z2860" s="957">
        <f t="shared" si="220"/>
        <v>0</v>
      </c>
      <c r="AA2860" s="957" t="str">
        <f t="shared" si="221"/>
        <v/>
      </c>
      <c r="AB2860" s="957">
        <f t="array" ref="AB2860">MAX(($I$2:$I$10000=I2860)*($W$2:$W$10000=W2860)*($E$2:$E$10000="51")*($P$2:$P$10000))</f>
        <v>0</v>
      </c>
      <c r="AC2860" s="957">
        <f t="shared" si="224"/>
        <v>0</v>
      </c>
    </row>
    <row r="2861" spans="24:29" x14ac:dyDescent="0.3">
      <c r="X2861" s="970" t="str">
        <f t="shared" si="222"/>
        <v>PAS AE 2018</v>
      </c>
      <c r="Y2861" s="970" t="str">
        <f t="shared" si="223"/>
        <v/>
      </c>
      <c r="Z2861" s="957">
        <f t="shared" si="220"/>
        <v>0</v>
      </c>
      <c r="AA2861" s="957" t="str">
        <f t="shared" si="221"/>
        <v/>
      </c>
      <c r="AB2861" s="957">
        <f t="array" ref="AB2861">MAX(($I$2:$I$10000=I2861)*($W$2:$W$10000=W2861)*($E$2:$E$10000="51")*($P$2:$P$10000))</f>
        <v>0</v>
      </c>
      <c r="AC2861" s="957">
        <f t="shared" si="224"/>
        <v>0</v>
      </c>
    </row>
    <row r="2862" spans="24:29" x14ac:dyDescent="0.3">
      <c r="X2862" s="970" t="str">
        <f t="shared" si="222"/>
        <v>PAS AE 2018</v>
      </c>
      <c r="Y2862" s="970" t="str">
        <f t="shared" si="223"/>
        <v/>
      </c>
      <c r="Z2862" s="957">
        <f t="shared" si="220"/>
        <v>0</v>
      </c>
      <c r="AA2862" s="957" t="str">
        <f t="shared" si="221"/>
        <v/>
      </c>
      <c r="AB2862" s="957">
        <f t="array" ref="AB2862">MAX(($I$2:$I$10000=I2862)*($W$2:$W$10000=W2862)*($E$2:$E$10000="51")*($P$2:$P$10000))</f>
        <v>0</v>
      </c>
      <c r="AC2862" s="957">
        <f t="shared" si="224"/>
        <v>0</v>
      </c>
    </row>
    <row r="2863" spans="24:29" x14ac:dyDescent="0.3">
      <c r="X2863" s="970" t="str">
        <f t="shared" si="222"/>
        <v>PAS AE 2018</v>
      </c>
      <c r="Y2863" s="970" t="str">
        <f t="shared" si="223"/>
        <v/>
      </c>
      <c r="Z2863" s="957">
        <f t="shared" si="220"/>
        <v>0</v>
      </c>
      <c r="AA2863" s="957" t="str">
        <f t="shared" si="221"/>
        <v/>
      </c>
      <c r="AB2863" s="957">
        <f t="array" ref="AB2863">MAX(($I$2:$I$10000=I2863)*($W$2:$W$10000=W2863)*($E$2:$E$10000="51")*($P$2:$P$10000))</f>
        <v>0</v>
      </c>
      <c r="AC2863" s="957">
        <f t="shared" si="224"/>
        <v>0</v>
      </c>
    </row>
    <row r="2864" spans="24:29" x14ac:dyDescent="0.3">
      <c r="X2864" s="970" t="str">
        <f t="shared" si="222"/>
        <v>PAS AE 2018</v>
      </c>
      <c r="Y2864" s="970" t="str">
        <f t="shared" si="223"/>
        <v/>
      </c>
      <c r="Z2864" s="957">
        <f t="shared" si="220"/>
        <v>0</v>
      </c>
      <c r="AA2864" s="957" t="str">
        <f t="shared" si="221"/>
        <v/>
      </c>
      <c r="AB2864" s="957">
        <f t="array" ref="AB2864">MAX(($I$2:$I$10000=I2864)*($W$2:$W$10000=W2864)*($E$2:$E$10000="51")*($P$2:$P$10000))</f>
        <v>0</v>
      </c>
      <c r="AC2864" s="957">
        <f t="shared" si="224"/>
        <v>0</v>
      </c>
    </row>
    <row r="2865" spans="24:29" x14ac:dyDescent="0.3">
      <c r="X2865" s="970" t="str">
        <f t="shared" si="222"/>
        <v>PAS AE 2018</v>
      </c>
      <c r="Y2865" s="970" t="str">
        <f t="shared" si="223"/>
        <v/>
      </c>
      <c r="Z2865" s="957">
        <f t="shared" si="220"/>
        <v>0</v>
      </c>
      <c r="AA2865" s="957" t="str">
        <f t="shared" si="221"/>
        <v/>
      </c>
      <c r="AB2865" s="957">
        <f t="array" ref="AB2865">MAX(($I$2:$I$10000=I2865)*($W$2:$W$10000=W2865)*($E$2:$E$10000="51")*($P$2:$P$10000))</f>
        <v>0</v>
      </c>
      <c r="AC2865" s="957">
        <f t="shared" si="224"/>
        <v>0</v>
      </c>
    </row>
    <row r="2866" spans="24:29" x14ac:dyDescent="0.3">
      <c r="X2866" s="970" t="str">
        <f t="shared" si="222"/>
        <v>PAS AE 2018</v>
      </c>
      <c r="Y2866" s="970" t="str">
        <f t="shared" si="223"/>
        <v/>
      </c>
      <c r="Z2866" s="957">
        <f t="shared" si="220"/>
        <v>0</v>
      </c>
      <c r="AA2866" s="957" t="str">
        <f t="shared" si="221"/>
        <v/>
      </c>
      <c r="AB2866" s="957">
        <f t="array" ref="AB2866">MAX(($I$2:$I$10000=I2866)*($W$2:$W$10000=W2866)*($E$2:$E$10000="51")*($P$2:$P$10000))</f>
        <v>0</v>
      </c>
      <c r="AC2866" s="957">
        <f t="shared" si="224"/>
        <v>0</v>
      </c>
    </row>
    <row r="2867" spans="24:29" x14ac:dyDescent="0.3">
      <c r="X2867" s="970" t="str">
        <f t="shared" si="222"/>
        <v>PAS AE 2018</v>
      </c>
      <c r="Y2867" s="970" t="str">
        <f t="shared" si="223"/>
        <v/>
      </c>
      <c r="Z2867" s="957">
        <f t="shared" si="220"/>
        <v>0</v>
      </c>
      <c r="AA2867" s="957" t="str">
        <f t="shared" si="221"/>
        <v/>
      </c>
      <c r="AB2867" s="957">
        <f t="array" ref="AB2867">MAX(($I$2:$I$10000=I2867)*($W$2:$W$10000=W2867)*($E$2:$E$10000="51")*($P$2:$P$10000))</f>
        <v>0</v>
      </c>
      <c r="AC2867" s="957">
        <f t="shared" si="224"/>
        <v>0</v>
      </c>
    </row>
    <row r="2868" spans="24:29" x14ac:dyDescent="0.3">
      <c r="X2868" s="970" t="str">
        <f t="shared" si="222"/>
        <v>PAS AE 2018</v>
      </c>
      <c r="Y2868" s="970" t="str">
        <f t="shared" si="223"/>
        <v/>
      </c>
      <c r="Z2868" s="957">
        <f t="shared" si="220"/>
        <v>0</v>
      </c>
      <c r="AA2868" s="957" t="str">
        <f t="shared" si="221"/>
        <v/>
      </c>
      <c r="AB2868" s="957">
        <f t="array" ref="AB2868">MAX(($I$2:$I$10000=I2868)*($W$2:$W$10000=W2868)*($E$2:$E$10000="51")*($P$2:$P$10000))</f>
        <v>0</v>
      </c>
      <c r="AC2868" s="957">
        <f t="shared" si="224"/>
        <v>0</v>
      </c>
    </row>
    <row r="2869" spans="24:29" x14ac:dyDescent="0.3">
      <c r="X2869" s="970" t="str">
        <f t="shared" si="222"/>
        <v>PAS AE 2018</v>
      </c>
      <c r="Y2869" s="970" t="str">
        <f t="shared" si="223"/>
        <v/>
      </c>
      <c r="Z2869" s="957">
        <f t="shared" si="220"/>
        <v>0</v>
      </c>
      <c r="AA2869" s="957" t="str">
        <f t="shared" si="221"/>
        <v/>
      </c>
      <c r="AB2869" s="957">
        <f t="array" ref="AB2869">MAX(($I$2:$I$10000=I2869)*($W$2:$W$10000=W2869)*($E$2:$E$10000="51")*($P$2:$P$10000))</f>
        <v>0</v>
      </c>
      <c r="AC2869" s="957">
        <f t="shared" si="224"/>
        <v>0</v>
      </c>
    </row>
    <row r="2870" spans="24:29" x14ac:dyDescent="0.3">
      <c r="X2870" s="970" t="str">
        <f t="shared" si="222"/>
        <v>PAS AE 2018</v>
      </c>
      <c r="Y2870" s="970" t="str">
        <f t="shared" si="223"/>
        <v/>
      </c>
      <c r="Z2870" s="957">
        <f t="shared" si="220"/>
        <v>0</v>
      </c>
      <c r="AA2870" s="957" t="str">
        <f t="shared" si="221"/>
        <v/>
      </c>
      <c r="AB2870" s="957">
        <f t="array" ref="AB2870">MAX(($I$2:$I$10000=I2870)*($W$2:$W$10000=W2870)*($E$2:$E$10000="51")*($P$2:$P$10000))</f>
        <v>0</v>
      </c>
      <c r="AC2870" s="957">
        <f t="shared" si="224"/>
        <v>0</v>
      </c>
    </row>
    <row r="2871" spans="24:29" x14ac:dyDescent="0.3">
      <c r="X2871" s="970" t="str">
        <f t="shared" si="222"/>
        <v>PAS AE 2018</v>
      </c>
      <c r="Y2871" s="970" t="str">
        <f t="shared" si="223"/>
        <v/>
      </c>
      <c r="Z2871" s="957">
        <f t="shared" si="220"/>
        <v>0</v>
      </c>
      <c r="AA2871" s="957" t="str">
        <f t="shared" si="221"/>
        <v/>
      </c>
      <c r="AB2871" s="957">
        <f t="array" ref="AB2871">MAX(($I$2:$I$10000=I2871)*($W$2:$W$10000=W2871)*($E$2:$E$10000="51")*($P$2:$P$10000))</f>
        <v>0</v>
      </c>
      <c r="AC2871" s="957">
        <f t="shared" si="224"/>
        <v>0</v>
      </c>
    </row>
    <row r="2872" spans="24:29" x14ac:dyDescent="0.3">
      <c r="X2872" s="970" t="str">
        <f t="shared" si="222"/>
        <v>PAS AE 2018</v>
      </c>
      <c r="Y2872" s="970" t="str">
        <f t="shared" si="223"/>
        <v/>
      </c>
      <c r="Z2872" s="957">
        <f t="shared" si="220"/>
        <v>0</v>
      </c>
      <c r="AA2872" s="957" t="str">
        <f t="shared" si="221"/>
        <v/>
      </c>
      <c r="AB2872" s="957">
        <f t="array" ref="AB2872">MAX(($I$2:$I$10000=I2872)*($W$2:$W$10000=W2872)*($E$2:$E$10000="51")*($P$2:$P$10000))</f>
        <v>0</v>
      </c>
      <c r="AC2872" s="957">
        <f t="shared" si="224"/>
        <v>0</v>
      </c>
    </row>
    <row r="2873" spans="24:29" x14ac:dyDescent="0.3">
      <c r="X2873" s="970" t="str">
        <f t="shared" si="222"/>
        <v>PAS AE 2018</v>
      </c>
      <c r="Y2873" s="970" t="str">
        <f t="shared" si="223"/>
        <v/>
      </c>
      <c r="Z2873" s="957">
        <f t="shared" si="220"/>
        <v>0</v>
      </c>
      <c r="AA2873" s="957" t="str">
        <f t="shared" si="221"/>
        <v/>
      </c>
      <c r="AB2873" s="957">
        <f t="array" ref="AB2873">MAX(($I$2:$I$10000=I2873)*($W$2:$W$10000=W2873)*($E$2:$E$10000="51")*($P$2:$P$10000))</f>
        <v>0</v>
      </c>
      <c r="AC2873" s="957">
        <f t="shared" si="224"/>
        <v>0</v>
      </c>
    </row>
    <row r="2874" spans="24:29" x14ac:dyDescent="0.3">
      <c r="X2874" s="970" t="str">
        <f t="shared" si="222"/>
        <v>PAS AE 2018</v>
      </c>
      <c r="Y2874" s="970" t="str">
        <f t="shared" si="223"/>
        <v/>
      </c>
      <c r="Z2874" s="957">
        <f t="shared" si="220"/>
        <v>0</v>
      </c>
      <c r="AA2874" s="957" t="str">
        <f t="shared" si="221"/>
        <v/>
      </c>
      <c r="AB2874" s="957">
        <f t="array" ref="AB2874">MAX(($I$2:$I$10000=I2874)*($W$2:$W$10000=W2874)*($E$2:$E$10000="51")*($P$2:$P$10000))</f>
        <v>0</v>
      </c>
      <c r="AC2874" s="957">
        <f t="shared" si="224"/>
        <v>0</v>
      </c>
    </row>
    <row r="2875" spans="24:29" x14ac:dyDescent="0.3">
      <c r="X2875" s="970" t="str">
        <f t="shared" si="222"/>
        <v>PAS AE 2018</v>
      </c>
      <c r="Y2875" s="970" t="str">
        <f t="shared" si="223"/>
        <v/>
      </c>
      <c r="Z2875" s="957">
        <f t="shared" si="220"/>
        <v>0</v>
      </c>
      <c r="AA2875" s="957" t="str">
        <f t="shared" si="221"/>
        <v/>
      </c>
      <c r="AB2875" s="957">
        <f t="array" ref="AB2875">MAX(($I$2:$I$10000=I2875)*($W$2:$W$10000=W2875)*($E$2:$E$10000="51")*($P$2:$P$10000))</f>
        <v>0</v>
      </c>
      <c r="AC2875" s="957">
        <f t="shared" si="224"/>
        <v>0</v>
      </c>
    </row>
    <row r="2876" spans="24:29" x14ac:dyDescent="0.3">
      <c r="X2876" s="970" t="str">
        <f t="shared" si="222"/>
        <v>PAS AE 2018</v>
      </c>
      <c r="Y2876" s="970" t="str">
        <f t="shared" si="223"/>
        <v/>
      </c>
      <c r="Z2876" s="957">
        <f t="shared" si="220"/>
        <v>0</v>
      </c>
      <c r="AA2876" s="957" t="str">
        <f t="shared" si="221"/>
        <v/>
      </c>
      <c r="AB2876" s="957">
        <f t="array" ref="AB2876">MAX(($I$2:$I$10000=I2876)*($W$2:$W$10000=W2876)*($E$2:$E$10000="51")*($P$2:$P$10000))</f>
        <v>0</v>
      </c>
      <c r="AC2876" s="957">
        <f t="shared" si="224"/>
        <v>0</v>
      </c>
    </row>
    <row r="2877" spans="24:29" x14ac:dyDescent="0.3">
      <c r="X2877" s="970" t="str">
        <f t="shared" si="222"/>
        <v>PAS AE 2018</v>
      </c>
      <c r="Y2877" s="970" t="str">
        <f t="shared" si="223"/>
        <v/>
      </c>
      <c r="Z2877" s="957">
        <f t="shared" si="220"/>
        <v>0</v>
      </c>
      <c r="AA2877" s="957" t="str">
        <f t="shared" si="221"/>
        <v/>
      </c>
      <c r="AB2877" s="957">
        <f t="array" ref="AB2877">MAX(($I$2:$I$10000=I2877)*($W$2:$W$10000=W2877)*($E$2:$E$10000="51")*($P$2:$P$10000))</f>
        <v>0</v>
      </c>
      <c r="AC2877" s="957">
        <f t="shared" si="224"/>
        <v>0</v>
      </c>
    </row>
    <row r="2878" spans="24:29" x14ac:dyDescent="0.3">
      <c r="X2878" s="970" t="str">
        <f t="shared" si="222"/>
        <v>PAS AE 2018</v>
      </c>
      <c r="Y2878" s="970" t="str">
        <f t="shared" si="223"/>
        <v/>
      </c>
      <c r="Z2878" s="957">
        <f t="shared" si="220"/>
        <v>0</v>
      </c>
      <c r="AA2878" s="957" t="str">
        <f t="shared" si="221"/>
        <v/>
      </c>
      <c r="AB2878" s="957">
        <f t="array" ref="AB2878">MAX(($I$2:$I$10000=I2878)*($W$2:$W$10000=W2878)*($E$2:$E$10000="51")*($P$2:$P$10000))</f>
        <v>0</v>
      </c>
      <c r="AC2878" s="957">
        <f t="shared" si="224"/>
        <v>0</v>
      </c>
    </row>
    <row r="2879" spans="24:29" x14ac:dyDescent="0.3">
      <c r="X2879" s="970" t="str">
        <f t="shared" si="222"/>
        <v>PAS AE 2018</v>
      </c>
      <c r="Y2879" s="970" t="str">
        <f t="shared" si="223"/>
        <v/>
      </c>
      <c r="Z2879" s="957">
        <f t="shared" si="220"/>
        <v>0</v>
      </c>
      <c r="AA2879" s="957" t="str">
        <f t="shared" si="221"/>
        <v/>
      </c>
      <c r="AB2879" s="957">
        <f t="array" ref="AB2879">MAX(($I$2:$I$10000=I2879)*($W$2:$W$10000=W2879)*($E$2:$E$10000="51")*($P$2:$P$10000))</f>
        <v>0</v>
      </c>
      <c r="AC2879" s="957">
        <f t="shared" si="224"/>
        <v>0</v>
      </c>
    </row>
    <row r="2880" spans="24:29" x14ac:dyDescent="0.3">
      <c r="X2880" s="970" t="str">
        <f t="shared" si="222"/>
        <v>PAS AE 2018</v>
      </c>
      <c r="Y2880" s="970" t="str">
        <f t="shared" si="223"/>
        <v/>
      </c>
      <c r="Z2880" s="957">
        <f t="shared" si="220"/>
        <v>0</v>
      </c>
      <c r="AA2880" s="957" t="str">
        <f t="shared" si="221"/>
        <v/>
      </c>
      <c r="AB2880" s="957">
        <f t="array" ref="AB2880">MAX(($I$2:$I$10000=I2880)*($W$2:$W$10000=W2880)*($E$2:$E$10000="51")*($P$2:$P$10000))</f>
        <v>0</v>
      </c>
      <c r="AC2880" s="957">
        <f t="shared" si="224"/>
        <v>0</v>
      </c>
    </row>
    <row r="2881" spans="24:29" x14ac:dyDescent="0.3">
      <c r="X2881" s="970" t="str">
        <f t="shared" si="222"/>
        <v>PAS AE 2018</v>
      </c>
      <c r="Y2881" s="970" t="str">
        <f t="shared" si="223"/>
        <v/>
      </c>
      <c r="Z2881" s="957">
        <f t="shared" si="220"/>
        <v>0</v>
      </c>
      <c r="AA2881" s="957" t="str">
        <f t="shared" si="221"/>
        <v/>
      </c>
      <c r="AB2881" s="957">
        <f t="array" ref="AB2881">MAX(($I$2:$I$10000=I2881)*($W$2:$W$10000=W2881)*($E$2:$E$10000="51")*($P$2:$P$10000))</f>
        <v>0</v>
      </c>
      <c r="AC2881" s="957">
        <f t="shared" si="224"/>
        <v>0</v>
      </c>
    </row>
    <row r="2882" spans="24:29" x14ac:dyDescent="0.3">
      <c r="X2882" s="970" t="str">
        <f t="shared" si="222"/>
        <v>PAS AE 2018</v>
      </c>
      <c r="Y2882" s="970" t="str">
        <f t="shared" si="223"/>
        <v/>
      </c>
      <c r="Z2882" s="957">
        <f t="shared" ref="Z2882:Z2945" si="225">IF(AND(X2882="AE 2018",Y2882&lt;&gt;"0"),F2882,0)</f>
        <v>0</v>
      </c>
      <c r="AA2882" s="957" t="str">
        <f t="shared" ref="AA2882:AA2945" si="226">LEFT(C2882,12)</f>
        <v/>
      </c>
      <c r="AB2882" s="957">
        <f t="array" ref="AB2882">MAX(($I$2:$I$10000=I2882)*($W$2:$W$10000=W2882)*($E$2:$E$10000="51")*($P$2:$P$10000))</f>
        <v>0</v>
      </c>
      <c r="AC2882" s="957">
        <f t="shared" si="224"/>
        <v>0</v>
      </c>
    </row>
    <row r="2883" spans="24:29" x14ac:dyDescent="0.3">
      <c r="X2883" s="970" t="str">
        <f t="shared" ref="X2883:X2946" si="227">IF(AND(OR(E2883="51",E2883="57",E2883="54",E2883="61"),YEAR(AB2883)=2018),"AE 2018","PAS AE 2018")</f>
        <v>PAS AE 2018</v>
      </c>
      <c r="Y2883" s="970" t="str">
        <f t="shared" ref="Y2883:Y2946" si="228">CONCATENATE(W2883,I2883,E2883)</f>
        <v/>
      </c>
      <c r="Z2883" s="957">
        <f t="shared" si="225"/>
        <v>0</v>
      </c>
      <c r="AA2883" s="957" t="str">
        <f t="shared" si="226"/>
        <v/>
      </c>
      <c r="AB2883" s="957">
        <f t="array" ref="AB2883">MAX(($I$2:$I$10000=I2883)*($W$2:$W$10000=W2883)*($E$2:$E$10000="51")*($P$2:$P$10000))</f>
        <v>0</v>
      </c>
      <c r="AC2883" s="957">
        <f t="shared" ref="AC2883:AC2946" si="229">IF(YEAR(A2883)&gt;2018,0,F2883)</f>
        <v>0</v>
      </c>
    </row>
    <row r="2884" spans="24:29" x14ac:dyDescent="0.3">
      <c r="X2884" s="970" t="str">
        <f t="shared" si="227"/>
        <v>PAS AE 2018</v>
      </c>
      <c r="Y2884" s="970" t="str">
        <f t="shared" si="228"/>
        <v/>
      </c>
      <c r="Z2884" s="957">
        <f t="shared" si="225"/>
        <v>0</v>
      </c>
      <c r="AA2884" s="957" t="str">
        <f t="shared" si="226"/>
        <v/>
      </c>
      <c r="AB2884" s="957">
        <f t="array" ref="AB2884">MAX(($I$2:$I$10000=I2884)*($W$2:$W$10000=W2884)*($E$2:$E$10000="51")*($P$2:$P$10000))</f>
        <v>0</v>
      </c>
      <c r="AC2884" s="957">
        <f t="shared" si="229"/>
        <v>0</v>
      </c>
    </row>
    <row r="2885" spans="24:29" x14ac:dyDescent="0.3">
      <c r="X2885" s="970" t="str">
        <f t="shared" si="227"/>
        <v>PAS AE 2018</v>
      </c>
      <c r="Y2885" s="970" t="str">
        <f t="shared" si="228"/>
        <v/>
      </c>
      <c r="Z2885" s="957">
        <f t="shared" si="225"/>
        <v>0</v>
      </c>
      <c r="AA2885" s="957" t="str">
        <f t="shared" si="226"/>
        <v/>
      </c>
      <c r="AB2885" s="957">
        <f t="array" ref="AB2885">MAX(($I$2:$I$10000=I2885)*($W$2:$W$10000=W2885)*($E$2:$E$10000="51")*($P$2:$P$10000))</f>
        <v>0</v>
      </c>
      <c r="AC2885" s="957">
        <f t="shared" si="229"/>
        <v>0</v>
      </c>
    </row>
    <row r="2886" spans="24:29" x14ac:dyDescent="0.3">
      <c r="X2886" s="970" t="str">
        <f t="shared" si="227"/>
        <v>PAS AE 2018</v>
      </c>
      <c r="Y2886" s="970" t="str">
        <f t="shared" si="228"/>
        <v/>
      </c>
      <c r="Z2886" s="957">
        <f t="shared" si="225"/>
        <v>0</v>
      </c>
      <c r="AA2886" s="957" t="str">
        <f t="shared" si="226"/>
        <v/>
      </c>
      <c r="AB2886" s="957">
        <f t="array" ref="AB2886">MAX(($I$2:$I$10000=I2886)*($W$2:$W$10000=W2886)*($E$2:$E$10000="51")*($P$2:$P$10000))</f>
        <v>0</v>
      </c>
      <c r="AC2886" s="957">
        <f t="shared" si="229"/>
        <v>0</v>
      </c>
    </row>
    <row r="2887" spans="24:29" x14ac:dyDescent="0.3">
      <c r="X2887" s="970" t="str">
        <f t="shared" si="227"/>
        <v>PAS AE 2018</v>
      </c>
      <c r="Y2887" s="970" t="str">
        <f t="shared" si="228"/>
        <v/>
      </c>
      <c r="Z2887" s="957">
        <f t="shared" si="225"/>
        <v>0</v>
      </c>
      <c r="AA2887" s="957" t="str">
        <f t="shared" si="226"/>
        <v/>
      </c>
      <c r="AB2887" s="957">
        <f t="array" ref="AB2887">MAX(($I$2:$I$10000=I2887)*($W$2:$W$10000=W2887)*($E$2:$E$10000="51")*($P$2:$P$10000))</f>
        <v>0</v>
      </c>
      <c r="AC2887" s="957">
        <f t="shared" si="229"/>
        <v>0</v>
      </c>
    </row>
    <row r="2888" spans="24:29" x14ac:dyDescent="0.3">
      <c r="X2888" s="970" t="str">
        <f t="shared" si="227"/>
        <v>PAS AE 2018</v>
      </c>
      <c r="Y2888" s="970" t="str">
        <f t="shared" si="228"/>
        <v/>
      </c>
      <c r="Z2888" s="957">
        <f t="shared" si="225"/>
        <v>0</v>
      </c>
      <c r="AA2888" s="957" t="str">
        <f t="shared" si="226"/>
        <v/>
      </c>
      <c r="AB2888" s="957">
        <f t="array" ref="AB2888">MAX(($I$2:$I$10000=I2888)*($W$2:$W$10000=W2888)*($E$2:$E$10000="51")*($P$2:$P$10000))</f>
        <v>0</v>
      </c>
      <c r="AC2888" s="957">
        <f t="shared" si="229"/>
        <v>0</v>
      </c>
    </row>
    <row r="2889" spans="24:29" x14ac:dyDescent="0.3">
      <c r="X2889" s="970" t="str">
        <f t="shared" si="227"/>
        <v>PAS AE 2018</v>
      </c>
      <c r="Y2889" s="970" t="str">
        <f t="shared" si="228"/>
        <v/>
      </c>
      <c r="Z2889" s="957">
        <f t="shared" si="225"/>
        <v>0</v>
      </c>
      <c r="AA2889" s="957" t="str">
        <f t="shared" si="226"/>
        <v/>
      </c>
      <c r="AB2889" s="957">
        <f t="array" ref="AB2889">MAX(($I$2:$I$10000=I2889)*($W$2:$W$10000=W2889)*($E$2:$E$10000="51")*($P$2:$P$10000))</f>
        <v>0</v>
      </c>
      <c r="AC2889" s="957">
        <f t="shared" si="229"/>
        <v>0</v>
      </c>
    </row>
    <row r="2890" spans="24:29" x14ac:dyDescent="0.3">
      <c r="X2890" s="970" t="str">
        <f t="shared" si="227"/>
        <v>PAS AE 2018</v>
      </c>
      <c r="Y2890" s="970" t="str">
        <f t="shared" si="228"/>
        <v/>
      </c>
      <c r="Z2890" s="957">
        <f t="shared" si="225"/>
        <v>0</v>
      </c>
      <c r="AA2890" s="957" t="str">
        <f t="shared" si="226"/>
        <v/>
      </c>
      <c r="AB2890" s="957">
        <f t="array" ref="AB2890">MAX(($I$2:$I$10000=I2890)*($W$2:$W$10000=W2890)*($E$2:$E$10000="51")*($P$2:$P$10000))</f>
        <v>0</v>
      </c>
      <c r="AC2890" s="957">
        <f t="shared" si="229"/>
        <v>0</v>
      </c>
    </row>
    <row r="2891" spans="24:29" x14ac:dyDescent="0.3">
      <c r="X2891" s="970" t="str">
        <f t="shared" si="227"/>
        <v>PAS AE 2018</v>
      </c>
      <c r="Y2891" s="970" t="str">
        <f t="shared" si="228"/>
        <v/>
      </c>
      <c r="Z2891" s="957">
        <f t="shared" si="225"/>
        <v>0</v>
      </c>
      <c r="AA2891" s="957" t="str">
        <f t="shared" si="226"/>
        <v/>
      </c>
      <c r="AB2891" s="957">
        <f t="array" ref="AB2891">MAX(($I$2:$I$10000=I2891)*($W$2:$W$10000=W2891)*($E$2:$E$10000="51")*($P$2:$P$10000))</f>
        <v>0</v>
      </c>
      <c r="AC2891" s="957">
        <f t="shared" si="229"/>
        <v>0</v>
      </c>
    </row>
    <row r="2892" spans="24:29" x14ac:dyDescent="0.3">
      <c r="X2892" s="970" t="str">
        <f t="shared" si="227"/>
        <v>PAS AE 2018</v>
      </c>
      <c r="Y2892" s="970" t="str">
        <f t="shared" si="228"/>
        <v/>
      </c>
      <c r="Z2892" s="957">
        <f t="shared" si="225"/>
        <v>0</v>
      </c>
      <c r="AA2892" s="957" t="str">
        <f t="shared" si="226"/>
        <v/>
      </c>
      <c r="AB2892" s="957">
        <f t="array" ref="AB2892">MAX(($I$2:$I$10000=I2892)*($W$2:$W$10000=W2892)*($E$2:$E$10000="51")*($P$2:$P$10000))</f>
        <v>0</v>
      </c>
      <c r="AC2892" s="957">
        <f t="shared" si="229"/>
        <v>0</v>
      </c>
    </row>
    <row r="2893" spans="24:29" x14ac:dyDescent="0.3">
      <c r="X2893" s="970" t="str">
        <f t="shared" si="227"/>
        <v>PAS AE 2018</v>
      </c>
      <c r="Y2893" s="970" t="str">
        <f t="shared" si="228"/>
        <v/>
      </c>
      <c r="Z2893" s="957">
        <f t="shared" si="225"/>
        <v>0</v>
      </c>
      <c r="AA2893" s="957" t="str">
        <f t="shared" si="226"/>
        <v/>
      </c>
      <c r="AB2893" s="957">
        <f t="array" ref="AB2893">MAX(($I$2:$I$10000=I2893)*($W$2:$W$10000=W2893)*($E$2:$E$10000="51")*($P$2:$P$10000))</f>
        <v>0</v>
      </c>
      <c r="AC2893" s="957">
        <f t="shared" si="229"/>
        <v>0</v>
      </c>
    </row>
    <row r="2894" spans="24:29" x14ac:dyDescent="0.3">
      <c r="X2894" s="970" t="str">
        <f t="shared" si="227"/>
        <v>PAS AE 2018</v>
      </c>
      <c r="Y2894" s="970" t="str">
        <f t="shared" si="228"/>
        <v/>
      </c>
      <c r="Z2894" s="957">
        <f t="shared" si="225"/>
        <v>0</v>
      </c>
      <c r="AA2894" s="957" t="str">
        <f t="shared" si="226"/>
        <v/>
      </c>
      <c r="AB2894" s="957">
        <f t="array" ref="AB2894">MAX(($I$2:$I$10000=I2894)*($W$2:$W$10000=W2894)*($E$2:$E$10000="51")*($P$2:$P$10000))</f>
        <v>0</v>
      </c>
      <c r="AC2894" s="957">
        <f t="shared" si="229"/>
        <v>0</v>
      </c>
    </row>
    <row r="2895" spans="24:29" x14ac:dyDescent="0.3">
      <c r="X2895" s="970" t="str">
        <f t="shared" si="227"/>
        <v>PAS AE 2018</v>
      </c>
      <c r="Y2895" s="970" t="str">
        <f t="shared" si="228"/>
        <v/>
      </c>
      <c r="Z2895" s="957">
        <f t="shared" si="225"/>
        <v>0</v>
      </c>
      <c r="AA2895" s="957" t="str">
        <f t="shared" si="226"/>
        <v/>
      </c>
      <c r="AB2895" s="957">
        <f t="array" ref="AB2895">MAX(($I$2:$I$10000=I2895)*($W$2:$W$10000=W2895)*($E$2:$E$10000="51")*($P$2:$P$10000))</f>
        <v>0</v>
      </c>
      <c r="AC2895" s="957">
        <f t="shared" si="229"/>
        <v>0</v>
      </c>
    </row>
    <row r="2896" spans="24:29" x14ac:dyDescent="0.3">
      <c r="X2896" s="970" t="str">
        <f t="shared" si="227"/>
        <v>PAS AE 2018</v>
      </c>
      <c r="Y2896" s="970" t="str">
        <f t="shared" si="228"/>
        <v/>
      </c>
      <c r="Z2896" s="957">
        <f t="shared" si="225"/>
        <v>0</v>
      </c>
      <c r="AA2896" s="957" t="str">
        <f t="shared" si="226"/>
        <v/>
      </c>
      <c r="AB2896" s="957">
        <f t="array" ref="AB2896">MAX(($I$2:$I$10000=I2896)*($W$2:$W$10000=W2896)*($E$2:$E$10000="51")*($P$2:$P$10000))</f>
        <v>0</v>
      </c>
      <c r="AC2896" s="957">
        <f t="shared" si="229"/>
        <v>0</v>
      </c>
    </row>
    <row r="2897" spans="24:29" x14ac:dyDescent="0.3">
      <c r="X2897" s="970" t="str">
        <f t="shared" si="227"/>
        <v>PAS AE 2018</v>
      </c>
      <c r="Y2897" s="970" t="str">
        <f t="shared" si="228"/>
        <v/>
      </c>
      <c r="Z2897" s="957">
        <f t="shared" si="225"/>
        <v>0</v>
      </c>
      <c r="AA2897" s="957" t="str">
        <f t="shared" si="226"/>
        <v/>
      </c>
      <c r="AB2897" s="957">
        <f t="array" ref="AB2897">MAX(($I$2:$I$10000=I2897)*($W$2:$W$10000=W2897)*($E$2:$E$10000="51")*($P$2:$P$10000))</f>
        <v>0</v>
      </c>
      <c r="AC2897" s="957">
        <f t="shared" si="229"/>
        <v>0</v>
      </c>
    </row>
    <row r="2898" spans="24:29" x14ac:dyDescent="0.3">
      <c r="X2898" s="970" t="str">
        <f t="shared" si="227"/>
        <v>PAS AE 2018</v>
      </c>
      <c r="Y2898" s="970" t="str">
        <f t="shared" si="228"/>
        <v/>
      </c>
      <c r="Z2898" s="957">
        <f t="shared" si="225"/>
        <v>0</v>
      </c>
      <c r="AA2898" s="957" t="str">
        <f t="shared" si="226"/>
        <v/>
      </c>
      <c r="AB2898" s="957">
        <f t="array" ref="AB2898">MAX(($I$2:$I$10000=I2898)*($W$2:$W$10000=W2898)*($E$2:$E$10000="51")*($P$2:$P$10000))</f>
        <v>0</v>
      </c>
      <c r="AC2898" s="957">
        <f t="shared" si="229"/>
        <v>0</v>
      </c>
    </row>
    <row r="2899" spans="24:29" x14ac:dyDescent="0.3">
      <c r="X2899" s="970" t="str">
        <f t="shared" si="227"/>
        <v>PAS AE 2018</v>
      </c>
      <c r="Y2899" s="970" t="str">
        <f t="shared" si="228"/>
        <v/>
      </c>
      <c r="Z2899" s="957">
        <f t="shared" si="225"/>
        <v>0</v>
      </c>
      <c r="AA2899" s="957" t="str">
        <f t="shared" si="226"/>
        <v/>
      </c>
      <c r="AB2899" s="957">
        <f t="array" ref="AB2899">MAX(($I$2:$I$10000=I2899)*($W$2:$W$10000=W2899)*($E$2:$E$10000="51")*($P$2:$P$10000))</f>
        <v>0</v>
      </c>
      <c r="AC2899" s="957">
        <f t="shared" si="229"/>
        <v>0</v>
      </c>
    </row>
    <row r="2900" spans="24:29" x14ac:dyDescent="0.3">
      <c r="X2900" s="970" t="str">
        <f t="shared" si="227"/>
        <v>PAS AE 2018</v>
      </c>
      <c r="Y2900" s="970" t="str">
        <f t="shared" si="228"/>
        <v/>
      </c>
      <c r="Z2900" s="957">
        <f t="shared" si="225"/>
        <v>0</v>
      </c>
      <c r="AA2900" s="957" t="str">
        <f t="shared" si="226"/>
        <v/>
      </c>
      <c r="AB2900" s="957">
        <f t="array" ref="AB2900">MAX(($I$2:$I$10000=I2900)*($W$2:$W$10000=W2900)*($E$2:$E$10000="51")*($P$2:$P$10000))</f>
        <v>0</v>
      </c>
      <c r="AC2900" s="957">
        <f t="shared" si="229"/>
        <v>0</v>
      </c>
    </row>
    <row r="2901" spans="24:29" x14ac:dyDescent="0.3">
      <c r="X2901" s="970" t="str">
        <f t="shared" si="227"/>
        <v>PAS AE 2018</v>
      </c>
      <c r="Y2901" s="970" t="str">
        <f t="shared" si="228"/>
        <v/>
      </c>
      <c r="Z2901" s="957">
        <f t="shared" si="225"/>
        <v>0</v>
      </c>
      <c r="AA2901" s="957" t="str">
        <f t="shared" si="226"/>
        <v/>
      </c>
      <c r="AB2901" s="957">
        <f t="array" ref="AB2901">MAX(($I$2:$I$10000=I2901)*($W$2:$W$10000=W2901)*($E$2:$E$10000="51")*($P$2:$P$10000))</f>
        <v>0</v>
      </c>
      <c r="AC2901" s="957">
        <f t="shared" si="229"/>
        <v>0</v>
      </c>
    </row>
    <row r="2902" spans="24:29" x14ac:dyDescent="0.3">
      <c r="X2902" s="970" t="str">
        <f t="shared" si="227"/>
        <v>PAS AE 2018</v>
      </c>
      <c r="Y2902" s="970" t="str">
        <f t="shared" si="228"/>
        <v/>
      </c>
      <c r="Z2902" s="957">
        <f t="shared" si="225"/>
        <v>0</v>
      </c>
      <c r="AA2902" s="957" t="str">
        <f t="shared" si="226"/>
        <v/>
      </c>
      <c r="AB2902" s="957">
        <f t="array" ref="AB2902">MAX(($I$2:$I$10000=I2902)*($W$2:$W$10000=W2902)*($E$2:$E$10000="51")*($P$2:$P$10000))</f>
        <v>0</v>
      </c>
      <c r="AC2902" s="957">
        <f t="shared" si="229"/>
        <v>0</v>
      </c>
    </row>
    <row r="2903" spans="24:29" x14ac:dyDescent="0.3">
      <c r="X2903" s="970" t="str">
        <f t="shared" si="227"/>
        <v>PAS AE 2018</v>
      </c>
      <c r="Y2903" s="970" t="str">
        <f t="shared" si="228"/>
        <v/>
      </c>
      <c r="Z2903" s="957">
        <f t="shared" si="225"/>
        <v>0</v>
      </c>
      <c r="AA2903" s="957" t="str">
        <f t="shared" si="226"/>
        <v/>
      </c>
      <c r="AB2903" s="957">
        <f t="array" ref="AB2903">MAX(($I$2:$I$10000=I2903)*($W$2:$W$10000=W2903)*($E$2:$E$10000="51")*($P$2:$P$10000))</f>
        <v>0</v>
      </c>
      <c r="AC2903" s="957">
        <f t="shared" si="229"/>
        <v>0</v>
      </c>
    </row>
    <row r="2904" spans="24:29" x14ac:dyDescent="0.3">
      <c r="X2904" s="970" t="str">
        <f t="shared" si="227"/>
        <v>PAS AE 2018</v>
      </c>
      <c r="Y2904" s="970" t="str">
        <f t="shared" si="228"/>
        <v/>
      </c>
      <c r="Z2904" s="957">
        <f t="shared" si="225"/>
        <v>0</v>
      </c>
      <c r="AA2904" s="957" t="str">
        <f t="shared" si="226"/>
        <v/>
      </c>
      <c r="AB2904" s="957">
        <f t="array" ref="AB2904">MAX(($I$2:$I$10000=I2904)*($W$2:$W$10000=W2904)*($E$2:$E$10000="51")*($P$2:$P$10000))</f>
        <v>0</v>
      </c>
      <c r="AC2904" s="957">
        <f t="shared" si="229"/>
        <v>0</v>
      </c>
    </row>
    <row r="2905" spans="24:29" x14ac:dyDescent="0.3">
      <c r="X2905" s="970" t="str">
        <f t="shared" si="227"/>
        <v>PAS AE 2018</v>
      </c>
      <c r="Y2905" s="970" t="str">
        <f t="shared" si="228"/>
        <v/>
      </c>
      <c r="Z2905" s="957">
        <f t="shared" si="225"/>
        <v>0</v>
      </c>
      <c r="AA2905" s="957" t="str">
        <f t="shared" si="226"/>
        <v/>
      </c>
      <c r="AB2905" s="957">
        <f t="array" ref="AB2905">MAX(($I$2:$I$10000=I2905)*($W$2:$W$10000=W2905)*($E$2:$E$10000="51")*($P$2:$P$10000))</f>
        <v>0</v>
      </c>
      <c r="AC2905" s="957">
        <f t="shared" si="229"/>
        <v>0</v>
      </c>
    </row>
    <row r="2906" spans="24:29" x14ac:dyDescent="0.3">
      <c r="X2906" s="970" t="str">
        <f t="shared" si="227"/>
        <v>PAS AE 2018</v>
      </c>
      <c r="Y2906" s="970" t="str">
        <f t="shared" si="228"/>
        <v/>
      </c>
      <c r="Z2906" s="957">
        <f t="shared" si="225"/>
        <v>0</v>
      </c>
      <c r="AA2906" s="957" t="str">
        <f t="shared" si="226"/>
        <v/>
      </c>
      <c r="AB2906" s="957">
        <f t="array" ref="AB2906">MAX(($I$2:$I$10000=I2906)*($W$2:$W$10000=W2906)*($E$2:$E$10000="51")*($P$2:$P$10000))</f>
        <v>0</v>
      </c>
      <c r="AC2906" s="957">
        <f t="shared" si="229"/>
        <v>0</v>
      </c>
    </row>
    <row r="2907" spans="24:29" x14ac:dyDescent="0.3">
      <c r="X2907" s="970" t="str">
        <f t="shared" si="227"/>
        <v>PAS AE 2018</v>
      </c>
      <c r="Y2907" s="970" t="str">
        <f t="shared" si="228"/>
        <v/>
      </c>
      <c r="Z2907" s="957">
        <f t="shared" si="225"/>
        <v>0</v>
      </c>
      <c r="AA2907" s="957" t="str">
        <f t="shared" si="226"/>
        <v/>
      </c>
      <c r="AB2907" s="957">
        <f t="array" ref="AB2907">MAX(($I$2:$I$10000=I2907)*($W$2:$W$10000=W2907)*($E$2:$E$10000="51")*($P$2:$P$10000))</f>
        <v>0</v>
      </c>
      <c r="AC2907" s="957">
        <f t="shared" si="229"/>
        <v>0</v>
      </c>
    </row>
    <row r="2908" spans="24:29" x14ac:dyDescent="0.3">
      <c r="X2908" s="970" t="str">
        <f t="shared" si="227"/>
        <v>PAS AE 2018</v>
      </c>
      <c r="Y2908" s="970" t="str">
        <f t="shared" si="228"/>
        <v/>
      </c>
      <c r="Z2908" s="957">
        <f t="shared" si="225"/>
        <v>0</v>
      </c>
      <c r="AA2908" s="957" t="str">
        <f t="shared" si="226"/>
        <v/>
      </c>
      <c r="AB2908" s="957">
        <f t="array" ref="AB2908">MAX(($I$2:$I$10000=I2908)*($W$2:$W$10000=W2908)*($E$2:$E$10000="51")*($P$2:$P$10000))</f>
        <v>0</v>
      </c>
      <c r="AC2908" s="957">
        <f t="shared" si="229"/>
        <v>0</v>
      </c>
    </row>
    <row r="2909" spans="24:29" x14ac:dyDescent="0.3">
      <c r="X2909" s="970" t="str">
        <f t="shared" si="227"/>
        <v>PAS AE 2018</v>
      </c>
      <c r="Y2909" s="970" t="str">
        <f t="shared" si="228"/>
        <v/>
      </c>
      <c r="Z2909" s="957">
        <f t="shared" si="225"/>
        <v>0</v>
      </c>
      <c r="AA2909" s="957" t="str">
        <f t="shared" si="226"/>
        <v/>
      </c>
      <c r="AB2909" s="957">
        <f t="array" ref="AB2909">MAX(($I$2:$I$10000=I2909)*($W$2:$W$10000=W2909)*($E$2:$E$10000="51")*($P$2:$P$10000))</f>
        <v>0</v>
      </c>
      <c r="AC2909" s="957">
        <f t="shared" si="229"/>
        <v>0</v>
      </c>
    </row>
    <row r="2910" spans="24:29" x14ac:dyDescent="0.3">
      <c r="X2910" s="970" t="str">
        <f t="shared" si="227"/>
        <v>PAS AE 2018</v>
      </c>
      <c r="Y2910" s="970" t="str">
        <f t="shared" si="228"/>
        <v/>
      </c>
      <c r="Z2910" s="957">
        <f t="shared" si="225"/>
        <v>0</v>
      </c>
      <c r="AA2910" s="957" t="str">
        <f t="shared" si="226"/>
        <v/>
      </c>
      <c r="AB2910" s="957">
        <f t="array" ref="AB2910">MAX(($I$2:$I$10000=I2910)*($W$2:$W$10000=W2910)*($E$2:$E$10000="51")*($P$2:$P$10000))</f>
        <v>0</v>
      </c>
      <c r="AC2910" s="957">
        <f t="shared" si="229"/>
        <v>0</v>
      </c>
    </row>
    <row r="2911" spans="24:29" x14ac:dyDescent="0.3">
      <c r="X2911" s="970" t="str">
        <f t="shared" si="227"/>
        <v>PAS AE 2018</v>
      </c>
      <c r="Y2911" s="970" t="str">
        <f t="shared" si="228"/>
        <v/>
      </c>
      <c r="Z2911" s="957">
        <f t="shared" si="225"/>
        <v>0</v>
      </c>
      <c r="AA2911" s="957" t="str">
        <f t="shared" si="226"/>
        <v/>
      </c>
      <c r="AB2911" s="957">
        <f t="array" ref="AB2911">MAX(($I$2:$I$10000=I2911)*($W$2:$W$10000=W2911)*($E$2:$E$10000="51")*($P$2:$P$10000))</f>
        <v>0</v>
      </c>
      <c r="AC2911" s="957">
        <f t="shared" si="229"/>
        <v>0</v>
      </c>
    </row>
    <row r="2912" spans="24:29" x14ac:dyDescent="0.3">
      <c r="X2912" s="970" t="str">
        <f t="shared" si="227"/>
        <v>PAS AE 2018</v>
      </c>
      <c r="Y2912" s="970" t="str">
        <f t="shared" si="228"/>
        <v/>
      </c>
      <c r="Z2912" s="957">
        <f t="shared" si="225"/>
        <v>0</v>
      </c>
      <c r="AA2912" s="957" t="str">
        <f t="shared" si="226"/>
        <v/>
      </c>
      <c r="AB2912" s="957">
        <f t="array" ref="AB2912">MAX(($I$2:$I$10000=I2912)*($W$2:$W$10000=W2912)*($E$2:$E$10000="51")*($P$2:$P$10000))</f>
        <v>0</v>
      </c>
      <c r="AC2912" s="957">
        <f t="shared" si="229"/>
        <v>0</v>
      </c>
    </row>
    <row r="2913" spans="24:29" x14ac:dyDescent="0.3">
      <c r="X2913" s="970" t="str">
        <f t="shared" si="227"/>
        <v>PAS AE 2018</v>
      </c>
      <c r="Y2913" s="970" t="str">
        <f t="shared" si="228"/>
        <v/>
      </c>
      <c r="Z2913" s="957">
        <f t="shared" si="225"/>
        <v>0</v>
      </c>
      <c r="AA2913" s="957" t="str">
        <f t="shared" si="226"/>
        <v/>
      </c>
      <c r="AB2913" s="957">
        <f t="array" ref="AB2913">MAX(($I$2:$I$10000=I2913)*($W$2:$W$10000=W2913)*($E$2:$E$10000="51")*($P$2:$P$10000))</f>
        <v>0</v>
      </c>
      <c r="AC2913" s="957">
        <f t="shared" si="229"/>
        <v>0</v>
      </c>
    </row>
    <row r="2914" spans="24:29" x14ac:dyDescent="0.3">
      <c r="X2914" s="970" t="str">
        <f t="shared" si="227"/>
        <v>PAS AE 2018</v>
      </c>
      <c r="Y2914" s="970" t="str">
        <f t="shared" si="228"/>
        <v/>
      </c>
      <c r="Z2914" s="957">
        <f t="shared" si="225"/>
        <v>0</v>
      </c>
      <c r="AA2914" s="957" t="str">
        <f t="shared" si="226"/>
        <v/>
      </c>
      <c r="AB2914" s="957">
        <f t="array" ref="AB2914">MAX(($I$2:$I$10000=I2914)*($W$2:$W$10000=W2914)*($E$2:$E$10000="51")*($P$2:$P$10000))</f>
        <v>0</v>
      </c>
      <c r="AC2914" s="957">
        <f t="shared" si="229"/>
        <v>0</v>
      </c>
    </row>
    <row r="2915" spans="24:29" x14ac:dyDescent="0.3">
      <c r="X2915" s="970" t="str">
        <f t="shared" si="227"/>
        <v>PAS AE 2018</v>
      </c>
      <c r="Y2915" s="970" t="str">
        <f t="shared" si="228"/>
        <v/>
      </c>
      <c r="Z2915" s="957">
        <f t="shared" si="225"/>
        <v>0</v>
      </c>
      <c r="AA2915" s="957" t="str">
        <f t="shared" si="226"/>
        <v/>
      </c>
      <c r="AB2915" s="957">
        <f t="array" ref="AB2915">MAX(($I$2:$I$10000=I2915)*($W$2:$W$10000=W2915)*($E$2:$E$10000="51")*($P$2:$P$10000))</f>
        <v>0</v>
      </c>
      <c r="AC2915" s="957">
        <f t="shared" si="229"/>
        <v>0</v>
      </c>
    </row>
    <row r="2916" spans="24:29" x14ac:dyDescent="0.3">
      <c r="X2916" s="970" t="str">
        <f t="shared" si="227"/>
        <v>PAS AE 2018</v>
      </c>
      <c r="Y2916" s="970" t="str">
        <f t="shared" si="228"/>
        <v/>
      </c>
      <c r="Z2916" s="957">
        <f t="shared" si="225"/>
        <v>0</v>
      </c>
      <c r="AA2916" s="957" t="str">
        <f t="shared" si="226"/>
        <v/>
      </c>
      <c r="AB2916" s="957">
        <f t="array" ref="AB2916">MAX(($I$2:$I$10000=I2916)*($W$2:$W$10000=W2916)*($E$2:$E$10000="51")*($P$2:$P$10000))</f>
        <v>0</v>
      </c>
      <c r="AC2916" s="957">
        <f t="shared" si="229"/>
        <v>0</v>
      </c>
    </row>
    <row r="2917" spans="24:29" x14ac:dyDescent="0.3">
      <c r="X2917" s="970" t="str">
        <f t="shared" si="227"/>
        <v>PAS AE 2018</v>
      </c>
      <c r="Y2917" s="970" t="str">
        <f t="shared" si="228"/>
        <v/>
      </c>
      <c r="Z2917" s="957">
        <f t="shared" si="225"/>
        <v>0</v>
      </c>
      <c r="AA2917" s="957" t="str">
        <f t="shared" si="226"/>
        <v/>
      </c>
      <c r="AB2917" s="957">
        <f t="array" ref="AB2917">MAX(($I$2:$I$10000=I2917)*($W$2:$W$10000=W2917)*($E$2:$E$10000="51")*($P$2:$P$10000))</f>
        <v>0</v>
      </c>
      <c r="AC2917" s="957">
        <f t="shared" si="229"/>
        <v>0</v>
      </c>
    </row>
    <row r="2918" spans="24:29" x14ac:dyDescent="0.3">
      <c r="X2918" s="970" t="str">
        <f t="shared" si="227"/>
        <v>PAS AE 2018</v>
      </c>
      <c r="Y2918" s="970" t="str">
        <f t="shared" si="228"/>
        <v/>
      </c>
      <c r="Z2918" s="957">
        <f t="shared" si="225"/>
        <v>0</v>
      </c>
      <c r="AA2918" s="957" t="str">
        <f t="shared" si="226"/>
        <v/>
      </c>
      <c r="AB2918" s="957">
        <f t="array" ref="AB2918">MAX(($I$2:$I$10000=I2918)*($W$2:$W$10000=W2918)*($E$2:$E$10000="51")*($P$2:$P$10000))</f>
        <v>0</v>
      </c>
      <c r="AC2918" s="957">
        <f t="shared" si="229"/>
        <v>0</v>
      </c>
    </row>
    <row r="2919" spans="24:29" x14ac:dyDescent="0.3">
      <c r="X2919" s="970" t="str">
        <f t="shared" si="227"/>
        <v>PAS AE 2018</v>
      </c>
      <c r="Y2919" s="970" t="str">
        <f t="shared" si="228"/>
        <v/>
      </c>
      <c r="Z2919" s="957">
        <f t="shared" si="225"/>
        <v>0</v>
      </c>
      <c r="AA2919" s="957" t="str">
        <f t="shared" si="226"/>
        <v/>
      </c>
      <c r="AB2919" s="957">
        <f t="array" ref="AB2919">MAX(($I$2:$I$10000=I2919)*($W$2:$W$10000=W2919)*($E$2:$E$10000="51")*($P$2:$P$10000))</f>
        <v>0</v>
      </c>
      <c r="AC2919" s="957">
        <f t="shared" si="229"/>
        <v>0</v>
      </c>
    </row>
    <row r="2920" spans="24:29" x14ac:dyDescent="0.3">
      <c r="X2920" s="970" t="str">
        <f t="shared" si="227"/>
        <v>PAS AE 2018</v>
      </c>
      <c r="Y2920" s="970" t="str">
        <f t="shared" si="228"/>
        <v/>
      </c>
      <c r="Z2920" s="957">
        <f t="shared" si="225"/>
        <v>0</v>
      </c>
      <c r="AA2920" s="957" t="str">
        <f t="shared" si="226"/>
        <v/>
      </c>
      <c r="AB2920" s="957">
        <f t="array" ref="AB2920">MAX(($I$2:$I$10000=I2920)*($W$2:$W$10000=W2920)*($E$2:$E$10000="51")*($P$2:$P$10000))</f>
        <v>0</v>
      </c>
      <c r="AC2920" s="957">
        <f t="shared" si="229"/>
        <v>0</v>
      </c>
    </row>
    <row r="2921" spans="24:29" x14ac:dyDescent="0.3">
      <c r="X2921" s="970" t="str">
        <f t="shared" si="227"/>
        <v>PAS AE 2018</v>
      </c>
      <c r="Y2921" s="970" t="str">
        <f t="shared" si="228"/>
        <v/>
      </c>
      <c r="Z2921" s="957">
        <f t="shared" si="225"/>
        <v>0</v>
      </c>
      <c r="AA2921" s="957" t="str">
        <f t="shared" si="226"/>
        <v/>
      </c>
      <c r="AB2921" s="957">
        <f t="array" ref="AB2921">MAX(($I$2:$I$10000=I2921)*($W$2:$W$10000=W2921)*($E$2:$E$10000="51")*($P$2:$P$10000))</f>
        <v>0</v>
      </c>
      <c r="AC2921" s="957">
        <f t="shared" si="229"/>
        <v>0</v>
      </c>
    </row>
    <row r="2922" spans="24:29" x14ac:dyDescent="0.3">
      <c r="X2922" s="970" t="str">
        <f t="shared" si="227"/>
        <v>PAS AE 2018</v>
      </c>
      <c r="Y2922" s="970" t="str">
        <f t="shared" si="228"/>
        <v/>
      </c>
      <c r="Z2922" s="957">
        <f t="shared" si="225"/>
        <v>0</v>
      </c>
      <c r="AA2922" s="957" t="str">
        <f t="shared" si="226"/>
        <v/>
      </c>
      <c r="AB2922" s="957">
        <f t="array" ref="AB2922">MAX(($I$2:$I$10000=I2922)*($W$2:$W$10000=W2922)*($E$2:$E$10000="51")*($P$2:$P$10000))</f>
        <v>0</v>
      </c>
      <c r="AC2922" s="957">
        <f t="shared" si="229"/>
        <v>0</v>
      </c>
    </row>
    <row r="2923" spans="24:29" x14ac:dyDescent="0.3">
      <c r="X2923" s="970" t="str">
        <f t="shared" si="227"/>
        <v>PAS AE 2018</v>
      </c>
      <c r="Y2923" s="970" t="str">
        <f t="shared" si="228"/>
        <v/>
      </c>
      <c r="Z2923" s="957">
        <f t="shared" si="225"/>
        <v>0</v>
      </c>
      <c r="AA2923" s="957" t="str">
        <f t="shared" si="226"/>
        <v/>
      </c>
      <c r="AB2923" s="957">
        <f t="array" ref="AB2923">MAX(($I$2:$I$10000=I2923)*($W$2:$W$10000=W2923)*($E$2:$E$10000="51")*($P$2:$P$10000))</f>
        <v>0</v>
      </c>
      <c r="AC2923" s="957">
        <f t="shared" si="229"/>
        <v>0</v>
      </c>
    </row>
    <row r="2924" spans="24:29" x14ac:dyDescent="0.3">
      <c r="X2924" s="970" t="str">
        <f t="shared" si="227"/>
        <v>PAS AE 2018</v>
      </c>
      <c r="Y2924" s="970" t="str">
        <f t="shared" si="228"/>
        <v/>
      </c>
      <c r="Z2924" s="957">
        <f t="shared" si="225"/>
        <v>0</v>
      </c>
      <c r="AA2924" s="957" t="str">
        <f t="shared" si="226"/>
        <v/>
      </c>
      <c r="AB2924" s="957">
        <f t="array" ref="AB2924">MAX(($I$2:$I$10000=I2924)*($W$2:$W$10000=W2924)*($E$2:$E$10000="51")*($P$2:$P$10000))</f>
        <v>0</v>
      </c>
      <c r="AC2924" s="957">
        <f t="shared" si="229"/>
        <v>0</v>
      </c>
    </row>
    <row r="2925" spans="24:29" x14ac:dyDescent="0.3">
      <c r="X2925" s="970" t="str">
        <f t="shared" si="227"/>
        <v>PAS AE 2018</v>
      </c>
      <c r="Y2925" s="970" t="str">
        <f t="shared" si="228"/>
        <v/>
      </c>
      <c r="Z2925" s="957">
        <f t="shared" si="225"/>
        <v>0</v>
      </c>
      <c r="AA2925" s="957" t="str">
        <f t="shared" si="226"/>
        <v/>
      </c>
      <c r="AB2925" s="957">
        <f t="array" ref="AB2925">MAX(($I$2:$I$10000=I2925)*($W$2:$W$10000=W2925)*($E$2:$E$10000="51")*($P$2:$P$10000))</f>
        <v>0</v>
      </c>
      <c r="AC2925" s="957">
        <f t="shared" si="229"/>
        <v>0</v>
      </c>
    </row>
    <row r="2926" spans="24:29" x14ac:dyDescent="0.3">
      <c r="X2926" s="970" t="str">
        <f t="shared" si="227"/>
        <v>PAS AE 2018</v>
      </c>
      <c r="Y2926" s="970" t="str">
        <f t="shared" si="228"/>
        <v/>
      </c>
      <c r="Z2926" s="957">
        <f t="shared" si="225"/>
        <v>0</v>
      </c>
      <c r="AA2926" s="957" t="str">
        <f t="shared" si="226"/>
        <v/>
      </c>
      <c r="AB2926" s="957">
        <f t="array" ref="AB2926">MAX(($I$2:$I$10000=I2926)*($W$2:$W$10000=W2926)*($E$2:$E$10000="51")*($P$2:$P$10000))</f>
        <v>0</v>
      </c>
      <c r="AC2926" s="957">
        <f t="shared" si="229"/>
        <v>0</v>
      </c>
    </row>
    <row r="2927" spans="24:29" x14ac:dyDescent="0.3">
      <c r="X2927" s="970" t="str">
        <f t="shared" si="227"/>
        <v>PAS AE 2018</v>
      </c>
      <c r="Y2927" s="970" t="str">
        <f t="shared" si="228"/>
        <v/>
      </c>
      <c r="Z2927" s="957">
        <f t="shared" si="225"/>
        <v>0</v>
      </c>
      <c r="AA2927" s="957" t="str">
        <f t="shared" si="226"/>
        <v/>
      </c>
      <c r="AB2927" s="957">
        <f t="array" ref="AB2927">MAX(($I$2:$I$10000=I2927)*($W$2:$W$10000=W2927)*($E$2:$E$10000="51")*($P$2:$P$10000))</f>
        <v>0</v>
      </c>
      <c r="AC2927" s="957">
        <f t="shared" si="229"/>
        <v>0</v>
      </c>
    </row>
    <row r="2928" spans="24:29" x14ac:dyDescent="0.3">
      <c r="X2928" s="970" t="str">
        <f t="shared" si="227"/>
        <v>PAS AE 2018</v>
      </c>
      <c r="Y2928" s="970" t="str">
        <f t="shared" si="228"/>
        <v/>
      </c>
      <c r="Z2928" s="957">
        <f t="shared" si="225"/>
        <v>0</v>
      </c>
      <c r="AA2928" s="957" t="str">
        <f t="shared" si="226"/>
        <v/>
      </c>
      <c r="AB2928" s="957">
        <f t="array" ref="AB2928">MAX(($I$2:$I$10000=I2928)*($W$2:$W$10000=W2928)*($E$2:$E$10000="51")*($P$2:$P$10000))</f>
        <v>0</v>
      </c>
      <c r="AC2928" s="957">
        <f t="shared" si="229"/>
        <v>0</v>
      </c>
    </row>
    <row r="2929" spans="24:29" x14ac:dyDescent="0.3">
      <c r="X2929" s="970" t="str">
        <f t="shared" si="227"/>
        <v>PAS AE 2018</v>
      </c>
      <c r="Y2929" s="970" t="str">
        <f t="shared" si="228"/>
        <v/>
      </c>
      <c r="Z2929" s="957">
        <f t="shared" si="225"/>
        <v>0</v>
      </c>
      <c r="AA2929" s="957" t="str">
        <f t="shared" si="226"/>
        <v/>
      </c>
      <c r="AB2929" s="957">
        <f t="array" ref="AB2929">MAX(($I$2:$I$10000=I2929)*($W$2:$W$10000=W2929)*($E$2:$E$10000="51")*($P$2:$P$10000))</f>
        <v>0</v>
      </c>
      <c r="AC2929" s="957">
        <f t="shared" si="229"/>
        <v>0</v>
      </c>
    </row>
    <row r="2930" spans="24:29" x14ac:dyDescent="0.3">
      <c r="X2930" s="970" t="str">
        <f t="shared" si="227"/>
        <v>PAS AE 2018</v>
      </c>
      <c r="Y2930" s="970" t="str">
        <f t="shared" si="228"/>
        <v/>
      </c>
      <c r="Z2930" s="957">
        <f t="shared" si="225"/>
        <v>0</v>
      </c>
      <c r="AA2930" s="957" t="str">
        <f t="shared" si="226"/>
        <v/>
      </c>
      <c r="AB2930" s="957">
        <f t="array" ref="AB2930">MAX(($I$2:$I$10000=I2930)*($W$2:$W$10000=W2930)*($E$2:$E$10000="51")*($P$2:$P$10000))</f>
        <v>0</v>
      </c>
      <c r="AC2930" s="957">
        <f t="shared" si="229"/>
        <v>0</v>
      </c>
    </row>
    <row r="2931" spans="24:29" x14ac:dyDescent="0.3">
      <c r="X2931" s="970" t="str">
        <f t="shared" si="227"/>
        <v>PAS AE 2018</v>
      </c>
      <c r="Y2931" s="970" t="str">
        <f t="shared" si="228"/>
        <v/>
      </c>
      <c r="Z2931" s="957">
        <f t="shared" si="225"/>
        <v>0</v>
      </c>
      <c r="AA2931" s="957" t="str">
        <f t="shared" si="226"/>
        <v/>
      </c>
      <c r="AB2931" s="957">
        <f t="array" ref="AB2931">MAX(($I$2:$I$10000=I2931)*($W$2:$W$10000=W2931)*($E$2:$E$10000="51")*($P$2:$P$10000))</f>
        <v>0</v>
      </c>
      <c r="AC2931" s="957">
        <f t="shared" si="229"/>
        <v>0</v>
      </c>
    </row>
    <row r="2932" spans="24:29" x14ac:dyDescent="0.3">
      <c r="X2932" s="970" t="str">
        <f t="shared" si="227"/>
        <v>PAS AE 2018</v>
      </c>
      <c r="Y2932" s="970" t="str">
        <f t="shared" si="228"/>
        <v/>
      </c>
      <c r="Z2932" s="957">
        <f t="shared" si="225"/>
        <v>0</v>
      </c>
      <c r="AA2932" s="957" t="str">
        <f t="shared" si="226"/>
        <v/>
      </c>
      <c r="AB2932" s="957">
        <f t="array" ref="AB2932">MAX(($I$2:$I$10000=I2932)*($W$2:$W$10000=W2932)*($E$2:$E$10000="51")*($P$2:$P$10000))</f>
        <v>0</v>
      </c>
      <c r="AC2932" s="957">
        <f t="shared" si="229"/>
        <v>0</v>
      </c>
    </row>
    <row r="2933" spans="24:29" x14ac:dyDescent="0.3">
      <c r="X2933" s="970" t="str">
        <f t="shared" si="227"/>
        <v>PAS AE 2018</v>
      </c>
      <c r="Y2933" s="970" t="str">
        <f t="shared" si="228"/>
        <v/>
      </c>
      <c r="Z2933" s="957">
        <f t="shared" si="225"/>
        <v>0</v>
      </c>
      <c r="AA2933" s="957" t="str">
        <f t="shared" si="226"/>
        <v/>
      </c>
      <c r="AB2933" s="957">
        <f t="array" ref="AB2933">MAX(($I$2:$I$10000=I2933)*($W$2:$W$10000=W2933)*($E$2:$E$10000="51")*($P$2:$P$10000))</f>
        <v>0</v>
      </c>
      <c r="AC2933" s="957">
        <f t="shared" si="229"/>
        <v>0</v>
      </c>
    </row>
    <row r="2934" spans="24:29" x14ac:dyDescent="0.3">
      <c r="X2934" s="970" t="str">
        <f t="shared" si="227"/>
        <v>PAS AE 2018</v>
      </c>
      <c r="Y2934" s="970" t="str">
        <f t="shared" si="228"/>
        <v/>
      </c>
      <c r="Z2934" s="957">
        <f t="shared" si="225"/>
        <v>0</v>
      </c>
      <c r="AA2934" s="957" t="str">
        <f t="shared" si="226"/>
        <v/>
      </c>
      <c r="AB2934" s="957">
        <f t="array" ref="AB2934">MAX(($I$2:$I$10000=I2934)*($W$2:$W$10000=W2934)*($E$2:$E$10000="51")*($P$2:$P$10000))</f>
        <v>0</v>
      </c>
      <c r="AC2934" s="957">
        <f t="shared" si="229"/>
        <v>0</v>
      </c>
    </row>
    <row r="2935" spans="24:29" x14ac:dyDescent="0.3">
      <c r="X2935" s="970" t="str">
        <f t="shared" si="227"/>
        <v>PAS AE 2018</v>
      </c>
      <c r="Y2935" s="970" t="str">
        <f t="shared" si="228"/>
        <v/>
      </c>
      <c r="Z2935" s="957">
        <f t="shared" si="225"/>
        <v>0</v>
      </c>
      <c r="AA2935" s="957" t="str">
        <f t="shared" si="226"/>
        <v/>
      </c>
      <c r="AB2935" s="957">
        <f t="array" ref="AB2935">MAX(($I$2:$I$10000=I2935)*($W$2:$W$10000=W2935)*($E$2:$E$10000="51")*($P$2:$P$10000))</f>
        <v>0</v>
      </c>
      <c r="AC2935" s="957">
        <f t="shared" si="229"/>
        <v>0</v>
      </c>
    </row>
    <row r="2936" spans="24:29" x14ac:dyDescent="0.3">
      <c r="X2936" s="970" t="str">
        <f t="shared" si="227"/>
        <v>PAS AE 2018</v>
      </c>
      <c r="Y2936" s="970" t="str">
        <f t="shared" si="228"/>
        <v/>
      </c>
      <c r="Z2936" s="957">
        <f t="shared" si="225"/>
        <v>0</v>
      </c>
      <c r="AA2936" s="957" t="str">
        <f t="shared" si="226"/>
        <v/>
      </c>
      <c r="AB2936" s="957">
        <f t="array" ref="AB2936">MAX(($I$2:$I$10000=I2936)*($W$2:$W$10000=W2936)*($E$2:$E$10000="51")*($P$2:$P$10000))</f>
        <v>0</v>
      </c>
      <c r="AC2936" s="957">
        <f t="shared" si="229"/>
        <v>0</v>
      </c>
    </row>
    <row r="2937" spans="24:29" x14ac:dyDescent="0.3">
      <c r="X2937" s="970" t="str">
        <f t="shared" si="227"/>
        <v>PAS AE 2018</v>
      </c>
      <c r="Y2937" s="970" t="str">
        <f t="shared" si="228"/>
        <v/>
      </c>
      <c r="Z2937" s="957">
        <f t="shared" si="225"/>
        <v>0</v>
      </c>
      <c r="AA2937" s="957" t="str">
        <f t="shared" si="226"/>
        <v/>
      </c>
      <c r="AB2937" s="957">
        <f t="array" ref="AB2937">MAX(($I$2:$I$10000=I2937)*($W$2:$W$10000=W2937)*($E$2:$E$10000="51")*($P$2:$P$10000))</f>
        <v>0</v>
      </c>
      <c r="AC2937" s="957">
        <f t="shared" si="229"/>
        <v>0</v>
      </c>
    </row>
    <row r="2938" spans="24:29" x14ac:dyDescent="0.3">
      <c r="X2938" s="970" t="str">
        <f t="shared" si="227"/>
        <v>PAS AE 2018</v>
      </c>
      <c r="Y2938" s="970" t="str">
        <f t="shared" si="228"/>
        <v/>
      </c>
      <c r="Z2938" s="957">
        <f t="shared" si="225"/>
        <v>0</v>
      </c>
      <c r="AA2938" s="957" t="str">
        <f t="shared" si="226"/>
        <v/>
      </c>
      <c r="AB2938" s="957">
        <f t="array" ref="AB2938">MAX(($I$2:$I$10000=I2938)*($W$2:$W$10000=W2938)*($E$2:$E$10000="51")*($P$2:$P$10000))</f>
        <v>0</v>
      </c>
      <c r="AC2938" s="957">
        <f t="shared" si="229"/>
        <v>0</v>
      </c>
    </row>
    <row r="2939" spans="24:29" x14ac:dyDescent="0.3">
      <c r="X2939" s="970" t="str">
        <f t="shared" si="227"/>
        <v>PAS AE 2018</v>
      </c>
      <c r="Y2939" s="970" t="str">
        <f t="shared" si="228"/>
        <v/>
      </c>
      <c r="Z2939" s="957">
        <f t="shared" si="225"/>
        <v>0</v>
      </c>
      <c r="AA2939" s="957" t="str">
        <f t="shared" si="226"/>
        <v/>
      </c>
      <c r="AB2939" s="957">
        <f t="array" ref="AB2939">MAX(($I$2:$I$10000=I2939)*($W$2:$W$10000=W2939)*($E$2:$E$10000="51")*($P$2:$P$10000))</f>
        <v>0</v>
      </c>
      <c r="AC2939" s="957">
        <f t="shared" si="229"/>
        <v>0</v>
      </c>
    </row>
    <row r="2940" spans="24:29" x14ac:dyDescent="0.3">
      <c r="X2940" s="970" t="str">
        <f t="shared" si="227"/>
        <v>PAS AE 2018</v>
      </c>
      <c r="Y2940" s="970" t="str">
        <f t="shared" si="228"/>
        <v/>
      </c>
      <c r="Z2940" s="957">
        <f t="shared" si="225"/>
        <v>0</v>
      </c>
      <c r="AA2940" s="957" t="str">
        <f t="shared" si="226"/>
        <v/>
      </c>
      <c r="AB2940" s="957">
        <f t="array" ref="AB2940">MAX(($I$2:$I$10000=I2940)*($W$2:$W$10000=W2940)*($E$2:$E$10000="51")*($P$2:$P$10000))</f>
        <v>0</v>
      </c>
      <c r="AC2940" s="957">
        <f t="shared" si="229"/>
        <v>0</v>
      </c>
    </row>
    <row r="2941" spans="24:29" x14ac:dyDescent="0.3">
      <c r="X2941" s="970" t="str">
        <f t="shared" si="227"/>
        <v>PAS AE 2018</v>
      </c>
      <c r="Y2941" s="970" t="str">
        <f t="shared" si="228"/>
        <v/>
      </c>
      <c r="Z2941" s="957">
        <f t="shared" si="225"/>
        <v>0</v>
      </c>
      <c r="AA2941" s="957" t="str">
        <f t="shared" si="226"/>
        <v/>
      </c>
      <c r="AB2941" s="957">
        <f t="array" ref="AB2941">MAX(($I$2:$I$10000=I2941)*($W$2:$W$10000=W2941)*($E$2:$E$10000="51")*($P$2:$P$10000))</f>
        <v>0</v>
      </c>
      <c r="AC2941" s="957">
        <f t="shared" si="229"/>
        <v>0</v>
      </c>
    </row>
    <row r="2942" spans="24:29" x14ac:dyDescent="0.3">
      <c r="X2942" s="970" t="str">
        <f t="shared" si="227"/>
        <v>PAS AE 2018</v>
      </c>
      <c r="Y2942" s="970" t="str">
        <f t="shared" si="228"/>
        <v/>
      </c>
      <c r="Z2942" s="957">
        <f t="shared" si="225"/>
        <v>0</v>
      </c>
      <c r="AA2942" s="957" t="str">
        <f t="shared" si="226"/>
        <v/>
      </c>
      <c r="AB2942" s="957">
        <f t="array" ref="AB2942">MAX(($I$2:$I$10000=I2942)*($W$2:$W$10000=W2942)*($E$2:$E$10000="51")*($P$2:$P$10000))</f>
        <v>0</v>
      </c>
      <c r="AC2942" s="957">
        <f t="shared" si="229"/>
        <v>0</v>
      </c>
    </row>
    <row r="2943" spans="24:29" x14ac:dyDescent="0.3">
      <c r="X2943" s="970" t="str">
        <f t="shared" si="227"/>
        <v>PAS AE 2018</v>
      </c>
      <c r="Y2943" s="970" t="str">
        <f t="shared" si="228"/>
        <v/>
      </c>
      <c r="Z2943" s="957">
        <f t="shared" si="225"/>
        <v>0</v>
      </c>
      <c r="AA2943" s="957" t="str">
        <f t="shared" si="226"/>
        <v/>
      </c>
      <c r="AB2943" s="957">
        <f t="array" ref="AB2943">MAX(($I$2:$I$10000=I2943)*($W$2:$W$10000=W2943)*($E$2:$E$10000="51")*($P$2:$P$10000))</f>
        <v>0</v>
      </c>
      <c r="AC2943" s="957">
        <f t="shared" si="229"/>
        <v>0</v>
      </c>
    </row>
    <row r="2944" spans="24:29" x14ac:dyDescent="0.3">
      <c r="X2944" s="970" t="str">
        <f t="shared" si="227"/>
        <v>PAS AE 2018</v>
      </c>
      <c r="Y2944" s="970" t="str">
        <f t="shared" si="228"/>
        <v/>
      </c>
      <c r="Z2944" s="957">
        <f t="shared" si="225"/>
        <v>0</v>
      </c>
      <c r="AA2944" s="957" t="str">
        <f t="shared" si="226"/>
        <v/>
      </c>
      <c r="AB2944" s="957">
        <f t="array" ref="AB2944">MAX(($I$2:$I$10000=I2944)*($W$2:$W$10000=W2944)*($E$2:$E$10000="51")*($P$2:$P$10000))</f>
        <v>0</v>
      </c>
      <c r="AC2944" s="957">
        <f t="shared" si="229"/>
        <v>0</v>
      </c>
    </row>
    <row r="2945" spans="24:29" x14ac:dyDescent="0.3">
      <c r="X2945" s="970" t="str">
        <f t="shared" si="227"/>
        <v>PAS AE 2018</v>
      </c>
      <c r="Y2945" s="970" t="str">
        <f t="shared" si="228"/>
        <v/>
      </c>
      <c r="Z2945" s="957">
        <f t="shared" si="225"/>
        <v>0</v>
      </c>
      <c r="AA2945" s="957" t="str">
        <f t="shared" si="226"/>
        <v/>
      </c>
      <c r="AB2945" s="957">
        <f t="array" ref="AB2945">MAX(($I$2:$I$10000=I2945)*($W$2:$W$10000=W2945)*($E$2:$E$10000="51")*($P$2:$P$10000))</f>
        <v>0</v>
      </c>
      <c r="AC2945" s="957">
        <f t="shared" si="229"/>
        <v>0</v>
      </c>
    </row>
    <row r="2946" spans="24:29" x14ac:dyDescent="0.3">
      <c r="X2946" s="970" t="str">
        <f t="shared" si="227"/>
        <v>PAS AE 2018</v>
      </c>
      <c r="Y2946" s="970" t="str">
        <f t="shared" si="228"/>
        <v/>
      </c>
      <c r="Z2946" s="957">
        <f t="shared" ref="Z2946:Z3009" si="230">IF(AND(X2946="AE 2018",Y2946&lt;&gt;"0"),F2946,0)</f>
        <v>0</v>
      </c>
      <c r="AA2946" s="957" t="str">
        <f t="shared" ref="AA2946:AA3009" si="231">LEFT(C2946,12)</f>
        <v/>
      </c>
      <c r="AB2946" s="957">
        <f t="array" ref="AB2946">MAX(($I$2:$I$10000=I2946)*($W$2:$W$10000=W2946)*($E$2:$E$10000="51")*($P$2:$P$10000))</f>
        <v>0</v>
      </c>
      <c r="AC2946" s="957">
        <f t="shared" si="229"/>
        <v>0</v>
      </c>
    </row>
    <row r="2947" spans="24:29" x14ac:dyDescent="0.3">
      <c r="X2947" s="970" t="str">
        <f t="shared" ref="X2947:X3010" si="232">IF(AND(OR(E2947="51",E2947="57",E2947="54",E2947="61"),YEAR(AB2947)=2018),"AE 2018","PAS AE 2018")</f>
        <v>PAS AE 2018</v>
      </c>
      <c r="Y2947" s="970" t="str">
        <f t="shared" ref="Y2947:Y3010" si="233">CONCATENATE(W2947,I2947,E2947)</f>
        <v/>
      </c>
      <c r="Z2947" s="957">
        <f t="shared" si="230"/>
        <v>0</v>
      </c>
      <c r="AA2947" s="957" t="str">
        <f t="shared" si="231"/>
        <v/>
      </c>
      <c r="AB2947" s="957">
        <f t="array" ref="AB2947">MAX(($I$2:$I$10000=I2947)*($W$2:$W$10000=W2947)*($E$2:$E$10000="51")*($P$2:$P$10000))</f>
        <v>0</v>
      </c>
      <c r="AC2947" s="957">
        <f t="shared" ref="AC2947:AC3010" si="234">IF(YEAR(A2947)&gt;2018,0,F2947)</f>
        <v>0</v>
      </c>
    </row>
    <row r="2948" spans="24:29" x14ac:dyDescent="0.3">
      <c r="X2948" s="970" t="str">
        <f t="shared" si="232"/>
        <v>PAS AE 2018</v>
      </c>
      <c r="Y2948" s="970" t="str">
        <f t="shared" si="233"/>
        <v/>
      </c>
      <c r="Z2948" s="957">
        <f t="shared" si="230"/>
        <v>0</v>
      </c>
      <c r="AA2948" s="957" t="str">
        <f t="shared" si="231"/>
        <v/>
      </c>
      <c r="AB2948" s="957">
        <f t="array" ref="AB2948">MAX(($I$2:$I$10000=I2948)*($W$2:$W$10000=W2948)*($E$2:$E$10000="51")*($P$2:$P$10000))</f>
        <v>0</v>
      </c>
      <c r="AC2948" s="957">
        <f t="shared" si="234"/>
        <v>0</v>
      </c>
    </row>
    <row r="2949" spans="24:29" x14ac:dyDescent="0.3">
      <c r="X2949" s="970" t="str">
        <f t="shared" si="232"/>
        <v>PAS AE 2018</v>
      </c>
      <c r="Y2949" s="970" t="str">
        <f t="shared" si="233"/>
        <v/>
      </c>
      <c r="Z2949" s="957">
        <f t="shared" si="230"/>
        <v>0</v>
      </c>
      <c r="AA2949" s="957" t="str">
        <f t="shared" si="231"/>
        <v/>
      </c>
      <c r="AB2949" s="957">
        <f t="array" ref="AB2949">MAX(($I$2:$I$10000=I2949)*($W$2:$W$10000=W2949)*($E$2:$E$10000="51")*($P$2:$P$10000))</f>
        <v>0</v>
      </c>
      <c r="AC2949" s="957">
        <f t="shared" si="234"/>
        <v>0</v>
      </c>
    </row>
    <row r="2950" spans="24:29" x14ac:dyDescent="0.3">
      <c r="X2950" s="970" t="str">
        <f t="shared" si="232"/>
        <v>PAS AE 2018</v>
      </c>
      <c r="Y2950" s="970" t="str">
        <f t="shared" si="233"/>
        <v/>
      </c>
      <c r="Z2950" s="957">
        <f t="shared" si="230"/>
        <v>0</v>
      </c>
      <c r="AA2950" s="957" t="str">
        <f t="shared" si="231"/>
        <v/>
      </c>
      <c r="AB2950" s="957">
        <f t="array" ref="AB2950">MAX(($I$2:$I$10000=I2950)*($W$2:$W$10000=W2950)*($E$2:$E$10000="51")*($P$2:$P$10000))</f>
        <v>0</v>
      </c>
      <c r="AC2950" s="957">
        <f t="shared" si="234"/>
        <v>0</v>
      </c>
    </row>
    <row r="2951" spans="24:29" x14ac:dyDescent="0.3">
      <c r="X2951" s="970" t="str">
        <f t="shared" si="232"/>
        <v>PAS AE 2018</v>
      </c>
      <c r="Y2951" s="970" t="str">
        <f t="shared" si="233"/>
        <v/>
      </c>
      <c r="Z2951" s="957">
        <f t="shared" si="230"/>
        <v>0</v>
      </c>
      <c r="AA2951" s="957" t="str">
        <f t="shared" si="231"/>
        <v/>
      </c>
      <c r="AB2951" s="957">
        <f t="array" ref="AB2951">MAX(($I$2:$I$10000=I2951)*($W$2:$W$10000=W2951)*($E$2:$E$10000="51")*($P$2:$P$10000))</f>
        <v>0</v>
      </c>
      <c r="AC2951" s="957">
        <f t="shared" si="234"/>
        <v>0</v>
      </c>
    </row>
    <row r="2952" spans="24:29" x14ac:dyDescent="0.3">
      <c r="X2952" s="970" t="str">
        <f t="shared" si="232"/>
        <v>PAS AE 2018</v>
      </c>
      <c r="Y2952" s="970" t="str">
        <f t="shared" si="233"/>
        <v/>
      </c>
      <c r="Z2952" s="957">
        <f t="shared" si="230"/>
        <v>0</v>
      </c>
      <c r="AA2952" s="957" t="str">
        <f t="shared" si="231"/>
        <v/>
      </c>
      <c r="AB2952" s="957">
        <f t="array" ref="AB2952">MAX(($I$2:$I$10000=I2952)*($W$2:$W$10000=W2952)*($E$2:$E$10000="51")*($P$2:$P$10000))</f>
        <v>0</v>
      </c>
      <c r="AC2952" s="957">
        <f t="shared" si="234"/>
        <v>0</v>
      </c>
    </row>
    <row r="2953" spans="24:29" x14ac:dyDescent="0.3">
      <c r="X2953" s="970" t="str">
        <f t="shared" si="232"/>
        <v>PAS AE 2018</v>
      </c>
      <c r="Y2953" s="970" t="str">
        <f t="shared" si="233"/>
        <v/>
      </c>
      <c r="Z2953" s="957">
        <f t="shared" si="230"/>
        <v>0</v>
      </c>
      <c r="AA2953" s="957" t="str">
        <f t="shared" si="231"/>
        <v/>
      </c>
      <c r="AB2953" s="957">
        <f t="array" ref="AB2953">MAX(($I$2:$I$10000=I2953)*($W$2:$W$10000=W2953)*($E$2:$E$10000="51")*($P$2:$P$10000))</f>
        <v>0</v>
      </c>
      <c r="AC2953" s="957">
        <f t="shared" si="234"/>
        <v>0</v>
      </c>
    </row>
    <row r="2954" spans="24:29" x14ac:dyDescent="0.3">
      <c r="X2954" s="970" t="str">
        <f t="shared" si="232"/>
        <v>PAS AE 2018</v>
      </c>
      <c r="Y2954" s="970" t="str">
        <f t="shared" si="233"/>
        <v/>
      </c>
      <c r="Z2954" s="957">
        <f t="shared" si="230"/>
        <v>0</v>
      </c>
      <c r="AA2954" s="957" t="str">
        <f t="shared" si="231"/>
        <v/>
      </c>
      <c r="AB2954" s="957">
        <f t="array" ref="AB2954">MAX(($I$2:$I$10000=I2954)*($W$2:$W$10000=W2954)*($E$2:$E$10000="51")*($P$2:$P$10000))</f>
        <v>0</v>
      </c>
      <c r="AC2954" s="957">
        <f t="shared" si="234"/>
        <v>0</v>
      </c>
    </row>
    <row r="2955" spans="24:29" x14ac:dyDescent="0.3">
      <c r="X2955" s="970" t="str">
        <f t="shared" si="232"/>
        <v>PAS AE 2018</v>
      </c>
      <c r="Y2955" s="970" t="str">
        <f t="shared" si="233"/>
        <v/>
      </c>
      <c r="Z2955" s="957">
        <f t="shared" si="230"/>
        <v>0</v>
      </c>
      <c r="AA2955" s="957" t="str">
        <f t="shared" si="231"/>
        <v/>
      </c>
      <c r="AB2955" s="957">
        <f t="array" ref="AB2955">MAX(($I$2:$I$10000=I2955)*($W$2:$W$10000=W2955)*($E$2:$E$10000="51")*($P$2:$P$10000))</f>
        <v>0</v>
      </c>
      <c r="AC2955" s="957">
        <f t="shared" si="234"/>
        <v>0</v>
      </c>
    </row>
    <row r="2956" spans="24:29" x14ac:dyDescent="0.3">
      <c r="X2956" s="970" t="str">
        <f t="shared" si="232"/>
        <v>PAS AE 2018</v>
      </c>
      <c r="Y2956" s="970" t="str">
        <f t="shared" si="233"/>
        <v/>
      </c>
      <c r="Z2956" s="957">
        <f t="shared" si="230"/>
        <v>0</v>
      </c>
      <c r="AA2956" s="957" t="str">
        <f t="shared" si="231"/>
        <v/>
      </c>
      <c r="AB2956" s="957">
        <f t="array" ref="AB2956">MAX(($I$2:$I$10000=I2956)*($W$2:$W$10000=W2956)*($E$2:$E$10000="51")*($P$2:$P$10000))</f>
        <v>0</v>
      </c>
      <c r="AC2956" s="957">
        <f t="shared" si="234"/>
        <v>0</v>
      </c>
    </row>
    <row r="2957" spans="24:29" x14ac:dyDescent="0.3">
      <c r="X2957" s="970" t="str">
        <f t="shared" si="232"/>
        <v>PAS AE 2018</v>
      </c>
      <c r="Y2957" s="970" t="str">
        <f t="shared" si="233"/>
        <v/>
      </c>
      <c r="Z2957" s="957">
        <f t="shared" si="230"/>
        <v>0</v>
      </c>
      <c r="AA2957" s="957" t="str">
        <f t="shared" si="231"/>
        <v/>
      </c>
      <c r="AB2957" s="957">
        <f t="array" ref="AB2957">MAX(($I$2:$I$10000=I2957)*($W$2:$W$10000=W2957)*($E$2:$E$10000="51")*($P$2:$P$10000))</f>
        <v>0</v>
      </c>
      <c r="AC2957" s="957">
        <f t="shared" si="234"/>
        <v>0</v>
      </c>
    </row>
    <row r="2958" spans="24:29" x14ac:dyDescent="0.3">
      <c r="X2958" s="970" t="str">
        <f t="shared" si="232"/>
        <v>PAS AE 2018</v>
      </c>
      <c r="Y2958" s="970" t="str">
        <f t="shared" si="233"/>
        <v/>
      </c>
      <c r="Z2958" s="957">
        <f t="shared" si="230"/>
        <v>0</v>
      </c>
      <c r="AA2958" s="957" t="str">
        <f t="shared" si="231"/>
        <v/>
      </c>
      <c r="AB2958" s="957">
        <f t="array" ref="AB2958">MAX(($I$2:$I$10000=I2958)*($W$2:$W$10000=W2958)*($E$2:$E$10000="51")*($P$2:$P$10000))</f>
        <v>0</v>
      </c>
      <c r="AC2958" s="957">
        <f t="shared" si="234"/>
        <v>0</v>
      </c>
    </row>
    <row r="2959" spans="24:29" x14ac:dyDescent="0.3">
      <c r="X2959" s="970" t="str">
        <f t="shared" si="232"/>
        <v>PAS AE 2018</v>
      </c>
      <c r="Y2959" s="970" t="str">
        <f t="shared" si="233"/>
        <v/>
      </c>
      <c r="Z2959" s="957">
        <f t="shared" si="230"/>
        <v>0</v>
      </c>
      <c r="AA2959" s="957" t="str">
        <f t="shared" si="231"/>
        <v/>
      </c>
      <c r="AB2959" s="957">
        <f t="array" ref="AB2959">MAX(($I$2:$I$10000=I2959)*($W$2:$W$10000=W2959)*($E$2:$E$10000="51")*($P$2:$P$10000))</f>
        <v>0</v>
      </c>
      <c r="AC2959" s="957">
        <f t="shared" si="234"/>
        <v>0</v>
      </c>
    </row>
    <row r="2960" spans="24:29" x14ac:dyDescent="0.3">
      <c r="X2960" s="970" t="str">
        <f t="shared" si="232"/>
        <v>PAS AE 2018</v>
      </c>
      <c r="Y2960" s="970" t="str">
        <f t="shared" si="233"/>
        <v/>
      </c>
      <c r="Z2960" s="957">
        <f t="shared" si="230"/>
        <v>0</v>
      </c>
      <c r="AA2960" s="957" t="str">
        <f t="shared" si="231"/>
        <v/>
      </c>
      <c r="AB2960" s="957">
        <f t="array" ref="AB2960">MAX(($I$2:$I$10000=I2960)*($W$2:$W$10000=W2960)*($E$2:$E$10000="51")*($P$2:$P$10000))</f>
        <v>0</v>
      </c>
      <c r="AC2960" s="957">
        <f t="shared" si="234"/>
        <v>0</v>
      </c>
    </row>
    <row r="2961" spans="24:29" x14ac:dyDescent="0.3">
      <c r="X2961" s="970" t="str">
        <f t="shared" si="232"/>
        <v>PAS AE 2018</v>
      </c>
      <c r="Y2961" s="970" t="str">
        <f t="shared" si="233"/>
        <v/>
      </c>
      <c r="Z2961" s="957">
        <f t="shared" si="230"/>
        <v>0</v>
      </c>
      <c r="AA2961" s="957" t="str">
        <f t="shared" si="231"/>
        <v/>
      </c>
      <c r="AB2961" s="957">
        <f t="array" ref="AB2961">MAX(($I$2:$I$10000=I2961)*($W$2:$W$10000=W2961)*($E$2:$E$10000="51")*($P$2:$P$10000))</f>
        <v>0</v>
      </c>
      <c r="AC2961" s="957">
        <f t="shared" si="234"/>
        <v>0</v>
      </c>
    </row>
    <row r="2962" spans="24:29" x14ac:dyDescent="0.3">
      <c r="X2962" s="970" t="str">
        <f t="shared" si="232"/>
        <v>PAS AE 2018</v>
      </c>
      <c r="Y2962" s="970" t="str">
        <f t="shared" si="233"/>
        <v/>
      </c>
      <c r="Z2962" s="957">
        <f t="shared" si="230"/>
        <v>0</v>
      </c>
      <c r="AA2962" s="957" t="str">
        <f t="shared" si="231"/>
        <v/>
      </c>
      <c r="AB2962" s="957">
        <f t="array" ref="AB2962">MAX(($I$2:$I$10000=I2962)*($W$2:$W$10000=W2962)*($E$2:$E$10000="51")*($P$2:$P$10000))</f>
        <v>0</v>
      </c>
      <c r="AC2962" s="957">
        <f t="shared" si="234"/>
        <v>0</v>
      </c>
    </row>
    <row r="2963" spans="24:29" x14ac:dyDescent="0.3">
      <c r="X2963" s="970" t="str">
        <f t="shared" si="232"/>
        <v>PAS AE 2018</v>
      </c>
      <c r="Y2963" s="970" t="str">
        <f t="shared" si="233"/>
        <v/>
      </c>
      <c r="Z2963" s="957">
        <f t="shared" si="230"/>
        <v>0</v>
      </c>
      <c r="AA2963" s="957" t="str">
        <f t="shared" si="231"/>
        <v/>
      </c>
      <c r="AB2963" s="957">
        <f t="array" ref="AB2963">MAX(($I$2:$I$10000=I2963)*($W$2:$W$10000=W2963)*($E$2:$E$10000="51")*($P$2:$P$10000))</f>
        <v>0</v>
      </c>
      <c r="AC2963" s="957">
        <f t="shared" si="234"/>
        <v>0</v>
      </c>
    </row>
    <row r="2964" spans="24:29" x14ac:dyDescent="0.3">
      <c r="X2964" s="970" t="str">
        <f t="shared" si="232"/>
        <v>PAS AE 2018</v>
      </c>
      <c r="Y2964" s="970" t="str">
        <f t="shared" si="233"/>
        <v/>
      </c>
      <c r="Z2964" s="957">
        <f t="shared" si="230"/>
        <v>0</v>
      </c>
      <c r="AA2964" s="957" t="str">
        <f t="shared" si="231"/>
        <v/>
      </c>
      <c r="AB2964" s="957">
        <f t="array" ref="AB2964">MAX(($I$2:$I$10000=I2964)*($W$2:$W$10000=W2964)*($E$2:$E$10000="51")*($P$2:$P$10000))</f>
        <v>0</v>
      </c>
      <c r="AC2964" s="957">
        <f t="shared" si="234"/>
        <v>0</v>
      </c>
    </row>
    <row r="2965" spans="24:29" x14ac:dyDescent="0.3">
      <c r="X2965" s="970" t="str">
        <f t="shared" si="232"/>
        <v>PAS AE 2018</v>
      </c>
      <c r="Y2965" s="970" t="str">
        <f t="shared" si="233"/>
        <v/>
      </c>
      <c r="Z2965" s="957">
        <f t="shared" si="230"/>
        <v>0</v>
      </c>
      <c r="AA2965" s="957" t="str">
        <f t="shared" si="231"/>
        <v/>
      </c>
      <c r="AB2965" s="957">
        <f t="array" ref="AB2965">MAX(($I$2:$I$10000=I2965)*($W$2:$W$10000=W2965)*($E$2:$E$10000="51")*($P$2:$P$10000))</f>
        <v>0</v>
      </c>
      <c r="AC2965" s="957">
        <f t="shared" si="234"/>
        <v>0</v>
      </c>
    </row>
    <row r="2966" spans="24:29" x14ac:dyDescent="0.3">
      <c r="X2966" s="970" t="str">
        <f t="shared" si="232"/>
        <v>PAS AE 2018</v>
      </c>
      <c r="Y2966" s="970" t="str">
        <f t="shared" si="233"/>
        <v/>
      </c>
      <c r="Z2966" s="957">
        <f t="shared" si="230"/>
        <v>0</v>
      </c>
      <c r="AA2966" s="957" t="str">
        <f t="shared" si="231"/>
        <v/>
      </c>
      <c r="AB2966" s="957">
        <f t="array" ref="AB2966">MAX(($I$2:$I$10000=I2966)*($W$2:$W$10000=W2966)*($E$2:$E$10000="51")*($P$2:$P$10000))</f>
        <v>0</v>
      </c>
      <c r="AC2966" s="957">
        <f t="shared" si="234"/>
        <v>0</v>
      </c>
    </row>
    <row r="2967" spans="24:29" x14ac:dyDescent="0.3">
      <c r="X2967" s="970" t="str">
        <f t="shared" si="232"/>
        <v>PAS AE 2018</v>
      </c>
      <c r="Y2967" s="970" t="str">
        <f t="shared" si="233"/>
        <v/>
      </c>
      <c r="Z2967" s="957">
        <f t="shared" si="230"/>
        <v>0</v>
      </c>
      <c r="AA2967" s="957" t="str">
        <f t="shared" si="231"/>
        <v/>
      </c>
      <c r="AB2967" s="957">
        <f t="array" ref="AB2967">MAX(($I$2:$I$10000=I2967)*($W$2:$W$10000=W2967)*($E$2:$E$10000="51")*($P$2:$P$10000))</f>
        <v>0</v>
      </c>
      <c r="AC2967" s="957">
        <f t="shared" si="234"/>
        <v>0</v>
      </c>
    </row>
    <row r="2968" spans="24:29" x14ac:dyDescent="0.3">
      <c r="X2968" s="970" t="str">
        <f t="shared" si="232"/>
        <v>PAS AE 2018</v>
      </c>
      <c r="Y2968" s="970" t="str">
        <f t="shared" si="233"/>
        <v/>
      </c>
      <c r="Z2968" s="957">
        <f t="shared" si="230"/>
        <v>0</v>
      </c>
      <c r="AA2968" s="957" t="str">
        <f t="shared" si="231"/>
        <v/>
      </c>
      <c r="AB2968" s="957">
        <f t="array" ref="AB2968">MAX(($I$2:$I$10000=I2968)*($W$2:$W$10000=W2968)*($E$2:$E$10000="51")*($P$2:$P$10000))</f>
        <v>0</v>
      </c>
      <c r="AC2968" s="957">
        <f t="shared" si="234"/>
        <v>0</v>
      </c>
    </row>
    <row r="2969" spans="24:29" x14ac:dyDescent="0.3">
      <c r="X2969" s="970" t="str">
        <f t="shared" si="232"/>
        <v>PAS AE 2018</v>
      </c>
      <c r="Y2969" s="970" t="str">
        <f t="shared" si="233"/>
        <v/>
      </c>
      <c r="Z2969" s="957">
        <f t="shared" si="230"/>
        <v>0</v>
      </c>
      <c r="AA2969" s="957" t="str">
        <f t="shared" si="231"/>
        <v/>
      </c>
      <c r="AB2969" s="957">
        <f t="array" ref="AB2969">MAX(($I$2:$I$10000=I2969)*($W$2:$W$10000=W2969)*($E$2:$E$10000="51")*($P$2:$P$10000))</f>
        <v>0</v>
      </c>
      <c r="AC2969" s="957">
        <f t="shared" si="234"/>
        <v>0</v>
      </c>
    </row>
    <row r="2970" spans="24:29" x14ac:dyDescent="0.3">
      <c r="X2970" s="970" t="str">
        <f t="shared" si="232"/>
        <v>PAS AE 2018</v>
      </c>
      <c r="Y2970" s="970" t="str">
        <f t="shared" si="233"/>
        <v/>
      </c>
      <c r="Z2970" s="957">
        <f t="shared" si="230"/>
        <v>0</v>
      </c>
      <c r="AA2970" s="957" t="str">
        <f t="shared" si="231"/>
        <v/>
      </c>
      <c r="AB2970" s="957">
        <f t="array" ref="AB2970">MAX(($I$2:$I$10000=I2970)*($W$2:$W$10000=W2970)*($E$2:$E$10000="51")*($P$2:$P$10000))</f>
        <v>0</v>
      </c>
      <c r="AC2970" s="957">
        <f t="shared" si="234"/>
        <v>0</v>
      </c>
    </row>
    <row r="2971" spans="24:29" x14ac:dyDescent="0.3">
      <c r="X2971" s="970" t="str">
        <f t="shared" si="232"/>
        <v>PAS AE 2018</v>
      </c>
      <c r="Y2971" s="970" t="str">
        <f t="shared" si="233"/>
        <v/>
      </c>
      <c r="Z2971" s="957">
        <f t="shared" si="230"/>
        <v>0</v>
      </c>
      <c r="AA2971" s="957" t="str">
        <f t="shared" si="231"/>
        <v/>
      </c>
      <c r="AB2971" s="957">
        <f t="array" ref="AB2971">MAX(($I$2:$I$10000=I2971)*($W$2:$W$10000=W2971)*($E$2:$E$10000="51")*($P$2:$P$10000))</f>
        <v>0</v>
      </c>
      <c r="AC2971" s="957">
        <f t="shared" si="234"/>
        <v>0</v>
      </c>
    </row>
    <row r="2972" spans="24:29" x14ac:dyDescent="0.3">
      <c r="X2972" s="970" t="str">
        <f t="shared" si="232"/>
        <v>PAS AE 2018</v>
      </c>
      <c r="Y2972" s="970" t="str">
        <f t="shared" si="233"/>
        <v/>
      </c>
      <c r="Z2972" s="957">
        <f t="shared" si="230"/>
        <v>0</v>
      </c>
      <c r="AA2972" s="957" t="str">
        <f t="shared" si="231"/>
        <v/>
      </c>
      <c r="AB2972" s="957">
        <f t="array" ref="AB2972">MAX(($I$2:$I$10000=I2972)*($W$2:$W$10000=W2972)*($E$2:$E$10000="51")*($P$2:$P$10000))</f>
        <v>0</v>
      </c>
      <c r="AC2972" s="957">
        <f t="shared" si="234"/>
        <v>0</v>
      </c>
    </row>
    <row r="2973" spans="24:29" x14ac:dyDescent="0.3">
      <c r="X2973" s="970" t="str">
        <f t="shared" si="232"/>
        <v>PAS AE 2018</v>
      </c>
      <c r="Y2973" s="970" t="str">
        <f t="shared" si="233"/>
        <v/>
      </c>
      <c r="Z2973" s="957">
        <f t="shared" si="230"/>
        <v>0</v>
      </c>
      <c r="AA2973" s="957" t="str">
        <f t="shared" si="231"/>
        <v/>
      </c>
      <c r="AB2973" s="957">
        <f t="array" ref="AB2973">MAX(($I$2:$I$10000=I2973)*($W$2:$W$10000=W2973)*($E$2:$E$10000="51")*($P$2:$P$10000))</f>
        <v>0</v>
      </c>
      <c r="AC2973" s="957">
        <f t="shared" si="234"/>
        <v>0</v>
      </c>
    </row>
    <row r="2974" spans="24:29" x14ac:dyDescent="0.3">
      <c r="X2974" s="970" t="str">
        <f t="shared" si="232"/>
        <v>PAS AE 2018</v>
      </c>
      <c r="Y2974" s="970" t="str">
        <f t="shared" si="233"/>
        <v/>
      </c>
      <c r="Z2974" s="957">
        <f t="shared" si="230"/>
        <v>0</v>
      </c>
      <c r="AA2974" s="957" t="str">
        <f t="shared" si="231"/>
        <v/>
      </c>
      <c r="AB2974" s="957">
        <f t="array" ref="AB2974">MAX(($I$2:$I$10000=I2974)*($W$2:$W$10000=W2974)*($E$2:$E$10000="51")*($P$2:$P$10000))</f>
        <v>0</v>
      </c>
      <c r="AC2974" s="957">
        <f t="shared" si="234"/>
        <v>0</v>
      </c>
    </row>
    <row r="2975" spans="24:29" x14ac:dyDescent="0.3">
      <c r="X2975" s="970" t="str">
        <f t="shared" si="232"/>
        <v>PAS AE 2018</v>
      </c>
      <c r="Y2975" s="970" t="str">
        <f t="shared" si="233"/>
        <v/>
      </c>
      <c r="Z2975" s="957">
        <f t="shared" si="230"/>
        <v>0</v>
      </c>
      <c r="AA2975" s="957" t="str">
        <f t="shared" si="231"/>
        <v/>
      </c>
      <c r="AB2975" s="957">
        <f t="array" ref="AB2975">MAX(($I$2:$I$10000=I2975)*($W$2:$W$10000=W2975)*($E$2:$E$10000="51")*($P$2:$P$10000))</f>
        <v>0</v>
      </c>
      <c r="AC2975" s="957">
        <f t="shared" si="234"/>
        <v>0</v>
      </c>
    </row>
    <row r="2976" spans="24:29" x14ac:dyDescent="0.3">
      <c r="X2976" s="970" t="str">
        <f t="shared" si="232"/>
        <v>PAS AE 2018</v>
      </c>
      <c r="Y2976" s="970" t="str">
        <f t="shared" si="233"/>
        <v/>
      </c>
      <c r="Z2976" s="957">
        <f t="shared" si="230"/>
        <v>0</v>
      </c>
      <c r="AA2976" s="957" t="str">
        <f t="shared" si="231"/>
        <v/>
      </c>
      <c r="AB2976" s="957">
        <f t="array" ref="AB2976">MAX(($I$2:$I$10000=I2976)*($W$2:$W$10000=W2976)*($E$2:$E$10000="51")*($P$2:$P$10000))</f>
        <v>0</v>
      </c>
      <c r="AC2976" s="957">
        <f t="shared" si="234"/>
        <v>0</v>
      </c>
    </row>
    <row r="2977" spans="24:29" x14ac:dyDescent="0.3">
      <c r="X2977" s="970" t="str">
        <f t="shared" si="232"/>
        <v>PAS AE 2018</v>
      </c>
      <c r="Y2977" s="970" t="str">
        <f t="shared" si="233"/>
        <v/>
      </c>
      <c r="Z2977" s="957">
        <f t="shared" si="230"/>
        <v>0</v>
      </c>
      <c r="AA2977" s="957" t="str">
        <f t="shared" si="231"/>
        <v/>
      </c>
      <c r="AB2977" s="957">
        <f t="array" ref="AB2977">MAX(($I$2:$I$10000=I2977)*($W$2:$W$10000=W2977)*($E$2:$E$10000="51")*($P$2:$P$10000))</f>
        <v>0</v>
      </c>
      <c r="AC2977" s="957">
        <f t="shared" si="234"/>
        <v>0</v>
      </c>
    </row>
    <row r="2978" spans="24:29" x14ac:dyDescent="0.3">
      <c r="X2978" s="970" t="str">
        <f t="shared" si="232"/>
        <v>PAS AE 2018</v>
      </c>
      <c r="Y2978" s="970" t="str">
        <f t="shared" si="233"/>
        <v/>
      </c>
      <c r="Z2978" s="957">
        <f t="shared" si="230"/>
        <v>0</v>
      </c>
      <c r="AA2978" s="957" t="str">
        <f t="shared" si="231"/>
        <v/>
      </c>
      <c r="AB2978" s="957">
        <f t="array" ref="AB2978">MAX(($I$2:$I$10000=I2978)*($W$2:$W$10000=W2978)*($E$2:$E$10000="51")*($P$2:$P$10000))</f>
        <v>0</v>
      </c>
      <c r="AC2978" s="957">
        <f t="shared" si="234"/>
        <v>0</v>
      </c>
    </row>
    <row r="2979" spans="24:29" x14ac:dyDescent="0.3">
      <c r="X2979" s="970" t="str">
        <f t="shared" si="232"/>
        <v>PAS AE 2018</v>
      </c>
      <c r="Y2979" s="970" t="str">
        <f t="shared" si="233"/>
        <v/>
      </c>
      <c r="Z2979" s="957">
        <f t="shared" si="230"/>
        <v>0</v>
      </c>
      <c r="AA2979" s="957" t="str">
        <f t="shared" si="231"/>
        <v/>
      </c>
      <c r="AB2979" s="957">
        <f t="array" ref="AB2979">MAX(($I$2:$I$10000=I2979)*($W$2:$W$10000=W2979)*($E$2:$E$10000="51")*($P$2:$P$10000))</f>
        <v>0</v>
      </c>
      <c r="AC2979" s="957">
        <f t="shared" si="234"/>
        <v>0</v>
      </c>
    </row>
    <row r="2980" spans="24:29" x14ac:dyDescent="0.3">
      <c r="X2980" s="970" t="str">
        <f t="shared" si="232"/>
        <v>PAS AE 2018</v>
      </c>
      <c r="Y2980" s="970" t="str">
        <f t="shared" si="233"/>
        <v/>
      </c>
      <c r="Z2980" s="957">
        <f t="shared" si="230"/>
        <v>0</v>
      </c>
      <c r="AA2980" s="957" t="str">
        <f t="shared" si="231"/>
        <v/>
      </c>
      <c r="AB2980" s="957">
        <f t="array" ref="AB2980">MAX(($I$2:$I$10000=I2980)*($W$2:$W$10000=W2980)*($E$2:$E$10000="51")*($P$2:$P$10000))</f>
        <v>0</v>
      </c>
      <c r="AC2980" s="957">
        <f t="shared" si="234"/>
        <v>0</v>
      </c>
    </row>
    <row r="2981" spans="24:29" x14ac:dyDescent="0.3">
      <c r="X2981" s="970" t="str">
        <f t="shared" si="232"/>
        <v>PAS AE 2018</v>
      </c>
      <c r="Y2981" s="970" t="str">
        <f t="shared" si="233"/>
        <v/>
      </c>
      <c r="Z2981" s="957">
        <f t="shared" si="230"/>
        <v>0</v>
      </c>
      <c r="AA2981" s="957" t="str">
        <f t="shared" si="231"/>
        <v/>
      </c>
      <c r="AB2981" s="957">
        <f t="array" ref="AB2981">MAX(($I$2:$I$10000=I2981)*($W$2:$W$10000=W2981)*($E$2:$E$10000="51")*($P$2:$P$10000))</f>
        <v>0</v>
      </c>
      <c r="AC2981" s="957">
        <f t="shared" si="234"/>
        <v>0</v>
      </c>
    </row>
    <row r="2982" spans="24:29" x14ac:dyDescent="0.3">
      <c r="X2982" s="970" t="str">
        <f t="shared" si="232"/>
        <v>PAS AE 2018</v>
      </c>
      <c r="Y2982" s="970" t="str">
        <f t="shared" si="233"/>
        <v/>
      </c>
      <c r="Z2982" s="957">
        <f t="shared" si="230"/>
        <v>0</v>
      </c>
      <c r="AA2982" s="957" t="str">
        <f t="shared" si="231"/>
        <v/>
      </c>
      <c r="AB2982" s="957">
        <f t="array" ref="AB2982">MAX(($I$2:$I$10000=I2982)*($W$2:$W$10000=W2982)*($E$2:$E$10000="51")*($P$2:$P$10000))</f>
        <v>0</v>
      </c>
      <c r="AC2982" s="957">
        <f t="shared" si="234"/>
        <v>0</v>
      </c>
    </row>
    <row r="2983" spans="24:29" x14ac:dyDescent="0.3">
      <c r="X2983" s="970" t="str">
        <f t="shared" si="232"/>
        <v>PAS AE 2018</v>
      </c>
      <c r="Y2983" s="970" t="str">
        <f t="shared" si="233"/>
        <v/>
      </c>
      <c r="Z2983" s="957">
        <f t="shared" si="230"/>
        <v>0</v>
      </c>
      <c r="AA2983" s="957" t="str">
        <f t="shared" si="231"/>
        <v/>
      </c>
      <c r="AB2983" s="957">
        <f t="array" ref="AB2983">MAX(($I$2:$I$10000=I2983)*($W$2:$W$10000=W2983)*($E$2:$E$10000="51")*($P$2:$P$10000))</f>
        <v>0</v>
      </c>
      <c r="AC2983" s="957">
        <f t="shared" si="234"/>
        <v>0</v>
      </c>
    </row>
    <row r="2984" spans="24:29" x14ac:dyDescent="0.3">
      <c r="X2984" s="970" t="str">
        <f t="shared" si="232"/>
        <v>PAS AE 2018</v>
      </c>
      <c r="Y2984" s="970" t="str">
        <f t="shared" si="233"/>
        <v/>
      </c>
      <c r="Z2984" s="957">
        <f t="shared" si="230"/>
        <v>0</v>
      </c>
      <c r="AA2984" s="957" t="str">
        <f t="shared" si="231"/>
        <v/>
      </c>
      <c r="AB2984" s="957">
        <f t="array" ref="AB2984">MAX(($I$2:$I$10000=I2984)*($W$2:$W$10000=W2984)*($E$2:$E$10000="51")*($P$2:$P$10000))</f>
        <v>0</v>
      </c>
      <c r="AC2984" s="957">
        <f t="shared" si="234"/>
        <v>0</v>
      </c>
    </row>
    <row r="2985" spans="24:29" x14ac:dyDescent="0.3">
      <c r="X2985" s="970" t="str">
        <f t="shared" si="232"/>
        <v>PAS AE 2018</v>
      </c>
      <c r="Y2985" s="970" t="str">
        <f t="shared" si="233"/>
        <v/>
      </c>
      <c r="Z2985" s="957">
        <f t="shared" si="230"/>
        <v>0</v>
      </c>
      <c r="AA2985" s="957" t="str">
        <f t="shared" si="231"/>
        <v/>
      </c>
      <c r="AB2985" s="957">
        <f t="array" ref="AB2985">MAX(($I$2:$I$10000=I2985)*($W$2:$W$10000=W2985)*($E$2:$E$10000="51")*($P$2:$P$10000))</f>
        <v>0</v>
      </c>
      <c r="AC2985" s="957">
        <f t="shared" si="234"/>
        <v>0</v>
      </c>
    </row>
    <row r="2986" spans="24:29" x14ac:dyDescent="0.3">
      <c r="X2986" s="970" t="str">
        <f t="shared" si="232"/>
        <v>PAS AE 2018</v>
      </c>
      <c r="Y2986" s="970" t="str">
        <f t="shared" si="233"/>
        <v/>
      </c>
      <c r="Z2986" s="957">
        <f t="shared" si="230"/>
        <v>0</v>
      </c>
      <c r="AA2986" s="957" t="str">
        <f t="shared" si="231"/>
        <v/>
      </c>
      <c r="AB2986" s="957">
        <f t="array" ref="AB2986">MAX(($I$2:$I$10000=I2986)*($W$2:$W$10000=W2986)*($E$2:$E$10000="51")*($P$2:$P$10000))</f>
        <v>0</v>
      </c>
      <c r="AC2986" s="957">
        <f t="shared" si="234"/>
        <v>0</v>
      </c>
    </row>
    <row r="2987" spans="24:29" x14ac:dyDescent="0.3">
      <c r="X2987" s="970" t="str">
        <f t="shared" si="232"/>
        <v>PAS AE 2018</v>
      </c>
      <c r="Y2987" s="970" t="str">
        <f t="shared" si="233"/>
        <v/>
      </c>
      <c r="Z2987" s="957">
        <f t="shared" si="230"/>
        <v>0</v>
      </c>
      <c r="AA2987" s="957" t="str">
        <f t="shared" si="231"/>
        <v/>
      </c>
      <c r="AB2987" s="957">
        <f t="array" ref="AB2987">MAX(($I$2:$I$10000=I2987)*($W$2:$W$10000=W2987)*($E$2:$E$10000="51")*($P$2:$P$10000))</f>
        <v>0</v>
      </c>
      <c r="AC2987" s="957">
        <f t="shared" si="234"/>
        <v>0</v>
      </c>
    </row>
    <row r="2988" spans="24:29" x14ac:dyDescent="0.3">
      <c r="X2988" s="970" t="str">
        <f t="shared" si="232"/>
        <v>PAS AE 2018</v>
      </c>
      <c r="Y2988" s="970" t="str">
        <f t="shared" si="233"/>
        <v/>
      </c>
      <c r="Z2988" s="957">
        <f t="shared" si="230"/>
        <v>0</v>
      </c>
      <c r="AA2988" s="957" t="str">
        <f t="shared" si="231"/>
        <v/>
      </c>
      <c r="AB2988" s="957">
        <f t="array" ref="AB2988">MAX(($I$2:$I$10000=I2988)*($W$2:$W$10000=W2988)*($E$2:$E$10000="51")*($P$2:$P$10000))</f>
        <v>0</v>
      </c>
      <c r="AC2988" s="957">
        <f t="shared" si="234"/>
        <v>0</v>
      </c>
    </row>
    <row r="2989" spans="24:29" x14ac:dyDescent="0.3">
      <c r="X2989" s="970" t="str">
        <f t="shared" si="232"/>
        <v>PAS AE 2018</v>
      </c>
      <c r="Y2989" s="970" t="str">
        <f t="shared" si="233"/>
        <v/>
      </c>
      <c r="Z2989" s="957">
        <f t="shared" si="230"/>
        <v>0</v>
      </c>
      <c r="AA2989" s="957" t="str">
        <f t="shared" si="231"/>
        <v/>
      </c>
      <c r="AB2989" s="957">
        <f t="array" ref="AB2989">MAX(($I$2:$I$10000=I2989)*($W$2:$W$10000=W2989)*($E$2:$E$10000="51")*($P$2:$P$10000))</f>
        <v>0</v>
      </c>
      <c r="AC2989" s="957">
        <f t="shared" si="234"/>
        <v>0</v>
      </c>
    </row>
    <row r="2990" spans="24:29" x14ac:dyDescent="0.3">
      <c r="X2990" s="970" t="str">
        <f t="shared" si="232"/>
        <v>PAS AE 2018</v>
      </c>
      <c r="Y2990" s="970" t="str">
        <f t="shared" si="233"/>
        <v/>
      </c>
      <c r="Z2990" s="957">
        <f t="shared" si="230"/>
        <v>0</v>
      </c>
      <c r="AA2990" s="957" t="str">
        <f t="shared" si="231"/>
        <v/>
      </c>
      <c r="AB2990" s="957">
        <f t="array" ref="AB2990">MAX(($I$2:$I$10000=I2990)*($W$2:$W$10000=W2990)*($E$2:$E$10000="51")*($P$2:$P$10000))</f>
        <v>0</v>
      </c>
      <c r="AC2990" s="957">
        <f t="shared" si="234"/>
        <v>0</v>
      </c>
    </row>
    <row r="2991" spans="24:29" x14ac:dyDescent="0.3">
      <c r="X2991" s="970" t="str">
        <f t="shared" si="232"/>
        <v>PAS AE 2018</v>
      </c>
      <c r="Y2991" s="970" t="str">
        <f t="shared" si="233"/>
        <v/>
      </c>
      <c r="Z2991" s="957">
        <f t="shared" si="230"/>
        <v>0</v>
      </c>
      <c r="AA2991" s="957" t="str">
        <f t="shared" si="231"/>
        <v/>
      </c>
      <c r="AB2991" s="957">
        <f t="array" ref="AB2991">MAX(($I$2:$I$10000=I2991)*($W$2:$W$10000=W2991)*($E$2:$E$10000="51")*($P$2:$P$10000))</f>
        <v>0</v>
      </c>
      <c r="AC2991" s="957">
        <f t="shared" si="234"/>
        <v>0</v>
      </c>
    </row>
    <row r="2992" spans="24:29" x14ac:dyDescent="0.3">
      <c r="X2992" s="970" t="str">
        <f t="shared" si="232"/>
        <v>PAS AE 2018</v>
      </c>
      <c r="Y2992" s="970" t="str">
        <f t="shared" si="233"/>
        <v/>
      </c>
      <c r="Z2992" s="957">
        <f t="shared" si="230"/>
        <v>0</v>
      </c>
      <c r="AA2992" s="957" t="str">
        <f t="shared" si="231"/>
        <v/>
      </c>
      <c r="AB2992" s="957">
        <f t="array" ref="AB2992">MAX(($I$2:$I$10000=I2992)*($W$2:$W$10000=W2992)*($E$2:$E$10000="51")*($P$2:$P$10000))</f>
        <v>0</v>
      </c>
      <c r="AC2992" s="957">
        <f t="shared" si="234"/>
        <v>0</v>
      </c>
    </row>
    <row r="2993" spans="24:29" x14ac:dyDescent="0.3">
      <c r="X2993" s="970" t="str">
        <f t="shared" si="232"/>
        <v>PAS AE 2018</v>
      </c>
      <c r="Y2993" s="970" t="str">
        <f t="shared" si="233"/>
        <v/>
      </c>
      <c r="Z2993" s="957">
        <f t="shared" si="230"/>
        <v>0</v>
      </c>
      <c r="AA2993" s="957" t="str">
        <f t="shared" si="231"/>
        <v/>
      </c>
      <c r="AB2993" s="957">
        <f t="array" ref="AB2993">MAX(($I$2:$I$10000=I2993)*($W$2:$W$10000=W2993)*($E$2:$E$10000="51")*($P$2:$P$10000))</f>
        <v>0</v>
      </c>
      <c r="AC2993" s="957">
        <f t="shared" si="234"/>
        <v>0</v>
      </c>
    </row>
    <row r="2994" spans="24:29" x14ac:dyDescent="0.3">
      <c r="X2994" s="970" t="str">
        <f t="shared" si="232"/>
        <v>PAS AE 2018</v>
      </c>
      <c r="Y2994" s="970" t="str">
        <f t="shared" si="233"/>
        <v/>
      </c>
      <c r="Z2994" s="957">
        <f t="shared" si="230"/>
        <v>0</v>
      </c>
      <c r="AA2994" s="957" t="str">
        <f t="shared" si="231"/>
        <v/>
      </c>
      <c r="AB2994" s="957">
        <f t="array" ref="AB2994">MAX(($I$2:$I$10000=I2994)*($W$2:$W$10000=W2994)*($E$2:$E$10000="51")*($P$2:$P$10000))</f>
        <v>0</v>
      </c>
      <c r="AC2994" s="957">
        <f t="shared" si="234"/>
        <v>0</v>
      </c>
    </row>
    <row r="2995" spans="24:29" x14ac:dyDescent="0.3">
      <c r="X2995" s="970" t="str">
        <f t="shared" si="232"/>
        <v>PAS AE 2018</v>
      </c>
      <c r="Y2995" s="970" t="str">
        <f t="shared" si="233"/>
        <v/>
      </c>
      <c r="Z2995" s="957">
        <f t="shared" si="230"/>
        <v>0</v>
      </c>
      <c r="AA2995" s="957" t="str">
        <f t="shared" si="231"/>
        <v/>
      </c>
      <c r="AB2995" s="957">
        <f t="array" ref="AB2995">MAX(($I$2:$I$10000=I2995)*($W$2:$W$10000=W2995)*($E$2:$E$10000="51")*($P$2:$P$10000))</f>
        <v>0</v>
      </c>
      <c r="AC2995" s="957">
        <f t="shared" si="234"/>
        <v>0</v>
      </c>
    </row>
    <row r="2996" spans="24:29" x14ac:dyDescent="0.3">
      <c r="X2996" s="970" t="str">
        <f t="shared" si="232"/>
        <v>PAS AE 2018</v>
      </c>
      <c r="Y2996" s="970" t="str">
        <f t="shared" si="233"/>
        <v/>
      </c>
      <c r="Z2996" s="957">
        <f t="shared" si="230"/>
        <v>0</v>
      </c>
      <c r="AA2996" s="957" t="str">
        <f t="shared" si="231"/>
        <v/>
      </c>
      <c r="AB2996" s="957">
        <f t="array" ref="AB2996">MAX(($I$2:$I$10000=I2996)*($W$2:$W$10000=W2996)*($E$2:$E$10000="51")*($P$2:$P$10000))</f>
        <v>0</v>
      </c>
      <c r="AC2996" s="957">
        <f t="shared" si="234"/>
        <v>0</v>
      </c>
    </row>
    <row r="2997" spans="24:29" x14ac:dyDescent="0.3">
      <c r="X2997" s="970" t="str">
        <f t="shared" si="232"/>
        <v>PAS AE 2018</v>
      </c>
      <c r="Y2997" s="970" t="str">
        <f t="shared" si="233"/>
        <v/>
      </c>
      <c r="Z2997" s="957">
        <f t="shared" si="230"/>
        <v>0</v>
      </c>
      <c r="AA2997" s="957" t="str">
        <f t="shared" si="231"/>
        <v/>
      </c>
      <c r="AB2997" s="957">
        <f t="array" ref="AB2997">MAX(($I$2:$I$10000=I2997)*($W$2:$W$10000=W2997)*($E$2:$E$10000="51")*($P$2:$P$10000))</f>
        <v>0</v>
      </c>
      <c r="AC2997" s="957">
        <f t="shared" si="234"/>
        <v>0</v>
      </c>
    </row>
    <row r="2998" spans="24:29" x14ac:dyDescent="0.3">
      <c r="X2998" s="970" t="str">
        <f t="shared" si="232"/>
        <v>PAS AE 2018</v>
      </c>
      <c r="Y2998" s="970" t="str">
        <f t="shared" si="233"/>
        <v/>
      </c>
      <c r="Z2998" s="957">
        <f t="shared" si="230"/>
        <v>0</v>
      </c>
      <c r="AA2998" s="957" t="str">
        <f t="shared" si="231"/>
        <v/>
      </c>
      <c r="AB2998" s="957">
        <f t="array" ref="AB2998">MAX(($I$2:$I$10000=I2998)*($W$2:$W$10000=W2998)*($E$2:$E$10000="51")*($P$2:$P$10000))</f>
        <v>0</v>
      </c>
      <c r="AC2998" s="957">
        <f t="shared" si="234"/>
        <v>0</v>
      </c>
    </row>
    <row r="2999" spans="24:29" x14ac:dyDescent="0.3">
      <c r="X2999" s="970" t="str">
        <f t="shared" si="232"/>
        <v>PAS AE 2018</v>
      </c>
      <c r="Y2999" s="970" t="str">
        <f t="shared" si="233"/>
        <v/>
      </c>
      <c r="Z2999" s="957">
        <f t="shared" si="230"/>
        <v>0</v>
      </c>
      <c r="AA2999" s="957" t="str">
        <f t="shared" si="231"/>
        <v/>
      </c>
      <c r="AB2999" s="957">
        <f t="array" ref="AB2999">MAX(($I$2:$I$10000=I2999)*($W$2:$W$10000=W2999)*($E$2:$E$10000="51")*($P$2:$P$10000))</f>
        <v>0</v>
      </c>
      <c r="AC2999" s="957">
        <f t="shared" si="234"/>
        <v>0</v>
      </c>
    </row>
    <row r="3000" spans="24:29" x14ac:dyDescent="0.3">
      <c r="X3000" s="970" t="str">
        <f t="shared" si="232"/>
        <v>PAS AE 2018</v>
      </c>
      <c r="Y3000" s="970" t="str">
        <f t="shared" si="233"/>
        <v/>
      </c>
      <c r="Z3000" s="957">
        <f t="shared" si="230"/>
        <v>0</v>
      </c>
      <c r="AA3000" s="957" t="str">
        <f t="shared" si="231"/>
        <v/>
      </c>
      <c r="AB3000" s="957">
        <f t="array" ref="AB3000">MAX(($I$2:$I$10000=I3000)*($W$2:$W$10000=W3000)*($E$2:$E$10000="51")*($P$2:$P$10000))</f>
        <v>0</v>
      </c>
      <c r="AC3000" s="957">
        <f t="shared" si="234"/>
        <v>0</v>
      </c>
    </row>
    <row r="3001" spans="24:29" x14ac:dyDescent="0.3">
      <c r="X3001" s="970" t="str">
        <f t="shared" si="232"/>
        <v>PAS AE 2018</v>
      </c>
      <c r="Y3001" s="970" t="str">
        <f t="shared" si="233"/>
        <v/>
      </c>
      <c r="Z3001" s="957">
        <f t="shared" si="230"/>
        <v>0</v>
      </c>
      <c r="AA3001" s="957" t="str">
        <f t="shared" si="231"/>
        <v/>
      </c>
      <c r="AB3001" s="957">
        <f t="array" ref="AB3001">MAX(($I$2:$I$10000=I3001)*($W$2:$W$10000=W3001)*($E$2:$E$10000="51")*($P$2:$P$10000))</f>
        <v>0</v>
      </c>
      <c r="AC3001" s="957">
        <f t="shared" si="234"/>
        <v>0</v>
      </c>
    </row>
    <row r="3002" spans="24:29" x14ac:dyDescent="0.3">
      <c r="X3002" s="970" t="str">
        <f t="shared" si="232"/>
        <v>PAS AE 2018</v>
      </c>
      <c r="Y3002" s="970" t="str">
        <f t="shared" si="233"/>
        <v/>
      </c>
      <c r="Z3002" s="957">
        <f t="shared" si="230"/>
        <v>0</v>
      </c>
      <c r="AA3002" s="957" t="str">
        <f t="shared" si="231"/>
        <v/>
      </c>
      <c r="AB3002" s="957">
        <f t="array" ref="AB3002">MAX(($I$2:$I$10000=I3002)*($W$2:$W$10000=W3002)*($E$2:$E$10000="51")*($P$2:$P$10000))</f>
        <v>0</v>
      </c>
      <c r="AC3002" s="957">
        <f t="shared" si="234"/>
        <v>0</v>
      </c>
    </row>
    <row r="3003" spans="24:29" x14ac:dyDescent="0.3">
      <c r="X3003" s="970" t="str">
        <f t="shared" si="232"/>
        <v>PAS AE 2018</v>
      </c>
      <c r="Y3003" s="970" t="str">
        <f t="shared" si="233"/>
        <v/>
      </c>
      <c r="Z3003" s="957">
        <f t="shared" si="230"/>
        <v>0</v>
      </c>
      <c r="AA3003" s="957" t="str">
        <f t="shared" si="231"/>
        <v/>
      </c>
      <c r="AB3003" s="957">
        <f t="array" ref="AB3003">MAX(($I$2:$I$10000=I3003)*($W$2:$W$10000=W3003)*($E$2:$E$10000="51")*($P$2:$P$10000))</f>
        <v>0</v>
      </c>
      <c r="AC3003" s="957">
        <f t="shared" si="234"/>
        <v>0</v>
      </c>
    </row>
    <row r="3004" spans="24:29" x14ac:dyDescent="0.3">
      <c r="X3004" s="970" t="str">
        <f t="shared" si="232"/>
        <v>PAS AE 2018</v>
      </c>
      <c r="Y3004" s="970" t="str">
        <f t="shared" si="233"/>
        <v/>
      </c>
      <c r="Z3004" s="957">
        <f t="shared" si="230"/>
        <v>0</v>
      </c>
      <c r="AA3004" s="957" t="str">
        <f t="shared" si="231"/>
        <v/>
      </c>
      <c r="AB3004" s="957">
        <f t="array" ref="AB3004">MAX(($I$2:$I$10000=I3004)*($W$2:$W$10000=W3004)*($E$2:$E$10000="51")*($P$2:$P$10000))</f>
        <v>0</v>
      </c>
      <c r="AC3004" s="957">
        <f t="shared" si="234"/>
        <v>0</v>
      </c>
    </row>
    <row r="3005" spans="24:29" x14ac:dyDescent="0.3">
      <c r="X3005" s="970" t="str">
        <f t="shared" si="232"/>
        <v>PAS AE 2018</v>
      </c>
      <c r="Y3005" s="970" t="str">
        <f t="shared" si="233"/>
        <v/>
      </c>
      <c r="Z3005" s="957">
        <f t="shared" si="230"/>
        <v>0</v>
      </c>
      <c r="AA3005" s="957" t="str">
        <f t="shared" si="231"/>
        <v/>
      </c>
      <c r="AB3005" s="957">
        <f t="array" ref="AB3005">MAX(($I$2:$I$10000=I3005)*($W$2:$W$10000=W3005)*($E$2:$E$10000="51")*($P$2:$P$10000))</f>
        <v>0</v>
      </c>
      <c r="AC3005" s="957">
        <f t="shared" si="234"/>
        <v>0</v>
      </c>
    </row>
    <row r="3006" spans="24:29" x14ac:dyDescent="0.3">
      <c r="X3006" s="970" t="str">
        <f t="shared" si="232"/>
        <v>PAS AE 2018</v>
      </c>
      <c r="Y3006" s="970" t="str">
        <f t="shared" si="233"/>
        <v/>
      </c>
      <c r="Z3006" s="957">
        <f t="shared" si="230"/>
        <v>0</v>
      </c>
      <c r="AA3006" s="957" t="str">
        <f t="shared" si="231"/>
        <v/>
      </c>
      <c r="AB3006" s="957">
        <f t="array" ref="AB3006">MAX(($I$2:$I$10000=I3006)*($W$2:$W$10000=W3006)*($E$2:$E$10000="51")*($P$2:$P$10000))</f>
        <v>0</v>
      </c>
      <c r="AC3006" s="957">
        <f t="shared" si="234"/>
        <v>0</v>
      </c>
    </row>
    <row r="3007" spans="24:29" x14ac:dyDescent="0.3">
      <c r="X3007" s="970" t="str">
        <f t="shared" si="232"/>
        <v>PAS AE 2018</v>
      </c>
      <c r="Y3007" s="970" t="str">
        <f t="shared" si="233"/>
        <v/>
      </c>
      <c r="Z3007" s="957">
        <f t="shared" si="230"/>
        <v>0</v>
      </c>
      <c r="AA3007" s="957" t="str">
        <f t="shared" si="231"/>
        <v/>
      </c>
      <c r="AB3007" s="957">
        <f t="array" ref="AB3007">MAX(($I$2:$I$10000=I3007)*($W$2:$W$10000=W3007)*($E$2:$E$10000="51")*($P$2:$P$10000))</f>
        <v>0</v>
      </c>
      <c r="AC3007" s="957">
        <f t="shared" si="234"/>
        <v>0</v>
      </c>
    </row>
    <row r="3008" spans="24:29" x14ac:dyDescent="0.3">
      <c r="X3008" s="970" t="str">
        <f t="shared" si="232"/>
        <v>PAS AE 2018</v>
      </c>
      <c r="Y3008" s="970" t="str">
        <f t="shared" si="233"/>
        <v/>
      </c>
      <c r="Z3008" s="957">
        <f t="shared" si="230"/>
        <v>0</v>
      </c>
      <c r="AA3008" s="957" t="str">
        <f t="shared" si="231"/>
        <v/>
      </c>
      <c r="AB3008" s="957">
        <f t="array" ref="AB3008">MAX(($I$2:$I$10000=I3008)*($W$2:$W$10000=W3008)*($E$2:$E$10000="51")*($P$2:$P$10000))</f>
        <v>0</v>
      </c>
      <c r="AC3008" s="957">
        <f t="shared" si="234"/>
        <v>0</v>
      </c>
    </row>
    <row r="3009" spans="24:29" x14ac:dyDescent="0.3">
      <c r="X3009" s="970" t="str">
        <f t="shared" si="232"/>
        <v>PAS AE 2018</v>
      </c>
      <c r="Y3009" s="970" t="str">
        <f t="shared" si="233"/>
        <v/>
      </c>
      <c r="Z3009" s="957">
        <f t="shared" si="230"/>
        <v>0</v>
      </c>
      <c r="AA3009" s="957" t="str">
        <f t="shared" si="231"/>
        <v/>
      </c>
      <c r="AB3009" s="957">
        <f t="array" ref="AB3009">MAX(($I$2:$I$10000=I3009)*($W$2:$W$10000=W3009)*($E$2:$E$10000="51")*($P$2:$P$10000))</f>
        <v>0</v>
      </c>
      <c r="AC3009" s="957">
        <f t="shared" si="234"/>
        <v>0</v>
      </c>
    </row>
    <row r="3010" spans="24:29" x14ac:dyDescent="0.3">
      <c r="X3010" s="970" t="str">
        <f t="shared" si="232"/>
        <v>PAS AE 2018</v>
      </c>
      <c r="Y3010" s="970" t="str">
        <f t="shared" si="233"/>
        <v/>
      </c>
      <c r="Z3010" s="957">
        <f t="shared" ref="Z3010:Z3073" si="235">IF(AND(X3010="AE 2018",Y3010&lt;&gt;"0"),F3010,0)</f>
        <v>0</v>
      </c>
      <c r="AA3010" s="957" t="str">
        <f t="shared" ref="AA3010:AA3073" si="236">LEFT(C3010,12)</f>
        <v/>
      </c>
      <c r="AB3010" s="957">
        <f t="array" ref="AB3010">MAX(($I$2:$I$10000=I3010)*($W$2:$W$10000=W3010)*($E$2:$E$10000="51")*($P$2:$P$10000))</f>
        <v>0</v>
      </c>
      <c r="AC3010" s="957">
        <f t="shared" si="234"/>
        <v>0</v>
      </c>
    </row>
    <row r="3011" spans="24:29" x14ac:dyDescent="0.3">
      <c r="X3011" s="970" t="str">
        <f t="shared" ref="X3011:X3074" si="237">IF(AND(OR(E3011="51",E3011="57",E3011="54",E3011="61"),YEAR(AB3011)=2018),"AE 2018","PAS AE 2018")</f>
        <v>PAS AE 2018</v>
      </c>
      <c r="Y3011" s="970" t="str">
        <f t="shared" ref="Y3011:Y3074" si="238">CONCATENATE(W3011,I3011,E3011)</f>
        <v/>
      </c>
      <c r="Z3011" s="957">
        <f t="shared" si="235"/>
        <v>0</v>
      </c>
      <c r="AA3011" s="957" t="str">
        <f t="shared" si="236"/>
        <v/>
      </c>
      <c r="AB3011" s="957">
        <f t="array" ref="AB3011">MAX(($I$2:$I$10000=I3011)*($W$2:$W$10000=W3011)*($E$2:$E$10000="51")*($P$2:$P$10000))</f>
        <v>0</v>
      </c>
      <c r="AC3011" s="957">
        <f t="shared" ref="AC3011:AC3074" si="239">IF(YEAR(A3011)&gt;2018,0,F3011)</f>
        <v>0</v>
      </c>
    </row>
    <row r="3012" spans="24:29" x14ac:dyDescent="0.3">
      <c r="X3012" s="970" t="str">
        <f t="shared" si="237"/>
        <v>PAS AE 2018</v>
      </c>
      <c r="Y3012" s="970" t="str">
        <f t="shared" si="238"/>
        <v/>
      </c>
      <c r="Z3012" s="957">
        <f t="shared" si="235"/>
        <v>0</v>
      </c>
      <c r="AA3012" s="957" t="str">
        <f t="shared" si="236"/>
        <v/>
      </c>
      <c r="AB3012" s="957">
        <f t="array" ref="AB3012">MAX(($I$2:$I$10000=I3012)*($W$2:$W$10000=W3012)*($E$2:$E$10000="51")*($P$2:$P$10000))</f>
        <v>0</v>
      </c>
      <c r="AC3012" s="957">
        <f t="shared" si="239"/>
        <v>0</v>
      </c>
    </row>
    <row r="3013" spans="24:29" x14ac:dyDescent="0.3">
      <c r="X3013" s="970" t="str">
        <f t="shared" si="237"/>
        <v>PAS AE 2018</v>
      </c>
      <c r="Y3013" s="970" t="str">
        <f t="shared" si="238"/>
        <v/>
      </c>
      <c r="Z3013" s="957">
        <f t="shared" si="235"/>
        <v>0</v>
      </c>
      <c r="AA3013" s="957" t="str">
        <f t="shared" si="236"/>
        <v/>
      </c>
      <c r="AB3013" s="957">
        <f t="array" ref="AB3013">MAX(($I$2:$I$10000=I3013)*($W$2:$W$10000=W3013)*($E$2:$E$10000="51")*($P$2:$P$10000))</f>
        <v>0</v>
      </c>
      <c r="AC3013" s="957">
        <f t="shared" si="239"/>
        <v>0</v>
      </c>
    </row>
    <row r="3014" spans="24:29" x14ac:dyDescent="0.3">
      <c r="X3014" s="970" t="str">
        <f t="shared" si="237"/>
        <v>PAS AE 2018</v>
      </c>
      <c r="Y3014" s="970" t="str">
        <f t="shared" si="238"/>
        <v/>
      </c>
      <c r="Z3014" s="957">
        <f t="shared" si="235"/>
        <v>0</v>
      </c>
      <c r="AA3014" s="957" t="str">
        <f t="shared" si="236"/>
        <v/>
      </c>
      <c r="AB3014" s="957">
        <f t="array" ref="AB3014">MAX(($I$2:$I$10000=I3014)*($W$2:$W$10000=W3014)*($E$2:$E$10000="51")*($P$2:$P$10000))</f>
        <v>0</v>
      </c>
      <c r="AC3014" s="957">
        <f t="shared" si="239"/>
        <v>0</v>
      </c>
    </row>
    <row r="3015" spans="24:29" x14ac:dyDescent="0.3">
      <c r="X3015" s="970" t="str">
        <f t="shared" si="237"/>
        <v>PAS AE 2018</v>
      </c>
      <c r="Y3015" s="970" t="str">
        <f t="shared" si="238"/>
        <v/>
      </c>
      <c r="Z3015" s="957">
        <f t="shared" si="235"/>
        <v>0</v>
      </c>
      <c r="AA3015" s="957" t="str">
        <f t="shared" si="236"/>
        <v/>
      </c>
      <c r="AB3015" s="957">
        <f t="array" ref="AB3015">MAX(($I$2:$I$10000=I3015)*($W$2:$W$10000=W3015)*($E$2:$E$10000="51")*($P$2:$P$10000))</f>
        <v>0</v>
      </c>
      <c r="AC3015" s="957">
        <f t="shared" si="239"/>
        <v>0</v>
      </c>
    </row>
    <row r="3016" spans="24:29" x14ac:dyDescent="0.3">
      <c r="X3016" s="970" t="str">
        <f t="shared" si="237"/>
        <v>PAS AE 2018</v>
      </c>
      <c r="Y3016" s="970" t="str">
        <f t="shared" si="238"/>
        <v/>
      </c>
      <c r="Z3016" s="957">
        <f t="shared" si="235"/>
        <v>0</v>
      </c>
      <c r="AA3016" s="957" t="str">
        <f t="shared" si="236"/>
        <v/>
      </c>
      <c r="AB3016" s="957">
        <f t="array" ref="AB3016">MAX(($I$2:$I$10000=I3016)*($W$2:$W$10000=W3016)*($E$2:$E$10000="51")*($P$2:$P$10000))</f>
        <v>0</v>
      </c>
      <c r="AC3016" s="957">
        <f t="shared" si="239"/>
        <v>0</v>
      </c>
    </row>
    <row r="3017" spans="24:29" x14ac:dyDescent="0.3">
      <c r="X3017" s="970" t="str">
        <f t="shared" si="237"/>
        <v>PAS AE 2018</v>
      </c>
      <c r="Y3017" s="970" t="str">
        <f t="shared" si="238"/>
        <v/>
      </c>
      <c r="Z3017" s="957">
        <f t="shared" si="235"/>
        <v>0</v>
      </c>
      <c r="AA3017" s="957" t="str">
        <f t="shared" si="236"/>
        <v/>
      </c>
      <c r="AB3017" s="957">
        <f t="array" ref="AB3017">MAX(($I$2:$I$10000=I3017)*($W$2:$W$10000=W3017)*($E$2:$E$10000="51")*($P$2:$P$10000))</f>
        <v>0</v>
      </c>
      <c r="AC3017" s="957">
        <f t="shared" si="239"/>
        <v>0</v>
      </c>
    </row>
    <row r="3018" spans="24:29" x14ac:dyDescent="0.3">
      <c r="X3018" s="970" t="str">
        <f t="shared" si="237"/>
        <v>PAS AE 2018</v>
      </c>
      <c r="Y3018" s="970" t="str">
        <f t="shared" si="238"/>
        <v/>
      </c>
      <c r="Z3018" s="957">
        <f t="shared" si="235"/>
        <v>0</v>
      </c>
      <c r="AA3018" s="957" t="str">
        <f t="shared" si="236"/>
        <v/>
      </c>
      <c r="AB3018" s="957">
        <f t="array" ref="AB3018">MAX(($I$2:$I$10000=I3018)*($W$2:$W$10000=W3018)*($E$2:$E$10000="51")*($P$2:$P$10000))</f>
        <v>0</v>
      </c>
      <c r="AC3018" s="957">
        <f t="shared" si="239"/>
        <v>0</v>
      </c>
    </row>
    <row r="3019" spans="24:29" x14ac:dyDescent="0.3">
      <c r="X3019" s="970" t="str">
        <f t="shared" si="237"/>
        <v>PAS AE 2018</v>
      </c>
      <c r="Y3019" s="970" t="str">
        <f t="shared" si="238"/>
        <v/>
      </c>
      <c r="Z3019" s="957">
        <f t="shared" si="235"/>
        <v>0</v>
      </c>
      <c r="AA3019" s="957" t="str">
        <f t="shared" si="236"/>
        <v/>
      </c>
      <c r="AB3019" s="957">
        <f t="array" ref="AB3019">MAX(($I$2:$I$10000=I3019)*($W$2:$W$10000=W3019)*($E$2:$E$10000="51")*($P$2:$P$10000))</f>
        <v>0</v>
      </c>
      <c r="AC3019" s="957">
        <f t="shared" si="239"/>
        <v>0</v>
      </c>
    </row>
    <row r="3020" spans="24:29" x14ac:dyDescent="0.3">
      <c r="X3020" s="970" t="str">
        <f t="shared" si="237"/>
        <v>PAS AE 2018</v>
      </c>
      <c r="Y3020" s="970" t="str">
        <f t="shared" si="238"/>
        <v/>
      </c>
      <c r="Z3020" s="957">
        <f t="shared" si="235"/>
        <v>0</v>
      </c>
      <c r="AA3020" s="957" t="str">
        <f t="shared" si="236"/>
        <v/>
      </c>
      <c r="AB3020" s="957">
        <f t="array" ref="AB3020">MAX(($I$2:$I$10000=I3020)*($W$2:$W$10000=W3020)*($E$2:$E$10000="51")*($P$2:$P$10000))</f>
        <v>0</v>
      </c>
      <c r="AC3020" s="957">
        <f t="shared" si="239"/>
        <v>0</v>
      </c>
    </row>
    <row r="3021" spans="24:29" x14ac:dyDescent="0.3">
      <c r="X3021" s="970" t="str">
        <f t="shared" si="237"/>
        <v>PAS AE 2018</v>
      </c>
      <c r="Y3021" s="970" t="str">
        <f t="shared" si="238"/>
        <v/>
      </c>
      <c r="Z3021" s="957">
        <f t="shared" si="235"/>
        <v>0</v>
      </c>
      <c r="AA3021" s="957" t="str">
        <f t="shared" si="236"/>
        <v/>
      </c>
      <c r="AB3021" s="957">
        <f t="array" ref="AB3021">MAX(($I$2:$I$10000=I3021)*($W$2:$W$10000=W3021)*($E$2:$E$10000="51")*($P$2:$P$10000))</f>
        <v>0</v>
      </c>
      <c r="AC3021" s="957">
        <f t="shared" si="239"/>
        <v>0</v>
      </c>
    </row>
    <row r="3022" spans="24:29" x14ac:dyDescent="0.3">
      <c r="X3022" s="970" t="str">
        <f t="shared" si="237"/>
        <v>PAS AE 2018</v>
      </c>
      <c r="Y3022" s="970" t="str">
        <f t="shared" si="238"/>
        <v/>
      </c>
      <c r="Z3022" s="957">
        <f t="shared" si="235"/>
        <v>0</v>
      </c>
      <c r="AA3022" s="957" t="str">
        <f t="shared" si="236"/>
        <v/>
      </c>
      <c r="AB3022" s="957">
        <f t="array" ref="AB3022">MAX(($I$2:$I$10000=I3022)*($W$2:$W$10000=W3022)*($E$2:$E$10000="51")*($P$2:$P$10000))</f>
        <v>0</v>
      </c>
      <c r="AC3022" s="957">
        <f t="shared" si="239"/>
        <v>0</v>
      </c>
    </row>
    <row r="3023" spans="24:29" x14ac:dyDescent="0.3">
      <c r="X3023" s="970" t="str">
        <f t="shared" si="237"/>
        <v>PAS AE 2018</v>
      </c>
      <c r="Y3023" s="970" t="str">
        <f t="shared" si="238"/>
        <v/>
      </c>
      <c r="Z3023" s="957">
        <f t="shared" si="235"/>
        <v>0</v>
      </c>
      <c r="AA3023" s="957" t="str">
        <f t="shared" si="236"/>
        <v/>
      </c>
      <c r="AB3023" s="957">
        <f t="array" ref="AB3023">MAX(($I$2:$I$10000=I3023)*($W$2:$W$10000=W3023)*($E$2:$E$10000="51")*($P$2:$P$10000))</f>
        <v>0</v>
      </c>
      <c r="AC3023" s="957">
        <f t="shared" si="239"/>
        <v>0</v>
      </c>
    </row>
    <row r="3024" spans="24:29" x14ac:dyDescent="0.3">
      <c r="X3024" s="970" t="str">
        <f t="shared" si="237"/>
        <v>PAS AE 2018</v>
      </c>
      <c r="Y3024" s="970" t="str">
        <f t="shared" si="238"/>
        <v/>
      </c>
      <c r="Z3024" s="957">
        <f t="shared" si="235"/>
        <v>0</v>
      </c>
      <c r="AA3024" s="957" t="str">
        <f t="shared" si="236"/>
        <v/>
      </c>
      <c r="AB3024" s="957">
        <f t="array" ref="AB3024">MAX(($I$2:$I$10000=I3024)*($W$2:$W$10000=W3024)*($E$2:$E$10000="51")*($P$2:$P$10000))</f>
        <v>0</v>
      </c>
      <c r="AC3024" s="957">
        <f t="shared" si="239"/>
        <v>0</v>
      </c>
    </row>
    <row r="3025" spans="24:29" x14ac:dyDescent="0.3">
      <c r="X3025" s="970" t="str">
        <f t="shared" si="237"/>
        <v>PAS AE 2018</v>
      </c>
      <c r="Y3025" s="970" t="str">
        <f t="shared" si="238"/>
        <v/>
      </c>
      <c r="Z3025" s="957">
        <f t="shared" si="235"/>
        <v>0</v>
      </c>
      <c r="AA3025" s="957" t="str">
        <f t="shared" si="236"/>
        <v/>
      </c>
      <c r="AB3025" s="957">
        <f t="array" ref="AB3025">MAX(($I$2:$I$10000=I3025)*($W$2:$W$10000=W3025)*($E$2:$E$10000="51")*($P$2:$P$10000))</f>
        <v>0</v>
      </c>
      <c r="AC3025" s="957">
        <f t="shared" si="239"/>
        <v>0</v>
      </c>
    </row>
    <row r="3026" spans="24:29" x14ac:dyDescent="0.3">
      <c r="X3026" s="970" t="str">
        <f t="shared" si="237"/>
        <v>PAS AE 2018</v>
      </c>
      <c r="Y3026" s="970" t="str">
        <f t="shared" si="238"/>
        <v/>
      </c>
      <c r="Z3026" s="957">
        <f t="shared" si="235"/>
        <v>0</v>
      </c>
      <c r="AA3026" s="957" t="str">
        <f t="shared" si="236"/>
        <v/>
      </c>
      <c r="AB3026" s="957">
        <f t="array" ref="AB3026">MAX(($I$2:$I$10000=I3026)*($W$2:$W$10000=W3026)*($E$2:$E$10000="51")*($P$2:$P$10000))</f>
        <v>0</v>
      </c>
      <c r="AC3026" s="957">
        <f t="shared" si="239"/>
        <v>0</v>
      </c>
    </row>
    <row r="3027" spans="24:29" x14ac:dyDescent="0.3">
      <c r="X3027" s="970" t="str">
        <f t="shared" si="237"/>
        <v>PAS AE 2018</v>
      </c>
      <c r="Y3027" s="970" t="str">
        <f t="shared" si="238"/>
        <v/>
      </c>
      <c r="Z3027" s="957">
        <f t="shared" si="235"/>
        <v>0</v>
      </c>
      <c r="AA3027" s="957" t="str">
        <f t="shared" si="236"/>
        <v/>
      </c>
      <c r="AB3027" s="957">
        <f t="array" ref="AB3027">MAX(($I$2:$I$10000=I3027)*($W$2:$W$10000=W3027)*($E$2:$E$10000="51")*($P$2:$P$10000))</f>
        <v>0</v>
      </c>
      <c r="AC3027" s="957">
        <f t="shared" si="239"/>
        <v>0</v>
      </c>
    </row>
    <row r="3028" spans="24:29" x14ac:dyDescent="0.3">
      <c r="X3028" s="970" t="str">
        <f t="shared" si="237"/>
        <v>PAS AE 2018</v>
      </c>
      <c r="Y3028" s="970" t="str">
        <f t="shared" si="238"/>
        <v/>
      </c>
      <c r="Z3028" s="957">
        <f t="shared" si="235"/>
        <v>0</v>
      </c>
      <c r="AA3028" s="957" t="str">
        <f t="shared" si="236"/>
        <v/>
      </c>
      <c r="AB3028" s="957">
        <f t="array" ref="AB3028">MAX(($I$2:$I$10000=I3028)*($W$2:$W$10000=W3028)*($E$2:$E$10000="51")*($P$2:$P$10000))</f>
        <v>0</v>
      </c>
      <c r="AC3028" s="957">
        <f t="shared" si="239"/>
        <v>0</v>
      </c>
    </row>
    <row r="3029" spans="24:29" x14ac:dyDescent="0.3">
      <c r="X3029" s="970" t="str">
        <f t="shared" si="237"/>
        <v>PAS AE 2018</v>
      </c>
      <c r="Y3029" s="970" t="str">
        <f t="shared" si="238"/>
        <v/>
      </c>
      <c r="Z3029" s="957">
        <f t="shared" si="235"/>
        <v>0</v>
      </c>
      <c r="AA3029" s="957" t="str">
        <f t="shared" si="236"/>
        <v/>
      </c>
      <c r="AB3029" s="957">
        <f t="array" ref="AB3029">MAX(($I$2:$I$10000=I3029)*($W$2:$W$10000=W3029)*($E$2:$E$10000="51")*($P$2:$P$10000))</f>
        <v>0</v>
      </c>
      <c r="AC3029" s="957">
        <f t="shared" si="239"/>
        <v>0</v>
      </c>
    </row>
    <row r="3030" spans="24:29" x14ac:dyDescent="0.3">
      <c r="X3030" s="970" t="str">
        <f t="shared" si="237"/>
        <v>PAS AE 2018</v>
      </c>
      <c r="Y3030" s="970" t="str">
        <f t="shared" si="238"/>
        <v/>
      </c>
      <c r="Z3030" s="957">
        <f t="shared" si="235"/>
        <v>0</v>
      </c>
      <c r="AA3030" s="957" t="str">
        <f t="shared" si="236"/>
        <v/>
      </c>
      <c r="AB3030" s="957">
        <f t="array" ref="AB3030">MAX(($I$2:$I$10000=I3030)*($W$2:$W$10000=W3030)*($E$2:$E$10000="51")*($P$2:$P$10000))</f>
        <v>0</v>
      </c>
      <c r="AC3030" s="957">
        <f t="shared" si="239"/>
        <v>0</v>
      </c>
    </row>
    <row r="3031" spans="24:29" x14ac:dyDescent="0.3">
      <c r="X3031" s="970" t="str">
        <f t="shared" si="237"/>
        <v>PAS AE 2018</v>
      </c>
      <c r="Y3031" s="970" t="str">
        <f t="shared" si="238"/>
        <v/>
      </c>
      <c r="Z3031" s="957">
        <f t="shared" si="235"/>
        <v>0</v>
      </c>
      <c r="AA3031" s="957" t="str">
        <f t="shared" si="236"/>
        <v/>
      </c>
      <c r="AB3031" s="957">
        <f t="array" ref="AB3031">MAX(($I$2:$I$10000=I3031)*($W$2:$W$10000=W3031)*($E$2:$E$10000="51")*($P$2:$P$10000))</f>
        <v>0</v>
      </c>
      <c r="AC3031" s="957">
        <f t="shared" si="239"/>
        <v>0</v>
      </c>
    </row>
    <row r="3032" spans="24:29" x14ac:dyDescent="0.3">
      <c r="X3032" s="970" t="str">
        <f t="shared" si="237"/>
        <v>PAS AE 2018</v>
      </c>
      <c r="Y3032" s="970" t="str">
        <f t="shared" si="238"/>
        <v/>
      </c>
      <c r="Z3032" s="957">
        <f t="shared" si="235"/>
        <v>0</v>
      </c>
      <c r="AA3032" s="957" t="str">
        <f t="shared" si="236"/>
        <v/>
      </c>
      <c r="AB3032" s="957">
        <f t="array" ref="AB3032">MAX(($I$2:$I$10000=I3032)*($W$2:$W$10000=W3032)*($E$2:$E$10000="51")*($P$2:$P$10000))</f>
        <v>0</v>
      </c>
      <c r="AC3032" s="957">
        <f t="shared" si="239"/>
        <v>0</v>
      </c>
    </row>
    <row r="3033" spans="24:29" x14ac:dyDescent="0.3">
      <c r="X3033" s="970" t="str">
        <f t="shared" si="237"/>
        <v>PAS AE 2018</v>
      </c>
      <c r="Y3033" s="970" t="str">
        <f t="shared" si="238"/>
        <v/>
      </c>
      <c r="Z3033" s="957">
        <f t="shared" si="235"/>
        <v>0</v>
      </c>
      <c r="AA3033" s="957" t="str">
        <f t="shared" si="236"/>
        <v/>
      </c>
      <c r="AB3033" s="957">
        <f t="array" ref="AB3033">MAX(($I$2:$I$10000=I3033)*($W$2:$W$10000=W3033)*($E$2:$E$10000="51")*($P$2:$P$10000))</f>
        <v>0</v>
      </c>
      <c r="AC3033" s="957">
        <f t="shared" si="239"/>
        <v>0</v>
      </c>
    </row>
    <row r="3034" spans="24:29" x14ac:dyDescent="0.3">
      <c r="X3034" s="970" t="str">
        <f t="shared" si="237"/>
        <v>PAS AE 2018</v>
      </c>
      <c r="Y3034" s="970" t="str">
        <f t="shared" si="238"/>
        <v/>
      </c>
      <c r="Z3034" s="957">
        <f t="shared" si="235"/>
        <v>0</v>
      </c>
      <c r="AA3034" s="957" t="str">
        <f t="shared" si="236"/>
        <v/>
      </c>
      <c r="AB3034" s="957">
        <f t="array" ref="AB3034">MAX(($I$2:$I$10000=I3034)*($W$2:$W$10000=W3034)*($E$2:$E$10000="51")*($P$2:$P$10000))</f>
        <v>0</v>
      </c>
      <c r="AC3034" s="957">
        <f t="shared" si="239"/>
        <v>0</v>
      </c>
    </row>
    <row r="3035" spans="24:29" x14ac:dyDescent="0.3">
      <c r="X3035" s="970" t="str">
        <f t="shared" si="237"/>
        <v>PAS AE 2018</v>
      </c>
      <c r="Y3035" s="970" t="str">
        <f t="shared" si="238"/>
        <v/>
      </c>
      <c r="Z3035" s="957">
        <f t="shared" si="235"/>
        <v>0</v>
      </c>
      <c r="AA3035" s="957" t="str">
        <f t="shared" si="236"/>
        <v/>
      </c>
      <c r="AB3035" s="957">
        <f t="array" ref="AB3035">MAX(($I$2:$I$10000=I3035)*($W$2:$W$10000=W3035)*($E$2:$E$10000="51")*($P$2:$P$10000))</f>
        <v>0</v>
      </c>
      <c r="AC3035" s="957">
        <f t="shared" si="239"/>
        <v>0</v>
      </c>
    </row>
    <row r="3036" spans="24:29" x14ac:dyDescent="0.3">
      <c r="X3036" s="970" t="str">
        <f t="shared" si="237"/>
        <v>PAS AE 2018</v>
      </c>
      <c r="Y3036" s="970" t="str">
        <f t="shared" si="238"/>
        <v/>
      </c>
      <c r="Z3036" s="957">
        <f t="shared" si="235"/>
        <v>0</v>
      </c>
      <c r="AA3036" s="957" t="str">
        <f t="shared" si="236"/>
        <v/>
      </c>
      <c r="AB3036" s="957">
        <f t="array" ref="AB3036">MAX(($I$2:$I$10000=I3036)*($W$2:$W$10000=W3036)*($E$2:$E$10000="51")*($P$2:$P$10000))</f>
        <v>0</v>
      </c>
      <c r="AC3036" s="957">
        <f t="shared" si="239"/>
        <v>0</v>
      </c>
    </row>
    <row r="3037" spans="24:29" x14ac:dyDescent="0.3">
      <c r="X3037" s="970" t="str">
        <f t="shared" si="237"/>
        <v>PAS AE 2018</v>
      </c>
      <c r="Y3037" s="970" t="str">
        <f t="shared" si="238"/>
        <v/>
      </c>
      <c r="Z3037" s="957">
        <f t="shared" si="235"/>
        <v>0</v>
      </c>
      <c r="AA3037" s="957" t="str">
        <f t="shared" si="236"/>
        <v/>
      </c>
      <c r="AB3037" s="957">
        <f t="array" ref="AB3037">MAX(($I$2:$I$10000=I3037)*($W$2:$W$10000=W3037)*($E$2:$E$10000="51")*($P$2:$P$10000))</f>
        <v>0</v>
      </c>
      <c r="AC3037" s="957">
        <f t="shared" si="239"/>
        <v>0</v>
      </c>
    </row>
    <row r="3038" spans="24:29" x14ac:dyDescent="0.3">
      <c r="X3038" s="970" t="str">
        <f t="shared" si="237"/>
        <v>PAS AE 2018</v>
      </c>
      <c r="Y3038" s="970" t="str">
        <f t="shared" si="238"/>
        <v/>
      </c>
      <c r="Z3038" s="957">
        <f t="shared" si="235"/>
        <v>0</v>
      </c>
      <c r="AA3038" s="957" t="str">
        <f t="shared" si="236"/>
        <v/>
      </c>
      <c r="AB3038" s="957">
        <f t="array" ref="AB3038">MAX(($I$2:$I$10000=I3038)*($W$2:$W$10000=W3038)*($E$2:$E$10000="51")*($P$2:$P$10000))</f>
        <v>0</v>
      </c>
      <c r="AC3038" s="957">
        <f t="shared" si="239"/>
        <v>0</v>
      </c>
    </row>
    <row r="3039" spans="24:29" x14ac:dyDescent="0.3">
      <c r="X3039" s="970" t="str">
        <f t="shared" si="237"/>
        <v>PAS AE 2018</v>
      </c>
      <c r="Y3039" s="970" t="str">
        <f t="shared" si="238"/>
        <v/>
      </c>
      <c r="Z3039" s="957">
        <f t="shared" si="235"/>
        <v>0</v>
      </c>
      <c r="AA3039" s="957" t="str">
        <f t="shared" si="236"/>
        <v/>
      </c>
      <c r="AB3039" s="957">
        <f t="array" ref="AB3039">MAX(($I$2:$I$10000=I3039)*($W$2:$W$10000=W3039)*($E$2:$E$10000="51")*($P$2:$P$10000))</f>
        <v>0</v>
      </c>
      <c r="AC3039" s="957">
        <f t="shared" si="239"/>
        <v>0</v>
      </c>
    </row>
    <row r="3040" spans="24:29" x14ac:dyDescent="0.3">
      <c r="X3040" s="970" t="str">
        <f t="shared" si="237"/>
        <v>PAS AE 2018</v>
      </c>
      <c r="Y3040" s="970" t="str">
        <f t="shared" si="238"/>
        <v/>
      </c>
      <c r="Z3040" s="957">
        <f t="shared" si="235"/>
        <v>0</v>
      </c>
      <c r="AA3040" s="957" t="str">
        <f t="shared" si="236"/>
        <v/>
      </c>
      <c r="AB3040" s="957">
        <f t="array" ref="AB3040">MAX(($I$2:$I$10000=I3040)*($W$2:$W$10000=W3040)*($E$2:$E$10000="51")*($P$2:$P$10000))</f>
        <v>0</v>
      </c>
      <c r="AC3040" s="957">
        <f t="shared" si="239"/>
        <v>0</v>
      </c>
    </row>
    <row r="3041" spans="24:29" x14ac:dyDescent="0.3">
      <c r="X3041" s="970" t="str">
        <f t="shared" si="237"/>
        <v>PAS AE 2018</v>
      </c>
      <c r="Y3041" s="970" t="str">
        <f t="shared" si="238"/>
        <v/>
      </c>
      <c r="Z3041" s="957">
        <f t="shared" si="235"/>
        <v>0</v>
      </c>
      <c r="AA3041" s="957" t="str">
        <f t="shared" si="236"/>
        <v/>
      </c>
      <c r="AB3041" s="957">
        <f t="array" ref="AB3041">MAX(($I$2:$I$10000=I3041)*($W$2:$W$10000=W3041)*($E$2:$E$10000="51")*($P$2:$P$10000))</f>
        <v>0</v>
      </c>
      <c r="AC3041" s="957">
        <f t="shared" si="239"/>
        <v>0</v>
      </c>
    </row>
    <row r="3042" spans="24:29" x14ac:dyDescent="0.3">
      <c r="X3042" s="970" t="str">
        <f t="shared" si="237"/>
        <v>PAS AE 2018</v>
      </c>
      <c r="Y3042" s="970" t="str">
        <f t="shared" si="238"/>
        <v/>
      </c>
      <c r="Z3042" s="957">
        <f t="shared" si="235"/>
        <v>0</v>
      </c>
      <c r="AA3042" s="957" t="str">
        <f t="shared" si="236"/>
        <v/>
      </c>
      <c r="AB3042" s="957">
        <f t="array" ref="AB3042">MAX(($I$2:$I$10000=I3042)*($W$2:$W$10000=W3042)*($E$2:$E$10000="51")*($P$2:$P$10000))</f>
        <v>0</v>
      </c>
      <c r="AC3042" s="957">
        <f t="shared" si="239"/>
        <v>0</v>
      </c>
    </row>
    <row r="3043" spans="24:29" x14ac:dyDescent="0.3">
      <c r="X3043" s="970" t="str">
        <f t="shared" si="237"/>
        <v>PAS AE 2018</v>
      </c>
      <c r="Y3043" s="970" t="str">
        <f t="shared" si="238"/>
        <v/>
      </c>
      <c r="Z3043" s="957">
        <f t="shared" si="235"/>
        <v>0</v>
      </c>
      <c r="AA3043" s="957" t="str">
        <f t="shared" si="236"/>
        <v/>
      </c>
      <c r="AB3043" s="957">
        <f t="array" ref="AB3043">MAX(($I$2:$I$10000=I3043)*($W$2:$W$10000=W3043)*($E$2:$E$10000="51")*($P$2:$P$10000))</f>
        <v>0</v>
      </c>
      <c r="AC3043" s="957">
        <f t="shared" si="239"/>
        <v>0</v>
      </c>
    </row>
    <row r="3044" spans="24:29" x14ac:dyDescent="0.3">
      <c r="X3044" s="970" t="str">
        <f t="shared" si="237"/>
        <v>PAS AE 2018</v>
      </c>
      <c r="Y3044" s="970" t="str">
        <f t="shared" si="238"/>
        <v/>
      </c>
      <c r="Z3044" s="957">
        <f t="shared" si="235"/>
        <v>0</v>
      </c>
      <c r="AA3044" s="957" t="str">
        <f t="shared" si="236"/>
        <v/>
      </c>
      <c r="AB3044" s="957">
        <f t="array" ref="AB3044">MAX(($I$2:$I$10000=I3044)*($W$2:$W$10000=W3044)*($E$2:$E$10000="51")*($P$2:$P$10000))</f>
        <v>0</v>
      </c>
      <c r="AC3044" s="957">
        <f t="shared" si="239"/>
        <v>0</v>
      </c>
    </row>
    <row r="3045" spans="24:29" x14ac:dyDescent="0.3">
      <c r="X3045" s="970" t="str">
        <f t="shared" si="237"/>
        <v>PAS AE 2018</v>
      </c>
      <c r="Y3045" s="970" t="str">
        <f t="shared" si="238"/>
        <v/>
      </c>
      <c r="Z3045" s="957">
        <f t="shared" si="235"/>
        <v>0</v>
      </c>
      <c r="AA3045" s="957" t="str">
        <f t="shared" si="236"/>
        <v/>
      </c>
      <c r="AB3045" s="957">
        <f t="array" ref="AB3045">MAX(($I$2:$I$10000=I3045)*($W$2:$W$10000=W3045)*($E$2:$E$10000="51")*($P$2:$P$10000))</f>
        <v>0</v>
      </c>
      <c r="AC3045" s="957">
        <f t="shared" si="239"/>
        <v>0</v>
      </c>
    </row>
    <row r="3046" spans="24:29" x14ac:dyDescent="0.3">
      <c r="X3046" s="970" t="str">
        <f t="shared" si="237"/>
        <v>PAS AE 2018</v>
      </c>
      <c r="Y3046" s="970" t="str">
        <f t="shared" si="238"/>
        <v/>
      </c>
      <c r="Z3046" s="957">
        <f t="shared" si="235"/>
        <v>0</v>
      </c>
      <c r="AA3046" s="957" t="str">
        <f t="shared" si="236"/>
        <v/>
      </c>
      <c r="AB3046" s="957">
        <f t="array" ref="AB3046">MAX(($I$2:$I$10000=I3046)*($W$2:$W$10000=W3046)*($E$2:$E$10000="51")*($P$2:$P$10000))</f>
        <v>0</v>
      </c>
      <c r="AC3046" s="957">
        <f t="shared" si="239"/>
        <v>0</v>
      </c>
    </row>
    <row r="3047" spans="24:29" x14ac:dyDescent="0.3">
      <c r="X3047" s="970" t="str">
        <f t="shared" si="237"/>
        <v>PAS AE 2018</v>
      </c>
      <c r="Y3047" s="970" t="str">
        <f t="shared" si="238"/>
        <v/>
      </c>
      <c r="Z3047" s="957">
        <f t="shared" si="235"/>
        <v>0</v>
      </c>
      <c r="AA3047" s="957" t="str">
        <f t="shared" si="236"/>
        <v/>
      </c>
      <c r="AB3047" s="957">
        <f t="array" ref="AB3047">MAX(($I$2:$I$10000=I3047)*($W$2:$W$10000=W3047)*($E$2:$E$10000="51")*($P$2:$P$10000))</f>
        <v>0</v>
      </c>
      <c r="AC3047" s="957">
        <f t="shared" si="239"/>
        <v>0</v>
      </c>
    </row>
    <row r="3048" spans="24:29" x14ac:dyDescent="0.3">
      <c r="X3048" s="970" t="str">
        <f t="shared" si="237"/>
        <v>PAS AE 2018</v>
      </c>
      <c r="Y3048" s="970" t="str">
        <f t="shared" si="238"/>
        <v/>
      </c>
      <c r="Z3048" s="957">
        <f t="shared" si="235"/>
        <v>0</v>
      </c>
      <c r="AA3048" s="957" t="str">
        <f t="shared" si="236"/>
        <v/>
      </c>
      <c r="AB3048" s="957">
        <f t="array" ref="AB3048">MAX(($I$2:$I$10000=I3048)*($W$2:$W$10000=W3048)*($E$2:$E$10000="51")*($P$2:$P$10000))</f>
        <v>0</v>
      </c>
      <c r="AC3048" s="957">
        <f t="shared" si="239"/>
        <v>0</v>
      </c>
    </row>
    <row r="3049" spans="24:29" x14ac:dyDescent="0.3">
      <c r="X3049" s="970" t="str">
        <f t="shared" si="237"/>
        <v>PAS AE 2018</v>
      </c>
      <c r="Y3049" s="970" t="str">
        <f t="shared" si="238"/>
        <v/>
      </c>
      <c r="Z3049" s="957">
        <f t="shared" si="235"/>
        <v>0</v>
      </c>
      <c r="AA3049" s="957" t="str">
        <f t="shared" si="236"/>
        <v/>
      </c>
      <c r="AB3049" s="957">
        <f t="array" ref="AB3049">MAX(($I$2:$I$10000=I3049)*($W$2:$W$10000=W3049)*($E$2:$E$10000="51")*($P$2:$P$10000))</f>
        <v>0</v>
      </c>
      <c r="AC3049" s="957">
        <f t="shared" si="239"/>
        <v>0</v>
      </c>
    </row>
    <row r="3050" spans="24:29" x14ac:dyDescent="0.3">
      <c r="X3050" s="970" t="str">
        <f t="shared" si="237"/>
        <v>PAS AE 2018</v>
      </c>
      <c r="Y3050" s="970" t="str">
        <f t="shared" si="238"/>
        <v/>
      </c>
      <c r="Z3050" s="957">
        <f t="shared" si="235"/>
        <v>0</v>
      </c>
      <c r="AA3050" s="957" t="str">
        <f t="shared" si="236"/>
        <v/>
      </c>
      <c r="AB3050" s="957">
        <f t="array" ref="AB3050">MAX(($I$2:$I$10000=I3050)*($W$2:$W$10000=W3050)*($E$2:$E$10000="51")*($P$2:$P$10000))</f>
        <v>0</v>
      </c>
      <c r="AC3050" s="957">
        <f t="shared" si="239"/>
        <v>0</v>
      </c>
    </row>
    <row r="3051" spans="24:29" x14ac:dyDescent="0.3">
      <c r="X3051" s="970" t="str">
        <f t="shared" si="237"/>
        <v>PAS AE 2018</v>
      </c>
      <c r="Y3051" s="970" t="str">
        <f t="shared" si="238"/>
        <v/>
      </c>
      <c r="Z3051" s="957">
        <f t="shared" si="235"/>
        <v>0</v>
      </c>
      <c r="AA3051" s="957" t="str">
        <f t="shared" si="236"/>
        <v/>
      </c>
      <c r="AB3051" s="957">
        <f t="array" ref="AB3051">MAX(($I$2:$I$10000=I3051)*($W$2:$W$10000=W3051)*($E$2:$E$10000="51")*($P$2:$P$10000))</f>
        <v>0</v>
      </c>
      <c r="AC3051" s="957">
        <f t="shared" si="239"/>
        <v>0</v>
      </c>
    </row>
    <row r="3052" spans="24:29" x14ac:dyDescent="0.3">
      <c r="X3052" s="970" t="str">
        <f t="shared" si="237"/>
        <v>PAS AE 2018</v>
      </c>
      <c r="Y3052" s="970" t="str">
        <f t="shared" si="238"/>
        <v/>
      </c>
      <c r="Z3052" s="957">
        <f t="shared" si="235"/>
        <v>0</v>
      </c>
      <c r="AA3052" s="957" t="str">
        <f t="shared" si="236"/>
        <v/>
      </c>
      <c r="AB3052" s="957">
        <f t="array" ref="AB3052">MAX(($I$2:$I$10000=I3052)*($W$2:$W$10000=W3052)*($E$2:$E$10000="51")*($P$2:$P$10000))</f>
        <v>0</v>
      </c>
      <c r="AC3052" s="957">
        <f t="shared" si="239"/>
        <v>0</v>
      </c>
    </row>
    <row r="3053" spans="24:29" x14ac:dyDescent="0.3">
      <c r="X3053" s="970" t="str">
        <f t="shared" si="237"/>
        <v>PAS AE 2018</v>
      </c>
      <c r="Y3053" s="970" t="str">
        <f t="shared" si="238"/>
        <v/>
      </c>
      <c r="Z3053" s="957">
        <f t="shared" si="235"/>
        <v>0</v>
      </c>
      <c r="AA3053" s="957" t="str">
        <f t="shared" si="236"/>
        <v/>
      </c>
      <c r="AB3053" s="957">
        <f t="array" ref="AB3053">MAX(($I$2:$I$10000=I3053)*($W$2:$W$10000=W3053)*($E$2:$E$10000="51")*($P$2:$P$10000))</f>
        <v>0</v>
      </c>
      <c r="AC3053" s="957">
        <f t="shared" si="239"/>
        <v>0</v>
      </c>
    </row>
    <row r="3054" spans="24:29" x14ac:dyDescent="0.3">
      <c r="X3054" s="970" t="str">
        <f t="shared" si="237"/>
        <v>PAS AE 2018</v>
      </c>
      <c r="Y3054" s="970" t="str">
        <f t="shared" si="238"/>
        <v/>
      </c>
      <c r="Z3054" s="957">
        <f t="shared" si="235"/>
        <v>0</v>
      </c>
      <c r="AA3054" s="957" t="str">
        <f t="shared" si="236"/>
        <v/>
      </c>
      <c r="AB3054" s="957">
        <f t="array" ref="AB3054">MAX(($I$2:$I$10000=I3054)*($W$2:$W$10000=W3054)*($E$2:$E$10000="51")*($P$2:$P$10000))</f>
        <v>0</v>
      </c>
      <c r="AC3054" s="957">
        <f t="shared" si="239"/>
        <v>0</v>
      </c>
    </row>
    <row r="3055" spans="24:29" x14ac:dyDescent="0.3">
      <c r="X3055" s="970" t="str">
        <f t="shared" si="237"/>
        <v>PAS AE 2018</v>
      </c>
      <c r="Y3055" s="970" t="str">
        <f t="shared" si="238"/>
        <v/>
      </c>
      <c r="Z3055" s="957">
        <f t="shared" si="235"/>
        <v>0</v>
      </c>
      <c r="AA3055" s="957" t="str">
        <f t="shared" si="236"/>
        <v/>
      </c>
      <c r="AB3055" s="957">
        <f t="array" ref="AB3055">MAX(($I$2:$I$10000=I3055)*($W$2:$W$10000=W3055)*($E$2:$E$10000="51")*($P$2:$P$10000))</f>
        <v>0</v>
      </c>
      <c r="AC3055" s="957">
        <f t="shared" si="239"/>
        <v>0</v>
      </c>
    </row>
    <row r="3056" spans="24:29" x14ac:dyDescent="0.3">
      <c r="X3056" s="970" t="str">
        <f t="shared" si="237"/>
        <v>PAS AE 2018</v>
      </c>
      <c r="Y3056" s="970" t="str">
        <f t="shared" si="238"/>
        <v/>
      </c>
      <c r="Z3056" s="957">
        <f t="shared" si="235"/>
        <v>0</v>
      </c>
      <c r="AA3056" s="957" t="str">
        <f t="shared" si="236"/>
        <v/>
      </c>
      <c r="AB3056" s="957">
        <f t="array" ref="AB3056">MAX(($I$2:$I$10000=I3056)*($W$2:$W$10000=W3056)*($E$2:$E$10000="51")*($P$2:$P$10000))</f>
        <v>0</v>
      </c>
      <c r="AC3056" s="957">
        <f t="shared" si="239"/>
        <v>0</v>
      </c>
    </row>
    <row r="3057" spans="24:29" x14ac:dyDescent="0.3">
      <c r="X3057" s="970" t="str">
        <f t="shared" si="237"/>
        <v>PAS AE 2018</v>
      </c>
      <c r="Y3057" s="970" t="str">
        <f t="shared" si="238"/>
        <v/>
      </c>
      <c r="Z3057" s="957">
        <f t="shared" si="235"/>
        <v>0</v>
      </c>
      <c r="AA3057" s="957" t="str">
        <f t="shared" si="236"/>
        <v/>
      </c>
      <c r="AB3057" s="957">
        <f t="array" ref="AB3057">MAX(($I$2:$I$10000=I3057)*($W$2:$W$10000=W3057)*($E$2:$E$10000="51")*($P$2:$P$10000))</f>
        <v>0</v>
      </c>
      <c r="AC3057" s="957">
        <f t="shared" si="239"/>
        <v>0</v>
      </c>
    </row>
    <row r="3058" spans="24:29" x14ac:dyDescent="0.3">
      <c r="X3058" s="970" t="str">
        <f t="shared" si="237"/>
        <v>PAS AE 2018</v>
      </c>
      <c r="Y3058" s="970" t="str">
        <f t="shared" si="238"/>
        <v/>
      </c>
      <c r="Z3058" s="957">
        <f t="shared" si="235"/>
        <v>0</v>
      </c>
      <c r="AA3058" s="957" t="str">
        <f t="shared" si="236"/>
        <v/>
      </c>
      <c r="AB3058" s="957">
        <f t="array" ref="AB3058">MAX(($I$2:$I$10000=I3058)*($W$2:$W$10000=W3058)*($E$2:$E$10000="51")*($P$2:$P$10000))</f>
        <v>0</v>
      </c>
      <c r="AC3058" s="957">
        <f t="shared" si="239"/>
        <v>0</v>
      </c>
    </row>
    <row r="3059" spans="24:29" x14ac:dyDescent="0.3">
      <c r="X3059" s="970" t="str">
        <f t="shared" si="237"/>
        <v>PAS AE 2018</v>
      </c>
      <c r="Y3059" s="970" t="str">
        <f t="shared" si="238"/>
        <v/>
      </c>
      <c r="Z3059" s="957">
        <f t="shared" si="235"/>
        <v>0</v>
      </c>
      <c r="AA3059" s="957" t="str">
        <f t="shared" si="236"/>
        <v/>
      </c>
      <c r="AB3059" s="957">
        <f t="array" ref="AB3059">MAX(($I$2:$I$10000=I3059)*($W$2:$W$10000=W3059)*($E$2:$E$10000="51")*($P$2:$P$10000))</f>
        <v>0</v>
      </c>
      <c r="AC3059" s="957">
        <f t="shared" si="239"/>
        <v>0</v>
      </c>
    </row>
    <row r="3060" spans="24:29" x14ac:dyDescent="0.3">
      <c r="X3060" s="970" t="str">
        <f t="shared" si="237"/>
        <v>PAS AE 2018</v>
      </c>
      <c r="Y3060" s="970" t="str">
        <f t="shared" si="238"/>
        <v/>
      </c>
      <c r="Z3060" s="957">
        <f t="shared" si="235"/>
        <v>0</v>
      </c>
      <c r="AA3060" s="957" t="str">
        <f t="shared" si="236"/>
        <v/>
      </c>
      <c r="AB3060" s="957">
        <f t="array" ref="AB3060">MAX(($I$2:$I$10000=I3060)*($W$2:$W$10000=W3060)*($E$2:$E$10000="51")*($P$2:$P$10000))</f>
        <v>0</v>
      </c>
      <c r="AC3060" s="957">
        <f t="shared" si="239"/>
        <v>0</v>
      </c>
    </row>
    <row r="3061" spans="24:29" x14ac:dyDescent="0.3">
      <c r="X3061" s="970" t="str">
        <f t="shared" si="237"/>
        <v>PAS AE 2018</v>
      </c>
      <c r="Y3061" s="970" t="str">
        <f t="shared" si="238"/>
        <v/>
      </c>
      <c r="Z3061" s="957">
        <f t="shared" si="235"/>
        <v>0</v>
      </c>
      <c r="AA3061" s="957" t="str">
        <f t="shared" si="236"/>
        <v/>
      </c>
      <c r="AB3061" s="957">
        <f t="array" ref="AB3061">MAX(($I$2:$I$10000=I3061)*($W$2:$W$10000=W3061)*($E$2:$E$10000="51")*($P$2:$P$10000))</f>
        <v>0</v>
      </c>
      <c r="AC3061" s="957">
        <f t="shared" si="239"/>
        <v>0</v>
      </c>
    </row>
    <row r="3062" spans="24:29" x14ac:dyDescent="0.3">
      <c r="X3062" s="970" t="str">
        <f t="shared" si="237"/>
        <v>PAS AE 2018</v>
      </c>
      <c r="Y3062" s="970" t="str">
        <f t="shared" si="238"/>
        <v/>
      </c>
      <c r="Z3062" s="957">
        <f t="shared" si="235"/>
        <v>0</v>
      </c>
      <c r="AA3062" s="957" t="str">
        <f t="shared" si="236"/>
        <v/>
      </c>
      <c r="AB3062" s="957">
        <f t="array" ref="AB3062">MAX(($I$2:$I$10000=I3062)*($W$2:$W$10000=W3062)*($E$2:$E$10000="51")*($P$2:$P$10000))</f>
        <v>0</v>
      </c>
      <c r="AC3062" s="957">
        <f t="shared" si="239"/>
        <v>0</v>
      </c>
    </row>
    <row r="3063" spans="24:29" x14ac:dyDescent="0.3">
      <c r="X3063" s="970" t="str">
        <f t="shared" si="237"/>
        <v>PAS AE 2018</v>
      </c>
      <c r="Y3063" s="970" t="str">
        <f t="shared" si="238"/>
        <v/>
      </c>
      <c r="Z3063" s="957">
        <f t="shared" si="235"/>
        <v>0</v>
      </c>
      <c r="AA3063" s="957" t="str">
        <f t="shared" si="236"/>
        <v/>
      </c>
      <c r="AB3063" s="957">
        <f t="array" ref="AB3063">MAX(($I$2:$I$10000=I3063)*($W$2:$W$10000=W3063)*($E$2:$E$10000="51")*($P$2:$P$10000))</f>
        <v>0</v>
      </c>
      <c r="AC3063" s="957">
        <f t="shared" si="239"/>
        <v>0</v>
      </c>
    </row>
    <row r="3064" spans="24:29" x14ac:dyDescent="0.3">
      <c r="X3064" s="970" t="str">
        <f t="shared" si="237"/>
        <v>PAS AE 2018</v>
      </c>
      <c r="Y3064" s="970" t="str">
        <f t="shared" si="238"/>
        <v/>
      </c>
      <c r="Z3064" s="957">
        <f t="shared" si="235"/>
        <v>0</v>
      </c>
      <c r="AA3064" s="957" t="str">
        <f t="shared" si="236"/>
        <v/>
      </c>
      <c r="AB3064" s="957">
        <f t="array" ref="AB3064">MAX(($I$2:$I$10000=I3064)*($W$2:$W$10000=W3064)*($E$2:$E$10000="51")*($P$2:$P$10000))</f>
        <v>0</v>
      </c>
      <c r="AC3064" s="957">
        <f t="shared" si="239"/>
        <v>0</v>
      </c>
    </row>
    <row r="3065" spans="24:29" x14ac:dyDescent="0.3">
      <c r="X3065" s="970" t="str">
        <f t="shared" si="237"/>
        <v>PAS AE 2018</v>
      </c>
      <c r="Y3065" s="970" t="str">
        <f t="shared" si="238"/>
        <v/>
      </c>
      <c r="Z3065" s="957">
        <f t="shared" si="235"/>
        <v>0</v>
      </c>
      <c r="AA3065" s="957" t="str">
        <f t="shared" si="236"/>
        <v/>
      </c>
      <c r="AB3065" s="957">
        <f t="array" ref="AB3065">MAX(($I$2:$I$10000=I3065)*($W$2:$W$10000=W3065)*($E$2:$E$10000="51")*($P$2:$P$10000))</f>
        <v>0</v>
      </c>
      <c r="AC3065" s="957">
        <f t="shared" si="239"/>
        <v>0</v>
      </c>
    </row>
    <row r="3066" spans="24:29" x14ac:dyDescent="0.3">
      <c r="X3066" s="970" t="str">
        <f t="shared" si="237"/>
        <v>PAS AE 2018</v>
      </c>
      <c r="Y3066" s="970" t="str">
        <f t="shared" si="238"/>
        <v/>
      </c>
      <c r="Z3066" s="957">
        <f t="shared" si="235"/>
        <v>0</v>
      </c>
      <c r="AA3066" s="957" t="str">
        <f t="shared" si="236"/>
        <v/>
      </c>
      <c r="AB3066" s="957">
        <f t="array" ref="AB3066">MAX(($I$2:$I$10000=I3066)*($W$2:$W$10000=W3066)*($E$2:$E$10000="51")*($P$2:$P$10000))</f>
        <v>0</v>
      </c>
      <c r="AC3066" s="957">
        <f t="shared" si="239"/>
        <v>0</v>
      </c>
    </row>
    <row r="3067" spans="24:29" x14ac:dyDescent="0.3">
      <c r="X3067" s="970" t="str">
        <f t="shared" si="237"/>
        <v>PAS AE 2018</v>
      </c>
      <c r="Y3067" s="970" t="str">
        <f t="shared" si="238"/>
        <v/>
      </c>
      <c r="Z3067" s="957">
        <f t="shared" si="235"/>
        <v>0</v>
      </c>
      <c r="AA3067" s="957" t="str">
        <f t="shared" si="236"/>
        <v/>
      </c>
      <c r="AB3067" s="957">
        <f t="array" ref="AB3067">MAX(($I$2:$I$10000=I3067)*($W$2:$W$10000=W3067)*($E$2:$E$10000="51")*($P$2:$P$10000))</f>
        <v>0</v>
      </c>
      <c r="AC3067" s="957">
        <f t="shared" si="239"/>
        <v>0</v>
      </c>
    </row>
    <row r="3068" spans="24:29" x14ac:dyDescent="0.3">
      <c r="X3068" s="970" t="str">
        <f t="shared" si="237"/>
        <v>PAS AE 2018</v>
      </c>
      <c r="Y3068" s="970" t="str">
        <f t="shared" si="238"/>
        <v/>
      </c>
      <c r="Z3068" s="957">
        <f t="shared" si="235"/>
        <v>0</v>
      </c>
      <c r="AA3068" s="957" t="str">
        <f t="shared" si="236"/>
        <v/>
      </c>
      <c r="AB3068" s="957">
        <f t="array" ref="AB3068">MAX(($I$2:$I$10000=I3068)*($W$2:$W$10000=W3068)*($E$2:$E$10000="51")*($P$2:$P$10000))</f>
        <v>0</v>
      </c>
      <c r="AC3068" s="957">
        <f t="shared" si="239"/>
        <v>0</v>
      </c>
    </row>
    <row r="3069" spans="24:29" x14ac:dyDescent="0.3">
      <c r="X3069" s="970" t="str">
        <f t="shared" si="237"/>
        <v>PAS AE 2018</v>
      </c>
      <c r="Y3069" s="970" t="str">
        <f t="shared" si="238"/>
        <v/>
      </c>
      <c r="Z3069" s="957">
        <f t="shared" si="235"/>
        <v>0</v>
      </c>
      <c r="AA3069" s="957" t="str">
        <f t="shared" si="236"/>
        <v/>
      </c>
      <c r="AB3069" s="957">
        <f t="array" ref="AB3069">MAX(($I$2:$I$10000=I3069)*($W$2:$W$10000=W3069)*($E$2:$E$10000="51")*($P$2:$P$10000))</f>
        <v>0</v>
      </c>
      <c r="AC3069" s="957">
        <f t="shared" si="239"/>
        <v>0</v>
      </c>
    </row>
    <row r="3070" spans="24:29" x14ac:dyDescent="0.3">
      <c r="X3070" s="970" t="str">
        <f t="shared" si="237"/>
        <v>PAS AE 2018</v>
      </c>
      <c r="Y3070" s="970" t="str">
        <f t="shared" si="238"/>
        <v/>
      </c>
      <c r="Z3070" s="957">
        <f t="shared" si="235"/>
        <v>0</v>
      </c>
      <c r="AA3070" s="957" t="str">
        <f t="shared" si="236"/>
        <v/>
      </c>
      <c r="AB3070" s="957">
        <f t="array" ref="AB3070">MAX(($I$2:$I$10000=I3070)*($W$2:$W$10000=W3070)*($E$2:$E$10000="51")*($P$2:$P$10000))</f>
        <v>0</v>
      </c>
      <c r="AC3070" s="957">
        <f t="shared" si="239"/>
        <v>0</v>
      </c>
    </row>
    <row r="3071" spans="24:29" x14ac:dyDescent="0.3">
      <c r="X3071" s="970" t="str">
        <f t="shared" si="237"/>
        <v>PAS AE 2018</v>
      </c>
      <c r="Y3071" s="970" t="str">
        <f t="shared" si="238"/>
        <v/>
      </c>
      <c r="Z3071" s="957">
        <f t="shared" si="235"/>
        <v>0</v>
      </c>
      <c r="AA3071" s="957" t="str">
        <f t="shared" si="236"/>
        <v/>
      </c>
      <c r="AB3071" s="957">
        <f t="array" ref="AB3071">MAX(($I$2:$I$10000=I3071)*($W$2:$W$10000=W3071)*($E$2:$E$10000="51")*($P$2:$P$10000))</f>
        <v>0</v>
      </c>
      <c r="AC3071" s="957">
        <f t="shared" si="239"/>
        <v>0</v>
      </c>
    </row>
    <row r="3072" spans="24:29" x14ac:dyDescent="0.3">
      <c r="X3072" s="970" t="str">
        <f t="shared" si="237"/>
        <v>PAS AE 2018</v>
      </c>
      <c r="Y3072" s="970" t="str">
        <f t="shared" si="238"/>
        <v/>
      </c>
      <c r="Z3072" s="957">
        <f t="shared" si="235"/>
        <v>0</v>
      </c>
      <c r="AA3072" s="957" t="str">
        <f t="shared" si="236"/>
        <v/>
      </c>
      <c r="AB3072" s="957">
        <f t="array" ref="AB3072">MAX(($I$2:$I$10000=I3072)*($W$2:$W$10000=W3072)*($E$2:$E$10000="51")*($P$2:$P$10000))</f>
        <v>0</v>
      </c>
      <c r="AC3072" s="957">
        <f t="shared" si="239"/>
        <v>0</v>
      </c>
    </row>
    <row r="3073" spans="24:29" x14ac:dyDescent="0.3">
      <c r="X3073" s="970" t="str">
        <f t="shared" si="237"/>
        <v>PAS AE 2018</v>
      </c>
      <c r="Y3073" s="970" t="str">
        <f t="shared" si="238"/>
        <v/>
      </c>
      <c r="Z3073" s="957">
        <f t="shared" si="235"/>
        <v>0</v>
      </c>
      <c r="AA3073" s="957" t="str">
        <f t="shared" si="236"/>
        <v/>
      </c>
      <c r="AB3073" s="957">
        <f t="array" ref="AB3073">MAX(($I$2:$I$10000=I3073)*($W$2:$W$10000=W3073)*($E$2:$E$10000="51")*($P$2:$P$10000))</f>
        <v>0</v>
      </c>
      <c r="AC3073" s="957">
        <f t="shared" si="239"/>
        <v>0</v>
      </c>
    </row>
    <row r="3074" spans="24:29" x14ac:dyDescent="0.3">
      <c r="X3074" s="970" t="str">
        <f t="shared" si="237"/>
        <v>PAS AE 2018</v>
      </c>
      <c r="Y3074" s="970" t="str">
        <f t="shared" si="238"/>
        <v/>
      </c>
      <c r="Z3074" s="957">
        <f t="shared" ref="Z3074:Z3137" si="240">IF(AND(X3074="AE 2018",Y3074&lt;&gt;"0"),F3074,0)</f>
        <v>0</v>
      </c>
      <c r="AA3074" s="957" t="str">
        <f t="shared" ref="AA3074:AA3137" si="241">LEFT(C3074,12)</f>
        <v/>
      </c>
      <c r="AB3074" s="957">
        <f t="array" ref="AB3074">MAX(($I$2:$I$10000=I3074)*($W$2:$W$10000=W3074)*($E$2:$E$10000="51")*($P$2:$P$10000))</f>
        <v>0</v>
      </c>
      <c r="AC3074" s="957">
        <f t="shared" si="239"/>
        <v>0</v>
      </c>
    </row>
    <row r="3075" spans="24:29" x14ac:dyDescent="0.3">
      <c r="X3075" s="970" t="str">
        <f t="shared" ref="X3075:X3138" si="242">IF(AND(OR(E3075="51",E3075="57",E3075="54",E3075="61"),YEAR(AB3075)=2018),"AE 2018","PAS AE 2018")</f>
        <v>PAS AE 2018</v>
      </c>
      <c r="Y3075" s="970" t="str">
        <f t="shared" ref="Y3075:Y3138" si="243">CONCATENATE(W3075,I3075,E3075)</f>
        <v/>
      </c>
      <c r="Z3075" s="957">
        <f t="shared" si="240"/>
        <v>0</v>
      </c>
      <c r="AA3075" s="957" t="str">
        <f t="shared" si="241"/>
        <v/>
      </c>
      <c r="AB3075" s="957">
        <f t="array" ref="AB3075">MAX(($I$2:$I$10000=I3075)*($W$2:$W$10000=W3075)*($E$2:$E$10000="51")*($P$2:$P$10000))</f>
        <v>0</v>
      </c>
      <c r="AC3075" s="957">
        <f t="shared" ref="AC3075:AC3138" si="244">IF(YEAR(A3075)&gt;2018,0,F3075)</f>
        <v>0</v>
      </c>
    </row>
    <row r="3076" spans="24:29" x14ac:dyDescent="0.3">
      <c r="X3076" s="970" t="str">
        <f t="shared" si="242"/>
        <v>PAS AE 2018</v>
      </c>
      <c r="Y3076" s="970" t="str">
        <f t="shared" si="243"/>
        <v/>
      </c>
      <c r="Z3076" s="957">
        <f t="shared" si="240"/>
        <v>0</v>
      </c>
      <c r="AA3076" s="957" t="str">
        <f t="shared" si="241"/>
        <v/>
      </c>
      <c r="AB3076" s="957">
        <f t="array" ref="AB3076">MAX(($I$2:$I$10000=I3076)*($W$2:$W$10000=W3076)*($E$2:$E$10000="51")*($P$2:$P$10000))</f>
        <v>0</v>
      </c>
      <c r="AC3076" s="957">
        <f t="shared" si="244"/>
        <v>0</v>
      </c>
    </row>
    <row r="3077" spans="24:29" x14ac:dyDescent="0.3">
      <c r="X3077" s="970" t="str">
        <f t="shared" si="242"/>
        <v>PAS AE 2018</v>
      </c>
      <c r="Y3077" s="970" t="str">
        <f t="shared" si="243"/>
        <v/>
      </c>
      <c r="Z3077" s="957">
        <f t="shared" si="240"/>
        <v>0</v>
      </c>
      <c r="AA3077" s="957" t="str">
        <f t="shared" si="241"/>
        <v/>
      </c>
      <c r="AB3077" s="957">
        <f t="array" ref="AB3077">MAX(($I$2:$I$10000=I3077)*($W$2:$W$10000=W3077)*($E$2:$E$10000="51")*($P$2:$P$10000))</f>
        <v>0</v>
      </c>
      <c r="AC3077" s="957">
        <f t="shared" si="244"/>
        <v>0</v>
      </c>
    </row>
    <row r="3078" spans="24:29" x14ac:dyDescent="0.3">
      <c r="X3078" s="970" t="str">
        <f t="shared" si="242"/>
        <v>PAS AE 2018</v>
      </c>
      <c r="Y3078" s="970" t="str">
        <f t="shared" si="243"/>
        <v/>
      </c>
      <c r="Z3078" s="957">
        <f t="shared" si="240"/>
        <v>0</v>
      </c>
      <c r="AA3078" s="957" t="str">
        <f t="shared" si="241"/>
        <v/>
      </c>
      <c r="AB3078" s="957">
        <f t="array" ref="AB3078">MAX(($I$2:$I$10000=I3078)*($W$2:$W$10000=W3078)*($E$2:$E$10000="51")*($P$2:$P$10000))</f>
        <v>0</v>
      </c>
      <c r="AC3078" s="957">
        <f t="shared" si="244"/>
        <v>0</v>
      </c>
    </row>
    <row r="3079" spans="24:29" x14ac:dyDescent="0.3">
      <c r="X3079" s="970" t="str">
        <f t="shared" si="242"/>
        <v>PAS AE 2018</v>
      </c>
      <c r="Y3079" s="970" t="str">
        <f t="shared" si="243"/>
        <v/>
      </c>
      <c r="Z3079" s="957">
        <f t="shared" si="240"/>
        <v>0</v>
      </c>
      <c r="AA3079" s="957" t="str">
        <f t="shared" si="241"/>
        <v/>
      </c>
      <c r="AB3079" s="957">
        <f t="array" ref="AB3079">MAX(($I$2:$I$10000=I3079)*($W$2:$W$10000=W3079)*($E$2:$E$10000="51")*($P$2:$P$10000))</f>
        <v>0</v>
      </c>
      <c r="AC3079" s="957">
        <f t="shared" si="244"/>
        <v>0</v>
      </c>
    </row>
    <row r="3080" spans="24:29" x14ac:dyDescent="0.3">
      <c r="X3080" s="970" t="str">
        <f t="shared" si="242"/>
        <v>PAS AE 2018</v>
      </c>
      <c r="Y3080" s="970" t="str">
        <f t="shared" si="243"/>
        <v/>
      </c>
      <c r="Z3080" s="957">
        <f t="shared" si="240"/>
        <v>0</v>
      </c>
      <c r="AA3080" s="957" t="str">
        <f t="shared" si="241"/>
        <v/>
      </c>
      <c r="AB3080" s="957">
        <f t="array" ref="AB3080">MAX(($I$2:$I$10000=I3080)*($W$2:$W$10000=W3080)*($E$2:$E$10000="51")*($P$2:$P$10000))</f>
        <v>0</v>
      </c>
      <c r="AC3080" s="957">
        <f t="shared" si="244"/>
        <v>0</v>
      </c>
    </row>
    <row r="3081" spans="24:29" x14ac:dyDescent="0.3">
      <c r="X3081" s="970" t="str">
        <f t="shared" si="242"/>
        <v>PAS AE 2018</v>
      </c>
      <c r="Y3081" s="970" t="str">
        <f t="shared" si="243"/>
        <v/>
      </c>
      <c r="Z3081" s="957">
        <f t="shared" si="240"/>
        <v>0</v>
      </c>
      <c r="AA3081" s="957" t="str">
        <f t="shared" si="241"/>
        <v/>
      </c>
      <c r="AB3081" s="957">
        <f t="array" ref="AB3081">MAX(($I$2:$I$10000=I3081)*($W$2:$W$10000=W3081)*($E$2:$E$10000="51")*($P$2:$P$10000))</f>
        <v>0</v>
      </c>
      <c r="AC3081" s="957">
        <f t="shared" si="244"/>
        <v>0</v>
      </c>
    </row>
    <row r="3082" spans="24:29" x14ac:dyDescent="0.3">
      <c r="X3082" s="970" t="str">
        <f t="shared" si="242"/>
        <v>PAS AE 2018</v>
      </c>
      <c r="Y3082" s="970" t="str">
        <f t="shared" si="243"/>
        <v/>
      </c>
      <c r="Z3082" s="957">
        <f t="shared" si="240"/>
        <v>0</v>
      </c>
      <c r="AA3082" s="957" t="str">
        <f t="shared" si="241"/>
        <v/>
      </c>
      <c r="AB3082" s="957">
        <f t="array" ref="AB3082">MAX(($I$2:$I$10000=I3082)*($W$2:$W$10000=W3082)*($E$2:$E$10000="51")*($P$2:$P$10000))</f>
        <v>0</v>
      </c>
      <c r="AC3082" s="957">
        <f t="shared" si="244"/>
        <v>0</v>
      </c>
    </row>
    <row r="3083" spans="24:29" x14ac:dyDescent="0.3">
      <c r="X3083" s="970" t="str">
        <f t="shared" si="242"/>
        <v>PAS AE 2018</v>
      </c>
      <c r="Y3083" s="970" t="str">
        <f t="shared" si="243"/>
        <v/>
      </c>
      <c r="Z3083" s="957">
        <f t="shared" si="240"/>
        <v>0</v>
      </c>
      <c r="AA3083" s="957" t="str">
        <f t="shared" si="241"/>
        <v/>
      </c>
      <c r="AB3083" s="957">
        <f t="array" ref="AB3083">MAX(($I$2:$I$10000=I3083)*($W$2:$W$10000=W3083)*($E$2:$E$10000="51")*($P$2:$P$10000))</f>
        <v>0</v>
      </c>
      <c r="AC3083" s="957">
        <f t="shared" si="244"/>
        <v>0</v>
      </c>
    </row>
    <row r="3084" spans="24:29" x14ac:dyDescent="0.3">
      <c r="X3084" s="970" t="str">
        <f t="shared" si="242"/>
        <v>PAS AE 2018</v>
      </c>
      <c r="Y3084" s="970" t="str">
        <f t="shared" si="243"/>
        <v/>
      </c>
      <c r="Z3084" s="957">
        <f t="shared" si="240"/>
        <v>0</v>
      </c>
      <c r="AA3084" s="957" t="str">
        <f t="shared" si="241"/>
        <v/>
      </c>
      <c r="AB3084" s="957">
        <f t="array" ref="AB3084">MAX(($I$2:$I$10000=I3084)*($W$2:$W$10000=W3084)*($E$2:$E$10000="51")*($P$2:$P$10000))</f>
        <v>0</v>
      </c>
      <c r="AC3084" s="957">
        <f t="shared" si="244"/>
        <v>0</v>
      </c>
    </row>
    <row r="3085" spans="24:29" x14ac:dyDescent="0.3">
      <c r="X3085" s="970" t="str">
        <f t="shared" si="242"/>
        <v>PAS AE 2018</v>
      </c>
      <c r="Y3085" s="970" t="str">
        <f t="shared" si="243"/>
        <v/>
      </c>
      <c r="Z3085" s="957">
        <f t="shared" si="240"/>
        <v>0</v>
      </c>
      <c r="AA3085" s="957" t="str">
        <f t="shared" si="241"/>
        <v/>
      </c>
      <c r="AB3085" s="957">
        <f t="array" ref="AB3085">MAX(($I$2:$I$10000=I3085)*($W$2:$W$10000=W3085)*($E$2:$E$10000="51")*($P$2:$P$10000))</f>
        <v>0</v>
      </c>
      <c r="AC3085" s="957">
        <f t="shared" si="244"/>
        <v>0</v>
      </c>
    </row>
    <row r="3086" spans="24:29" x14ac:dyDescent="0.3">
      <c r="X3086" s="970" t="str">
        <f t="shared" si="242"/>
        <v>PAS AE 2018</v>
      </c>
      <c r="Y3086" s="970" t="str">
        <f t="shared" si="243"/>
        <v/>
      </c>
      <c r="Z3086" s="957">
        <f t="shared" si="240"/>
        <v>0</v>
      </c>
      <c r="AA3086" s="957" t="str">
        <f t="shared" si="241"/>
        <v/>
      </c>
      <c r="AB3086" s="957">
        <f t="array" ref="AB3086">MAX(($I$2:$I$10000=I3086)*($W$2:$W$10000=W3086)*($E$2:$E$10000="51")*($P$2:$P$10000))</f>
        <v>0</v>
      </c>
      <c r="AC3086" s="957">
        <f t="shared" si="244"/>
        <v>0</v>
      </c>
    </row>
    <row r="3087" spans="24:29" x14ac:dyDescent="0.3">
      <c r="X3087" s="970" t="str">
        <f t="shared" si="242"/>
        <v>PAS AE 2018</v>
      </c>
      <c r="Y3087" s="970" t="str">
        <f t="shared" si="243"/>
        <v/>
      </c>
      <c r="Z3087" s="957">
        <f t="shared" si="240"/>
        <v>0</v>
      </c>
      <c r="AA3087" s="957" t="str">
        <f t="shared" si="241"/>
        <v/>
      </c>
      <c r="AB3087" s="957">
        <f t="array" ref="AB3087">MAX(($I$2:$I$10000=I3087)*($W$2:$W$10000=W3087)*($E$2:$E$10000="51")*($P$2:$P$10000))</f>
        <v>0</v>
      </c>
      <c r="AC3087" s="957">
        <f t="shared" si="244"/>
        <v>0</v>
      </c>
    </row>
    <row r="3088" spans="24:29" x14ac:dyDescent="0.3">
      <c r="X3088" s="970" t="str">
        <f t="shared" si="242"/>
        <v>PAS AE 2018</v>
      </c>
      <c r="Y3088" s="970" t="str">
        <f t="shared" si="243"/>
        <v/>
      </c>
      <c r="Z3088" s="957">
        <f t="shared" si="240"/>
        <v>0</v>
      </c>
      <c r="AA3088" s="957" t="str">
        <f t="shared" si="241"/>
        <v/>
      </c>
      <c r="AB3088" s="957">
        <f t="array" ref="AB3088">MAX(($I$2:$I$10000=I3088)*($W$2:$W$10000=W3088)*($E$2:$E$10000="51")*($P$2:$P$10000))</f>
        <v>0</v>
      </c>
      <c r="AC3088" s="957">
        <f t="shared" si="244"/>
        <v>0</v>
      </c>
    </row>
    <row r="3089" spans="24:29" x14ac:dyDescent="0.3">
      <c r="X3089" s="970" t="str">
        <f t="shared" si="242"/>
        <v>PAS AE 2018</v>
      </c>
      <c r="Y3089" s="970" t="str">
        <f t="shared" si="243"/>
        <v/>
      </c>
      <c r="Z3089" s="957">
        <f t="shared" si="240"/>
        <v>0</v>
      </c>
      <c r="AA3089" s="957" t="str">
        <f t="shared" si="241"/>
        <v/>
      </c>
      <c r="AB3089" s="957">
        <f t="array" ref="AB3089">MAX(($I$2:$I$10000=I3089)*($W$2:$W$10000=W3089)*($E$2:$E$10000="51")*($P$2:$P$10000))</f>
        <v>0</v>
      </c>
      <c r="AC3089" s="957">
        <f t="shared" si="244"/>
        <v>0</v>
      </c>
    </row>
    <row r="3090" spans="24:29" x14ac:dyDescent="0.3">
      <c r="X3090" s="970" t="str">
        <f t="shared" si="242"/>
        <v>PAS AE 2018</v>
      </c>
      <c r="Y3090" s="970" t="str">
        <f t="shared" si="243"/>
        <v/>
      </c>
      <c r="Z3090" s="957">
        <f t="shared" si="240"/>
        <v>0</v>
      </c>
      <c r="AA3090" s="957" t="str">
        <f t="shared" si="241"/>
        <v/>
      </c>
      <c r="AB3090" s="957">
        <f t="array" ref="AB3090">MAX(($I$2:$I$10000=I3090)*($W$2:$W$10000=W3090)*($E$2:$E$10000="51")*($P$2:$P$10000))</f>
        <v>0</v>
      </c>
      <c r="AC3090" s="957">
        <f t="shared" si="244"/>
        <v>0</v>
      </c>
    </row>
    <row r="3091" spans="24:29" x14ac:dyDescent="0.3">
      <c r="X3091" s="970" t="str">
        <f t="shared" si="242"/>
        <v>PAS AE 2018</v>
      </c>
      <c r="Y3091" s="970" t="str">
        <f t="shared" si="243"/>
        <v/>
      </c>
      <c r="Z3091" s="957">
        <f t="shared" si="240"/>
        <v>0</v>
      </c>
      <c r="AA3091" s="957" t="str">
        <f t="shared" si="241"/>
        <v/>
      </c>
      <c r="AB3091" s="957">
        <f t="array" ref="AB3091">MAX(($I$2:$I$10000=I3091)*($W$2:$W$10000=W3091)*($E$2:$E$10000="51")*($P$2:$P$10000))</f>
        <v>0</v>
      </c>
      <c r="AC3091" s="957">
        <f t="shared" si="244"/>
        <v>0</v>
      </c>
    </row>
    <row r="3092" spans="24:29" x14ac:dyDescent="0.3">
      <c r="X3092" s="970" t="str">
        <f t="shared" si="242"/>
        <v>PAS AE 2018</v>
      </c>
      <c r="Y3092" s="970" t="str">
        <f t="shared" si="243"/>
        <v/>
      </c>
      <c r="Z3092" s="957">
        <f t="shared" si="240"/>
        <v>0</v>
      </c>
      <c r="AA3092" s="957" t="str">
        <f t="shared" si="241"/>
        <v/>
      </c>
      <c r="AB3092" s="957">
        <f t="array" ref="AB3092">MAX(($I$2:$I$10000=I3092)*($W$2:$W$10000=W3092)*($E$2:$E$10000="51")*($P$2:$P$10000))</f>
        <v>0</v>
      </c>
      <c r="AC3092" s="957">
        <f t="shared" si="244"/>
        <v>0</v>
      </c>
    </row>
    <row r="3093" spans="24:29" x14ac:dyDescent="0.3">
      <c r="X3093" s="970" t="str">
        <f t="shared" si="242"/>
        <v>PAS AE 2018</v>
      </c>
      <c r="Y3093" s="970" t="str">
        <f t="shared" si="243"/>
        <v/>
      </c>
      <c r="Z3093" s="957">
        <f t="shared" si="240"/>
        <v>0</v>
      </c>
      <c r="AA3093" s="957" t="str">
        <f t="shared" si="241"/>
        <v/>
      </c>
      <c r="AB3093" s="957">
        <f t="array" ref="AB3093">MAX(($I$2:$I$10000=I3093)*($W$2:$W$10000=W3093)*($E$2:$E$10000="51")*($P$2:$P$10000))</f>
        <v>0</v>
      </c>
      <c r="AC3093" s="957">
        <f t="shared" si="244"/>
        <v>0</v>
      </c>
    </row>
    <row r="3094" spans="24:29" x14ac:dyDescent="0.3">
      <c r="X3094" s="970" t="str">
        <f t="shared" si="242"/>
        <v>PAS AE 2018</v>
      </c>
      <c r="Y3094" s="970" t="str">
        <f t="shared" si="243"/>
        <v/>
      </c>
      <c r="Z3094" s="957">
        <f t="shared" si="240"/>
        <v>0</v>
      </c>
      <c r="AA3094" s="957" t="str">
        <f t="shared" si="241"/>
        <v/>
      </c>
      <c r="AB3094" s="957">
        <f t="array" ref="AB3094">MAX(($I$2:$I$10000=I3094)*($W$2:$W$10000=W3094)*($E$2:$E$10000="51")*($P$2:$P$10000))</f>
        <v>0</v>
      </c>
      <c r="AC3094" s="957">
        <f t="shared" si="244"/>
        <v>0</v>
      </c>
    </row>
    <row r="3095" spans="24:29" x14ac:dyDescent="0.3">
      <c r="X3095" s="970" t="str">
        <f t="shared" si="242"/>
        <v>PAS AE 2018</v>
      </c>
      <c r="Y3095" s="970" t="str">
        <f t="shared" si="243"/>
        <v/>
      </c>
      <c r="Z3095" s="957">
        <f t="shared" si="240"/>
        <v>0</v>
      </c>
      <c r="AA3095" s="957" t="str">
        <f t="shared" si="241"/>
        <v/>
      </c>
      <c r="AB3095" s="957">
        <f t="array" ref="AB3095">MAX(($I$2:$I$10000=I3095)*($W$2:$W$10000=W3095)*($E$2:$E$10000="51")*($P$2:$P$10000))</f>
        <v>0</v>
      </c>
      <c r="AC3095" s="957">
        <f t="shared" si="244"/>
        <v>0</v>
      </c>
    </row>
    <row r="3096" spans="24:29" x14ac:dyDescent="0.3">
      <c r="X3096" s="970" t="str">
        <f t="shared" si="242"/>
        <v>PAS AE 2018</v>
      </c>
      <c r="Y3096" s="970" t="str">
        <f t="shared" si="243"/>
        <v/>
      </c>
      <c r="Z3096" s="957">
        <f t="shared" si="240"/>
        <v>0</v>
      </c>
      <c r="AA3096" s="957" t="str">
        <f t="shared" si="241"/>
        <v/>
      </c>
      <c r="AB3096" s="957">
        <f t="array" ref="AB3096">MAX(($I$2:$I$10000=I3096)*($W$2:$W$10000=W3096)*($E$2:$E$10000="51")*($P$2:$P$10000))</f>
        <v>0</v>
      </c>
      <c r="AC3096" s="957">
        <f t="shared" si="244"/>
        <v>0</v>
      </c>
    </row>
    <row r="3097" spans="24:29" x14ac:dyDescent="0.3">
      <c r="X3097" s="970" t="str">
        <f t="shared" si="242"/>
        <v>PAS AE 2018</v>
      </c>
      <c r="Y3097" s="970" t="str">
        <f t="shared" si="243"/>
        <v/>
      </c>
      <c r="Z3097" s="957">
        <f t="shared" si="240"/>
        <v>0</v>
      </c>
      <c r="AA3097" s="957" t="str">
        <f t="shared" si="241"/>
        <v/>
      </c>
      <c r="AB3097" s="957">
        <f t="array" ref="AB3097">MAX(($I$2:$I$10000=I3097)*($W$2:$W$10000=W3097)*($E$2:$E$10000="51")*($P$2:$P$10000))</f>
        <v>0</v>
      </c>
      <c r="AC3097" s="957">
        <f t="shared" si="244"/>
        <v>0</v>
      </c>
    </row>
    <row r="3098" spans="24:29" x14ac:dyDescent="0.3">
      <c r="X3098" s="970" t="str">
        <f t="shared" si="242"/>
        <v>PAS AE 2018</v>
      </c>
      <c r="Y3098" s="970" t="str">
        <f t="shared" si="243"/>
        <v/>
      </c>
      <c r="Z3098" s="957">
        <f t="shared" si="240"/>
        <v>0</v>
      </c>
      <c r="AA3098" s="957" t="str">
        <f t="shared" si="241"/>
        <v/>
      </c>
      <c r="AB3098" s="957">
        <f t="array" ref="AB3098">MAX(($I$2:$I$10000=I3098)*($W$2:$W$10000=W3098)*($E$2:$E$10000="51")*($P$2:$P$10000))</f>
        <v>0</v>
      </c>
      <c r="AC3098" s="957">
        <f t="shared" si="244"/>
        <v>0</v>
      </c>
    </row>
    <row r="3099" spans="24:29" x14ac:dyDescent="0.3">
      <c r="X3099" s="970" t="str">
        <f t="shared" si="242"/>
        <v>PAS AE 2018</v>
      </c>
      <c r="Y3099" s="970" t="str">
        <f t="shared" si="243"/>
        <v/>
      </c>
      <c r="Z3099" s="957">
        <f t="shared" si="240"/>
        <v>0</v>
      </c>
      <c r="AA3099" s="957" t="str">
        <f t="shared" si="241"/>
        <v/>
      </c>
      <c r="AB3099" s="957">
        <f t="array" ref="AB3099">MAX(($I$2:$I$10000=I3099)*($W$2:$W$10000=W3099)*($E$2:$E$10000="51")*($P$2:$P$10000))</f>
        <v>0</v>
      </c>
      <c r="AC3099" s="957">
        <f t="shared" si="244"/>
        <v>0</v>
      </c>
    </row>
    <row r="3100" spans="24:29" x14ac:dyDescent="0.3">
      <c r="X3100" s="970" t="str">
        <f t="shared" si="242"/>
        <v>PAS AE 2018</v>
      </c>
      <c r="Y3100" s="970" t="str">
        <f t="shared" si="243"/>
        <v/>
      </c>
      <c r="Z3100" s="957">
        <f t="shared" si="240"/>
        <v>0</v>
      </c>
      <c r="AA3100" s="957" t="str">
        <f t="shared" si="241"/>
        <v/>
      </c>
      <c r="AB3100" s="957">
        <f t="array" ref="AB3100">MAX(($I$2:$I$10000=I3100)*($W$2:$W$10000=W3100)*($E$2:$E$10000="51")*($P$2:$P$10000))</f>
        <v>0</v>
      </c>
      <c r="AC3100" s="957">
        <f t="shared" si="244"/>
        <v>0</v>
      </c>
    </row>
    <row r="3101" spans="24:29" x14ac:dyDescent="0.3">
      <c r="X3101" s="970" t="str">
        <f t="shared" si="242"/>
        <v>PAS AE 2018</v>
      </c>
      <c r="Y3101" s="970" t="str">
        <f t="shared" si="243"/>
        <v/>
      </c>
      <c r="Z3101" s="957">
        <f t="shared" si="240"/>
        <v>0</v>
      </c>
      <c r="AA3101" s="957" t="str">
        <f t="shared" si="241"/>
        <v/>
      </c>
      <c r="AB3101" s="957">
        <f t="array" ref="AB3101">MAX(($I$2:$I$10000=I3101)*($W$2:$W$10000=W3101)*($E$2:$E$10000="51")*($P$2:$P$10000))</f>
        <v>0</v>
      </c>
      <c r="AC3101" s="957">
        <f t="shared" si="244"/>
        <v>0</v>
      </c>
    </row>
    <row r="3102" spans="24:29" x14ac:dyDescent="0.3">
      <c r="X3102" s="970" t="str">
        <f t="shared" si="242"/>
        <v>PAS AE 2018</v>
      </c>
      <c r="Y3102" s="970" t="str">
        <f t="shared" si="243"/>
        <v/>
      </c>
      <c r="Z3102" s="957">
        <f t="shared" si="240"/>
        <v>0</v>
      </c>
      <c r="AA3102" s="957" t="str">
        <f t="shared" si="241"/>
        <v/>
      </c>
      <c r="AB3102" s="957">
        <f t="array" ref="AB3102">MAX(($I$2:$I$10000=I3102)*($W$2:$W$10000=W3102)*($E$2:$E$10000="51")*($P$2:$P$10000))</f>
        <v>0</v>
      </c>
      <c r="AC3102" s="957">
        <f t="shared" si="244"/>
        <v>0</v>
      </c>
    </row>
    <row r="3103" spans="24:29" x14ac:dyDescent="0.3">
      <c r="X3103" s="970" t="str">
        <f t="shared" si="242"/>
        <v>PAS AE 2018</v>
      </c>
      <c r="Y3103" s="970" t="str">
        <f t="shared" si="243"/>
        <v/>
      </c>
      <c r="Z3103" s="957">
        <f t="shared" si="240"/>
        <v>0</v>
      </c>
      <c r="AA3103" s="957" t="str">
        <f t="shared" si="241"/>
        <v/>
      </c>
      <c r="AB3103" s="957">
        <f t="array" ref="AB3103">MAX(($I$2:$I$10000=I3103)*($W$2:$W$10000=W3103)*($E$2:$E$10000="51")*($P$2:$P$10000))</f>
        <v>0</v>
      </c>
      <c r="AC3103" s="957">
        <f t="shared" si="244"/>
        <v>0</v>
      </c>
    </row>
    <row r="3104" spans="24:29" x14ac:dyDescent="0.3">
      <c r="X3104" s="970" t="str">
        <f t="shared" si="242"/>
        <v>PAS AE 2018</v>
      </c>
      <c r="Y3104" s="970" t="str">
        <f t="shared" si="243"/>
        <v/>
      </c>
      <c r="Z3104" s="957">
        <f t="shared" si="240"/>
        <v>0</v>
      </c>
      <c r="AA3104" s="957" t="str">
        <f t="shared" si="241"/>
        <v/>
      </c>
      <c r="AB3104" s="957">
        <f t="array" ref="AB3104">MAX(($I$2:$I$10000=I3104)*($W$2:$W$10000=W3104)*($E$2:$E$10000="51")*($P$2:$P$10000))</f>
        <v>0</v>
      </c>
      <c r="AC3104" s="957">
        <f t="shared" si="244"/>
        <v>0</v>
      </c>
    </row>
    <row r="3105" spans="24:29" x14ac:dyDescent="0.3">
      <c r="X3105" s="970" t="str">
        <f t="shared" si="242"/>
        <v>PAS AE 2018</v>
      </c>
      <c r="Y3105" s="970" t="str">
        <f t="shared" si="243"/>
        <v/>
      </c>
      <c r="Z3105" s="957">
        <f t="shared" si="240"/>
        <v>0</v>
      </c>
      <c r="AA3105" s="957" t="str">
        <f t="shared" si="241"/>
        <v/>
      </c>
      <c r="AB3105" s="957">
        <f t="array" ref="AB3105">MAX(($I$2:$I$10000=I3105)*($W$2:$W$10000=W3105)*($E$2:$E$10000="51")*($P$2:$P$10000))</f>
        <v>0</v>
      </c>
      <c r="AC3105" s="957">
        <f t="shared" si="244"/>
        <v>0</v>
      </c>
    </row>
    <row r="3106" spans="24:29" x14ac:dyDescent="0.3">
      <c r="X3106" s="970" t="str">
        <f t="shared" si="242"/>
        <v>PAS AE 2018</v>
      </c>
      <c r="Y3106" s="970" t="str">
        <f t="shared" si="243"/>
        <v/>
      </c>
      <c r="Z3106" s="957">
        <f t="shared" si="240"/>
        <v>0</v>
      </c>
      <c r="AA3106" s="957" t="str">
        <f t="shared" si="241"/>
        <v/>
      </c>
      <c r="AB3106" s="957">
        <f t="array" ref="AB3106">MAX(($I$2:$I$10000=I3106)*($W$2:$W$10000=W3106)*($E$2:$E$10000="51")*($P$2:$P$10000))</f>
        <v>0</v>
      </c>
      <c r="AC3106" s="957">
        <f t="shared" si="244"/>
        <v>0</v>
      </c>
    </row>
    <row r="3107" spans="24:29" x14ac:dyDescent="0.3">
      <c r="X3107" s="970" t="str">
        <f t="shared" si="242"/>
        <v>PAS AE 2018</v>
      </c>
      <c r="Y3107" s="970" t="str">
        <f t="shared" si="243"/>
        <v/>
      </c>
      <c r="Z3107" s="957">
        <f t="shared" si="240"/>
        <v>0</v>
      </c>
      <c r="AA3107" s="957" t="str">
        <f t="shared" si="241"/>
        <v/>
      </c>
      <c r="AB3107" s="957">
        <f t="array" ref="AB3107">MAX(($I$2:$I$10000=I3107)*($W$2:$W$10000=W3107)*($E$2:$E$10000="51")*($P$2:$P$10000))</f>
        <v>0</v>
      </c>
      <c r="AC3107" s="957">
        <f t="shared" si="244"/>
        <v>0</v>
      </c>
    </row>
    <row r="3108" spans="24:29" x14ac:dyDescent="0.3">
      <c r="X3108" s="970" t="str">
        <f t="shared" si="242"/>
        <v>PAS AE 2018</v>
      </c>
      <c r="Y3108" s="970" t="str">
        <f t="shared" si="243"/>
        <v/>
      </c>
      <c r="Z3108" s="957">
        <f t="shared" si="240"/>
        <v>0</v>
      </c>
      <c r="AA3108" s="957" t="str">
        <f t="shared" si="241"/>
        <v/>
      </c>
      <c r="AB3108" s="957">
        <f t="array" ref="AB3108">MAX(($I$2:$I$10000=I3108)*($W$2:$W$10000=W3108)*($E$2:$E$10000="51")*($P$2:$P$10000))</f>
        <v>0</v>
      </c>
      <c r="AC3108" s="957">
        <f t="shared" si="244"/>
        <v>0</v>
      </c>
    </row>
    <row r="3109" spans="24:29" x14ac:dyDescent="0.3">
      <c r="X3109" s="970" t="str">
        <f t="shared" si="242"/>
        <v>PAS AE 2018</v>
      </c>
      <c r="Y3109" s="970" t="str">
        <f t="shared" si="243"/>
        <v/>
      </c>
      <c r="Z3109" s="957">
        <f t="shared" si="240"/>
        <v>0</v>
      </c>
      <c r="AA3109" s="957" t="str">
        <f t="shared" si="241"/>
        <v/>
      </c>
      <c r="AB3109" s="957">
        <f t="array" ref="AB3109">MAX(($I$2:$I$10000=I3109)*($W$2:$W$10000=W3109)*($E$2:$E$10000="51")*($P$2:$P$10000))</f>
        <v>0</v>
      </c>
      <c r="AC3109" s="957">
        <f t="shared" si="244"/>
        <v>0</v>
      </c>
    </row>
    <row r="3110" spans="24:29" x14ac:dyDescent="0.3">
      <c r="X3110" s="970" t="str">
        <f t="shared" si="242"/>
        <v>PAS AE 2018</v>
      </c>
      <c r="Y3110" s="970" t="str">
        <f t="shared" si="243"/>
        <v/>
      </c>
      <c r="Z3110" s="957">
        <f t="shared" si="240"/>
        <v>0</v>
      </c>
      <c r="AA3110" s="957" t="str">
        <f t="shared" si="241"/>
        <v/>
      </c>
      <c r="AB3110" s="957">
        <f t="array" ref="AB3110">MAX(($I$2:$I$10000=I3110)*($W$2:$W$10000=W3110)*($E$2:$E$10000="51")*($P$2:$P$10000))</f>
        <v>0</v>
      </c>
      <c r="AC3110" s="957">
        <f t="shared" si="244"/>
        <v>0</v>
      </c>
    </row>
    <row r="3111" spans="24:29" x14ac:dyDescent="0.3">
      <c r="X3111" s="970" t="str">
        <f t="shared" si="242"/>
        <v>PAS AE 2018</v>
      </c>
      <c r="Y3111" s="970" t="str">
        <f t="shared" si="243"/>
        <v/>
      </c>
      <c r="Z3111" s="957">
        <f t="shared" si="240"/>
        <v>0</v>
      </c>
      <c r="AA3111" s="957" t="str">
        <f t="shared" si="241"/>
        <v/>
      </c>
      <c r="AB3111" s="957">
        <f t="array" ref="AB3111">MAX(($I$2:$I$10000=I3111)*($W$2:$W$10000=W3111)*($E$2:$E$10000="51")*($P$2:$P$10000))</f>
        <v>0</v>
      </c>
      <c r="AC3111" s="957">
        <f t="shared" si="244"/>
        <v>0</v>
      </c>
    </row>
    <row r="3112" spans="24:29" x14ac:dyDescent="0.3">
      <c r="X3112" s="970" t="str">
        <f t="shared" si="242"/>
        <v>PAS AE 2018</v>
      </c>
      <c r="Y3112" s="970" t="str">
        <f t="shared" si="243"/>
        <v/>
      </c>
      <c r="Z3112" s="957">
        <f t="shared" si="240"/>
        <v>0</v>
      </c>
      <c r="AA3112" s="957" t="str">
        <f t="shared" si="241"/>
        <v/>
      </c>
      <c r="AB3112" s="957">
        <f t="array" ref="AB3112">MAX(($I$2:$I$10000=I3112)*($W$2:$W$10000=W3112)*($E$2:$E$10000="51")*($P$2:$P$10000))</f>
        <v>0</v>
      </c>
      <c r="AC3112" s="957">
        <f t="shared" si="244"/>
        <v>0</v>
      </c>
    </row>
    <row r="3113" spans="24:29" x14ac:dyDescent="0.3">
      <c r="X3113" s="970" t="str">
        <f t="shared" si="242"/>
        <v>PAS AE 2018</v>
      </c>
      <c r="Y3113" s="970" t="str">
        <f t="shared" si="243"/>
        <v/>
      </c>
      <c r="Z3113" s="957">
        <f t="shared" si="240"/>
        <v>0</v>
      </c>
      <c r="AA3113" s="957" t="str">
        <f t="shared" si="241"/>
        <v/>
      </c>
      <c r="AB3113" s="957">
        <f t="array" ref="AB3113">MAX(($I$2:$I$10000=I3113)*($W$2:$W$10000=W3113)*($E$2:$E$10000="51")*($P$2:$P$10000))</f>
        <v>0</v>
      </c>
      <c r="AC3113" s="957">
        <f t="shared" si="244"/>
        <v>0</v>
      </c>
    </row>
    <row r="3114" spans="24:29" x14ac:dyDescent="0.3">
      <c r="X3114" s="970" t="str">
        <f t="shared" si="242"/>
        <v>PAS AE 2018</v>
      </c>
      <c r="Y3114" s="970" t="str">
        <f t="shared" si="243"/>
        <v/>
      </c>
      <c r="Z3114" s="957">
        <f t="shared" si="240"/>
        <v>0</v>
      </c>
      <c r="AA3114" s="957" t="str">
        <f t="shared" si="241"/>
        <v/>
      </c>
      <c r="AB3114" s="957">
        <f t="array" ref="AB3114">MAX(($I$2:$I$10000=I3114)*($W$2:$W$10000=W3114)*($E$2:$E$10000="51")*($P$2:$P$10000))</f>
        <v>0</v>
      </c>
      <c r="AC3114" s="957">
        <f t="shared" si="244"/>
        <v>0</v>
      </c>
    </row>
    <row r="3115" spans="24:29" x14ac:dyDescent="0.3">
      <c r="X3115" s="970" t="str">
        <f t="shared" si="242"/>
        <v>PAS AE 2018</v>
      </c>
      <c r="Y3115" s="970" t="str">
        <f t="shared" si="243"/>
        <v/>
      </c>
      <c r="Z3115" s="957">
        <f t="shared" si="240"/>
        <v>0</v>
      </c>
      <c r="AA3115" s="957" t="str">
        <f t="shared" si="241"/>
        <v/>
      </c>
      <c r="AB3115" s="957">
        <f t="array" ref="AB3115">MAX(($I$2:$I$10000=I3115)*($W$2:$W$10000=W3115)*($E$2:$E$10000="51")*($P$2:$P$10000))</f>
        <v>0</v>
      </c>
      <c r="AC3115" s="957">
        <f t="shared" si="244"/>
        <v>0</v>
      </c>
    </row>
    <row r="3116" spans="24:29" x14ac:dyDescent="0.3">
      <c r="X3116" s="970" t="str">
        <f t="shared" si="242"/>
        <v>PAS AE 2018</v>
      </c>
      <c r="Y3116" s="970" t="str">
        <f t="shared" si="243"/>
        <v/>
      </c>
      <c r="Z3116" s="957">
        <f t="shared" si="240"/>
        <v>0</v>
      </c>
      <c r="AA3116" s="957" t="str">
        <f t="shared" si="241"/>
        <v/>
      </c>
      <c r="AB3116" s="957">
        <f t="array" ref="AB3116">MAX(($I$2:$I$10000=I3116)*($W$2:$W$10000=W3116)*($E$2:$E$10000="51")*($P$2:$P$10000))</f>
        <v>0</v>
      </c>
      <c r="AC3116" s="957">
        <f t="shared" si="244"/>
        <v>0</v>
      </c>
    </row>
    <row r="3117" spans="24:29" x14ac:dyDescent="0.3">
      <c r="X3117" s="970" t="str">
        <f t="shared" si="242"/>
        <v>PAS AE 2018</v>
      </c>
      <c r="Y3117" s="970" t="str">
        <f t="shared" si="243"/>
        <v/>
      </c>
      <c r="Z3117" s="957">
        <f t="shared" si="240"/>
        <v>0</v>
      </c>
      <c r="AA3117" s="957" t="str">
        <f t="shared" si="241"/>
        <v/>
      </c>
      <c r="AB3117" s="957">
        <f t="array" ref="AB3117">MAX(($I$2:$I$10000=I3117)*($W$2:$W$10000=W3117)*($E$2:$E$10000="51")*($P$2:$P$10000))</f>
        <v>0</v>
      </c>
      <c r="AC3117" s="957">
        <f t="shared" si="244"/>
        <v>0</v>
      </c>
    </row>
    <row r="3118" spans="24:29" x14ac:dyDescent="0.3">
      <c r="X3118" s="970" t="str">
        <f t="shared" si="242"/>
        <v>PAS AE 2018</v>
      </c>
      <c r="Y3118" s="970" t="str">
        <f t="shared" si="243"/>
        <v/>
      </c>
      <c r="Z3118" s="957">
        <f t="shared" si="240"/>
        <v>0</v>
      </c>
      <c r="AA3118" s="957" t="str">
        <f t="shared" si="241"/>
        <v/>
      </c>
      <c r="AB3118" s="957">
        <f t="array" ref="AB3118">MAX(($I$2:$I$10000=I3118)*($W$2:$W$10000=W3118)*($E$2:$E$10000="51")*($P$2:$P$10000))</f>
        <v>0</v>
      </c>
      <c r="AC3118" s="957">
        <f t="shared" si="244"/>
        <v>0</v>
      </c>
    </row>
    <row r="3119" spans="24:29" x14ac:dyDescent="0.3">
      <c r="X3119" s="970" t="str">
        <f t="shared" si="242"/>
        <v>PAS AE 2018</v>
      </c>
      <c r="Y3119" s="970" t="str">
        <f t="shared" si="243"/>
        <v/>
      </c>
      <c r="Z3119" s="957">
        <f t="shared" si="240"/>
        <v>0</v>
      </c>
      <c r="AA3119" s="957" t="str">
        <f t="shared" si="241"/>
        <v/>
      </c>
      <c r="AB3119" s="957">
        <f t="array" ref="AB3119">MAX(($I$2:$I$10000=I3119)*($W$2:$W$10000=W3119)*($E$2:$E$10000="51")*($P$2:$P$10000))</f>
        <v>0</v>
      </c>
      <c r="AC3119" s="957">
        <f t="shared" si="244"/>
        <v>0</v>
      </c>
    </row>
    <row r="3120" spans="24:29" x14ac:dyDescent="0.3">
      <c r="X3120" s="970" t="str">
        <f t="shared" si="242"/>
        <v>PAS AE 2018</v>
      </c>
      <c r="Y3120" s="970" t="str">
        <f t="shared" si="243"/>
        <v/>
      </c>
      <c r="Z3120" s="957">
        <f t="shared" si="240"/>
        <v>0</v>
      </c>
      <c r="AA3120" s="957" t="str">
        <f t="shared" si="241"/>
        <v/>
      </c>
      <c r="AB3120" s="957">
        <f t="array" ref="AB3120">MAX(($I$2:$I$10000=I3120)*($W$2:$W$10000=W3120)*($E$2:$E$10000="51")*($P$2:$P$10000))</f>
        <v>0</v>
      </c>
      <c r="AC3120" s="957">
        <f t="shared" si="244"/>
        <v>0</v>
      </c>
    </row>
    <row r="3121" spans="24:29" x14ac:dyDescent="0.3">
      <c r="X3121" s="970" t="str">
        <f t="shared" si="242"/>
        <v>PAS AE 2018</v>
      </c>
      <c r="Y3121" s="970" t="str">
        <f t="shared" si="243"/>
        <v/>
      </c>
      <c r="Z3121" s="957">
        <f t="shared" si="240"/>
        <v>0</v>
      </c>
      <c r="AA3121" s="957" t="str">
        <f t="shared" si="241"/>
        <v/>
      </c>
      <c r="AB3121" s="957">
        <f t="array" ref="AB3121">MAX(($I$2:$I$10000=I3121)*($W$2:$W$10000=W3121)*($E$2:$E$10000="51")*($P$2:$P$10000))</f>
        <v>0</v>
      </c>
      <c r="AC3121" s="957">
        <f t="shared" si="244"/>
        <v>0</v>
      </c>
    </row>
    <row r="3122" spans="24:29" x14ac:dyDescent="0.3">
      <c r="X3122" s="970" t="str">
        <f t="shared" si="242"/>
        <v>PAS AE 2018</v>
      </c>
      <c r="Y3122" s="970" t="str">
        <f t="shared" si="243"/>
        <v/>
      </c>
      <c r="Z3122" s="957">
        <f t="shared" si="240"/>
        <v>0</v>
      </c>
      <c r="AA3122" s="957" t="str">
        <f t="shared" si="241"/>
        <v/>
      </c>
      <c r="AB3122" s="957">
        <f t="array" ref="AB3122">MAX(($I$2:$I$10000=I3122)*($W$2:$W$10000=W3122)*($E$2:$E$10000="51")*($P$2:$P$10000))</f>
        <v>0</v>
      </c>
      <c r="AC3122" s="957">
        <f t="shared" si="244"/>
        <v>0</v>
      </c>
    </row>
    <row r="3123" spans="24:29" x14ac:dyDescent="0.3">
      <c r="X3123" s="970" t="str">
        <f t="shared" si="242"/>
        <v>PAS AE 2018</v>
      </c>
      <c r="Y3123" s="970" t="str">
        <f t="shared" si="243"/>
        <v/>
      </c>
      <c r="Z3123" s="957">
        <f t="shared" si="240"/>
        <v>0</v>
      </c>
      <c r="AA3123" s="957" t="str">
        <f t="shared" si="241"/>
        <v/>
      </c>
      <c r="AB3123" s="957">
        <f t="array" ref="AB3123">MAX(($I$2:$I$10000=I3123)*($W$2:$W$10000=W3123)*($E$2:$E$10000="51")*($P$2:$P$10000))</f>
        <v>0</v>
      </c>
      <c r="AC3123" s="957">
        <f t="shared" si="244"/>
        <v>0</v>
      </c>
    </row>
    <row r="3124" spans="24:29" x14ac:dyDescent="0.3">
      <c r="X3124" s="970" t="str">
        <f t="shared" si="242"/>
        <v>PAS AE 2018</v>
      </c>
      <c r="Y3124" s="970" t="str">
        <f t="shared" si="243"/>
        <v/>
      </c>
      <c r="Z3124" s="957">
        <f t="shared" si="240"/>
        <v>0</v>
      </c>
      <c r="AA3124" s="957" t="str">
        <f t="shared" si="241"/>
        <v/>
      </c>
      <c r="AB3124" s="957">
        <f t="array" ref="AB3124">MAX(($I$2:$I$10000=I3124)*($W$2:$W$10000=W3124)*($E$2:$E$10000="51")*($P$2:$P$10000))</f>
        <v>0</v>
      </c>
      <c r="AC3124" s="957">
        <f t="shared" si="244"/>
        <v>0</v>
      </c>
    </row>
    <row r="3125" spans="24:29" x14ac:dyDescent="0.3">
      <c r="X3125" s="970" t="str">
        <f t="shared" si="242"/>
        <v>PAS AE 2018</v>
      </c>
      <c r="Y3125" s="970" t="str">
        <f t="shared" si="243"/>
        <v/>
      </c>
      <c r="Z3125" s="957">
        <f t="shared" si="240"/>
        <v>0</v>
      </c>
      <c r="AA3125" s="957" t="str">
        <f t="shared" si="241"/>
        <v/>
      </c>
      <c r="AB3125" s="957">
        <f t="array" ref="AB3125">MAX(($I$2:$I$10000=I3125)*($W$2:$W$10000=W3125)*($E$2:$E$10000="51")*($P$2:$P$10000))</f>
        <v>0</v>
      </c>
      <c r="AC3125" s="957">
        <f t="shared" si="244"/>
        <v>0</v>
      </c>
    </row>
    <row r="3126" spans="24:29" x14ac:dyDescent="0.3">
      <c r="X3126" s="970" t="str">
        <f t="shared" si="242"/>
        <v>PAS AE 2018</v>
      </c>
      <c r="Y3126" s="970" t="str">
        <f t="shared" si="243"/>
        <v/>
      </c>
      <c r="Z3126" s="957">
        <f t="shared" si="240"/>
        <v>0</v>
      </c>
      <c r="AA3126" s="957" t="str">
        <f t="shared" si="241"/>
        <v/>
      </c>
      <c r="AB3126" s="957">
        <f t="array" ref="AB3126">MAX(($I$2:$I$10000=I3126)*($W$2:$W$10000=W3126)*($E$2:$E$10000="51")*($P$2:$P$10000))</f>
        <v>0</v>
      </c>
      <c r="AC3126" s="957">
        <f t="shared" si="244"/>
        <v>0</v>
      </c>
    </row>
    <row r="3127" spans="24:29" x14ac:dyDescent="0.3">
      <c r="X3127" s="970" t="str">
        <f t="shared" si="242"/>
        <v>PAS AE 2018</v>
      </c>
      <c r="Y3127" s="970" t="str">
        <f t="shared" si="243"/>
        <v/>
      </c>
      <c r="Z3127" s="957">
        <f t="shared" si="240"/>
        <v>0</v>
      </c>
      <c r="AA3127" s="957" t="str">
        <f t="shared" si="241"/>
        <v/>
      </c>
      <c r="AB3127" s="957">
        <f t="array" ref="AB3127">MAX(($I$2:$I$10000=I3127)*($W$2:$W$10000=W3127)*($E$2:$E$10000="51")*($P$2:$P$10000))</f>
        <v>0</v>
      </c>
      <c r="AC3127" s="957">
        <f t="shared" si="244"/>
        <v>0</v>
      </c>
    </row>
    <row r="3128" spans="24:29" x14ac:dyDescent="0.3">
      <c r="X3128" s="970" t="str">
        <f t="shared" si="242"/>
        <v>PAS AE 2018</v>
      </c>
      <c r="Y3128" s="970" t="str">
        <f t="shared" si="243"/>
        <v/>
      </c>
      <c r="Z3128" s="957">
        <f t="shared" si="240"/>
        <v>0</v>
      </c>
      <c r="AA3128" s="957" t="str">
        <f t="shared" si="241"/>
        <v/>
      </c>
      <c r="AB3128" s="957">
        <f t="array" ref="AB3128">MAX(($I$2:$I$10000=I3128)*($W$2:$W$10000=W3128)*($E$2:$E$10000="51")*($P$2:$P$10000))</f>
        <v>0</v>
      </c>
      <c r="AC3128" s="957">
        <f t="shared" si="244"/>
        <v>0</v>
      </c>
    </row>
    <row r="3129" spans="24:29" x14ac:dyDescent="0.3">
      <c r="X3129" s="970" t="str">
        <f t="shared" si="242"/>
        <v>PAS AE 2018</v>
      </c>
      <c r="Y3129" s="970" t="str">
        <f t="shared" si="243"/>
        <v/>
      </c>
      <c r="Z3129" s="957">
        <f t="shared" si="240"/>
        <v>0</v>
      </c>
      <c r="AA3129" s="957" t="str">
        <f t="shared" si="241"/>
        <v/>
      </c>
      <c r="AB3129" s="957">
        <f t="array" ref="AB3129">MAX(($I$2:$I$10000=I3129)*($W$2:$W$10000=W3129)*($E$2:$E$10000="51")*($P$2:$P$10000))</f>
        <v>0</v>
      </c>
      <c r="AC3129" s="957">
        <f t="shared" si="244"/>
        <v>0</v>
      </c>
    </row>
    <row r="3130" spans="24:29" x14ac:dyDescent="0.3">
      <c r="X3130" s="970" t="str">
        <f t="shared" si="242"/>
        <v>PAS AE 2018</v>
      </c>
      <c r="Y3130" s="970" t="str">
        <f t="shared" si="243"/>
        <v/>
      </c>
      <c r="Z3130" s="957">
        <f t="shared" si="240"/>
        <v>0</v>
      </c>
      <c r="AA3130" s="957" t="str">
        <f t="shared" si="241"/>
        <v/>
      </c>
      <c r="AB3130" s="957">
        <f t="array" ref="AB3130">MAX(($I$2:$I$10000=I3130)*($W$2:$W$10000=W3130)*($E$2:$E$10000="51")*($P$2:$P$10000))</f>
        <v>0</v>
      </c>
      <c r="AC3130" s="957">
        <f t="shared" si="244"/>
        <v>0</v>
      </c>
    </row>
    <row r="3131" spans="24:29" x14ac:dyDescent="0.3">
      <c r="X3131" s="970" t="str">
        <f t="shared" si="242"/>
        <v>PAS AE 2018</v>
      </c>
      <c r="Y3131" s="970" t="str">
        <f t="shared" si="243"/>
        <v/>
      </c>
      <c r="Z3131" s="957">
        <f t="shared" si="240"/>
        <v>0</v>
      </c>
      <c r="AA3131" s="957" t="str">
        <f t="shared" si="241"/>
        <v/>
      </c>
      <c r="AB3131" s="957">
        <f t="array" ref="AB3131">MAX(($I$2:$I$10000=I3131)*($W$2:$W$10000=W3131)*($E$2:$E$10000="51")*($P$2:$P$10000))</f>
        <v>0</v>
      </c>
      <c r="AC3131" s="957">
        <f t="shared" si="244"/>
        <v>0</v>
      </c>
    </row>
    <row r="3132" spans="24:29" x14ac:dyDescent="0.3">
      <c r="X3132" s="970" t="str">
        <f t="shared" si="242"/>
        <v>PAS AE 2018</v>
      </c>
      <c r="Y3132" s="970" t="str">
        <f t="shared" si="243"/>
        <v/>
      </c>
      <c r="Z3132" s="957">
        <f t="shared" si="240"/>
        <v>0</v>
      </c>
      <c r="AA3132" s="957" t="str">
        <f t="shared" si="241"/>
        <v/>
      </c>
      <c r="AB3132" s="957">
        <f t="array" ref="AB3132">MAX(($I$2:$I$10000=I3132)*($W$2:$W$10000=W3132)*($E$2:$E$10000="51")*($P$2:$P$10000))</f>
        <v>0</v>
      </c>
      <c r="AC3132" s="957">
        <f t="shared" si="244"/>
        <v>0</v>
      </c>
    </row>
    <row r="3133" spans="24:29" x14ac:dyDescent="0.3">
      <c r="X3133" s="970" t="str">
        <f t="shared" si="242"/>
        <v>PAS AE 2018</v>
      </c>
      <c r="Y3133" s="970" t="str">
        <f t="shared" si="243"/>
        <v/>
      </c>
      <c r="Z3133" s="957">
        <f t="shared" si="240"/>
        <v>0</v>
      </c>
      <c r="AA3133" s="957" t="str">
        <f t="shared" si="241"/>
        <v/>
      </c>
      <c r="AB3133" s="957">
        <f t="array" ref="AB3133">MAX(($I$2:$I$10000=I3133)*($W$2:$W$10000=W3133)*($E$2:$E$10000="51")*($P$2:$P$10000))</f>
        <v>0</v>
      </c>
      <c r="AC3133" s="957">
        <f t="shared" si="244"/>
        <v>0</v>
      </c>
    </row>
    <row r="3134" spans="24:29" x14ac:dyDescent="0.3">
      <c r="X3134" s="970" t="str">
        <f t="shared" si="242"/>
        <v>PAS AE 2018</v>
      </c>
      <c r="Y3134" s="970" t="str">
        <f t="shared" si="243"/>
        <v/>
      </c>
      <c r="Z3134" s="957">
        <f t="shared" si="240"/>
        <v>0</v>
      </c>
      <c r="AA3134" s="957" t="str">
        <f t="shared" si="241"/>
        <v/>
      </c>
      <c r="AB3134" s="957">
        <f t="array" ref="AB3134">MAX(($I$2:$I$10000=I3134)*($W$2:$W$10000=W3134)*($E$2:$E$10000="51")*($P$2:$P$10000))</f>
        <v>0</v>
      </c>
      <c r="AC3134" s="957">
        <f t="shared" si="244"/>
        <v>0</v>
      </c>
    </row>
    <row r="3135" spans="24:29" x14ac:dyDescent="0.3">
      <c r="X3135" s="970" t="str">
        <f t="shared" si="242"/>
        <v>PAS AE 2018</v>
      </c>
      <c r="Y3135" s="970" t="str">
        <f t="shared" si="243"/>
        <v/>
      </c>
      <c r="Z3135" s="957">
        <f t="shared" si="240"/>
        <v>0</v>
      </c>
      <c r="AA3135" s="957" t="str">
        <f t="shared" si="241"/>
        <v/>
      </c>
      <c r="AB3135" s="957">
        <f t="array" ref="AB3135">MAX(($I$2:$I$10000=I3135)*($W$2:$W$10000=W3135)*($E$2:$E$10000="51")*($P$2:$P$10000))</f>
        <v>0</v>
      </c>
      <c r="AC3135" s="957">
        <f t="shared" si="244"/>
        <v>0</v>
      </c>
    </row>
    <row r="3136" spans="24:29" x14ac:dyDescent="0.3">
      <c r="X3136" s="970" t="str">
        <f t="shared" si="242"/>
        <v>PAS AE 2018</v>
      </c>
      <c r="Y3136" s="970" t="str">
        <f t="shared" si="243"/>
        <v/>
      </c>
      <c r="Z3136" s="957">
        <f t="shared" si="240"/>
        <v>0</v>
      </c>
      <c r="AA3136" s="957" t="str">
        <f t="shared" si="241"/>
        <v/>
      </c>
      <c r="AB3136" s="957">
        <f t="array" ref="AB3136">MAX(($I$2:$I$10000=I3136)*($W$2:$W$10000=W3136)*($E$2:$E$10000="51")*($P$2:$P$10000))</f>
        <v>0</v>
      </c>
      <c r="AC3136" s="957">
        <f t="shared" si="244"/>
        <v>0</v>
      </c>
    </row>
    <row r="3137" spans="24:29" x14ac:dyDescent="0.3">
      <c r="X3137" s="970" t="str">
        <f t="shared" si="242"/>
        <v>PAS AE 2018</v>
      </c>
      <c r="Y3137" s="970" t="str">
        <f t="shared" si="243"/>
        <v/>
      </c>
      <c r="Z3137" s="957">
        <f t="shared" si="240"/>
        <v>0</v>
      </c>
      <c r="AA3137" s="957" t="str">
        <f t="shared" si="241"/>
        <v/>
      </c>
      <c r="AB3137" s="957">
        <f t="array" ref="AB3137">MAX(($I$2:$I$10000=I3137)*($W$2:$W$10000=W3137)*($E$2:$E$10000="51")*($P$2:$P$10000))</f>
        <v>0</v>
      </c>
      <c r="AC3137" s="957">
        <f t="shared" si="244"/>
        <v>0</v>
      </c>
    </row>
    <row r="3138" spans="24:29" x14ac:dyDescent="0.3">
      <c r="X3138" s="970" t="str">
        <f t="shared" si="242"/>
        <v>PAS AE 2018</v>
      </c>
      <c r="Y3138" s="970" t="str">
        <f t="shared" si="243"/>
        <v/>
      </c>
      <c r="Z3138" s="957">
        <f t="shared" ref="Z3138:Z3201" si="245">IF(AND(X3138="AE 2018",Y3138&lt;&gt;"0"),F3138,0)</f>
        <v>0</v>
      </c>
      <c r="AA3138" s="957" t="str">
        <f t="shared" ref="AA3138:AA3201" si="246">LEFT(C3138,12)</f>
        <v/>
      </c>
      <c r="AB3138" s="957">
        <f t="array" ref="AB3138">MAX(($I$2:$I$10000=I3138)*($W$2:$W$10000=W3138)*($E$2:$E$10000="51")*($P$2:$P$10000))</f>
        <v>0</v>
      </c>
      <c r="AC3138" s="957">
        <f t="shared" si="244"/>
        <v>0</v>
      </c>
    </row>
    <row r="3139" spans="24:29" x14ac:dyDescent="0.3">
      <c r="X3139" s="970" t="str">
        <f t="shared" ref="X3139:X3202" si="247">IF(AND(OR(E3139="51",E3139="57",E3139="54",E3139="61"),YEAR(AB3139)=2018),"AE 2018","PAS AE 2018")</f>
        <v>PAS AE 2018</v>
      </c>
      <c r="Y3139" s="970" t="str">
        <f t="shared" ref="Y3139:Y3202" si="248">CONCATENATE(W3139,I3139,E3139)</f>
        <v/>
      </c>
      <c r="Z3139" s="957">
        <f t="shared" si="245"/>
        <v>0</v>
      </c>
      <c r="AA3139" s="957" t="str">
        <f t="shared" si="246"/>
        <v/>
      </c>
      <c r="AB3139" s="957">
        <f t="array" ref="AB3139">MAX(($I$2:$I$10000=I3139)*($W$2:$W$10000=W3139)*($E$2:$E$10000="51")*($P$2:$P$10000))</f>
        <v>0</v>
      </c>
      <c r="AC3139" s="957">
        <f t="shared" ref="AC3139:AC3202" si="249">IF(YEAR(A3139)&gt;2018,0,F3139)</f>
        <v>0</v>
      </c>
    </row>
    <row r="3140" spans="24:29" x14ac:dyDescent="0.3">
      <c r="X3140" s="970" t="str">
        <f t="shared" si="247"/>
        <v>PAS AE 2018</v>
      </c>
      <c r="Y3140" s="970" t="str">
        <f t="shared" si="248"/>
        <v/>
      </c>
      <c r="Z3140" s="957">
        <f t="shared" si="245"/>
        <v>0</v>
      </c>
      <c r="AA3140" s="957" t="str">
        <f t="shared" si="246"/>
        <v/>
      </c>
      <c r="AB3140" s="957">
        <f t="array" ref="AB3140">MAX(($I$2:$I$10000=I3140)*($W$2:$W$10000=W3140)*($E$2:$E$10000="51")*($P$2:$P$10000))</f>
        <v>0</v>
      </c>
      <c r="AC3140" s="957">
        <f t="shared" si="249"/>
        <v>0</v>
      </c>
    </row>
    <row r="3141" spans="24:29" x14ac:dyDescent="0.3">
      <c r="X3141" s="970" t="str">
        <f t="shared" si="247"/>
        <v>PAS AE 2018</v>
      </c>
      <c r="Y3141" s="970" t="str">
        <f t="shared" si="248"/>
        <v/>
      </c>
      <c r="Z3141" s="957">
        <f t="shared" si="245"/>
        <v>0</v>
      </c>
      <c r="AA3141" s="957" t="str">
        <f t="shared" si="246"/>
        <v/>
      </c>
      <c r="AB3141" s="957">
        <f t="array" ref="AB3141">MAX(($I$2:$I$10000=I3141)*($W$2:$W$10000=W3141)*($E$2:$E$10000="51")*($P$2:$P$10000))</f>
        <v>0</v>
      </c>
      <c r="AC3141" s="957">
        <f t="shared" si="249"/>
        <v>0</v>
      </c>
    </row>
    <row r="3142" spans="24:29" x14ac:dyDescent="0.3">
      <c r="X3142" s="970" t="str">
        <f t="shared" si="247"/>
        <v>PAS AE 2018</v>
      </c>
      <c r="Y3142" s="970" t="str">
        <f t="shared" si="248"/>
        <v/>
      </c>
      <c r="Z3142" s="957">
        <f t="shared" si="245"/>
        <v>0</v>
      </c>
      <c r="AA3142" s="957" t="str">
        <f t="shared" si="246"/>
        <v/>
      </c>
      <c r="AB3142" s="957">
        <f t="array" ref="AB3142">MAX(($I$2:$I$10000=I3142)*($W$2:$W$10000=W3142)*($E$2:$E$10000="51")*($P$2:$P$10000))</f>
        <v>0</v>
      </c>
      <c r="AC3142" s="957">
        <f t="shared" si="249"/>
        <v>0</v>
      </c>
    </row>
    <row r="3143" spans="24:29" x14ac:dyDescent="0.3">
      <c r="X3143" s="970" t="str">
        <f t="shared" si="247"/>
        <v>PAS AE 2018</v>
      </c>
      <c r="Y3143" s="970" t="str">
        <f t="shared" si="248"/>
        <v/>
      </c>
      <c r="Z3143" s="957">
        <f t="shared" si="245"/>
        <v>0</v>
      </c>
      <c r="AA3143" s="957" t="str">
        <f t="shared" si="246"/>
        <v/>
      </c>
      <c r="AB3143" s="957">
        <f t="array" ref="AB3143">MAX(($I$2:$I$10000=I3143)*($W$2:$W$10000=W3143)*($E$2:$E$10000="51")*($P$2:$P$10000))</f>
        <v>0</v>
      </c>
      <c r="AC3143" s="957">
        <f t="shared" si="249"/>
        <v>0</v>
      </c>
    </row>
    <row r="3144" spans="24:29" x14ac:dyDescent="0.3">
      <c r="X3144" s="970" t="str">
        <f t="shared" si="247"/>
        <v>PAS AE 2018</v>
      </c>
      <c r="Y3144" s="970" t="str">
        <f t="shared" si="248"/>
        <v/>
      </c>
      <c r="Z3144" s="957">
        <f t="shared" si="245"/>
        <v>0</v>
      </c>
      <c r="AA3144" s="957" t="str">
        <f t="shared" si="246"/>
        <v/>
      </c>
      <c r="AB3144" s="957">
        <f t="array" ref="AB3144">MAX(($I$2:$I$10000=I3144)*($W$2:$W$10000=W3144)*($E$2:$E$10000="51")*($P$2:$P$10000))</f>
        <v>0</v>
      </c>
      <c r="AC3144" s="957">
        <f t="shared" si="249"/>
        <v>0</v>
      </c>
    </row>
    <row r="3145" spans="24:29" x14ac:dyDescent="0.3">
      <c r="X3145" s="970" t="str">
        <f t="shared" si="247"/>
        <v>PAS AE 2018</v>
      </c>
      <c r="Y3145" s="970" t="str">
        <f t="shared" si="248"/>
        <v/>
      </c>
      <c r="Z3145" s="957">
        <f t="shared" si="245"/>
        <v>0</v>
      </c>
      <c r="AA3145" s="957" t="str">
        <f t="shared" si="246"/>
        <v/>
      </c>
      <c r="AB3145" s="957">
        <f t="array" ref="AB3145">MAX(($I$2:$I$10000=I3145)*($W$2:$W$10000=W3145)*($E$2:$E$10000="51")*($P$2:$P$10000))</f>
        <v>0</v>
      </c>
      <c r="AC3145" s="957">
        <f t="shared" si="249"/>
        <v>0</v>
      </c>
    </row>
    <row r="3146" spans="24:29" x14ac:dyDescent="0.3">
      <c r="X3146" s="970" t="str">
        <f t="shared" si="247"/>
        <v>PAS AE 2018</v>
      </c>
      <c r="Y3146" s="970" t="str">
        <f t="shared" si="248"/>
        <v/>
      </c>
      <c r="Z3146" s="957">
        <f t="shared" si="245"/>
        <v>0</v>
      </c>
      <c r="AA3146" s="957" t="str">
        <f t="shared" si="246"/>
        <v/>
      </c>
      <c r="AB3146" s="957">
        <f t="array" ref="AB3146">MAX(($I$2:$I$10000=I3146)*($W$2:$W$10000=W3146)*($E$2:$E$10000="51")*($P$2:$P$10000))</f>
        <v>0</v>
      </c>
      <c r="AC3146" s="957">
        <f t="shared" si="249"/>
        <v>0</v>
      </c>
    </row>
    <row r="3147" spans="24:29" x14ac:dyDescent="0.3">
      <c r="X3147" s="970" t="str">
        <f t="shared" si="247"/>
        <v>PAS AE 2018</v>
      </c>
      <c r="Y3147" s="970" t="str">
        <f t="shared" si="248"/>
        <v/>
      </c>
      <c r="Z3147" s="957">
        <f t="shared" si="245"/>
        <v>0</v>
      </c>
      <c r="AA3147" s="957" t="str">
        <f t="shared" si="246"/>
        <v/>
      </c>
      <c r="AB3147" s="957">
        <f t="array" ref="AB3147">MAX(($I$2:$I$10000=I3147)*($W$2:$W$10000=W3147)*($E$2:$E$10000="51")*($P$2:$P$10000))</f>
        <v>0</v>
      </c>
      <c r="AC3147" s="957">
        <f t="shared" si="249"/>
        <v>0</v>
      </c>
    </row>
    <row r="3148" spans="24:29" x14ac:dyDescent="0.3">
      <c r="X3148" s="970" t="str">
        <f t="shared" si="247"/>
        <v>PAS AE 2018</v>
      </c>
      <c r="Y3148" s="970" t="str">
        <f t="shared" si="248"/>
        <v/>
      </c>
      <c r="Z3148" s="957">
        <f t="shared" si="245"/>
        <v>0</v>
      </c>
      <c r="AA3148" s="957" t="str">
        <f t="shared" si="246"/>
        <v/>
      </c>
      <c r="AB3148" s="957">
        <f t="array" ref="AB3148">MAX(($I$2:$I$10000=I3148)*($W$2:$W$10000=W3148)*($E$2:$E$10000="51")*($P$2:$P$10000))</f>
        <v>0</v>
      </c>
      <c r="AC3148" s="957">
        <f t="shared" si="249"/>
        <v>0</v>
      </c>
    </row>
    <row r="3149" spans="24:29" x14ac:dyDescent="0.3">
      <c r="X3149" s="970" t="str">
        <f t="shared" si="247"/>
        <v>PAS AE 2018</v>
      </c>
      <c r="Y3149" s="970" t="str">
        <f t="shared" si="248"/>
        <v/>
      </c>
      <c r="Z3149" s="957">
        <f t="shared" si="245"/>
        <v>0</v>
      </c>
      <c r="AA3149" s="957" t="str">
        <f t="shared" si="246"/>
        <v/>
      </c>
      <c r="AB3149" s="957">
        <f t="array" ref="AB3149">MAX(($I$2:$I$10000=I3149)*($W$2:$W$10000=W3149)*($E$2:$E$10000="51")*($P$2:$P$10000))</f>
        <v>0</v>
      </c>
      <c r="AC3149" s="957">
        <f t="shared" si="249"/>
        <v>0</v>
      </c>
    </row>
    <row r="3150" spans="24:29" x14ac:dyDescent="0.3">
      <c r="X3150" s="970" t="str">
        <f t="shared" si="247"/>
        <v>PAS AE 2018</v>
      </c>
      <c r="Y3150" s="970" t="str">
        <f t="shared" si="248"/>
        <v/>
      </c>
      <c r="Z3150" s="957">
        <f t="shared" si="245"/>
        <v>0</v>
      </c>
      <c r="AA3150" s="957" t="str">
        <f t="shared" si="246"/>
        <v/>
      </c>
      <c r="AB3150" s="957">
        <f t="array" ref="AB3150">MAX(($I$2:$I$10000=I3150)*($W$2:$W$10000=W3150)*($E$2:$E$10000="51")*($P$2:$P$10000))</f>
        <v>0</v>
      </c>
      <c r="AC3150" s="957">
        <f t="shared" si="249"/>
        <v>0</v>
      </c>
    </row>
    <row r="3151" spans="24:29" x14ac:dyDescent="0.3">
      <c r="X3151" s="970" t="str">
        <f t="shared" si="247"/>
        <v>PAS AE 2018</v>
      </c>
      <c r="Y3151" s="970" t="str">
        <f t="shared" si="248"/>
        <v/>
      </c>
      <c r="Z3151" s="957">
        <f t="shared" si="245"/>
        <v>0</v>
      </c>
      <c r="AA3151" s="957" t="str">
        <f t="shared" si="246"/>
        <v/>
      </c>
      <c r="AB3151" s="957">
        <f t="array" ref="AB3151">MAX(($I$2:$I$10000=I3151)*($W$2:$W$10000=W3151)*($E$2:$E$10000="51")*($P$2:$P$10000))</f>
        <v>0</v>
      </c>
      <c r="AC3151" s="957">
        <f t="shared" si="249"/>
        <v>0</v>
      </c>
    </row>
    <row r="3152" spans="24:29" x14ac:dyDescent="0.3">
      <c r="X3152" s="970" t="str">
        <f t="shared" si="247"/>
        <v>PAS AE 2018</v>
      </c>
      <c r="Y3152" s="970" t="str">
        <f t="shared" si="248"/>
        <v/>
      </c>
      <c r="Z3152" s="957">
        <f t="shared" si="245"/>
        <v>0</v>
      </c>
      <c r="AA3152" s="957" t="str">
        <f t="shared" si="246"/>
        <v/>
      </c>
      <c r="AB3152" s="957">
        <f t="array" ref="AB3152">MAX(($I$2:$I$10000=I3152)*($W$2:$W$10000=W3152)*($E$2:$E$10000="51")*($P$2:$P$10000))</f>
        <v>0</v>
      </c>
      <c r="AC3152" s="957">
        <f t="shared" si="249"/>
        <v>0</v>
      </c>
    </row>
    <row r="3153" spans="24:29" x14ac:dyDescent="0.3">
      <c r="X3153" s="970" t="str">
        <f t="shared" si="247"/>
        <v>PAS AE 2018</v>
      </c>
      <c r="Y3153" s="970" t="str">
        <f t="shared" si="248"/>
        <v/>
      </c>
      <c r="Z3153" s="957">
        <f t="shared" si="245"/>
        <v>0</v>
      </c>
      <c r="AA3153" s="957" t="str">
        <f t="shared" si="246"/>
        <v/>
      </c>
      <c r="AB3153" s="957">
        <f t="array" ref="AB3153">MAX(($I$2:$I$10000=I3153)*($W$2:$W$10000=W3153)*($E$2:$E$10000="51")*($P$2:$P$10000))</f>
        <v>0</v>
      </c>
      <c r="AC3153" s="957">
        <f t="shared" si="249"/>
        <v>0</v>
      </c>
    </row>
    <row r="3154" spans="24:29" x14ac:dyDescent="0.3">
      <c r="X3154" s="970" t="str">
        <f t="shared" si="247"/>
        <v>PAS AE 2018</v>
      </c>
      <c r="Y3154" s="970" t="str">
        <f t="shared" si="248"/>
        <v/>
      </c>
      <c r="Z3154" s="957">
        <f t="shared" si="245"/>
        <v>0</v>
      </c>
      <c r="AA3154" s="957" t="str">
        <f t="shared" si="246"/>
        <v/>
      </c>
      <c r="AB3154" s="957">
        <f t="array" ref="AB3154">MAX(($I$2:$I$10000=I3154)*($W$2:$W$10000=W3154)*($E$2:$E$10000="51")*($P$2:$P$10000))</f>
        <v>0</v>
      </c>
      <c r="AC3154" s="957">
        <f t="shared" si="249"/>
        <v>0</v>
      </c>
    </row>
    <row r="3155" spans="24:29" x14ac:dyDescent="0.3">
      <c r="X3155" s="970" t="str">
        <f t="shared" si="247"/>
        <v>PAS AE 2018</v>
      </c>
      <c r="Y3155" s="970" t="str">
        <f t="shared" si="248"/>
        <v/>
      </c>
      <c r="Z3155" s="957">
        <f t="shared" si="245"/>
        <v>0</v>
      </c>
      <c r="AA3155" s="957" t="str">
        <f t="shared" si="246"/>
        <v/>
      </c>
      <c r="AB3155" s="957">
        <f t="array" ref="AB3155">MAX(($I$2:$I$10000=I3155)*($W$2:$W$10000=W3155)*($E$2:$E$10000="51")*($P$2:$P$10000))</f>
        <v>0</v>
      </c>
      <c r="AC3155" s="957">
        <f t="shared" si="249"/>
        <v>0</v>
      </c>
    </row>
    <row r="3156" spans="24:29" x14ac:dyDescent="0.3">
      <c r="X3156" s="970" t="str">
        <f t="shared" si="247"/>
        <v>PAS AE 2018</v>
      </c>
      <c r="Y3156" s="970" t="str">
        <f t="shared" si="248"/>
        <v/>
      </c>
      <c r="Z3156" s="957">
        <f t="shared" si="245"/>
        <v>0</v>
      </c>
      <c r="AA3156" s="957" t="str">
        <f t="shared" si="246"/>
        <v/>
      </c>
      <c r="AB3156" s="957">
        <f t="array" ref="AB3156">MAX(($I$2:$I$10000=I3156)*($W$2:$W$10000=W3156)*($E$2:$E$10000="51")*($P$2:$P$10000))</f>
        <v>0</v>
      </c>
      <c r="AC3156" s="957">
        <f t="shared" si="249"/>
        <v>0</v>
      </c>
    </row>
    <row r="3157" spans="24:29" x14ac:dyDescent="0.3">
      <c r="X3157" s="970" t="str">
        <f t="shared" si="247"/>
        <v>PAS AE 2018</v>
      </c>
      <c r="Y3157" s="970" t="str">
        <f t="shared" si="248"/>
        <v/>
      </c>
      <c r="Z3157" s="957">
        <f t="shared" si="245"/>
        <v>0</v>
      </c>
      <c r="AA3157" s="957" t="str">
        <f t="shared" si="246"/>
        <v/>
      </c>
      <c r="AB3157" s="957">
        <f t="array" ref="AB3157">MAX(($I$2:$I$10000=I3157)*($W$2:$W$10000=W3157)*($E$2:$E$10000="51")*($P$2:$P$10000))</f>
        <v>0</v>
      </c>
      <c r="AC3157" s="957">
        <f t="shared" si="249"/>
        <v>0</v>
      </c>
    </row>
    <row r="3158" spans="24:29" x14ac:dyDescent="0.3">
      <c r="X3158" s="970" t="str">
        <f t="shared" si="247"/>
        <v>PAS AE 2018</v>
      </c>
      <c r="Y3158" s="970" t="str">
        <f t="shared" si="248"/>
        <v/>
      </c>
      <c r="Z3158" s="957">
        <f t="shared" si="245"/>
        <v>0</v>
      </c>
      <c r="AA3158" s="957" t="str">
        <f t="shared" si="246"/>
        <v/>
      </c>
      <c r="AB3158" s="957">
        <f t="array" ref="AB3158">MAX(($I$2:$I$10000=I3158)*($W$2:$W$10000=W3158)*($E$2:$E$10000="51")*($P$2:$P$10000))</f>
        <v>0</v>
      </c>
      <c r="AC3158" s="957">
        <f t="shared" si="249"/>
        <v>0</v>
      </c>
    </row>
    <row r="3159" spans="24:29" x14ac:dyDescent="0.3">
      <c r="X3159" s="970" t="str">
        <f t="shared" si="247"/>
        <v>PAS AE 2018</v>
      </c>
      <c r="Y3159" s="970" t="str">
        <f t="shared" si="248"/>
        <v/>
      </c>
      <c r="Z3159" s="957">
        <f t="shared" si="245"/>
        <v>0</v>
      </c>
      <c r="AA3159" s="957" t="str">
        <f t="shared" si="246"/>
        <v/>
      </c>
      <c r="AB3159" s="957">
        <f t="array" ref="AB3159">MAX(($I$2:$I$10000=I3159)*($W$2:$W$10000=W3159)*($E$2:$E$10000="51")*($P$2:$P$10000))</f>
        <v>0</v>
      </c>
      <c r="AC3159" s="957">
        <f t="shared" si="249"/>
        <v>0</v>
      </c>
    </row>
    <row r="3160" spans="24:29" x14ac:dyDescent="0.3">
      <c r="X3160" s="970" t="str">
        <f t="shared" si="247"/>
        <v>PAS AE 2018</v>
      </c>
      <c r="Y3160" s="970" t="str">
        <f t="shared" si="248"/>
        <v/>
      </c>
      <c r="Z3160" s="957">
        <f t="shared" si="245"/>
        <v>0</v>
      </c>
      <c r="AA3160" s="957" t="str">
        <f t="shared" si="246"/>
        <v/>
      </c>
      <c r="AB3160" s="957">
        <f t="array" ref="AB3160">MAX(($I$2:$I$10000=I3160)*($W$2:$W$10000=W3160)*($E$2:$E$10000="51")*($P$2:$P$10000))</f>
        <v>0</v>
      </c>
      <c r="AC3160" s="957">
        <f t="shared" si="249"/>
        <v>0</v>
      </c>
    </row>
    <row r="3161" spans="24:29" x14ac:dyDescent="0.3">
      <c r="X3161" s="970" t="str">
        <f t="shared" si="247"/>
        <v>PAS AE 2018</v>
      </c>
      <c r="Y3161" s="970" t="str">
        <f t="shared" si="248"/>
        <v/>
      </c>
      <c r="Z3161" s="957">
        <f t="shared" si="245"/>
        <v>0</v>
      </c>
      <c r="AA3161" s="957" t="str">
        <f t="shared" si="246"/>
        <v/>
      </c>
      <c r="AB3161" s="957">
        <f t="array" ref="AB3161">MAX(($I$2:$I$10000=I3161)*($W$2:$W$10000=W3161)*($E$2:$E$10000="51")*($P$2:$P$10000))</f>
        <v>0</v>
      </c>
      <c r="AC3161" s="957">
        <f t="shared" si="249"/>
        <v>0</v>
      </c>
    </row>
    <row r="3162" spans="24:29" x14ac:dyDescent="0.3">
      <c r="X3162" s="970" t="str">
        <f t="shared" si="247"/>
        <v>PAS AE 2018</v>
      </c>
      <c r="Y3162" s="970" t="str">
        <f t="shared" si="248"/>
        <v/>
      </c>
      <c r="Z3162" s="957">
        <f t="shared" si="245"/>
        <v>0</v>
      </c>
      <c r="AA3162" s="957" t="str">
        <f t="shared" si="246"/>
        <v/>
      </c>
      <c r="AB3162" s="957">
        <f t="array" ref="AB3162">MAX(($I$2:$I$10000=I3162)*($W$2:$W$10000=W3162)*($E$2:$E$10000="51")*($P$2:$P$10000))</f>
        <v>0</v>
      </c>
      <c r="AC3162" s="957">
        <f t="shared" si="249"/>
        <v>0</v>
      </c>
    </row>
    <row r="3163" spans="24:29" x14ac:dyDescent="0.3">
      <c r="X3163" s="970" t="str">
        <f t="shared" si="247"/>
        <v>PAS AE 2018</v>
      </c>
      <c r="Y3163" s="970" t="str">
        <f t="shared" si="248"/>
        <v/>
      </c>
      <c r="Z3163" s="957">
        <f t="shared" si="245"/>
        <v>0</v>
      </c>
      <c r="AA3163" s="957" t="str">
        <f t="shared" si="246"/>
        <v/>
      </c>
      <c r="AB3163" s="957">
        <f t="array" ref="AB3163">MAX(($I$2:$I$10000=I3163)*($W$2:$W$10000=W3163)*($E$2:$E$10000="51")*($P$2:$P$10000))</f>
        <v>0</v>
      </c>
      <c r="AC3163" s="957">
        <f t="shared" si="249"/>
        <v>0</v>
      </c>
    </row>
    <row r="3164" spans="24:29" x14ac:dyDescent="0.3">
      <c r="X3164" s="970" t="str">
        <f t="shared" si="247"/>
        <v>PAS AE 2018</v>
      </c>
      <c r="Y3164" s="970" t="str">
        <f t="shared" si="248"/>
        <v/>
      </c>
      <c r="Z3164" s="957">
        <f t="shared" si="245"/>
        <v>0</v>
      </c>
      <c r="AA3164" s="957" t="str">
        <f t="shared" si="246"/>
        <v/>
      </c>
      <c r="AB3164" s="957">
        <f t="array" ref="AB3164">MAX(($I$2:$I$10000=I3164)*($W$2:$W$10000=W3164)*($E$2:$E$10000="51")*($P$2:$P$10000))</f>
        <v>0</v>
      </c>
      <c r="AC3164" s="957">
        <f t="shared" si="249"/>
        <v>0</v>
      </c>
    </row>
    <row r="3165" spans="24:29" x14ac:dyDescent="0.3">
      <c r="X3165" s="970" t="str">
        <f t="shared" si="247"/>
        <v>PAS AE 2018</v>
      </c>
      <c r="Y3165" s="970" t="str">
        <f t="shared" si="248"/>
        <v/>
      </c>
      <c r="Z3165" s="957">
        <f t="shared" si="245"/>
        <v>0</v>
      </c>
      <c r="AA3165" s="957" t="str">
        <f t="shared" si="246"/>
        <v/>
      </c>
      <c r="AB3165" s="957">
        <f t="array" ref="AB3165">MAX(($I$2:$I$10000=I3165)*($W$2:$W$10000=W3165)*($E$2:$E$10000="51")*($P$2:$P$10000))</f>
        <v>0</v>
      </c>
      <c r="AC3165" s="957">
        <f t="shared" si="249"/>
        <v>0</v>
      </c>
    </row>
    <row r="3166" spans="24:29" x14ac:dyDescent="0.3">
      <c r="X3166" s="970" t="str">
        <f t="shared" si="247"/>
        <v>PAS AE 2018</v>
      </c>
      <c r="Y3166" s="970" t="str">
        <f t="shared" si="248"/>
        <v/>
      </c>
      <c r="Z3166" s="957">
        <f t="shared" si="245"/>
        <v>0</v>
      </c>
      <c r="AA3166" s="957" t="str">
        <f t="shared" si="246"/>
        <v/>
      </c>
      <c r="AB3166" s="957">
        <f t="array" ref="AB3166">MAX(($I$2:$I$10000=I3166)*($W$2:$W$10000=W3166)*($E$2:$E$10000="51")*($P$2:$P$10000))</f>
        <v>0</v>
      </c>
      <c r="AC3166" s="957">
        <f t="shared" si="249"/>
        <v>0</v>
      </c>
    </row>
    <row r="3167" spans="24:29" x14ac:dyDescent="0.3">
      <c r="X3167" s="970" t="str">
        <f t="shared" si="247"/>
        <v>PAS AE 2018</v>
      </c>
      <c r="Y3167" s="970" t="str">
        <f t="shared" si="248"/>
        <v/>
      </c>
      <c r="Z3167" s="957">
        <f t="shared" si="245"/>
        <v>0</v>
      </c>
      <c r="AA3167" s="957" t="str">
        <f t="shared" si="246"/>
        <v/>
      </c>
      <c r="AB3167" s="957">
        <f t="array" ref="AB3167">MAX(($I$2:$I$10000=I3167)*($W$2:$W$10000=W3167)*($E$2:$E$10000="51")*($P$2:$P$10000))</f>
        <v>0</v>
      </c>
      <c r="AC3167" s="957">
        <f t="shared" si="249"/>
        <v>0</v>
      </c>
    </row>
    <row r="3168" spans="24:29" x14ac:dyDescent="0.3">
      <c r="X3168" s="970" t="str">
        <f t="shared" si="247"/>
        <v>PAS AE 2018</v>
      </c>
      <c r="Y3168" s="970" t="str">
        <f t="shared" si="248"/>
        <v/>
      </c>
      <c r="Z3168" s="957">
        <f t="shared" si="245"/>
        <v>0</v>
      </c>
      <c r="AA3168" s="957" t="str">
        <f t="shared" si="246"/>
        <v/>
      </c>
      <c r="AB3168" s="957">
        <f t="array" ref="AB3168">MAX(($I$2:$I$10000=I3168)*($W$2:$W$10000=W3168)*($E$2:$E$10000="51")*($P$2:$P$10000))</f>
        <v>0</v>
      </c>
      <c r="AC3168" s="957">
        <f t="shared" si="249"/>
        <v>0</v>
      </c>
    </row>
    <row r="3169" spans="24:29" x14ac:dyDescent="0.3">
      <c r="X3169" s="970" t="str">
        <f t="shared" si="247"/>
        <v>PAS AE 2018</v>
      </c>
      <c r="Y3169" s="970" t="str">
        <f t="shared" si="248"/>
        <v/>
      </c>
      <c r="Z3169" s="957">
        <f t="shared" si="245"/>
        <v>0</v>
      </c>
      <c r="AA3169" s="957" t="str">
        <f t="shared" si="246"/>
        <v/>
      </c>
      <c r="AB3169" s="957">
        <f t="array" ref="AB3169">MAX(($I$2:$I$10000=I3169)*($W$2:$W$10000=W3169)*($E$2:$E$10000="51")*($P$2:$P$10000))</f>
        <v>0</v>
      </c>
      <c r="AC3169" s="957">
        <f t="shared" si="249"/>
        <v>0</v>
      </c>
    </row>
    <row r="3170" spans="24:29" x14ac:dyDescent="0.3">
      <c r="X3170" s="970" t="str">
        <f t="shared" si="247"/>
        <v>PAS AE 2018</v>
      </c>
      <c r="Y3170" s="970" t="str">
        <f t="shared" si="248"/>
        <v/>
      </c>
      <c r="Z3170" s="957">
        <f t="shared" si="245"/>
        <v>0</v>
      </c>
      <c r="AA3170" s="957" t="str">
        <f t="shared" si="246"/>
        <v/>
      </c>
      <c r="AB3170" s="957">
        <f t="array" ref="AB3170">MAX(($I$2:$I$10000=I3170)*($W$2:$W$10000=W3170)*($E$2:$E$10000="51")*($P$2:$P$10000))</f>
        <v>0</v>
      </c>
      <c r="AC3170" s="957">
        <f t="shared" si="249"/>
        <v>0</v>
      </c>
    </row>
    <row r="3171" spans="24:29" x14ac:dyDescent="0.3">
      <c r="X3171" s="970" t="str">
        <f t="shared" si="247"/>
        <v>PAS AE 2018</v>
      </c>
      <c r="Y3171" s="970" t="str">
        <f t="shared" si="248"/>
        <v/>
      </c>
      <c r="Z3171" s="957">
        <f t="shared" si="245"/>
        <v>0</v>
      </c>
      <c r="AA3171" s="957" t="str">
        <f t="shared" si="246"/>
        <v/>
      </c>
      <c r="AB3171" s="957">
        <f t="array" ref="AB3171">MAX(($I$2:$I$10000=I3171)*($W$2:$W$10000=W3171)*($E$2:$E$10000="51")*($P$2:$P$10000))</f>
        <v>0</v>
      </c>
      <c r="AC3171" s="957">
        <f t="shared" si="249"/>
        <v>0</v>
      </c>
    </row>
    <row r="3172" spans="24:29" x14ac:dyDescent="0.3">
      <c r="X3172" s="970" t="str">
        <f t="shared" si="247"/>
        <v>PAS AE 2018</v>
      </c>
      <c r="Y3172" s="970" t="str">
        <f t="shared" si="248"/>
        <v/>
      </c>
      <c r="Z3172" s="957">
        <f t="shared" si="245"/>
        <v>0</v>
      </c>
      <c r="AA3172" s="957" t="str">
        <f t="shared" si="246"/>
        <v/>
      </c>
      <c r="AB3172" s="957">
        <f t="array" ref="AB3172">MAX(($I$2:$I$10000=I3172)*($W$2:$W$10000=W3172)*($E$2:$E$10000="51")*($P$2:$P$10000))</f>
        <v>0</v>
      </c>
      <c r="AC3172" s="957">
        <f t="shared" si="249"/>
        <v>0</v>
      </c>
    </row>
    <row r="3173" spans="24:29" x14ac:dyDescent="0.3">
      <c r="X3173" s="970" t="str">
        <f t="shared" si="247"/>
        <v>PAS AE 2018</v>
      </c>
      <c r="Y3173" s="970" t="str">
        <f t="shared" si="248"/>
        <v/>
      </c>
      <c r="Z3173" s="957">
        <f t="shared" si="245"/>
        <v>0</v>
      </c>
      <c r="AA3173" s="957" t="str">
        <f t="shared" si="246"/>
        <v/>
      </c>
      <c r="AB3173" s="957">
        <f t="array" ref="AB3173">MAX(($I$2:$I$10000=I3173)*($W$2:$W$10000=W3173)*($E$2:$E$10000="51")*($P$2:$P$10000))</f>
        <v>0</v>
      </c>
      <c r="AC3173" s="957">
        <f t="shared" si="249"/>
        <v>0</v>
      </c>
    </row>
    <row r="3174" spans="24:29" x14ac:dyDescent="0.3">
      <c r="X3174" s="970" t="str">
        <f t="shared" si="247"/>
        <v>PAS AE 2018</v>
      </c>
      <c r="Y3174" s="970" t="str">
        <f t="shared" si="248"/>
        <v/>
      </c>
      <c r="Z3174" s="957">
        <f t="shared" si="245"/>
        <v>0</v>
      </c>
      <c r="AA3174" s="957" t="str">
        <f t="shared" si="246"/>
        <v/>
      </c>
      <c r="AB3174" s="957">
        <f t="array" ref="AB3174">MAX(($I$2:$I$10000=I3174)*($W$2:$W$10000=W3174)*($E$2:$E$10000="51")*($P$2:$P$10000))</f>
        <v>0</v>
      </c>
      <c r="AC3174" s="957">
        <f t="shared" si="249"/>
        <v>0</v>
      </c>
    </row>
    <row r="3175" spans="24:29" x14ac:dyDescent="0.3">
      <c r="X3175" s="970" t="str">
        <f t="shared" si="247"/>
        <v>PAS AE 2018</v>
      </c>
      <c r="Y3175" s="970" t="str">
        <f t="shared" si="248"/>
        <v/>
      </c>
      <c r="Z3175" s="957">
        <f t="shared" si="245"/>
        <v>0</v>
      </c>
      <c r="AA3175" s="957" t="str">
        <f t="shared" si="246"/>
        <v/>
      </c>
      <c r="AB3175" s="957">
        <f t="array" ref="AB3175">MAX(($I$2:$I$10000=I3175)*($W$2:$W$10000=W3175)*($E$2:$E$10000="51")*($P$2:$P$10000))</f>
        <v>0</v>
      </c>
      <c r="AC3175" s="957">
        <f t="shared" si="249"/>
        <v>0</v>
      </c>
    </row>
    <row r="3176" spans="24:29" x14ac:dyDescent="0.3">
      <c r="X3176" s="970" t="str">
        <f t="shared" si="247"/>
        <v>PAS AE 2018</v>
      </c>
      <c r="Y3176" s="970" t="str">
        <f t="shared" si="248"/>
        <v/>
      </c>
      <c r="Z3176" s="957">
        <f t="shared" si="245"/>
        <v>0</v>
      </c>
      <c r="AA3176" s="957" t="str">
        <f t="shared" si="246"/>
        <v/>
      </c>
      <c r="AB3176" s="957">
        <f t="array" ref="AB3176">MAX(($I$2:$I$10000=I3176)*($W$2:$W$10000=W3176)*($E$2:$E$10000="51")*($P$2:$P$10000))</f>
        <v>0</v>
      </c>
      <c r="AC3176" s="957">
        <f t="shared" si="249"/>
        <v>0</v>
      </c>
    </row>
    <row r="3177" spans="24:29" x14ac:dyDescent="0.3">
      <c r="X3177" s="970" t="str">
        <f t="shared" si="247"/>
        <v>PAS AE 2018</v>
      </c>
      <c r="Y3177" s="970" t="str">
        <f t="shared" si="248"/>
        <v/>
      </c>
      <c r="Z3177" s="957">
        <f t="shared" si="245"/>
        <v>0</v>
      </c>
      <c r="AA3177" s="957" t="str">
        <f t="shared" si="246"/>
        <v/>
      </c>
      <c r="AB3177" s="957">
        <f t="array" ref="AB3177">MAX(($I$2:$I$10000=I3177)*($W$2:$W$10000=W3177)*($E$2:$E$10000="51")*($P$2:$P$10000))</f>
        <v>0</v>
      </c>
      <c r="AC3177" s="957">
        <f t="shared" si="249"/>
        <v>0</v>
      </c>
    </row>
    <row r="3178" spans="24:29" x14ac:dyDescent="0.3">
      <c r="X3178" s="970" t="str">
        <f t="shared" si="247"/>
        <v>PAS AE 2018</v>
      </c>
      <c r="Y3178" s="970" t="str">
        <f t="shared" si="248"/>
        <v/>
      </c>
      <c r="Z3178" s="957">
        <f t="shared" si="245"/>
        <v>0</v>
      </c>
      <c r="AA3178" s="957" t="str">
        <f t="shared" si="246"/>
        <v/>
      </c>
      <c r="AB3178" s="957">
        <f t="array" ref="AB3178">MAX(($I$2:$I$10000=I3178)*($W$2:$W$10000=W3178)*($E$2:$E$10000="51")*($P$2:$P$10000))</f>
        <v>0</v>
      </c>
      <c r="AC3178" s="957">
        <f t="shared" si="249"/>
        <v>0</v>
      </c>
    </row>
    <row r="3179" spans="24:29" x14ac:dyDescent="0.3">
      <c r="X3179" s="970" t="str">
        <f t="shared" si="247"/>
        <v>PAS AE 2018</v>
      </c>
      <c r="Y3179" s="970" t="str">
        <f t="shared" si="248"/>
        <v/>
      </c>
      <c r="Z3179" s="957">
        <f t="shared" si="245"/>
        <v>0</v>
      </c>
      <c r="AA3179" s="957" t="str">
        <f t="shared" si="246"/>
        <v/>
      </c>
      <c r="AB3179" s="957">
        <f t="array" ref="AB3179">MAX(($I$2:$I$10000=I3179)*($W$2:$W$10000=W3179)*($E$2:$E$10000="51")*($P$2:$P$10000))</f>
        <v>0</v>
      </c>
      <c r="AC3179" s="957">
        <f t="shared" si="249"/>
        <v>0</v>
      </c>
    </row>
    <row r="3180" spans="24:29" x14ac:dyDescent="0.3">
      <c r="X3180" s="970" t="str">
        <f t="shared" si="247"/>
        <v>PAS AE 2018</v>
      </c>
      <c r="Y3180" s="970" t="str">
        <f t="shared" si="248"/>
        <v/>
      </c>
      <c r="Z3180" s="957">
        <f t="shared" si="245"/>
        <v>0</v>
      </c>
      <c r="AA3180" s="957" t="str">
        <f t="shared" si="246"/>
        <v/>
      </c>
      <c r="AB3180" s="957">
        <f t="array" ref="AB3180">MAX(($I$2:$I$10000=I3180)*($W$2:$W$10000=W3180)*($E$2:$E$10000="51")*($P$2:$P$10000))</f>
        <v>0</v>
      </c>
      <c r="AC3180" s="957">
        <f t="shared" si="249"/>
        <v>0</v>
      </c>
    </row>
    <row r="3181" spans="24:29" x14ac:dyDescent="0.3">
      <c r="X3181" s="970" t="str">
        <f t="shared" si="247"/>
        <v>PAS AE 2018</v>
      </c>
      <c r="Y3181" s="970" t="str">
        <f t="shared" si="248"/>
        <v/>
      </c>
      <c r="Z3181" s="957">
        <f t="shared" si="245"/>
        <v>0</v>
      </c>
      <c r="AA3181" s="957" t="str">
        <f t="shared" si="246"/>
        <v/>
      </c>
      <c r="AB3181" s="957">
        <f t="array" ref="AB3181">MAX(($I$2:$I$10000=I3181)*($W$2:$W$10000=W3181)*($E$2:$E$10000="51")*($P$2:$P$10000))</f>
        <v>0</v>
      </c>
      <c r="AC3181" s="957">
        <f t="shared" si="249"/>
        <v>0</v>
      </c>
    </row>
    <row r="3182" spans="24:29" x14ac:dyDescent="0.3">
      <c r="X3182" s="970" t="str">
        <f t="shared" si="247"/>
        <v>PAS AE 2018</v>
      </c>
      <c r="Y3182" s="970" t="str">
        <f t="shared" si="248"/>
        <v/>
      </c>
      <c r="Z3182" s="957">
        <f t="shared" si="245"/>
        <v>0</v>
      </c>
      <c r="AA3182" s="957" t="str">
        <f t="shared" si="246"/>
        <v/>
      </c>
      <c r="AB3182" s="957">
        <f t="array" ref="AB3182">MAX(($I$2:$I$10000=I3182)*($W$2:$W$10000=W3182)*($E$2:$E$10000="51")*($P$2:$P$10000))</f>
        <v>0</v>
      </c>
      <c r="AC3182" s="957">
        <f t="shared" si="249"/>
        <v>0</v>
      </c>
    </row>
    <row r="3183" spans="24:29" x14ac:dyDescent="0.3">
      <c r="X3183" s="970" t="str">
        <f t="shared" si="247"/>
        <v>PAS AE 2018</v>
      </c>
      <c r="Y3183" s="970" t="str">
        <f t="shared" si="248"/>
        <v/>
      </c>
      <c r="Z3183" s="957">
        <f t="shared" si="245"/>
        <v>0</v>
      </c>
      <c r="AA3183" s="957" t="str">
        <f t="shared" si="246"/>
        <v/>
      </c>
      <c r="AB3183" s="957">
        <f t="array" ref="AB3183">MAX(($I$2:$I$10000=I3183)*($W$2:$W$10000=W3183)*($E$2:$E$10000="51")*($P$2:$P$10000))</f>
        <v>0</v>
      </c>
      <c r="AC3183" s="957">
        <f t="shared" si="249"/>
        <v>0</v>
      </c>
    </row>
    <row r="3184" spans="24:29" x14ac:dyDescent="0.3">
      <c r="X3184" s="970" t="str">
        <f t="shared" si="247"/>
        <v>PAS AE 2018</v>
      </c>
      <c r="Y3184" s="970" t="str">
        <f t="shared" si="248"/>
        <v/>
      </c>
      <c r="Z3184" s="957">
        <f t="shared" si="245"/>
        <v>0</v>
      </c>
      <c r="AA3184" s="957" t="str">
        <f t="shared" si="246"/>
        <v/>
      </c>
      <c r="AB3184" s="957">
        <f t="array" ref="AB3184">MAX(($I$2:$I$10000=I3184)*($W$2:$W$10000=W3184)*($E$2:$E$10000="51")*($P$2:$P$10000))</f>
        <v>0</v>
      </c>
      <c r="AC3184" s="957">
        <f t="shared" si="249"/>
        <v>0</v>
      </c>
    </row>
    <row r="3185" spans="24:29" x14ac:dyDescent="0.3">
      <c r="X3185" s="970" t="str">
        <f t="shared" si="247"/>
        <v>PAS AE 2018</v>
      </c>
      <c r="Y3185" s="970" t="str">
        <f t="shared" si="248"/>
        <v/>
      </c>
      <c r="Z3185" s="957">
        <f t="shared" si="245"/>
        <v>0</v>
      </c>
      <c r="AA3185" s="957" t="str">
        <f t="shared" si="246"/>
        <v/>
      </c>
      <c r="AB3185" s="957">
        <f t="array" ref="AB3185">MAX(($I$2:$I$10000=I3185)*($W$2:$W$10000=W3185)*($E$2:$E$10000="51")*($P$2:$P$10000))</f>
        <v>0</v>
      </c>
      <c r="AC3185" s="957">
        <f t="shared" si="249"/>
        <v>0</v>
      </c>
    </row>
    <row r="3186" spans="24:29" x14ac:dyDescent="0.3">
      <c r="X3186" s="970" t="str">
        <f t="shared" si="247"/>
        <v>PAS AE 2018</v>
      </c>
      <c r="Y3186" s="970" t="str">
        <f t="shared" si="248"/>
        <v/>
      </c>
      <c r="Z3186" s="957">
        <f t="shared" si="245"/>
        <v>0</v>
      </c>
      <c r="AA3186" s="957" t="str">
        <f t="shared" si="246"/>
        <v/>
      </c>
      <c r="AB3186" s="957">
        <f t="array" ref="AB3186">MAX(($I$2:$I$10000=I3186)*($W$2:$W$10000=W3186)*($E$2:$E$10000="51")*($P$2:$P$10000))</f>
        <v>0</v>
      </c>
      <c r="AC3186" s="957">
        <f t="shared" si="249"/>
        <v>0</v>
      </c>
    </row>
    <row r="3187" spans="24:29" x14ac:dyDescent="0.3">
      <c r="X3187" s="970" t="str">
        <f t="shared" si="247"/>
        <v>PAS AE 2018</v>
      </c>
      <c r="Y3187" s="970" t="str">
        <f t="shared" si="248"/>
        <v/>
      </c>
      <c r="Z3187" s="957">
        <f t="shared" si="245"/>
        <v>0</v>
      </c>
      <c r="AA3187" s="957" t="str">
        <f t="shared" si="246"/>
        <v/>
      </c>
      <c r="AB3187" s="957">
        <f t="array" ref="AB3187">MAX(($I$2:$I$10000=I3187)*($W$2:$W$10000=W3187)*($E$2:$E$10000="51")*($P$2:$P$10000))</f>
        <v>0</v>
      </c>
      <c r="AC3187" s="957">
        <f t="shared" si="249"/>
        <v>0</v>
      </c>
    </row>
    <row r="3188" spans="24:29" x14ac:dyDescent="0.3">
      <c r="X3188" s="970" t="str">
        <f t="shared" si="247"/>
        <v>PAS AE 2018</v>
      </c>
      <c r="Y3188" s="970" t="str">
        <f t="shared" si="248"/>
        <v/>
      </c>
      <c r="Z3188" s="957">
        <f t="shared" si="245"/>
        <v>0</v>
      </c>
      <c r="AA3188" s="957" t="str">
        <f t="shared" si="246"/>
        <v/>
      </c>
      <c r="AB3188" s="957">
        <f t="array" ref="AB3188">MAX(($I$2:$I$10000=I3188)*($W$2:$W$10000=W3188)*($E$2:$E$10000="51")*($P$2:$P$10000))</f>
        <v>0</v>
      </c>
      <c r="AC3188" s="957">
        <f t="shared" si="249"/>
        <v>0</v>
      </c>
    </row>
    <row r="3189" spans="24:29" x14ac:dyDescent="0.3">
      <c r="X3189" s="970" t="str">
        <f t="shared" si="247"/>
        <v>PAS AE 2018</v>
      </c>
      <c r="Y3189" s="970" t="str">
        <f t="shared" si="248"/>
        <v/>
      </c>
      <c r="Z3189" s="957">
        <f t="shared" si="245"/>
        <v>0</v>
      </c>
      <c r="AA3189" s="957" t="str">
        <f t="shared" si="246"/>
        <v/>
      </c>
      <c r="AB3189" s="957">
        <f t="array" ref="AB3189">MAX(($I$2:$I$10000=I3189)*($W$2:$W$10000=W3189)*($E$2:$E$10000="51")*($P$2:$P$10000))</f>
        <v>0</v>
      </c>
      <c r="AC3189" s="957">
        <f t="shared" si="249"/>
        <v>0</v>
      </c>
    </row>
    <row r="3190" spans="24:29" x14ac:dyDescent="0.3">
      <c r="X3190" s="970" t="str">
        <f t="shared" si="247"/>
        <v>PAS AE 2018</v>
      </c>
      <c r="Y3190" s="970" t="str">
        <f t="shared" si="248"/>
        <v/>
      </c>
      <c r="Z3190" s="957">
        <f t="shared" si="245"/>
        <v>0</v>
      </c>
      <c r="AA3190" s="957" t="str">
        <f t="shared" si="246"/>
        <v/>
      </c>
      <c r="AB3190" s="957">
        <f t="array" ref="AB3190">MAX(($I$2:$I$10000=I3190)*($W$2:$W$10000=W3190)*($E$2:$E$10000="51")*($P$2:$P$10000))</f>
        <v>0</v>
      </c>
      <c r="AC3190" s="957">
        <f t="shared" si="249"/>
        <v>0</v>
      </c>
    </row>
    <row r="3191" spans="24:29" x14ac:dyDescent="0.3">
      <c r="X3191" s="970" t="str">
        <f t="shared" si="247"/>
        <v>PAS AE 2018</v>
      </c>
      <c r="Y3191" s="970" t="str">
        <f t="shared" si="248"/>
        <v/>
      </c>
      <c r="Z3191" s="957">
        <f t="shared" si="245"/>
        <v>0</v>
      </c>
      <c r="AA3191" s="957" t="str">
        <f t="shared" si="246"/>
        <v/>
      </c>
      <c r="AB3191" s="957">
        <f t="array" ref="AB3191">MAX(($I$2:$I$10000=I3191)*($W$2:$W$10000=W3191)*($E$2:$E$10000="51")*($P$2:$P$10000))</f>
        <v>0</v>
      </c>
      <c r="AC3191" s="957">
        <f t="shared" si="249"/>
        <v>0</v>
      </c>
    </row>
    <row r="3192" spans="24:29" x14ac:dyDescent="0.3">
      <c r="X3192" s="970" t="str">
        <f t="shared" si="247"/>
        <v>PAS AE 2018</v>
      </c>
      <c r="Y3192" s="970" t="str">
        <f t="shared" si="248"/>
        <v/>
      </c>
      <c r="Z3192" s="957">
        <f t="shared" si="245"/>
        <v>0</v>
      </c>
      <c r="AA3192" s="957" t="str">
        <f t="shared" si="246"/>
        <v/>
      </c>
      <c r="AB3192" s="957">
        <f t="array" ref="AB3192">MAX(($I$2:$I$10000=I3192)*($W$2:$W$10000=W3192)*($E$2:$E$10000="51")*($P$2:$P$10000))</f>
        <v>0</v>
      </c>
      <c r="AC3192" s="957">
        <f t="shared" si="249"/>
        <v>0</v>
      </c>
    </row>
    <row r="3193" spans="24:29" x14ac:dyDescent="0.3">
      <c r="X3193" s="970" t="str">
        <f t="shared" si="247"/>
        <v>PAS AE 2018</v>
      </c>
      <c r="Y3193" s="970" t="str">
        <f t="shared" si="248"/>
        <v/>
      </c>
      <c r="Z3193" s="957">
        <f t="shared" si="245"/>
        <v>0</v>
      </c>
      <c r="AA3193" s="957" t="str">
        <f t="shared" si="246"/>
        <v/>
      </c>
      <c r="AB3193" s="957">
        <f t="array" ref="AB3193">MAX(($I$2:$I$10000=I3193)*($W$2:$W$10000=W3193)*($E$2:$E$10000="51")*($P$2:$P$10000))</f>
        <v>0</v>
      </c>
      <c r="AC3193" s="957">
        <f t="shared" si="249"/>
        <v>0</v>
      </c>
    </row>
    <row r="3194" spans="24:29" x14ac:dyDescent="0.3">
      <c r="X3194" s="970" t="str">
        <f t="shared" si="247"/>
        <v>PAS AE 2018</v>
      </c>
      <c r="Y3194" s="970" t="str">
        <f t="shared" si="248"/>
        <v/>
      </c>
      <c r="Z3194" s="957">
        <f t="shared" si="245"/>
        <v>0</v>
      </c>
      <c r="AA3194" s="957" t="str">
        <f t="shared" si="246"/>
        <v/>
      </c>
      <c r="AB3194" s="957">
        <f t="array" ref="AB3194">MAX(($I$2:$I$10000=I3194)*($W$2:$W$10000=W3194)*($E$2:$E$10000="51")*($P$2:$P$10000))</f>
        <v>0</v>
      </c>
      <c r="AC3194" s="957">
        <f t="shared" si="249"/>
        <v>0</v>
      </c>
    </row>
    <row r="3195" spans="24:29" x14ac:dyDescent="0.3">
      <c r="X3195" s="970" t="str">
        <f t="shared" si="247"/>
        <v>PAS AE 2018</v>
      </c>
      <c r="Y3195" s="970" t="str">
        <f t="shared" si="248"/>
        <v/>
      </c>
      <c r="Z3195" s="957">
        <f t="shared" si="245"/>
        <v>0</v>
      </c>
      <c r="AA3195" s="957" t="str">
        <f t="shared" si="246"/>
        <v/>
      </c>
      <c r="AB3195" s="957">
        <f t="array" ref="AB3195">MAX(($I$2:$I$10000=I3195)*($W$2:$W$10000=W3195)*($E$2:$E$10000="51")*($P$2:$P$10000))</f>
        <v>0</v>
      </c>
      <c r="AC3195" s="957">
        <f t="shared" si="249"/>
        <v>0</v>
      </c>
    </row>
    <row r="3196" spans="24:29" x14ac:dyDescent="0.3">
      <c r="X3196" s="970" t="str">
        <f t="shared" si="247"/>
        <v>PAS AE 2018</v>
      </c>
      <c r="Y3196" s="970" t="str">
        <f t="shared" si="248"/>
        <v/>
      </c>
      <c r="Z3196" s="957">
        <f t="shared" si="245"/>
        <v>0</v>
      </c>
      <c r="AA3196" s="957" t="str">
        <f t="shared" si="246"/>
        <v/>
      </c>
      <c r="AB3196" s="957">
        <f t="array" ref="AB3196">MAX(($I$2:$I$10000=I3196)*($W$2:$W$10000=W3196)*($E$2:$E$10000="51")*($P$2:$P$10000))</f>
        <v>0</v>
      </c>
      <c r="AC3196" s="957">
        <f t="shared" si="249"/>
        <v>0</v>
      </c>
    </row>
    <row r="3197" spans="24:29" x14ac:dyDescent="0.3">
      <c r="X3197" s="970" t="str">
        <f t="shared" si="247"/>
        <v>PAS AE 2018</v>
      </c>
      <c r="Y3197" s="970" t="str">
        <f t="shared" si="248"/>
        <v/>
      </c>
      <c r="Z3197" s="957">
        <f t="shared" si="245"/>
        <v>0</v>
      </c>
      <c r="AA3197" s="957" t="str">
        <f t="shared" si="246"/>
        <v/>
      </c>
      <c r="AB3197" s="957">
        <f t="array" ref="AB3197">MAX(($I$2:$I$10000=I3197)*($W$2:$W$10000=W3197)*($E$2:$E$10000="51")*($P$2:$P$10000))</f>
        <v>0</v>
      </c>
      <c r="AC3197" s="957">
        <f t="shared" si="249"/>
        <v>0</v>
      </c>
    </row>
    <row r="3198" spans="24:29" x14ac:dyDescent="0.3">
      <c r="X3198" s="970" t="str">
        <f t="shared" si="247"/>
        <v>PAS AE 2018</v>
      </c>
      <c r="Y3198" s="970" t="str">
        <f t="shared" si="248"/>
        <v/>
      </c>
      <c r="Z3198" s="957">
        <f t="shared" si="245"/>
        <v>0</v>
      </c>
      <c r="AA3198" s="957" t="str">
        <f t="shared" si="246"/>
        <v/>
      </c>
      <c r="AB3198" s="957">
        <f t="array" ref="AB3198">MAX(($I$2:$I$10000=I3198)*($W$2:$W$10000=W3198)*($E$2:$E$10000="51")*($P$2:$P$10000))</f>
        <v>0</v>
      </c>
      <c r="AC3198" s="957">
        <f t="shared" si="249"/>
        <v>0</v>
      </c>
    </row>
    <row r="3199" spans="24:29" x14ac:dyDescent="0.3">
      <c r="X3199" s="970" t="str">
        <f t="shared" si="247"/>
        <v>PAS AE 2018</v>
      </c>
      <c r="Y3199" s="970" t="str">
        <f t="shared" si="248"/>
        <v/>
      </c>
      <c r="Z3199" s="957">
        <f t="shared" si="245"/>
        <v>0</v>
      </c>
      <c r="AA3199" s="957" t="str">
        <f t="shared" si="246"/>
        <v/>
      </c>
      <c r="AB3199" s="957">
        <f t="array" ref="AB3199">MAX(($I$2:$I$10000=I3199)*($W$2:$W$10000=W3199)*($E$2:$E$10000="51")*($P$2:$P$10000))</f>
        <v>0</v>
      </c>
      <c r="AC3199" s="957">
        <f t="shared" si="249"/>
        <v>0</v>
      </c>
    </row>
    <row r="3200" spans="24:29" x14ac:dyDescent="0.3">
      <c r="X3200" s="970" t="str">
        <f t="shared" si="247"/>
        <v>PAS AE 2018</v>
      </c>
      <c r="Y3200" s="970" t="str">
        <f t="shared" si="248"/>
        <v/>
      </c>
      <c r="Z3200" s="957">
        <f t="shared" si="245"/>
        <v>0</v>
      </c>
      <c r="AA3200" s="957" t="str">
        <f t="shared" si="246"/>
        <v/>
      </c>
      <c r="AB3200" s="957">
        <f t="array" ref="AB3200">MAX(($I$2:$I$10000=I3200)*($W$2:$W$10000=W3200)*($E$2:$E$10000="51")*($P$2:$P$10000))</f>
        <v>0</v>
      </c>
      <c r="AC3200" s="957">
        <f t="shared" si="249"/>
        <v>0</v>
      </c>
    </row>
    <row r="3201" spans="24:29" x14ac:dyDescent="0.3">
      <c r="X3201" s="970" t="str">
        <f t="shared" si="247"/>
        <v>PAS AE 2018</v>
      </c>
      <c r="Y3201" s="970" t="str">
        <f t="shared" si="248"/>
        <v/>
      </c>
      <c r="Z3201" s="957">
        <f t="shared" si="245"/>
        <v>0</v>
      </c>
      <c r="AA3201" s="957" t="str">
        <f t="shared" si="246"/>
        <v/>
      </c>
      <c r="AB3201" s="957">
        <f t="array" ref="AB3201">MAX(($I$2:$I$10000=I3201)*($W$2:$W$10000=W3201)*($E$2:$E$10000="51")*($P$2:$P$10000))</f>
        <v>0</v>
      </c>
      <c r="AC3201" s="957">
        <f t="shared" si="249"/>
        <v>0</v>
      </c>
    </row>
    <row r="3202" spans="24:29" x14ac:dyDescent="0.3">
      <c r="X3202" s="970" t="str">
        <f t="shared" si="247"/>
        <v>PAS AE 2018</v>
      </c>
      <c r="Y3202" s="970" t="str">
        <f t="shared" si="248"/>
        <v/>
      </c>
      <c r="Z3202" s="957">
        <f t="shared" ref="Z3202:Z3265" si="250">IF(AND(X3202="AE 2018",Y3202&lt;&gt;"0"),F3202,0)</f>
        <v>0</v>
      </c>
      <c r="AA3202" s="957" t="str">
        <f t="shared" ref="AA3202:AA3265" si="251">LEFT(C3202,12)</f>
        <v/>
      </c>
      <c r="AB3202" s="957">
        <f t="array" ref="AB3202">MAX(($I$2:$I$10000=I3202)*($W$2:$W$10000=W3202)*($E$2:$E$10000="51")*($P$2:$P$10000))</f>
        <v>0</v>
      </c>
      <c r="AC3202" s="957">
        <f t="shared" si="249"/>
        <v>0</v>
      </c>
    </row>
    <row r="3203" spans="24:29" x14ac:dyDescent="0.3">
      <c r="X3203" s="970" t="str">
        <f t="shared" ref="X3203:X3266" si="252">IF(AND(OR(E3203="51",E3203="57",E3203="54",E3203="61"),YEAR(AB3203)=2018),"AE 2018","PAS AE 2018")</f>
        <v>PAS AE 2018</v>
      </c>
      <c r="Y3203" s="970" t="str">
        <f t="shared" ref="Y3203:Y3266" si="253">CONCATENATE(W3203,I3203,E3203)</f>
        <v/>
      </c>
      <c r="Z3203" s="957">
        <f t="shared" si="250"/>
        <v>0</v>
      </c>
      <c r="AA3203" s="957" t="str">
        <f t="shared" si="251"/>
        <v/>
      </c>
      <c r="AB3203" s="957">
        <f t="array" ref="AB3203">MAX(($I$2:$I$10000=I3203)*($W$2:$W$10000=W3203)*($E$2:$E$10000="51")*($P$2:$P$10000))</f>
        <v>0</v>
      </c>
      <c r="AC3203" s="957">
        <f t="shared" ref="AC3203:AC3266" si="254">IF(YEAR(A3203)&gt;2018,0,F3203)</f>
        <v>0</v>
      </c>
    </row>
    <row r="3204" spans="24:29" x14ac:dyDescent="0.3">
      <c r="X3204" s="970" t="str">
        <f t="shared" si="252"/>
        <v>PAS AE 2018</v>
      </c>
      <c r="Y3204" s="970" t="str">
        <f t="shared" si="253"/>
        <v/>
      </c>
      <c r="Z3204" s="957">
        <f t="shared" si="250"/>
        <v>0</v>
      </c>
      <c r="AA3204" s="957" t="str">
        <f t="shared" si="251"/>
        <v/>
      </c>
      <c r="AB3204" s="957">
        <f t="array" ref="AB3204">MAX(($I$2:$I$10000=I3204)*($W$2:$W$10000=W3204)*($E$2:$E$10000="51")*($P$2:$P$10000))</f>
        <v>0</v>
      </c>
      <c r="AC3204" s="957">
        <f t="shared" si="254"/>
        <v>0</v>
      </c>
    </row>
    <row r="3205" spans="24:29" x14ac:dyDescent="0.3">
      <c r="X3205" s="970" t="str">
        <f t="shared" si="252"/>
        <v>PAS AE 2018</v>
      </c>
      <c r="Y3205" s="970" t="str">
        <f t="shared" si="253"/>
        <v/>
      </c>
      <c r="Z3205" s="957">
        <f t="shared" si="250"/>
        <v>0</v>
      </c>
      <c r="AA3205" s="957" t="str">
        <f t="shared" si="251"/>
        <v/>
      </c>
      <c r="AB3205" s="957">
        <f t="array" ref="AB3205">MAX(($I$2:$I$10000=I3205)*($W$2:$W$10000=W3205)*($E$2:$E$10000="51")*($P$2:$P$10000))</f>
        <v>0</v>
      </c>
      <c r="AC3205" s="957">
        <f t="shared" si="254"/>
        <v>0</v>
      </c>
    </row>
    <row r="3206" spans="24:29" x14ac:dyDescent="0.3">
      <c r="X3206" s="970" t="str">
        <f t="shared" si="252"/>
        <v>PAS AE 2018</v>
      </c>
      <c r="Y3206" s="970" t="str">
        <f t="shared" si="253"/>
        <v/>
      </c>
      <c r="Z3206" s="957">
        <f t="shared" si="250"/>
        <v>0</v>
      </c>
      <c r="AA3206" s="957" t="str">
        <f t="shared" si="251"/>
        <v/>
      </c>
      <c r="AB3206" s="957">
        <f t="array" ref="AB3206">MAX(($I$2:$I$10000=I3206)*($W$2:$W$10000=W3206)*($E$2:$E$10000="51")*($P$2:$P$10000))</f>
        <v>0</v>
      </c>
      <c r="AC3206" s="957">
        <f t="shared" si="254"/>
        <v>0</v>
      </c>
    </row>
    <row r="3207" spans="24:29" x14ac:dyDescent="0.3">
      <c r="X3207" s="970" t="str">
        <f t="shared" si="252"/>
        <v>PAS AE 2018</v>
      </c>
      <c r="Y3207" s="970" t="str">
        <f t="shared" si="253"/>
        <v/>
      </c>
      <c r="Z3207" s="957">
        <f t="shared" si="250"/>
        <v>0</v>
      </c>
      <c r="AA3207" s="957" t="str">
        <f t="shared" si="251"/>
        <v/>
      </c>
      <c r="AB3207" s="957">
        <f t="array" ref="AB3207">MAX(($I$2:$I$10000=I3207)*($W$2:$W$10000=W3207)*($E$2:$E$10000="51")*($P$2:$P$10000))</f>
        <v>0</v>
      </c>
      <c r="AC3207" s="957">
        <f t="shared" si="254"/>
        <v>0</v>
      </c>
    </row>
    <row r="3208" spans="24:29" x14ac:dyDescent="0.3">
      <c r="X3208" s="970" t="str">
        <f t="shared" si="252"/>
        <v>PAS AE 2018</v>
      </c>
      <c r="Y3208" s="970" t="str">
        <f t="shared" si="253"/>
        <v/>
      </c>
      <c r="Z3208" s="957">
        <f t="shared" si="250"/>
        <v>0</v>
      </c>
      <c r="AA3208" s="957" t="str">
        <f t="shared" si="251"/>
        <v/>
      </c>
      <c r="AB3208" s="957">
        <f t="array" ref="AB3208">MAX(($I$2:$I$10000=I3208)*($W$2:$W$10000=W3208)*($E$2:$E$10000="51")*($P$2:$P$10000))</f>
        <v>0</v>
      </c>
      <c r="AC3208" s="957">
        <f t="shared" si="254"/>
        <v>0</v>
      </c>
    </row>
    <row r="3209" spans="24:29" x14ac:dyDescent="0.3">
      <c r="X3209" s="970" t="str">
        <f t="shared" si="252"/>
        <v>PAS AE 2018</v>
      </c>
      <c r="Y3209" s="970" t="str">
        <f t="shared" si="253"/>
        <v/>
      </c>
      <c r="Z3209" s="957">
        <f t="shared" si="250"/>
        <v>0</v>
      </c>
      <c r="AA3209" s="957" t="str">
        <f t="shared" si="251"/>
        <v/>
      </c>
      <c r="AB3209" s="957">
        <f t="array" ref="AB3209">MAX(($I$2:$I$10000=I3209)*($W$2:$W$10000=W3209)*($E$2:$E$10000="51")*($P$2:$P$10000))</f>
        <v>0</v>
      </c>
      <c r="AC3209" s="957">
        <f t="shared" si="254"/>
        <v>0</v>
      </c>
    </row>
    <row r="3210" spans="24:29" x14ac:dyDescent="0.3">
      <c r="X3210" s="970" t="str">
        <f t="shared" si="252"/>
        <v>PAS AE 2018</v>
      </c>
      <c r="Y3210" s="970" t="str">
        <f t="shared" si="253"/>
        <v/>
      </c>
      <c r="Z3210" s="957">
        <f t="shared" si="250"/>
        <v>0</v>
      </c>
      <c r="AA3210" s="957" t="str">
        <f t="shared" si="251"/>
        <v/>
      </c>
      <c r="AB3210" s="957">
        <f t="array" ref="AB3210">MAX(($I$2:$I$10000=I3210)*($W$2:$W$10000=W3210)*($E$2:$E$10000="51")*($P$2:$P$10000))</f>
        <v>0</v>
      </c>
      <c r="AC3210" s="957">
        <f t="shared" si="254"/>
        <v>0</v>
      </c>
    </row>
    <row r="3211" spans="24:29" x14ac:dyDescent="0.3">
      <c r="X3211" s="970" t="str">
        <f t="shared" si="252"/>
        <v>PAS AE 2018</v>
      </c>
      <c r="Y3211" s="970" t="str">
        <f t="shared" si="253"/>
        <v/>
      </c>
      <c r="Z3211" s="957">
        <f t="shared" si="250"/>
        <v>0</v>
      </c>
      <c r="AA3211" s="957" t="str">
        <f t="shared" si="251"/>
        <v/>
      </c>
      <c r="AB3211" s="957">
        <f t="array" ref="AB3211">MAX(($I$2:$I$10000=I3211)*($W$2:$W$10000=W3211)*($E$2:$E$10000="51")*($P$2:$P$10000))</f>
        <v>0</v>
      </c>
      <c r="AC3211" s="957">
        <f t="shared" si="254"/>
        <v>0</v>
      </c>
    </row>
    <row r="3212" spans="24:29" x14ac:dyDescent="0.3">
      <c r="X3212" s="970" t="str">
        <f t="shared" si="252"/>
        <v>PAS AE 2018</v>
      </c>
      <c r="Y3212" s="970" t="str">
        <f t="shared" si="253"/>
        <v/>
      </c>
      <c r="Z3212" s="957">
        <f t="shared" si="250"/>
        <v>0</v>
      </c>
      <c r="AA3212" s="957" t="str">
        <f t="shared" si="251"/>
        <v/>
      </c>
      <c r="AB3212" s="957">
        <f t="array" ref="AB3212">MAX(($I$2:$I$10000=I3212)*($W$2:$W$10000=W3212)*($E$2:$E$10000="51")*($P$2:$P$10000))</f>
        <v>0</v>
      </c>
      <c r="AC3212" s="957">
        <f t="shared" si="254"/>
        <v>0</v>
      </c>
    </row>
    <row r="3213" spans="24:29" x14ac:dyDescent="0.3">
      <c r="X3213" s="970" t="str">
        <f t="shared" si="252"/>
        <v>PAS AE 2018</v>
      </c>
      <c r="Y3213" s="970" t="str">
        <f t="shared" si="253"/>
        <v/>
      </c>
      <c r="Z3213" s="957">
        <f t="shared" si="250"/>
        <v>0</v>
      </c>
      <c r="AA3213" s="957" t="str">
        <f t="shared" si="251"/>
        <v/>
      </c>
      <c r="AB3213" s="957">
        <f t="array" ref="AB3213">MAX(($I$2:$I$10000=I3213)*($W$2:$W$10000=W3213)*($E$2:$E$10000="51")*($P$2:$P$10000))</f>
        <v>0</v>
      </c>
      <c r="AC3213" s="957">
        <f t="shared" si="254"/>
        <v>0</v>
      </c>
    </row>
    <row r="3214" spans="24:29" x14ac:dyDescent="0.3">
      <c r="X3214" s="970" t="str">
        <f t="shared" si="252"/>
        <v>PAS AE 2018</v>
      </c>
      <c r="Y3214" s="970" t="str">
        <f t="shared" si="253"/>
        <v/>
      </c>
      <c r="Z3214" s="957">
        <f t="shared" si="250"/>
        <v>0</v>
      </c>
      <c r="AA3214" s="957" t="str">
        <f t="shared" si="251"/>
        <v/>
      </c>
      <c r="AB3214" s="957">
        <f t="array" ref="AB3214">MAX(($I$2:$I$10000=I3214)*($W$2:$W$10000=W3214)*($E$2:$E$10000="51")*($P$2:$P$10000))</f>
        <v>0</v>
      </c>
      <c r="AC3214" s="957">
        <f t="shared" si="254"/>
        <v>0</v>
      </c>
    </row>
    <row r="3215" spans="24:29" x14ac:dyDescent="0.3">
      <c r="X3215" s="970" t="str">
        <f t="shared" si="252"/>
        <v>PAS AE 2018</v>
      </c>
      <c r="Y3215" s="970" t="str">
        <f t="shared" si="253"/>
        <v/>
      </c>
      <c r="Z3215" s="957">
        <f t="shared" si="250"/>
        <v>0</v>
      </c>
      <c r="AA3215" s="957" t="str">
        <f t="shared" si="251"/>
        <v/>
      </c>
      <c r="AB3215" s="957">
        <f t="array" ref="AB3215">MAX(($I$2:$I$10000=I3215)*($W$2:$W$10000=W3215)*($E$2:$E$10000="51")*($P$2:$P$10000))</f>
        <v>0</v>
      </c>
      <c r="AC3215" s="957">
        <f t="shared" si="254"/>
        <v>0</v>
      </c>
    </row>
    <row r="3216" spans="24:29" x14ac:dyDescent="0.3">
      <c r="X3216" s="970" t="str">
        <f t="shared" si="252"/>
        <v>PAS AE 2018</v>
      </c>
      <c r="Y3216" s="970" t="str">
        <f t="shared" si="253"/>
        <v/>
      </c>
      <c r="Z3216" s="957">
        <f t="shared" si="250"/>
        <v>0</v>
      </c>
      <c r="AA3216" s="957" t="str">
        <f t="shared" si="251"/>
        <v/>
      </c>
      <c r="AB3216" s="957">
        <f t="array" ref="AB3216">MAX(($I$2:$I$10000=I3216)*($W$2:$W$10000=W3216)*($E$2:$E$10000="51")*($P$2:$P$10000))</f>
        <v>0</v>
      </c>
      <c r="AC3216" s="957">
        <f t="shared" si="254"/>
        <v>0</v>
      </c>
    </row>
    <row r="3217" spans="24:29" x14ac:dyDescent="0.3">
      <c r="X3217" s="970" t="str">
        <f t="shared" si="252"/>
        <v>PAS AE 2018</v>
      </c>
      <c r="Y3217" s="970" t="str">
        <f t="shared" si="253"/>
        <v/>
      </c>
      <c r="Z3217" s="957">
        <f t="shared" si="250"/>
        <v>0</v>
      </c>
      <c r="AA3217" s="957" t="str">
        <f t="shared" si="251"/>
        <v/>
      </c>
      <c r="AB3217" s="957">
        <f t="array" ref="AB3217">MAX(($I$2:$I$10000=I3217)*($W$2:$W$10000=W3217)*($E$2:$E$10000="51")*($P$2:$P$10000))</f>
        <v>0</v>
      </c>
      <c r="AC3217" s="957">
        <f t="shared" si="254"/>
        <v>0</v>
      </c>
    </row>
    <row r="3218" spans="24:29" x14ac:dyDescent="0.3">
      <c r="X3218" s="970" t="str">
        <f t="shared" si="252"/>
        <v>PAS AE 2018</v>
      </c>
      <c r="Y3218" s="970" t="str">
        <f t="shared" si="253"/>
        <v/>
      </c>
      <c r="Z3218" s="957">
        <f t="shared" si="250"/>
        <v>0</v>
      </c>
      <c r="AA3218" s="957" t="str">
        <f t="shared" si="251"/>
        <v/>
      </c>
      <c r="AB3218" s="957">
        <f t="array" ref="AB3218">MAX(($I$2:$I$10000=I3218)*($W$2:$W$10000=W3218)*($E$2:$E$10000="51")*($P$2:$P$10000))</f>
        <v>0</v>
      </c>
      <c r="AC3218" s="957">
        <f t="shared" si="254"/>
        <v>0</v>
      </c>
    </row>
    <row r="3219" spans="24:29" x14ac:dyDescent="0.3">
      <c r="X3219" s="970" t="str">
        <f t="shared" si="252"/>
        <v>PAS AE 2018</v>
      </c>
      <c r="Y3219" s="970" t="str">
        <f t="shared" si="253"/>
        <v/>
      </c>
      <c r="Z3219" s="957">
        <f t="shared" si="250"/>
        <v>0</v>
      </c>
      <c r="AA3219" s="957" t="str">
        <f t="shared" si="251"/>
        <v/>
      </c>
      <c r="AB3219" s="957">
        <f t="array" ref="AB3219">MAX(($I$2:$I$10000=I3219)*($W$2:$W$10000=W3219)*($E$2:$E$10000="51")*($P$2:$P$10000))</f>
        <v>0</v>
      </c>
      <c r="AC3219" s="957">
        <f t="shared" si="254"/>
        <v>0</v>
      </c>
    </row>
    <row r="3220" spans="24:29" x14ac:dyDescent="0.3">
      <c r="X3220" s="970" t="str">
        <f t="shared" si="252"/>
        <v>PAS AE 2018</v>
      </c>
      <c r="Y3220" s="970" t="str">
        <f t="shared" si="253"/>
        <v/>
      </c>
      <c r="Z3220" s="957">
        <f t="shared" si="250"/>
        <v>0</v>
      </c>
      <c r="AA3220" s="957" t="str">
        <f t="shared" si="251"/>
        <v/>
      </c>
      <c r="AB3220" s="957">
        <f t="array" ref="AB3220">MAX(($I$2:$I$10000=I3220)*($W$2:$W$10000=W3220)*($E$2:$E$10000="51")*($P$2:$P$10000))</f>
        <v>0</v>
      </c>
      <c r="AC3220" s="957">
        <f t="shared" si="254"/>
        <v>0</v>
      </c>
    </row>
    <row r="3221" spans="24:29" x14ac:dyDescent="0.3">
      <c r="X3221" s="970" t="str">
        <f t="shared" si="252"/>
        <v>PAS AE 2018</v>
      </c>
      <c r="Y3221" s="970" t="str">
        <f t="shared" si="253"/>
        <v/>
      </c>
      <c r="Z3221" s="957">
        <f t="shared" si="250"/>
        <v>0</v>
      </c>
      <c r="AA3221" s="957" t="str">
        <f t="shared" si="251"/>
        <v/>
      </c>
      <c r="AB3221" s="957">
        <f t="array" ref="AB3221">MAX(($I$2:$I$10000=I3221)*($W$2:$W$10000=W3221)*($E$2:$E$10000="51")*($P$2:$P$10000))</f>
        <v>0</v>
      </c>
      <c r="AC3221" s="957">
        <f t="shared" si="254"/>
        <v>0</v>
      </c>
    </row>
    <row r="3222" spans="24:29" x14ac:dyDescent="0.3">
      <c r="X3222" s="970" t="str">
        <f t="shared" si="252"/>
        <v>PAS AE 2018</v>
      </c>
      <c r="Y3222" s="970" t="str">
        <f t="shared" si="253"/>
        <v/>
      </c>
      <c r="Z3222" s="957">
        <f t="shared" si="250"/>
        <v>0</v>
      </c>
      <c r="AA3222" s="957" t="str">
        <f t="shared" si="251"/>
        <v/>
      </c>
      <c r="AB3222" s="957">
        <f t="array" ref="AB3222">MAX(($I$2:$I$10000=I3222)*($W$2:$W$10000=W3222)*($E$2:$E$10000="51")*($P$2:$P$10000))</f>
        <v>0</v>
      </c>
      <c r="AC3222" s="957">
        <f t="shared" si="254"/>
        <v>0</v>
      </c>
    </row>
    <row r="3223" spans="24:29" x14ac:dyDescent="0.3">
      <c r="X3223" s="970" t="str">
        <f t="shared" si="252"/>
        <v>PAS AE 2018</v>
      </c>
      <c r="Y3223" s="970" t="str">
        <f t="shared" si="253"/>
        <v/>
      </c>
      <c r="Z3223" s="957">
        <f t="shared" si="250"/>
        <v>0</v>
      </c>
      <c r="AA3223" s="957" t="str">
        <f t="shared" si="251"/>
        <v/>
      </c>
      <c r="AB3223" s="957">
        <f t="array" ref="AB3223">MAX(($I$2:$I$10000=I3223)*($W$2:$W$10000=W3223)*($E$2:$E$10000="51")*($P$2:$P$10000))</f>
        <v>0</v>
      </c>
      <c r="AC3223" s="957">
        <f t="shared" si="254"/>
        <v>0</v>
      </c>
    </row>
    <row r="3224" spans="24:29" x14ac:dyDescent="0.3">
      <c r="X3224" s="970" t="str">
        <f t="shared" si="252"/>
        <v>PAS AE 2018</v>
      </c>
      <c r="Y3224" s="970" t="str">
        <f t="shared" si="253"/>
        <v/>
      </c>
      <c r="Z3224" s="957">
        <f t="shared" si="250"/>
        <v>0</v>
      </c>
      <c r="AA3224" s="957" t="str">
        <f t="shared" si="251"/>
        <v/>
      </c>
      <c r="AB3224" s="957">
        <f t="array" ref="AB3224">MAX(($I$2:$I$10000=I3224)*($W$2:$W$10000=W3224)*($E$2:$E$10000="51")*($P$2:$P$10000))</f>
        <v>0</v>
      </c>
      <c r="AC3224" s="957">
        <f t="shared" si="254"/>
        <v>0</v>
      </c>
    </row>
    <row r="3225" spans="24:29" x14ac:dyDescent="0.3">
      <c r="X3225" s="970" t="str">
        <f t="shared" si="252"/>
        <v>PAS AE 2018</v>
      </c>
      <c r="Y3225" s="970" t="str">
        <f t="shared" si="253"/>
        <v/>
      </c>
      <c r="Z3225" s="957">
        <f t="shared" si="250"/>
        <v>0</v>
      </c>
      <c r="AA3225" s="957" t="str">
        <f t="shared" si="251"/>
        <v/>
      </c>
      <c r="AB3225" s="957">
        <f t="array" ref="AB3225">MAX(($I$2:$I$10000=I3225)*($W$2:$W$10000=W3225)*($E$2:$E$10000="51")*($P$2:$P$10000))</f>
        <v>0</v>
      </c>
      <c r="AC3225" s="957">
        <f t="shared" si="254"/>
        <v>0</v>
      </c>
    </row>
    <row r="3226" spans="24:29" x14ac:dyDescent="0.3">
      <c r="X3226" s="970" t="str">
        <f t="shared" si="252"/>
        <v>PAS AE 2018</v>
      </c>
      <c r="Y3226" s="970" t="str">
        <f t="shared" si="253"/>
        <v/>
      </c>
      <c r="Z3226" s="957">
        <f t="shared" si="250"/>
        <v>0</v>
      </c>
      <c r="AA3226" s="957" t="str">
        <f t="shared" si="251"/>
        <v/>
      </c>
      <c r="AB3226" s="957">
        <f t="array" ref="AB3226">MAX(($I$2:$I$10000=I3226)*($W$2:$W$10000=W3226)*($E$2:$E$10000="51")*($P$2:$P$10000))</f>
        <v>0</v>
      </c>
      <c r="AC3226" s="957">
        <f t="shared" si="254"/>
        <v>0</v>
      </c>
    </row>
    <row r="3227" spans="24:29" x14ac:dyDescent="0.3">
      <c r="X3227" s="970" t="str">
        <f t="shared" si="252"/>
        <v>PAS AE 2018</v>
      </c>
      <c r="Y3227" s="970" t="str">
        <f t="shared" si="253"/>
        <v/>
      </c>
      <c r="Z3227" s="957">
        <f t="shared" si="250"/>
        <v>0</v>
      </c>
      <c r="AA3227" s="957" t="str">
        <f t="shared" si="251"/>
        <v/>
      </c>
      <c r="AB3227" s="957">
        <f t="array" ref="AB3227">MAX(($I$2:$I$10000=I3227)*($W$2:$W$10000=W3227)*($E$2:$E$10000="51")*($P$2:$P$10000))</f>
        <v>0</v>
      </c>
      <c r="AC3227" s="957">
        <f t="shared" si="254"/>
        <v>0</v>
      </c>
    </row>
    <row r="3228" spans="24:29" x14ac:dyDescent="0.3">
      <c r="X3228" s="970" t="str">
        <f t="shared" si="252"/>
        <v>PAS AE 2018</v>
      </c>
      <c r="Y3228" s="970" t="str">
        <f t="shared" si="253"/>
        <v/>
      </c>
      <c r="Z3228" s="957">
        <f t="shared" si="250"/>
        <v>0</v>
      </c>
      <c r="AA3228" s="957" t="str">
        <f t="shared" si="251"/>
        <v/>
      </c>
      <c r="AB3228" s="957">
        <f t="array" ref="AB3228">MAX(($I$2:$I$10000=I3228)*($W$2:$W$10000=W3228)*($E$2:$E$10000="51")*($P$2:$P$10000))</f>
        <v>0</v>
      </c>
      <c r="AC3228" s="957">
        <f t="shared" si="254"/>
        <v>0</v>
      </c>
    </row>
    <row r="3229" spans="24:29" x14ac:dyDescent="0.3">
      <c r="X3229" s="970" t="str">
        <f t="shared" si="252"/>
        <v>PAS AE 2018</v>
      </c>
      <c r="Y3229" s="970" t="str">
        <f t="shared" si="253"/>
        <v/>
      </c>
      <c r="Z3229" s="957">
        <f t="shared" si="250"/>
        <v>0</v>
      </c>
      <c r="AA3229" s="957" t="str">
        <f t="shared" si="251"/>
        <v/>
      </c>
      <c r="AB3229" s="957">
        <f t="array" ref="AB3229">MAX(($I$2:$I$10000=I3229)*($W$2:$W$10000=W3229)*($E$2:$E$10000="51")*($P$2:$P$10000))</f>
        <v>0</v>
      </c>
      <c r="AC3229" s="957">
        <f t="shared" si="254"/>
        <v>0</v>
      </c>
    </row>
    <row r="3230" spans="24:29" x14ac:dyDescent="0.3">
      <c r="X3230" s="970" t="str">
        <f t="shared" si="252"/>
        <v>PAS AE 2018</v>
      </c>
      <c r="Y3230" s="970" t="str">
        <f t="shared" si="253"/>
        <v/>
      </c>
      <c r="Z3230" s="957">
        <f t="shared" si="250"/>
        <v>0</v>
      </c>
      <c r="AA3230" s="957" t="str">
        <f t="shared" si="251"/>
        <v/>
      </c>
      <c r="AB3230" s="957">
        <f t="array" ref="AB3230">MAX(($I$2:$I$10000=I3230)*($W$2:$W$10000=W3230)*($E$2:$E$10000="51")*($P$2:$P$10000))</f>
        <v>0</v>
      </c>
      <c r="AC3230" s="957">
        <f t="shared" si="254"/>
        <v>0</v>
      </c>
    </row>
    <row r="3231" spans="24:29" x14ac:dyDescent="0.3">
      <c r="X3231" s="970" t="str">
        <f t="shared" si="252"/>
        <v>PAS AE 2018</v>
      </c>
      <c r="Y3231" s="970" t="str">
        <f t="shared" si="253"/>
        <v/>
      </c>
      <c r="Z3231" s="957">
        <f t="shared" si="250"/>
        <v>0</v>
      </c>
      <c r="AA3231" s="957" t="str">
        <f t="shared" si="251"/>
        <v/>
      </c>
      <c r="AB3231" s="957">
        <f t="array" ref="AB3231">MAX(($I$2:$I$10000=I3231)*($W$2:$W$10000=W3231)*($E$2:$E$10000="51")*($P$2:$P$10000))</f>
        <v>0</v>
      </c>
      <c r="AC3231" s="957">
        <f t="shared" si="254"/>
        <v>0</v>
      </c>
    </row>
    <row r="3232" spans="24:29" x14ac:dyDescent="0.3">
      <c r="X3232" s="970" t="str">
        <f t="shared" si="252"/>
        <v>PAS AE 2018</v>
      </c>
      <c r="Y3232" s="970" t="str">
        <f t="shared" si="253"/>
        <v/>
      </c>
      <c r="Z3232" s="957">
        <f t="shared" si="250"/>
        <v>0</v>
      </c>
      <c r="AA3232" s="957" t="str">
        <f t="shared" si="251"/>
        <v/>
      </c>
      <c r="AB3232" s="957">
        <f t="array" ref="AB3232">MAX(($I$2:$I$10000=I3232)*($W$2:$W$10000=W3232)*($E$2:$E$10000="51")*($P$2:$P$10000))</f>
        <v>0</v>
      </c>
      <c r="AC3232" s="957">
        <f t="shared" si="254"/>
        <v>0</v>
      </c>
    </row>
    <row r="3233" spans="24:29" x14ac:dyDescent="0.3">
      <c r="X3233" s="970" t="str">
        <f t="shared" si="252"/>
        <v>PAS AE 2018</v>
      </c>
      <c r="Y3233" s="970" t="str">
        <f t="shared" si="253"/>
        <v/>
      </c>
      <c r="Z3233" s="957">
        <f t="shared" si="250"/>
        <v>0</v>
      </c>
      <c r="AA3233" s="957" t="str">
        <f t="shared" si="251"/>
        <v/>
      </c>
      <c r="AB3233" s="957">
        <f t="array" ref="AB3233">MAX(($I$2:$I$10000=I3233)*($W$2:$W$10000=W3233)*($E$2:$E$10000="51")*($P$2:$P$10000))</f>
        <v>0</v>
      </c>
      <c r="AC3233" s="957">
        <f t="shared" si="254"/>
        <v>0</v>
      </c>
    </row>
    <row r="3234" spans="24:29" x14ac:dyDescent="0.3">
      <c r="X3234" s="970" t="str">
        <f t="shared" si="252"/>
        <v>PAS AE 2018</v>
      </c>
      <c r="Y3234" s="970" t="str">
        <f t="shared" si="253"/>
        <v/>
      </c>
      <c r="Z3234" s="957">
        <f t="shared" si="250"/>
        <v>0</v>
      </c>
      <c r="AA3234" s="957" t="str">
        <f t="shared" si="251"/>
        <v/>
      </c>
      <c r="AB3234" s="957">
        <f t="array" ref="AB3234">MAX(($I$2:$I$10000=I3234)*($W$2:$W$10000=W3234)*($E$2:$E$10000="51")*($P$2:$P$10000))</f>
        <v>0</v>
      </c>
      <c r="AC3234" s="957">
        <f t="shared" si="254"/>
        <v>0</v>
      </c>
    </row>
    <row r="3235" spans="24:29" x14ac:dyDescent="0.3">
      <c r="X3235" s="970" t="str">
        <f t="shared" si="252"/>
        <v>PAS AE 2018</v>
      </c>
      <c r="Y3235" s="970" t="str">
        <f t="shared" si="253"/>
        <v/>
      </c>
      <c r="Z3235" s="957">
        <f t="shared" si="250"/>
        <v>0</v>
      </c>
      <c r="AA3235" s="957" t="str">
        <f t="shared" si="251"/>
        <v/>
      </c>
      <c r="AB3235" s="957">
        <f t="array" ref="AB3235">MAX(($I$2:$I$10000=I3235)*($W$2:$W$10000=W3235)*($E$2:$E$10000="51")*($P$2:$P$10000))</f>
        <v>0</v>
      </c>
      <c r="AC3235" s="957">
        <f t="shared" si="254"/>
        <v>0</v>
      </c>
    </row>
    <row r="3236" spans="24:29" x14ac:dyDescent="0.3">
      <c r="X3236" s="970" t="str">
        <f t="shared" si="252"/>
        <v>PAS AE 2018</v>
      </c>
      <c r="Y3236" s="970" t="str">
        <f t="shared" si="253"/>
        <v/>
      </c>
      <c r="Z3236" s="957">
        <f t="shared" si="250"/>
        <v>0</v>
      </c>
      <c r="AA3236" s="957" t="str">
        <f t="shared" si="251"/>
        <v/>
      </c>
      <c r="AB3236" s="957">
        <f t="array" ref="AB3236">MAX(($I$2:$I$10000=I3236)*($W$2:$W$10000=W3236)*($E$2:$E$10000="51")*($P$2:$P$10000))</f>
        <v>0</v>
      </c>
      <c r="AC3236" s="957">
        <f t="shared" si="254"/>
        <v>0</v>
      </c>
    </row>
    <row r="3237" spans="24:29" x14ac:dyDescent="0.3">
      <c r="X3237" s="970" t="str">
        <f t="shared" si="252"/>
        <v>PAS AE 2018</v>
      </c>
      <c r="Y3237" s="970" t="str">
        <f t="shared" si="253"/>
        <v/>
      </c>
      <c r="Z3237" s="957">
        <f t="shared" si="250"/>
        <v>0</v>
      </c>
      <c r="AA3237" s="957" t="str">
        <f t="shared" si="251"/>
        <v/>
      </c>
      <c r="AB3237" s="957">
        <f t="array" ref="AB3237">MAX(($I$2:$I$10000=I3237)*($W$2:$W$10000=W3237)*($E$2:$E$10000="51")*($P$2:$P$10000))</f>
        <v>0</v>
      </c>
      <c r="AC3237" s="957">
        <f t="shared" si="254"/>
        <v>0</v>
      </c>
    </row>
    <row r="3238" spans="24:29" x14ac:dyDescent="0.3">
      <c r="X3238" s="970" t="str">
        <f t="shared" si="252"/>
        <v>PAS AE 2018</v>
      </c>
      <c r="Y3238" s="970" t="str">
        <f t="shared" si="253"/>
        <v/>
      </c>
      <c r="Z3238" s="957">
        <f t="shared" si="250"/>
        <v>0</v>
      </c>
      <c r="AA3238" s="957" t="str">
        <f t="shared" si="251"/>
        <v/>
      </c>
      <c r="AB3238" s="957">
        <f t="array" ref="AB3238">MAX(($I$2:$I$10000=I3238)*($W$2:$W$10000=W3238)*($E$2:$E$10000="51")*($P$2:$P$10000))</f>
        <v>0</v>
      </c>
      <c r="AC3238" s="957">
        <f t="shared" si="254"/>
        <v>0</v>
      </c>
    </row>
    <row r="3239" spans="24:29" x14ac:dyDescent="0.3">
      <c r="X3239" s="970" t="str">
        <f t="shared" si="252"/>
        <v>PAS AE 2018</v>
      </c>
      <c r="Y3239" s="970" t="str">
        <f t="shared" si="253"/>
        <v/>
      </c>
      <c r="Z3239" s="957">
        <f t="shared" si="250"/>
        <v>0</v>
      </c>
      <c r="AA3239" s="957" t="str">
        <f t="shared" si="251"/>
        <v/>
      </c>
      <c r="AB3239" s="957">
        <f t="array" ref="AB3239">MAX(($I$2:$I$10000=I3239)*($W$2:$W$10000=W3239)*($E$2:$E$10000="51")*($P$2:$P$10000))</f>
        <v>0</v>
      </c>
      <c r="AC3239" s="957">
        <f t="shared" si="254"/>
        <v>0</v>
      </c>
    </row>
    <row r="3240" spans="24:29" x14ac:dyDescent="0.3">
      <c r="X3240" s="970" t="str">
        <f t="shared" si="252"/>
        <v>PAS AE 2018</v>
      </c>
      <c r="Y3240" s="970" t="str">
        <f t="shared" si="253"/>
        <v/>
      </c>
      <c r="Z3240" s="957">
        <f t="shared" si="250"/>
        <v>0</v>
      </c>
      <c r="AA3240" s="957" t="str">
        <f t="shared" si="251"/>
        <v/>
      </c>
      <c r="AB3240" s="957">
        <f t="array" ref="AB3240">MAX(($I$2:$I$10000=I3240)*($W$2:$W$10000=W3240)*($E$2:$E$10000="51")*($P$2:$P$10000))</f>
        <v>0</v>
      </c>
      <c r="AC3240" s="957">
        <f t="shared" si="254"/>
        <v>0</v>
      </c>
    </row>
    <row r="3241" spans="24:29" x14ac:dyDescent="0.3">
      <c r="X3241" s="970" t="str">
        <f t="shared" si="252"/>
        <v>PAS AE 2018</v>
      </c>
      <c r="Y3241" s="970" t="str">
        <f t="shared" si="253"/>
        <v/>
      </c>
      <c r="Z3241" s="957">
        <f t="shared" si="250"/>
        <v>0</v>
      </c>
      <c r="AA3241" s="957" t="str">
        <f t="shared" si="251"/>
        <v/>
      </c>
      <c r="AB3241" s="957">
        <f t="array" ref="AB3241">MAX(($I$2:$I$10000=I3241)*($W$2:$W$10000=W3241)*($E$2:$E$10000="51")*($P$2:$P$10000))</f>
        <v>0</v>
      </c>
      <c r="AC3241" s="957">
        <f t="shared" si="254"/>
        <v>0</v>
      </c>
    </row>
    <row r="3242" spans="24:29" x14ac:dyDescent="0.3">
      <c r="X3242" s="970" t="str">
        <f t="shared" si="252"/>
        <v>PAS AE 2018</v>
      </c>
      <c r="Y3242" s="970" t="str">
        <f t="shared" si="253"/>
        <v/>
      </c>
      <c r="Z3242" s="957">
        <f t="shared" si="250"/>
        <v>0</v>
      </c>
      <c r="AA3242" s="957" t="str">
        <f t="shared" si="251"/>
        <v/>
      </c>
      <c r="AB3242" s="957">
        <f t="array" ref="AB3242">MAX(($I$2:$I$10000=I3242)*($W$2:$W$10000=W3242)*($E$2:$E$10000="51")*($P$2:$P$10000))</f>
        <v>0</v>
      </c>
      <c r="AC3242" s="957">
        <f t="shared" si="254"/>
        <v>0</v>
      </c>
    </row>
    <row r="3243" spans="24:29" x14ac:dyDescent="0.3">
      <c r="X3243" s="970" t="str">
        <f t="shared" si="252"/>
        <v>PAS AE 2018</v>
      </c>
      <c r="Y3243" s="970" t="str">
        <f t="shared" si="253"/>
        <v/>
      </c>
      <c r="Z3243" s="957">
        <f t="shared" si="250"/>
        <v>0</v>
      </c>
      <c r="AA3243" s="957" t="str">
        <f t="shared" si="251"/>
        <v/>
      </c>
      <c r="AB3243" s="957">
        <f t="array" ref="AB3243">MAX(($I$2:$I$10000=I3243)*($W$2:$W$10000=W3243)*($E$2:$E$10000="51")*($P$2:$P$10000))</f>
        <v>0</v>
      </c>
      <c r="AC3243" s="957">
        <f t="shared" si="254"/>
        <v>0</v>
      </c>
    </row>
    <row r="3244" spans="24:29" x14ac:dyDescent="0.3">
      <c r="X3244" s="970" t="str">
        <f t="shared" si="252"/>
        <v>PAS AE 2018</v>
      </c>
      <c r="Y3244" s="970" t="str">
        <f t="shared" si="253"/>
        <v/>
      </c>
      <c r="Z3244" s="957">
        <f t="shared" si="250"/>
        <v>0</v>
      </c>
      <c r="AA3244" s="957" t="str">
        <f t="shared" si="251"/>
        <v/>
      </c>
      <c r="AB3244" s="957">
        <f t="array" ref="AB3244">MAX(($I$2:$I$10000=I3244)*($W$2:$W$10000=W3244)*($E$2:$E$10000="51")*($P$2:$P$10000))</f>
        <v>0</v>
      </c>
      <c r="AC3244" s="957">
        <f t="shared" si="254"/>
        <v>0</v>
      </c>
    </row>
    <row r="3245" spans="24:29" x14ac:dyDescent="0.3">
      <c r="X3245" s="970" t="str">
        <f t="shared" si="252"/>
        <v>PAS AE 2018</v>
      </c>
      <c r="Y3245" s="970" t="str">
        <f t="shared" si="253"/>
        <v/>
      </c>
      <c r="Z3245" s="957">
        <f t="shared" si="250"/>
        <v>0</v>
      </c>
      <c r="AA3245" s="957" t="str">
        <f t="shared" si="251"/>
        <v/>
      </c>
      <c r="AB3245" s="957">
        <f t="array" ref="AB3245">MAX(($I$2:$I$10000=I3245)*($W$2:$W$10000=W3245)*($E$2:$E$10000="51")*($P$2:$P$10000))</f>
        <v>0</v>
      </c>
      <c r="AC3245" s="957">
        <f t="shared" si="254"/>
        <v>0</v>
      </c>
    </row>
    <row r="3246" spans="24:29" x14ac:dyDescent="0.3">
      <c r="X3246" s="970" t="str">
        <f t="shared" si="252"/>
        <v>PAS AE 2018</v>
      </c>
      <c r="Y3246" s="970" t="str">
        <f t="shared" si="253"/>
        <v/>
      </c>
      <c r="Z3246" s="957">
        <f t="shared" si="250"/>
        <v>0</v>
      </c>
      <c r="AA3246" s="957" t="str">
        <f t="shared" si="251"/>
        <v/>
      </c>
      <c r="AB3246" s="957">
        <f t="array" ref="AB3246">MAX(($I$2:$I$10000=I3246)*($W$2:$W$10000=W3246)*($E$2:$E$10000="51")*($P$2:$P$10000))</f>
        <v>0</v>
      </c>
      <c r="AC3246" s="957">
        <f t="shared" si="254"/>
        <v>0</v>
      </c>
    </row>
    <row r="3247" spans="24:29" x14ac:dyDescent="0.3">
      <c r="X3247" s="970" t="str">
        <f t="shared" si="252"/>
        <v>PAS AE 2018</v>
      </c>
      <c r="Y3247" s="970" t="str">
        <f t="shared" si="253"/>
        <v/>
      </c>
      <c r="Z3247" s="957">
        <f t="shared" si="250"/>
        <v>0</v>
      </c>
      <c r="AA3247" s="957" t="str">
        <f t="shared" si="251"/>
        <v/>
      </c>
      <c r="AB3247" s="957">
        <f t="array" ref="AB3247">MAX(($I$2:$I$10000=I3247)*($W$2:$W$10000=W3247)*($E$2:$E$10000="51")*($P$2:$P$10000))</f>
        <v>0</v>
      </c>
      <c r="AC3247" s="957">
        <f t="shared" si="254"/>
        <v>0</v>
      </c>
    </row>
    <row r="3248" spans="24:29" x14ac:dyDescent="0.3">
      <c r="X3248" s="970" t="str">
        <f t="shared" si="252"/>
        <v>PAS AE 2018</v>
      </c>
      <c r="Y3248" s="970" t="str">
        <f t="shared" si="253"/>
        <v/>
      </c>
      <c r="Z3248" s="957">
        <f t="shared" si="250"/>
        <v>0</v>
      </c>
      <c r="AA3248" s="957" t="str">
        <f t="shared" si="251"/>
        <v/>
      </c>
      <c r="AB3248" s="957">
        <f t="array" ref="AB3248">MAX(($I$2:$I$10000=I3248)*($W$2:$W$10000=W3248)*($E$2:$E$10000="51")*($P$2:$P$10000))</f>
        <v>0</v>
      </c>
      <c r="AC3248" s="957">
        <f t="shared" si="254"/>
        <v>0</v>
      </c>
    </row>
    <row r="3249" spans="24:29" x14ac:dyDescent="0.3">
      <c r="X3249" s="970" t="str">
        <f t="shared" si="252"/>
        <v>PAS AE 2018</v>
      </c>
      <c r="Y3249" s="970" t="str">
        <f t="shared" si="253"/>
        <v/>
      </c>
      <c r="Z3249" s="957">
        <f t="shared" si="250"/>
        <v>0</v>
      </c>
      <c r="AA3249" s="957" t="str">
        <f t="shared" si="251"/>
        <v/>
      </c>
      <c r="AB3249" s="957">
        <f t="array" ref="AB3249">MAX(($I$2:$I$10000=I3249)*($W$2:$W$10000=W3249)*($E$2:$E$10000="51")*($P$2:$P$10000))</f>
        <v>0</v>
      </c>
      <c r="AC3249" s="957">
        <f t="shared" si="254"/>
        <v>0</v>
      </c>
    </row>
    <row r="3250" spans="24:29" x14ac:dyDescent="0.3">
      <c r="X3250" s="970" t="str">
        <f t="shared" si="252"/>
        <v>PAS AE 2018</v>
      </c>
      <c r="Y3250" s="970" t="str">
        <f t="shared" si="253"/>
        <v/>
      </c>
      <c r="Z3250" s="957">
        <f t="shared" si="250"/>
        <v>0</v>
      </c>
      <c r="AA3250" s="957" t="str">
        <f t="shared" si="251"/>
        <v/>
      </c>
      <c r="AB3250" s="957">
        <f t="array" ref="AB3250">MAX(($I$2:$I$10000=I3250)*($W$2:$W$10000=W3250)*($E$2:$E$10000="51")*($P$2:$P$10000))</f>
        <v>0</v>
      </c>
      <c r="AC3250" s="957">
        <f t="shared" si="254"/>
        <v>0</v>
      </c>
    </row>
    <row r="3251" spans="24:29" x14ac:dyDescent="0.3">
      <c r="X3251" s="970" t="str">
        <f t="shared" si="252"/>
        <v>PAS AE 2018</v>
      </c>
      <c r="Y3251" s="970" t="str">
        <f t="shared" si="253"/>
        <v/>
      </c>
      <c r="Z3251" s="957">
        <f t="shared" si="250"/>
        <v>0</v>
      </c>
      <c r="AA3251" s="957" t="str">
        <f t="shared" si="251"/>
        <v/>
      </c>
      <c r="AB3251" s="957">
        <f t="array" ref="AB3251">MAX(($I$2:$I$10000=I3251)*($W$2:$W$10000=W3251)*($E$2:$E$10000="51")*($P$2:$P$10000))</f>
        <v>0</v>
      </c>
      <c r="AC3251" s="957">
        <f t="shared" si="254"/>
        <v>0</v>
      </c>
    </row>
    <row r="3252" spans="24:29" x14ac:dyDescent="0.3">
      <c r="X3252" s="970" t="str">
        <f t="shared" si="252"/>
        <v>PAS AE 2018</v>
      </c>
      <c r="Y3252" s="970" t="str">
        <f t="shared" si="253"/>
        <v/>
      </c>
      <c r="Z3252" s="957">
        <f t="shared" si="250"/>
        <v>0</v>
      </c>
      <c r="AA3252" s="957" t="str">
        <f t="shared" si="251"/>
        <v/>
      </c>
      <c r="AB3252" s="957">
        <f t="array" ref="AB3252">MAX(($I$2:$I$10000=I3252)*($W$2:$W$10000=W3252)*($E$2:$E$10000="51")*($P$2:$P$10000))</f>
        <v>0</v>
      </c>
      <c r="AC3252" s="957">
        <f t="shared" si="254"/>
        <v>0</v>
      </c>
    </row>
    <row r="3253" spans="24:29" x14ac:dyDescent="0.3">
      <c r="X3253" s="970" t="str">
        <f t="shared" si="252"/>
        <v>PAS AE 2018</v>
      </c>
      <c r="Y3253" s="970" t="str">
        <f t="shared" si="253"/>
        <v/>
      </c>
      <c r="Z3253" s="957">
        <f t="shared" si="250"/>
        <v>0</v>
      </c>
      <c r="AA3253" s="957" t="str">
        <f t="shared" si="251"/>
        <v/>
      </c>
      <c r="AB3253" s="957">
        <f t="array" ref="AB3253">MAX(($I$2:$I$10000=I3253)*($W$2:$W$10000=W3253)*($E$2:$E$10000="51")*($P$2:$P$10000))</f>
        <v>0</v>
      </c>
      <c r="AC3253" s="957">
        <f t="shared" si="254"/>
        <v>0</v>
      </c>
    </row>
    <row r="3254" spans="24:29" x14ac:dyDescent="0.3">
      <c r="X3254" s="970" t="str">
        <f t="shared" si="252"/>
        <v>PAS AE 2018</v>
      </c>
      <c r="Y3254" s="970" t="str">
        <f t="shared" si="253"/>
        <v/>
      </c>
      <c r="Z3254" s="957">
        <f t="shared" si="250"/>
        <v>0</v>
      </c>
      <c r="AA3254" s="957" t="str">
        <f t="shared" si="251"/>
        <v/>
      </c>
      <c r="AB3254" s="957">
        <f t="array" ref="AB3254">MAX(($I$2:$I$10000=I3254)*($W$2:$W$10000=W3254)*($E$2:$E$10000="51")*($P$2:$P$10000))</f>
        <v>0</v>
      </c>
      <c r="AC3254" s="957">
        <f t="shared" si="254"/>
        <v>0</v>
      </c>
    </row>
    <row r="3255" spans="24:29" x14ac:dyDescent="0.3">
      <c r="X3255" s="970" t="str">
        <f t="shared" si="252"/>
        <v>PAS AE 2018</v>
      </c>
      <c r="Y3255" s="970" t="str">
        <f t="shared" si="253"/>
        <v/>
      </c>
      <c r="Z3255" s="957">
        <f t="shared" si="250"/>
        <v>0</v>
      </c>
      <c r="AA3255" s="957" t="str">
        <f t="shared" si="251"/>
        <v/>
      </c>
      <c r="AB3255" s="957">
        <f t="array" ref="AB3255">MAX(($I$2:$I$10000=I3255)*($W$2:$W$10000=W3255)*($E$2:$E$10000="51")*($P$2:$P$10000))</f>
        <v>0</v>
      </c>
      <c r="AC3255" s="957">
        <f t="shared" si="254"/>
        <v>0</v>
      </c>
    </row>
    <row r="3256" spans="24:29" x14ac:dyDescent="0.3">
      <c r="X3256" s="970" t="str">
        <f t="shared" si="252"/>
        <v>PAS AE 2018</v>
      </c>
      <c r="Y3256" s="970" t="str">
        <f t="shared" si="253"/>
        <v/>
      </c>
      <c r="Z3256" s="957">
        <f t="shared" si="250"/>
        <v>0</v>
      </c>
      <c r="AA3256" s="957" t="str">
        <f t="shared" si="251"/>
        <v/>
      </c>
      <c r="AB3256" s="957">
        <f t="array" ref="AB3256">MAX(($I$2:$I$10000=I3256)*($W$2:$W$10000=W3256)*($E$2:$E$10000="51")*($P$2:$P$10000))</f>
        <v>0</v>
      </c>
      <c r="AC3256" s="957">
        <f t="shared" si="254"/>
        <v>0</v>
      </c>
    </row>
    <row r="3257" spans="24:29" x14ac:dyDescent="0.3">
      <c r="X3257" s="970" t="str">
        <f t="shared" si="252"/>
        <v>PAS AE 2018</v>
      </c>
      <c r="Y3257" s="970" t="str">
        <f t="shared" si="253"/>
        <v/>
      </c>
      <c r="Z3257" s="957">
        <f t="shared" si="250"/>
        <v>0</v>
      </c>
      <c r="AA3257" s="957" t="str">
        <f t="shared" si="251"/>
        <v/>
      </c>
      <c r="AB3257" s="957">
        <f t="array" ref="AB3257">MAX(($I$2:$I$10000=I3257)*($W$2:$W$10000=W3257)*($E$2:$E$10000="51")*($P$2:$P$10000))</f>
        <v>0</v>
      </c>
      <c r="AC3257" s="957">
        <f t="shared" si="254"/>
        <v>0</v>
      </c>
    </row>
    <row r="3258" spans="24:29" x14ac:dyDescent="0.3">
      <c r="X3258" s="970" t="str">
        <f t="shared" si="252"/>
        <v>PAS AE 2018</v>
      </c>
      <c r="Y3258" s="970" t="str">
        <f t="shared" si="253"/>
        <v/>
      </c>
      <c r="Z3258" s="957">
        <f t="shared" si="250"/>
        <v>0</v>
      </c>
      <c r="AA3258" s="957" t="str">
        <f t="shared" si="251"/>
        <v/>
      </c>
      <c r="AB3258" s="957">
        <f t="array" ref="AB3258">MAX(($I$2:$I$10000=I3258)*($W$2:$W$10000=W3258)*($E$2:$E$10000="51")*($P$2:$P$10000))</f>
        <v>0</v>
      </c>
      <c r="AC3258" s="957">
        <f t="shared" si="254"/>
        <v>0</v>
      </c>
    </row>
    <row r="3259" spans="24:29" x14ac:dyDescent="0.3">
      <c r="X3259" s="970" t="str">
        <f t="shared" si="252"/>
        <v>PAS AE 2018</v>
      </c>
      <c r="Y3259" s="970" t="str">
        <f t="shared" si="253"/>
        <v/>
      </c>
      <c r="Z3259" s="957">
        <f t="shared" si="250"/>
        <v>0</v>
      </c>
      <c r="AA3259" s="957" t="str">
        <f t="shared" si="251"/>
        <v/>
      </c>
      <c r="AB3259" s="957">
        <f t="array" ref="AB3259">MAX(($I$2:$I$10000=I3259)*($W$2:$W$10000=W3259)*($E$2:$E$10000="51")*($P$2:$P$10000))</f>
        <v>0</v>
      </c>
      <c r="AC3259" s="957">
        <f t="shared" si="254"/>
        <v>0</v>
      </c>
    </row>
    <row r="3260" spans="24:29" x14ac:dyDescent="0.3">
      <c r="X3260" s="970" t="str">
        <f t="shared" si="252"/>
        <v>PAS AE 2018</v>
      </c>
      <c r="Y3260" s="970" t="str">
        <f t="shared" si="253"/>
        <v/>
      </c>
      <c r="Z3260" s="957">
        <f t="shared" si="250"/>
        <v>0</v>
      </c>
      <c r="AA3260" s="957" t="str">
        <f t="shared" si="251"/>
        <v/>
      </c>
      <c r="AB3260" s="957">
        <f t="array" ref="AB3260">MAX(($I$2:$I$10000=I3260)*($W$2:$W$10000=W3260)*($E$2:$E$10000="51")*($P$2:$P$10000))</f>
        <v>0</v>
      </c>
      <c r="AC3260" s="957">
        <f t="shared" si="254"/>
        <v>0</v>
      </c>
    </row>
    <row r="3261" spans="24:29" x14ac:dyDescent="0.3">
      <c r="X3261" s="970" t="str">
        <f t="shared" si="252"/>
        <v>PAS AE 2018</v>
      </c>
      <c r="Y3261" s="970" t="str">
        <f t="shared" si="253"/>
        <v/>
      </c>
      <c r="Z3261" s="957">
        <f t="shared" si="250"/>
        <v>0</v>
      </c>
      <c r="AA3261" s="957" t="str">
        <f t="shared" si="251"/>
        <v/>
      </c>
      <c r="AB3261" s="957">
        <f t="array" ref="AB3261">MAX(($I$2:$I$10000=I3261)*($W$2:$W$10000=W3261)*($E$2:$E$10000="51")*($P$2:$P$10000))</f>
        <v>0</v>
      </c>
      <c r="AC3261" s="957">
        <f t="shared" si="254"/>
        <v>0</v>
      </c>
    </row>
    <row r="3262" spans="24:29" x14ac:dyDescent="0.3">
      <c r="X3262" s="970" t="str">
        <f t="shared" si="252"/>
        <v>PAS AE 2018</v>
      </c>
      <c r="Y3262" s="970" t="str">
        <f t="shared" si="253"/>
        <v/>
      </c>
      <c r="Z3262" s="957">
        <f t="shared" si="250"/>
        <v>0</v>
      </c>
      <c r="AA3262" s="957" t="str">
        <f t="shared" si="251"/>
        <v/>
      </c>
      <c r="AB3262" s="957">
        <f t="array" ref="AB3262">MAX(($I$2:$I$10000=I3262)*($W$2:$W$10000=W3262)*($E$2:$E$10000="51")*($P$2:$P$10000))</f>
        <v>0</v>
      </c>
      <c r="AC3262" s="957">
        <f t="shared" si="254"/>
        <v>0</v>
      </c>
    </row>
    <row r="3263" spans="24:29" x14ac:dyDescent="0.3">
      <c r="X3263" s="970" t="str">
        <f t="shared" si="252"/>
        <v>PAS AE 2018</v>
      </c>
      <c r="Y3263" s="970" t="str">
        <f t="shared" si="253"/>
        <v/>
      </c>
      <c r="Z3263" s="957">
        <f t="shared" si="250"/>
        <v>0</v>
      </c>
      <c r="AA3263" s="957" t="str">
        <f t="shared" si="251"/>
        <v/>
      </c>
      <c r="AB3263" s="957">
        <f t="array" ref="AB3263">MAX(($I$2:$I$10000=I3263)*($W$2:$W$10000=W3263)*($E$2:$E$10000="51")*($P$2:$P$10000))</f>
        <v>0</v>
      </c>
      <c r="AC3263" s="957">
        <f t="shared" si="254"/>
        <v>0</v>
      </c>
    </row>
    <row r="3264" spans="24:29" x14ac:dyDescent="0.3">
      <c r="X3264" s="970" t="str">
        <f t="shared" si="252"/>
        <v>PAS AE 2018</v>
      </c>
      <c r="Y3264" s="970" t="str">
        <f t="shared" si="253"/>
        <v/>
      </c>
      <c r="Z3264" s="957">
        <f t="shared" si="250"/>
        <v>0</v>
      </c>
      <c r="AA3264" s="957" t="str">
        <f t="shared" si="251"/>
        <v/>
      </c>
      <c r="AB3264" s="957">
        <f t="array" ref="AB3264">MAX(($I$2:$I$10000=I3264)*($W$2:$W$10000=W3264)*($E$2:$E$10000="51")*($P$2:$P$10000))</f>
        <v>0</v>
      </c>
      <c r="AC3264" s="957">
        <f t="shared" si="254"/>
        <v>0</v>
      </c>
    </row>
    <row r="3265" spans="24:29" x14ac:dyDescent="0.3">
      <c r="X3265" s="970" t="str">
        <f t="shared" si="252"/>
        <v>PAS AE 2018</v>
      </c>
      <c r="Y3265" s="970" t="str">
        <f t="shared" si="253"/>
        <v/>
      </c>
      <c r="Z3265" s="957">
        <f t="shared" si="250"/>
        <v>0</v>
      </c>
      <c r="AA3265" s="957" t="str">
        <f t="shared" si="251"/>
        <v/>
      </c>
      <c r="AB3265" s="957">
        <f t="array" ref="AB3265">MAX(($I$2:$I$10000=I3265)*($W$2:$W$10000=W3265)*($E$2:$E$10000="51")*($P$2:$P$10000))</f>
        <v>0</v>
      </c>
      <c r="AC3265" s="957">
        <f t="shared" si="254"/>
        <v>0</v>
      </c>
    </row>
    <row r="3266" spans="24:29" x14ac:dyDescent="0.3">
      <c r="X3266" s="970" t="str">
        <f t="shared" si="252"/>
        <v>PAS AE 2018</v>
      </c>
      <c r="Y3266" s="970" t="str">
        <f t="shared" si="253"/>
        <v/>
      </c>
      <c r="Z3266" s="957">
        <f t="shared" ref="Z3266:Z3329" si="255">IF(AND(X3266="AE 2018",Y3266&lt;&gt;"0"),F3266,0)</f>
        <v>0</v>
      </c>
      <c r="AA3266" s="957" t="str">
        <f t="shared" ref="AA3266:AA3329" si="256">LEFT(C3266,12)</f>
        <v/>
      </c>
      <c r="AB3266" s="957">
        <f t="array" ref="AB3266">MAX(($I$2:$I$10000=I3266)*($W$2:$W$10000=W3266)*($E$2:$E$10000="51")*($P$2:$P$10000))</f>
        <v>0</v>
      </c>
      <c r="AC3266" s="957">
        <f t="shared" si="254"/>
        <v>0</v>
      </c>
    </row>
    <row r="3267" spans="24:29" x14ac:dyDescent="0.3">
      <c r="X3267" s="970" t="str">
        <f t="shared" ref="X3267:X3330" si="257">IF(AND(OR(E3267="51",E3267="57",E3267="54",E3267="61"),YEAR(AB3267)=2018),"AE 2018","PAS AE 2018")</f>
        <v>PAS AE 2018</v>
      </c>
      <c r="Y3267" s="970" t="str">
        <f t="shared" ref="Y3267:Y3330" si="258">CONCATENATE(W3267,I3267,E3267)</f>
        <v/>
      </c>
      <c r="Z3267" s="957">
        <f t="shared" si="255"/>
        <v>0</v>
      </c>
      <c r="AA3267" s="957" t="str">
        <f t="shared" si="256"/>
        <v/>
      </c>
      <c r="AB3267" s="957">
        <f t="array" ref="AB3267">MAX(($I$2:$I$10000=I3267)*($W$2:$W$10000=W3267)*($E$2:$E$10000="51")*($P$2:$P$10000))</f>
        <v>0</v>
      </c>
      <c r="AC3267" s="957">
        <f t="shared" ref="AC3267:AC3330" si="259">IF(YEAR(A3267)&gt;2018,0,F3267)</f>
        <v>0</v>
      </c>
    </row>
    <row r="3268" spans="24:29" x14ac:dyDescent="0.3">
      <c r="X3268" s="970" t="str">
        <f t="shared" si="257"/>
        <v>PAS AE 2018</v>
      </c>
      <c r="Y3268" s="970" t="str">
        <f t="shared" si="258"/>
        <v/>
      </c>
      <c r="Z3268" s="957">
        <f t="shared" si="255"/>
        <v>0</v>
      </c>
      <c r="AA3268" s="957" t="str">
        <f t="shared" si="256"/>
        <v/>
      </c>
      <c r="AB3268" s="957">
        <f t="array" ref="AB3268">MAX(($I$2:$I$10000=I3268)*($W$2:$W$10000=W3268)*($E$2:$E$10000="51")*($P$2:$P$10000))</f>
        <v>0</v>
      </c>
      <c r="AC3268" s="957">
        <f t="shared" si="259"/>
        <v>0</v>
      </c>
    </row>
    <row r="3269" spans="24:29" x14ac:dyDescent="0.3">
      <c r="X3269" s="970" t="str">
        <f t="shared" si="257"/>
        <v>PAS AE 2018</v>
      </c>
      <c r="Y3269" s="970" t="str">
        <f t="shared" si="258"/>
        <v/>
      </c>
      <c r="Z3269" s="957">
        <f t="shared" si="255"/>
        <v>0</v>
      </c>
      <c r="AA3269" s="957" t="str">
        <f t="shared" si="256"/>
        <v/>
      </c>
      <c r="AB3269" s="957">
        <f t="array" ref="AB3269">MAX(($I$2:$I$10000=I3269)*($W$2:$W$10000=W3269)*($E$2:$E$10000="51")*($P$2:$P$10000))</f>
        <v>0</v>
      </c>
      <c r="AC3269" s="957">
        <f t="shared" si="259"/>
        <v>0</v>
      </c>
    </row>
    <row r="3270" spans="24:29" x14ac:dyDescent="0.3">
      <c r="X3270" s="970" t="str">
        <f t="shared" si="257"/>
        <v>PAS AE 2018</v>
      </c>
      <c r="Y3270" s="970" t="str">
        <f t="shared" si="258"/>
        <v/>
      </c>
      <c r="Z3270" s="957">
        <f t="shared" si="255"/>
        <v>0</v>
      </c>
      <c r="AA3270" s="957" t="str">
        <f t="shared" si="256"/>
        <v/>
      </c>
      <c r="AB3270" s="957">
        <f t="array" ref="AB3270">MAX(($I$2:$I$10000=I3270)*($W$2:$W$10000=W3270)*($E$2:$E$10000="51")*($P$2:$P$10000))</f>
        <v>0</v>
      </c>
      <c r="AC3270" s="957">
        <f t="shared" si="259"/>
        <v>0</v>
      </c>
    </row>
    <row r="3271" spans="24:29" x14ac:dyDescent="0.3">
      <c r="X3271" s="970" t="str">
        <f t="shared" si="257"/>
        <v>PAS AE 2018</v>
      </c>
      <c r="Y3271" s="970" t="str">
        <f t="shared" si="258"/>
        <v/>
      </c>
      <c r="Z3271" s="957">
        <f t="shared" si="255"/>
        <v>0</v>
      </c>
      <c r="AA3271" s="957" t="str">
        <f t="shared" si="256"/>
        <v/>
      </c>
      <c r="AB3271" s="957">
        <f t="array" ref="AB3271">MAX(($I$2:$I$10000=I3271)*($W$2:$W$10000=W3271)*($E$2:$E$10000="51")*($P$2:$P$10000))</f>
        <v>0</v>
      </c>
      <c r="AC3271" s="957">
        <f t="shared" si="259"/>
        <v>0</v>
      </c>
    </row>
    <row r="3272" spans="24:29" x14ac:dyDescent="0.3">
      <c r="X3272" s="970" t="str">
        <f t="shared" si="257"/>
        <v>PAS AE 2018</v>
      </c>
      <c r="Y3272" s="970" t="str">
        <f t="shared" si="258"/>
        <v/>
      </c>
      <c r="Z3272" s="957">
        <f t="shared" si="255"/>
        <v>0</v>
      </c>
      <c r="AA3272" s="957" t="str">
        <f t="shared" si="256"/>
        <v/>
      </c>
      <c r="AB3272" s="957">
        <f t="array" ref="AB3272">MAX(($I$2:$I$10000=I3272)*($W$2:$W$10000=W3272)*($E$2:$E$10000="51")*($P$2:$P$10000))</f>
        <v>0</v>
      </c>
      <c r="AC3272" s="957">
        <f t="shared" si="259"/>
        <v>0</v>
      </c>
    </row>
    <row r="3273" spans="24:29" x14ac:dyDescent="0.3">
      <c r="X3273" s="970" t="str">
        <f t="shared" si="257"/>
        <v>PAS AE 2018</v>
      </c>
      <c r="Y3273" s="970" t="str">
        <f t="shared" si="258"/>
        <v/>
      </c>
      <c r="Z3273" s="957">
        <f t="shared" si="255"/>
        <v>0</v>
      </c>
      <c r="AA3273" s="957" t="str">
        <f t="shared" si="256"/>
        <v/>
      </c>
      <c r="AB3273" s="957">
        <f t="array" ref="AB3273">MAX(($I$2:$I$10000=I3273)*($W$2:$W$10000=W3273)*($E$2:$E$10000="51")*($P$2:$P$10000))</f>
        <v>0</v>
      </c>
      <c r="AC3273" s="957">
        <f t="shared" si="259"/>
        <v>0</v>
      </c>
    </row>
    <row r="3274" spans="24:29" x14ac:dyDescent="0.3">
      <c r="X3274" s="970" t="str">
        <f t="shared" si="257"/>
        <v>PAS AE 2018</v>
      </c>
      <c r="Y3274" s="970" t="str">
        <f t="shared" si="258"/>
        <v/>
      </c>
      <c r="Z3274" s="957">
        <f t="shared" si="255"/>
        <v>0</v>
      </c>
      <c r="AA3274" s="957" t="str">
        <f t="shared" si="256"/>
        <v/>
      </c>
      <c r="AB3274" s="957">
        <f t="array" ref="AB3274">MAX(($I$2:$I$10000=I3274)*($W$2:$W$10000=W3274)*($E$2:$E$10000="51")*($P$2:$P$10000))</f>
        <v>0</v>
      </c>
      <c r="AC3274" s="957">
        <f t="shared" si="259"/>
        <v>0</v>
      </c>
    </row>
    <row r="3275" spans="24:29" x14ac:dyDescent="0.3">
      <c r="X3275" s="970" t="str">
        <f t="shared" si="257"/>
        <v>PAS AE 2018</v>
      </c>
      <c r="Y3275" s="970" t="str">
        <f t="shared" si="258"/>
        <v/>
      </c>
      <c r="Z3275" s="957">
        <f t="shared" si="255"/>
        <v>0</v>
      </c>
      <c r="AA3275" s="957" t="str">
        <f t="shared" si="256"/>
        <v/>
      </c>
      <c r="AB3275" s="957">
        <f t="array" ref="AB3275">MAX(($I$2:$I$10000=I3275)*($W$2:$W$10000=W3275)*($E$2:$E$10000="51")*($P$2:$P$10000))</f>
        <v>0</v>
      </c>
      <c r="AC3275" s="957">
        <f t="shared" si="259"/>
        <v>0</v>
      </c>
    </row>
    <row r="3276" spans="24:29" x14ac:dyDescent="0.3">
      <c r="X3276" s="970" t="str">
        <f t="shared" si="257"/>
        <v>PAS AE 2018</v>
      </c>
      <c r="Y3276" s="970" t="str">
        <f t="shared" si="258"/>
        <v/>
      </c>
      <c r="Z3276" s="957">
        <f t="shared" si="255"/>
        <v>0</v>
      </c>
      <c r="AA3276" s="957" t="str">
        <f t="shared" si="256"/>
        <v/>
      </c>
      <c r="AB3276" s="957">
        <f t="array" ref="AB3276">MAX(($I$2:$I$10000=I3276)*($W$2:$W$10000=W3276)*($E$2:$E$10000="51")*($P$2:$P$10000))</f>
        <v>0</v>
      </c>
      <c r="AC3276" s="957">
        <f t="shared" si="259"/>
        <v>0</v>
      </c>
    </row>
    <row r="3277" spans="24:29" x14ac:dyDescent="0.3">
      <c r="X3277" s="970" t="str">
        <f t="shared" si="257"/>
        <v>PAS AE 2018</v>
      </c>
      <c r="Y3277" s="970" t="str">
        <f t="shared" si="258"/>
        <v/>
      </c>
      <c r="Z3277" s="957">
        <f t="shared" si="255"/>
        <v>0</v>
      </c>
      <c r="AA3277" s="957" t="str">
        <f t="shared" si="256"/>
        <v/>
      </c>
      <c r="AB3277" s="957">
        <f t="array" ref="AB3277">MAX(($I$2:$I$10000=I3277)*($W$2:$W$10000=W3277)*($E$2:$E$10000="51")*($P$2:$P$10000))</f>
        <v>0</v>
      </c>
      <c r="AC3277" s="957">
        <f t="shared" si="259"/>
        <v>0</v>
      </c>
    </row>
    <row r="3278" spans="24:29" x14ac:dyDescent="0.3">
      <c r="X3278" s="970" t="str">
        <f t="shared" si="257"/>
        <v>PAS AE 2018</v>
      </c>
      <c r="Y3278" s="970" t="str">
        <f t="shared" si="258"/>
        <v/>
      </c>
      <c r="Z3278" s="957">
        <f t="shared" si="255"/>
        <v>0</v>
      </c>
      <c r="AA3278" s="957" t="str">
        <f t="shared" si="256"/>
        <v/>
      </c>
      <c r="AB3278" s="957">
        <f t="array" ref="AB3278">MAX(($I$2:$I$10000=I3278)*($W$2:$W$10000=W3278)*($E$2:$E$10000="51")*($P$2:$P$10000))</f>
        <v>0</v>
      </c>
      <c r="AC3278" s="957">
        <f t="shared" si="259"/>
        <v>0</v>
      </c>
    </row>
    <row r="3279" spans="24:29" x14ac:dyDescent="0.3">
      <c r="X3279" s="970" t="str">
        <f t="shared" si="257"/>
        <v>PAS AE 2018</v>
      </c>
      <c r="Y3279" s="970" t="str">
        <f t="shared" si="258"/>
        <v/>
      </c>
      <c r="Z3279" s="957">
        <f t="shared" si="255"/>
        <v>0</v>
      </c>
      <c r="AA3279" s="957" t="str">
        <f t="shared" si="256"/>
        <v/>
      </c>
      <c r="AB3279" s="957">
        <f t="array" ref="AB3279">MAX(($I$2:$I$10000=I3279)*($W$2:$W$10000=W3279)*($E$2:$E$10000="51")*($P$2:$P$10000))</f>
        <v>0</v>
      </c>
      <c r="AC3279" s="957">
        <f t="shared" si="259"/>
        <v>0</v>
      </c>
    </row>
    <row r="3280" spans="24:29" x14ac:dyDescent="0.3">
      <c r="X3280" s="970" t="str">
        <f t="shared" si="257"/>
        <v>PAS AE 2018</v>
      </c>
      <c r="Y3280" s="970" t="str">
        <f t="shared" si="258"/>
        <v/>
      </c>
      <c r="Z3280" s="957">
        <f t="shared" si="255"/>
        <v>0</v>
      </c>
      <c r="AA3280" s="957" t="str">
        <f t="shared" si="256"/>
        <v/>
      </c>
      <c r="AB3280" s="957">
        <f t="array" ref="AB3280">MAX(($I$2:$I$10000=I3280)*($W$2:$W$10000=W3280)*($E$2:$E$10000="51")*($P$2:$P$10000))</f>
        <v>0</v>
      </c>
      <c r="AC3280" s="957">
        <f t="shared" si="259"/>
        <v>0</v>
      </c>
    </row>
    <row r="3281" spans="24:29" x14ac:dyDescent="0.3">
      <c r="X3281" s="970" t="str">
        <f t="shared" si="257"/>
        <v>PAS AE 2018</v>
      </c>
      <c r="Y3281" s="970" t="str">
        <f t="shared" si="258"/>
        <v/>
      </c>
      <c r="Z3281" s="957">
        <f t="shared" si="255"/>
        <v>0</v>
      </c>
      <c r="AA3281" s="957" t="str">
        <f t="shared" si="256"/>
        <v/>
      </c>
      <c r="AB3281" s="957">
        <f t="array" ref="AB3281">MAX(($I$2:$I$10000=I3281)*($W$2:$W$10000=W3281)*($E$2:$E$10000="51")*($P$2:$P$10000))</f>
        <v>0</v>
      </c>
      <c r="AC3281" s="957">
        <f t="shared" si="259"/>
        <v>0</v>
      </c>
    </row>
    <row r="3282" spans="24:29" x14ac:dyDescent="0.3">
      <c r="X3282" s="970" t="str">
        <f t="shared" si="257"/>
        <v>PAS AE 2018</v>
      </c>
      <c r="Y3282" s="970" t="str">
        <f t="shared" si="258"/>
        <v/>
      </c>
      <c r="Z3282" s="957">
        <f t="shared" si="255"/>
        <v>0</v>
      </c>
      <c r="AA3282" s="957" t="str">
        <f t="shared" si="256"/>
        <v/>
      </c>
      <c r="AB3282" s="957">
        <f t="array" ref="AB3282">MAX(($I$2:$I$10000=I3282)*($W$2:$W$10000=W3282)*($E$2:$E$10000="51")*($P$2:$P$10000))</f>
        <v>0</v>
      </c>
      <c r="AC3282" s="957">
        <f t="shared" si="259"/>
        <v>0</v>
      </c>
    </row>
    <row r="3283" spans="24:29" x14ac:dyDescent="0.3">
      <c r="X3283" s="970" t="str">
        <f t="shared" si="257"/>
        <v>PAS AE 2018</v>
      </c>
      <c r="Y3283" s="970" t="str">
        <f t="shared" si="258"/>
        <v/>
      </c>
      <c r="Z3283" s="957">
        <f t="shared" si="255"/>
        <v>0</v>
      </c>
      <c r="AA3283" s="957" t="str">
        <f t="shared" si="256"/>
        <v/>
      </c>
      <c r="AB3283" s="957">
        <f t="array" ref="AB3283">MAX(($I$2:$I$10000=I3283)*($W$2:$W$10000=W3283)*($E$2:$E$10000="51")*($P$2:$P$10000))</f>
        <v>0</v>
      </c>
      <c r="AC3283" s="957">
        <f t="shared" si="259"/>
        <v>0</v>
      </c>
    </row>
    <row r="3284" spans="24:29" x14ac:dyDescent="0.3">
      <c r="X3284" s="970" t="str">
        <f t="shared" si="257"/>
        <v>PAS AE 2018</v>
      </c>
      <c r="Y3284" s="970" t="str">
        <f t="shared" si="258"/>
        <v/>
      </c>
      <c r="Z3284" s="957">
        <f t="shared" si="255"/>
        <v>0</v>
      </c>
      <c r="AA3284" s="957" t="str">
        <f t="shared" si="256"/>
        <v/>
      </c>
      <c r="AB3284" s="957">
        <f t="array" ref="AB3284">MAX(($I$2:$I$10000=I3284)*($W$2:$W$10000=W3284)*($E$2:$E$10000="51")*($P$2:$P$10000))</f>
        <v>0</v>
      </c>
      <c r="AC3284" s="957">
        <f t="shared" si="259"/>
        <v>0</v>
      </c>
    </row>
    <row r="3285" spans="24:29" x14ac:dyDescent="0.3">
      <c r="X3285" s="970" t="str">
        <f t="shared" si="257"/>
        <v>PAS AE 2018</v>
      </c>
      <c r="Y3285" s="970" t="str">
        <f t="shared" si="258"/>
        <v/>
      </c>
      <c r="Z3285" s="957">
        <f t="shared" si="255"/>
        <v>0</v>
      </c>
      <c r="AA3285" s="957" t="str">
        <f t="shared" si="256"/>
        <v/>
      </c>
      <c r="AB3285" s="957">
        <f t="array" ref="AB3285">MAX(($I$2:$I$10000=I3285)*($W$2:$W$10000=W3285)*($E$2:$E$10000="51")*($P$2:$P$10000))</f>
        <v>0</v>
      </c>
      <c r="AC3285" s="957">
        <f t="shared" si="259"/>
        <v>0</v>
      </c>
    </row>
    <row r="3286" spans="24:29" x14ac:dyDescent="0.3">
      <c r="X3286" s="970" t="str">
        <f t="shared" si="257"/>
        <v>PAS AE 2018</v>
      </c>
      <c r="Y3286" s="970" t="str">
        <f t="shared" si="258"/>
        <v/>
      </c>
      <c r="Z3286" s="957">
        <f t="shared" si="255"/>
        <v>0</v>
      </c>
      <c r="AA3286" s="957" t="str">
        <f t="shared" si="256"/>
        <v/>
      </c>
      <c r="AB3286" s="957">
        <f t="array" ref="AB3286">MAX(($I$2:$I$10000=I3286)*($W$2:$W$10000=W3286)*($E$2:$E$10000="51")*($P$2:$P$10000))</f>
        <v>0</v>
      </c>
      <c r="AC3286" s="957">
        <f t="shared" si="259"/>
        <v>0</v>
      </c>
    </row>
    <row r="3287" spans="24:29" x14ac:dyDescent="0.3">
      <c r="X3287" s="970" t="str">
        <f t="shared" si="257"/>
        <v>PAS AE 2018</v>
      </c>
      <c r="Y3287" s="970" t="str">
        <f t="shared" si="258"/>
        <v/>
      </c>
      <c r="Z3287" s="957">
        <f t="shared" si="255"/>
        <v>0</v>
      </c>
      <c r="AA3287" s="957" t="str">
        <f t="shared" si="256"/>
        <v/>
      </c>
      <c r="AB3287" s="957">
        <f t="array" ref="AB3287">MAX(($I$2:$I$10000=I3287)*($W$2:$W$10000=W3287)*($E$2:$E$10000="51")*($P$2:$P$10000))</f>
        <v>0</v>
      </c>
      <c r="AC3287" s="957">
        <f t="shared" si="259"/>
        <v>0</v>
      </c>
    </row>
    <row r="3288" spans="24:29" x14ac:dyDescent="0.3">
      <c r="X3288" s="970" t="str">
        <f t="shared" si="257"/>
        <v>PAS AE 2018</v>
      </c>
      <c r="Y3288" s="970" t="str">
        <f t="shared" si="258"/>
        <v/>
      </c>
      <c r="Z3288" s="957">
        <f t="shared" si="255"/>
        <v>0</v>
      </c>
      <c r="AA3288" s="957" t="str">
        <f t="shared" si="256"/>
        <v/>
      </c>
      <c r="AB3288" s="957">
        <f t="array" ref="AB3288">MAX(($I$2:$I$10000=I3288)*($W$2:$W$10000=W3288)*($E$2:$E$10000="51")*($P$2:$P$10000))</f>
        <v>0</v>
      </c>
      <c r="AC3288" s="957">
        <f t="shared" si="259"/>
        <v>0</v>
      </c>
    </row>
    <row r="3289" spans="24:29" x14ac:dyDescent="0.3">
      <c r="X3289" s="970" t="str">
        <f t="shared" si="257"/>
        <v>PAS AE 2018</v>
      </c>
      <c r="Y3289" s="970" t="str">
        <f t="shared" si="258"/>
        <v/>
      </c>
      <c r="Z3289" s="957">
        <f t="shared" si="255"/>
        <v>0</v>
      </c>
      <c r="AA3289" s="957" t="str">
        <f t="shared" si="256"/>
        <v/>
      </c>
      <c r="AB3289" s="957">
        <f t="array" ref="AB3289">MAX(($I$2:$I$10000=I3289)*($W$2:$W$10000=W3289)*($E$2:$E$10000="51")*($P$2:$P$10000))</f>
        <v>0</v>
      </c>
      <c r="AC3289" s="957">
        <f t="shared" si="259"/>
        <v>0</v>
      </c>
    </row>
    <row r="3290" spans="24:29" x14ac:dyDescent="0.3">
      <c r="X3290" s="970" t="str">
        <f t="shared" si="257"/>
        <v>PAS AE 2018</v>
      </c>
      <c r="Y3290" s="970" t="str">
        <f t="shared" si="258"/>
        <v/>
      </c>
      <c r="Z3290" s="957">
        <f t="shared" si="255"/>
        <v>0</v>
      </c>
      <c r="AA3290" s="957" t="str">
        <f t="shared" si="256"/>
        <v/>
      </c>
      <c r="AB3290" s="957">
        <f t="array" ref="AB3290">MAX(($I$2:$I$10000=I3290)*($W$2:$W$10000=W3290)*($E$2:$E$10000="51")*($P$2:$P$10000))</f>
        <v>0</v>
      </c>
      <c r="AC3290" s="957">
        <f t="shared" si="259"/>
        <v>0</v>
      </c>
    </row>
    <row r="3291" spans="24:29" x14ac:dyDescent="0.3">
      <c r="X3291" s="970" t="str">
        <f t="shared" si="257"/>
        <v>PAS AE 2018</v>
      </c>
      <c r="Y3291" s="970" t="str">
        <f t="shared" si="258"/>
        <v/>
      </c>
      <c r="Z3291" s="957">
        <f t="shared" si="255"/>
        <v>0</v>
      </c>
      <c r="AA3291" s="957" t="str">
        <f t="shared" si="256"/>
        <v/>
      </c>
      <c r="AB3291" s="957">
        <f t="array" ref="AB3291">MAX(($I$2:$I$10000=I3291)*($W$2:$W$10000=W3291)*($E$2:$E$10000="51")*($P$2:$P$10000))</f>
        <v>0</v>
      </c>
      <c r="AC3291" s="957">
        <f t="shared" si="259"/>
        <v>0</v>
      </c>
    </row>
    <row r="3292" spans="24:29" x14ac:dyDescent="0.3">
      <c r="X3292" s="970" t="str">
        <f t="shared" si="257"/>
        <v>PAS AE 2018</v>
      </c>
      <c r="Y3292" s="970" t="str">
        <f t="shared" si="258"/>
        <v/>
      </c>
      <c r="Z3292" s="957">
        <f t="shared" si="255"/>
        <v>0</v>
      </c>
      <c r="AA3292" s="957" t="str">
        <f t="shared" si="256"/>
        <v/>
      </c>
      <c r="AB3292" s="957">
        <f t="array" ref="AB3292">MAX(($I$2:$I$10000=I3292)*($W$2:$W$10000=W3292)*($E$2:$E$10000="51")*($P$2:$P$10000))</f>
        <v>0</v>
      </c>
      <c r="AC3292" s="957">
        <f t="shared" si="259"/>
        <v>0</v>
      </c>
    </row>
    <row r="3293" spans="24:29" x14ac:dyDescent="0.3">
      <c r="X3293" s="970" t="str">
        <f t="shared" si="257"/>
        <v>PAS AE 2018</v>
      </c>
      <c r="Y3293" s="970" t="str">
        <f t="shared" si="258"/>
        <v/>
      </c>
      <c r="Z3293" s="957">
        <f t="shared" si="255"/>
        <v>0</v>
      </c>
      <c r="AA3293" s="957" t="str">
        <f t="shared" si="256"/>
        <v/>
      </c>
      <c r="AB3293" s="957">
        <f t="array" ref="AB3293">MAX(($I$2:$I$10000=I3293)*($W$2:$W$10000=W3293)*($E$2:$E$10000="51")*($P$2:$P$10000))</f>
        <v>0</v>
      </c>
      <c r="AC3293" s="957">
        <f t="shared" si="259"/>
        <v>0</v>
      </c>
    </row>
    <row r="3294" spans="24:29" x14ac:dyDescent="0.3">
      <c r="X3294" s="970" t="str">
        <f t="shared" si="257"/>
        <v>PAS AE 2018</v>
      </c>
      <c r="Y3294" s="970" t="str">
        <f t="shared" si="258"/>
        <v/>
      </c>
      <c r="Z3294" s="957">
        <f t="shared" si="255"/>
        <v>0</v>
      </c>
      <c r="AA3294" s="957" t="str">
        <f t="shared" si="256"/>
        <v/>
      </c>
      <c r="AB3294" s="957">
        <f t="array" ref="AB3294">MAX(($I$2:$I$10000=I3294)*($W$2:$W$10000=W3294)*($E$2:$E$10000="51")*($P$2:$P$10000))</f>
        <v>0</v>
      </c>
      <c r="AC3294" s="957">
        <f t="shared" si="259"/>
        <v>0</v>
      </c>
    </row>
    <row r="3295" spans="24:29" x14ac:dyDescent="0.3">
      <c r="X3295" s="970" t="str">
        <f t="shared" si="257"/>
        <v>PAS AE 2018</v>
      </c>
      <c r="Y3295" s="970" t="str">
        <f t="shared" si="258"/>
        <v/>
      </c>
      <c r="Z3295" s="957">
        <f t="shared" si="255"/>
        <v>0</v>
      </c>
      <c r="AA3295" s="957" t="str">
        <f t="shared" si="256"/>
        <v/>
      </c>
      <c r="AB3295" s="957">
        <f t="array" ref="AB3295">MAX(($I$2:$I$10000=I3295)*($W$2:$W$10000=W3295)*($E$2:$E$10000="51")*($P$2:$P$10000))</f>
        <v>0</v>
      </c>
      <c r="AC3295" s="957">
        <f t="shared" si="259"/>
        <v>0</v>
      </c>
    </row>
    <row r="3296" spans="24:29" x14ac:dyDescent="0.3">
      <c r="X3296" s="970" t="str">
        <f t="shared" si="257"/>
        <v>PAS AE 2018</v>
      </c>
      <c r="Y3296" s="970" t="str">
        <f t="shared" si="258"/>
        <v/>
      </c>
      <c r="Z3296" s="957">
        <f t="shared" si="255"/>
        <v>0</v>
      </c>
      <c r="AA3296" s="957" t="str">
        <f t="shared" si="256"/>
        <v/>
      </c>
      <c r="AB3296" s="957">
        <f t="array" ref="AB3296">MAX(($I$2:$I$10000=I3296)*($W$2:$W$10000=W3296)*($E$2:$E$10000="51")*($P$2:$P$10000))</f>
        <v>0</v>
      </c>
      <c r="AC3296" s="957">
        <f t="shared" si="259"/>
        <v>0</v>
      </c>
    </row>
    <row r="3297" spans="24:29" x14ac:dyDescent="0.3">
      <c r="X3297" s="970" t="str">
        <f t="shared" si="257"/>
        <v>PAS AE 2018</v>
      </c>
      <c r="Y3297" s="970" t="str">
        <f t="shared" si="258"/>
        <v/>
      </c>
      <c r="Z3297" s="957">
        <f t="shared" si="255"/>
        <v>0</v>
      </c>
      <c r="AA3297" s="957" t="str">
        <f t="shared" si="256"/>
        <v/>
      </c>
      <c r="AB3297" s="957">
        <f t="array" ref="AB3297">MAX(($I$2:$I$10000=I3297)*($W$2:$W$10000=W3297)*($E$2:$E$10000="51")*($P$2:$P$10000))</f>
        <v>0</v>
      </c>
      <c r="AC3297" s="957">
        <f t="shared" si="259"/>
        <v>0</v>
      </c>
    </row>
    <row r="3298" spans="24:29" x14ac:dyDescent="0.3">
      <c r="X3298" s="970" t="str">
        <f t="shared" si="257"/>
        <v>PAS AE 2018</v>
      </c>
      <c r="Y3298" s="970" t="str">
        <f t="shared" si="258"/>
        <v/>
      </c>
      <c r="Z3298" s="957">
        <f t="shared" si="255"/>
        <v>0</v>
      </c>
      <c r="AA3298" s="957" t="str">
        <f t="shared" si="256"/>
        <v/>
      </c>
      <c r="AB3298" s="957">
        <f t="array" ref="AB3298">MAX(($I$2:$I$10000=I3298)*($W$2:$W$10000=W3298)*($E$2:$E$10000="51")*($P$2:$P$10000))</f>
        <v>0</v>
      </c>
      <c r="AC3298" s="957">
        <f t="shared" si="259"/>
        <v>0</v>
      </c>
    </row>
    <row r="3299" spans="24:29" x14ac:dyDescent="0.3">
      <c r="X3299" s="970" t="str">
        <f t="shared" si="257"/>
        <v>PAS AE 2018</v>
      </c>
      <c r="Y3299" s="970" t="str">
        <f t="shared" si="258"/>
        <v/>
      </c>
      <c r="Z3299" s="957">
        <f t="shared" si="255"/>
        <v>0</v>
      </c>
      <c r="AA3299" s="957" t="str">
        <f t="shared" si="256"/>
        <v/>
      </c>
      <c r="AB3299" s="957">
        <f t="array" ref="AB3299">MAX(($I$2:$I$10000=I3299)*($W$2:$W$10000=W3299)*($E$2:$E$10000="51")*($P$2:$P$10000))</f>
        <v>0</v>
      </c>
      <c r="AC3299" s="957">
        <f t="shared" si="259"/>
        <v>0</v>
      </c>
    </row>
    <row r="3300" spans="24:29" x14ac:dyDescent="0.3">
      <c r="X3300" s="970" t="str">
        <f t="shared" si="257"/>
        <v>PAS AE 2018</v>
      </c>
      <c r="Y3300" s="970" t="str">
        <f t="shared" si="258"/>
        <v/>
      </c>
      <c r="Z3300" s="957">
        <f t="shared" si="255"/>
        <v>0</v>
      </c>
      <c r="AA3300" s="957" t="str">
        <f t="shared" si="256"/>
        <v/>
      </c>
      <c r="AB3300" s="957">
        <f t="array" ref="AB3300">MAX(($I$2:$I$10000=I3300)*($W$2:$W$10000=W3300)*($E$2:$E$10000="51")*($P$2:$P$10000))</f>
        <v>0</v>
      </c>
      <c r="AC3300" s="957">
        <f t="shared" si="259"/>
        <v>0</v>
      </c>
    </row>
    <row r="3301" spans="24:29" x14ac:dyDescent="0.3">
      <c r="X3301" s="970" t="str">
        <f t="shared" si="257"/>
        <v>PAS AE 2018</v>
      </c>
      <c r="Y3301" s="970" t="str">
        <f t="shared" si="258"/>
        <v/>
      </c>
      <c r="Z3301" s="957">
        <f t="shared" si="255"/>
        <v>0</v>
      </c>
      <c r="AA3301" s="957" t="str">
        <f t="shared" si="256"/>
        <v/>
      </c>
      <c r="AB3301" s="957">
        <f t="array" ref="AB3301">MAX(($I$2:$I$10000=I3301)*($W$2:$W$10000=W3301)*($E$2:$E$10000="51")*($P$2:$P$10000))</f>
        <v>0</v>
      </c>
      <c r="AC3301" s="957">
        <f t="shared" si="259"/>
        <v>0</v>
      </c>
    </row>
    <row r="3302" spans="24:29" x14ac:dyDescent="0.3">
      <c r="X3302" s="970" t="str">
        <f t="shared" si="257"/>
        <v>PAS AE 2018</v>
      </c>
      <c r="Y3302" s="970" t="str">
        <f t="shared" si="258"/>
        <v/>
      </c>
      <c r="Z3302" s="957">
        <f t="shared" si="255"/>
        <v>0</v>
      </c>
      <c r="AA3302" s="957" t="str">
        <f t="shared" si="256"/>
        <v/>
      </c>
      <c r="AB3302" s="957">
        <f t="array" ref="AB3302">MAX(($I$2:$I$10000=I3302)*($W$2:$W$10000=W3302)*($E$2:$E$10000="51")*($P$2:$P$10000))</f>
        <v>0</v>
      </c>
      <c r="AC3302" s="957">
        <f t="shared" si="259"/>
        <v>0</v>
      </c>
    </row>
    <row r="3303" spans="24:29" x14ac:dyDescent="0.3">
      <c r="X3303" s="970" t="str">
        <f t="shared" si="257"/>
        <v>PAS AE 2018</v>
      </c>
      <c r="Y3303" s="970" t="str">
        <f t="shared" si="258"/>
        <v/>
      </c>
      <c r="Z3303" s="957">
        <f t="shared" si="255"/>
        <v>0</v>
      </c>
      <c r="AA3303" s="957" t="str">
        <f t="shared" si="256"/>
        <v/>
      </c>
      <c r="AB3303" s="957">
        <f t="array" ref="AB3303">MAX(($I$2:$I$10000=I3303)*($W$2:$W$10000=W3303)*($E$2:$E$10000="51")*($P$2:$P$10000))</f>
        <v>0</v>
      </c>
      <c r="AC3303" s="957">
        <f t="shared" si="259"/>
        <v>0</v>
      </c>
    </row>
    <row r="3304" spans="24:29" x14ac:dyDescent="0.3">
      <c r="X3304" s="970" t="str">
        <f t="shared" si="257"/>
        <v>PAS AE 2018</v>
      </c>
      <c r="Y3304" s="970" t="str">
        <f t="shared" si="258"/>
        <v/>
      </c>
      <c r="Z3304" s="957">
        <f t="shared" si="255"/>
        <v>0</v>
      </c>
      <c r="AA3304" s="957" t="str">
        <f t="shared" si="256"/>
        <v/>
      </c>
      <c r="AB3304" s="957">
        <f t="array" ref="AB3304">MAX(($I$2:$I$10000=I3304)*($W$2:$W$10000=W3304)*($E$2:$E$10000="51")*($P$2:$P$10000))</f>
        <v>0</v>
      </c>
      <c r="AC3304" s="957">
        <f t="shared" si="259"/>
        <v>0</v>
      </c>
    </row>
    <row r="3305" spans="24:29" x14ac:dyDescent="0.3">
      <c r="X3305" s="970" t="str">
        <f t="shared" si="257"/>
        <v>PAS AE 2018</v>
      </c>
      <c r="Y3305" s="970" t="str">
        <f t="shared" si="258"/>
        <v/>
      </c>
      <c r="Z3305" s="957">
        <f t="shared" si="255"/>
        <v>0</v>
      </c>
      <c r="AA3305" s="957" t="str">
        <f t="shared" si="256"/>
        <v/>
      </c>
      <c r="AB3305" s="957">
        <f t="array" ref="AB3305">MAX(($I$2:$I$10000=I3305)*($W$2:$W$10000=W3305)*($E$2:$E$10000="51")*($P$2:$P$10000))</f>
        <v>0</v>
      </c>
      <c r="AC3305" s="957">
        <f t="shared" si="259"/>
        <v>0</v>
      </c>
    </row>
    <row r="3306" spans="24:29" x14ac:dyDescent="0.3">
      <c r="X3306" s="970" t="str">
        <f t="shared" si="257"/>
        <v>PAS AE 2018</v>
      </c>
      <c r="Y3306" s="970" t="str">
        <f t="shared" si="258"/>
        <v/>
      </c>
      <c r="Z3306" s="957">
        <f t="shared" si="255"/>
        <v>0</v>
      </c>
      <c r="AA3306" s="957" t="str">
        <f t="shared" si="256"/>
        <v/>
      </c>
      <c r="AB3306" s="957">
        <f t="array" ref="AB3306">MAX(($I$2:$I$10000=I3306)*($W$2:$W$10000=W3306)*($E$2:$E$10000="51")*($P$2:$P$10000))</f>
        <v>0</v>
      </c>
      <c r="AC3306" s="957">
        <f t="shared" si="259"/>
        <v>0</v>
      </c>
    </row>
    <row r="3307" spans="24:29" x14ac:dyDescent="0.3">
      <c r="X3307" s="970" t="str">
        <f t="shared" si="257"/>
        <v>PAS AE 2018</v>
      </c>
      <c r="Y3307" s="970" t="str">
        <f t="shared" si="258"/>
        <v/>
      </c>
      <c r="Z3307" s="957">
        <f t="shared" si="255"/>
        <v>0</v>
      </c>
      <c r="AA3307" s="957" t="str">
        <f t="shared" si="256"/>
        <v/>
      </c>
      <c r="AB3307" s="957">
        <f t="array" ref="AB3307">MAX(($I$2:$I$10000=I3307)*($W$2:$W$10000=W3307)*($E$2:$E$10000="51")*($P$2:$P$10000))</f>
        <v>0</v>
      </c>
      <c r="AC3307" s="957">
        <f t="shared" si="259"/>
        <v>0</v>
      </c>
    </row>
    <row r="3308" spans="24:29" x14ac:dyDescent="0.3">
      <c r="X3308" s="970" t="str">
        <f t="shared" si="257"/>
        <v>PAS AE 2018</v>
      </c>
      <c r="Y3308" s="970" t="str">
        <f t="shared" si="258"/>
        <v/>
      </c>
      <c r="Z3308" s="957">
        <f t="shared" si="255"/>
        <v>0</v>
      </c>
      <c r="AA3308" s="957" t="str">
        <f t="shared" si="256"/>
        <v/>
      </c>
      <c r="AB3308" s="957">
        <f t="array" ref="AB3308">MAX(($I$2:$I$10000=I3308)*($W$2:$W$10000=W3308)*($E$2:$E$10000="51")*($P$2:$P$10000))</f>
        <v>0</v>
      </c>
      <c r="AC3308" s="957">
        <f t="shared" si="259"/>
        <v>0</v>
      </c>
    </row>
    <row r="3309" spans="24:29" x14ac:dyDescent="0.3">
      <c r="X3309" s="970" t="str">
        <f t="shared" si="257"/>
        <v>PAS AE 2018</v>
      </c>
      <c r="Y3309" s="970" t="str">
        <f t="shared" si="258"/>
        <v/>
      </c>
      <c r="Z3309" s="957">
        <f t="shared" si="255"/>
        <v>0</v>
      </c>
      <c r="AA3309" s="957" t="str">
        <f t="shared" si="256"/>
        <v/>
      </c>
      <c r="AB3309" s="957">
        <f t="array" ref="AB3309">MAX(($I$2:$I$10000=I3309)*($W$2:$W$10000=W3309)*($E$2:$E$10000="51")*($P$2:$P$10000))</f>
        <v>0</v>
      </c>
      <c r="AC3309" s="957">
        <f t="shared" si="259"/>
        <v>0</v>
      </c>
    </row>
    <row r="3310" spans="24:29" x14ac:dyDescent="0.3">
      <c r="X3310" s="970" t="str">
        <f t="shared" si="257"/>
        <v>PAS AE 2018</v>
      </c>
      <c r="Y3310" s="970" t="str">
        <f t="shared" si="258"/>
        <v/>
      </c>
      <c r="Z3310" s="957">
        <f t="shared" si="255"/>
        <v>0</v>
      </c>
      <c r="AA3310" s="957" t="str">
        <f t="shared" si="256"/>
        <v/>
      </c>
      <c r="AB3310" s="957">
        <f t="array" ref="AB3310">MAX(($I$2:$I$10000=I3310)*($W$2:$W$10000=W3310)*($E$2:$E$10000="51")*($P$2:$P$10000))</f>
        <v>0</v>
      </c>
      <c r="AC3310" s="957">
        <f t="shared" si="259"/>
        <v>0</v>
      </c>
    </row>
    <row r="3311" spans="24:29" x14ac:dyDescent="0.3">
      <c r="X3311" s="970" t="str">
        <f t="shared" si="257"/>
        <v>PAS AE 2018</v>
      </c>
      <c r="Y3311" s="970" t="str">
        <f t="shared" si="258"/>
        <v/>
      </c>
      <c r="Z3311" s="957">
        <f t="shared" si="255"/>
        <v>0</v>
      </c>
      <c r="AA3311" s="957" t="str">
        <f t="shared" si="256"/>
        <v/>
      </c>
      <c r="AB3311" s="957">
        <f t="array" ref="AB3311">MAX(($I$2:$I$10000=I3311)*($W$2:$W$10000=W3311)*($E$2:$E$10000="51")*($P$2:$P$10000))</f>
        <v>0</v>
      </c>
      <c r="AC3311" s="957">
        <f t="shared" si="259"/>
        <v>0</v>
      </c>
    </row>
    <row r="3312" spans="24:29" x14ac:dyDescent="0.3">
      <c r="X3312" s="970" t="str">
        <f t="shared" si="257"/>
        <v>PAS AE 2018</v>
      </c>
      <c r="Y3312" s="970" t="str">
        <f t="shared" si="258"/>
        <v/>
      </c>
      <c r="Z3312" s="957">
        <f t="shared" si="255"/>
        <v>0</v>
      </c>
      <c r="AA3312" s="957" t="str">
        <f t="shared" si="256"/>
        <v/>
      </c>
      <c r="AB3312" s="957">
        <f t="array" ref="AB3312">MAX(($I$2:$I$10000=I3312)*($W$2:$W$10000=W3312)*($E$2:$E$10000="51")*($P$2:$P$10000))</f>
        <v>0</v>
      </c>
      <c r="AC3312" s="957">
        <f t="shared" si="259"/>
        <v>0</v>
      </c>
    </row>
    <row r="3313" spans="24:29" x14ac:dyDescent="0.3">
      <c r="X3313" s="970" t="str">
        <f t="shared" si="257"/>
        <v>PAS AE 2018</v>
      </c>
      <c r="Y3313" s="970" t="str">
        <f t="shared" si="258"/>
        <v/>
      </c>
      <c r="Z3313" s="957">
        <f t="shared" si="255"/>
        <v>0</v>
      </c>
      <c r="AA3313" s="957" t="str">
        <f t="shared" si="256"/>
        <v/>
      </c>
      <c r="AB3313" s="957">
        <f t="array" ref="AB3313">MAX(($I$2:$I$10000=I3313)*($W$2:$W$10000=W3313)*($E$2:$E$10000="51")*($P$2:$P$10000))</f>
        <v>0</v>
      </c>
      <c r="AC3313" s="957">
        <f t="shared" si="259"/>
        <v>0</v>
      </c>
    </row>
    <row r="3314" spans="24:29" x14ac:dyDescent="0.3">
      <c r="X3314" s="970" t="str">
        <f t="shared" si="257"/>
        <v>PAS AE 2018</v>
      </c>
      <c r="Y3314" s="970" t="str">
        <f t="shared" si="258"/>
        <v/>
      </c>
      <c r="Z3314" s="957">
        <f t="shared" si="255"/>
        <v>0</v>
      </c>
      <c r="AA3314" s="957" t="str">
        <f t="shared" si="256"/>
        <v/>
      </c>
      <c r="AB3314" s="957">
        <f t="array" ref="AB3314">MAX(($I$2:$I$10000=I3314)*($W$2:$W$10000=W3314)*($E$2:$E$10000="51")*($P$2:$P$10000))</f>
        <v>0</v>
      </c>
      <c r="AC3314" s="957">
        <f t="shared" si="259"/>
        <v>0</v>
      </c>
    </row>
    <row r="3315" spans="24:29" x14ac:dyDescent="0.3">
      <c r="X3315" s="970" t="str">
        <f t="shared" si="257"/>
        <v>PAS AE 2018</v>
      </c>
      <c r="Y3315" s="970" t="str">
        <f t="shared" si="258"/>
        <v/>
      </c>
      <c r="Z3315" s="957">
        <f t="shared" si="255"/>
        <v>0</v>
      </c>
      <c r="AA3315" s="957" t="str">
        <f t="shared" si="256"/>
        <v/>
      </c>
      <c r="AB3315" s="957">
        <f t="array" ref="AB3315">MAX(($I$2:$I$10000=I3315)*($W$2:$W$10000=W3315)*($E$2:$E$10000="51")*($P$2:$P$10000))</f>
        <v>0</v>
      </c>
      <c r="AC3315" s="957">
        <f t="shared" si="259"/>
        <v>0</v>
      </c>
    </row>
    <row r="3316" spans="24:29" x14ac:dyDescent="0.3">
      <c r="X3316" s="970" t="str">
        <f t="shared" si="257"/>
        <v>PAS AE 2018</v>
      </c>
      <c r="Y3316" s="970" t="str">
        <f t="shared" si="258"/>
        <v/>
      </c>
      <c r="Z3316" s="957">
        <f t="shared" si="255"/>
        <v>0</v>
      </c>
      <c r="AA3316" s="957" t="str">
        <f t="shared" si="256"/>
        <v/>
      </c>
      <c r="AB3316" s="957">
        <f t="array" ref="AB3316">MAX(($I$2:$I$10000=I3316)*($W$2:$W$10000=W3316)*($E$2:$E$10000="51")*($P$2:$P$10000))</f>
        <v>0</v>
      </c>
      <c r="AC3316" s="957">
        <f t="shared" si="259"/>
        <v>0</v>
      </c>
    </row>
    <row r="3317" spans="24:29" x14ac:dyDescent="0.3">
      <c r="X3317" s="970" t="str">
        <f t="shared" si="257"/>
        <v>PAS AE 2018</v>
      </c>
      <c r="Y3317" s="970" t="str">
        <f t="shared" si="258"/>
        <v/>
      </c>
      <c r="Z3317" s="957">
        <f t="shared" si="255"/>
        <v>0</v>
      </c>
      <c r="AA3317" s="957" t="str">
        <f t="shared" si="256"/>
        <v/>
      </c>
      <c r="AB3317" s="957">
        <f t="array" ref="AB3317">MAX(($I$2:$I$10000=I3317)*($W$2:$W$10000=W3317)*($E$2:$E$10000="51")*($P$2:$P$10000))</f>
        <v>0</v>
      </c>
      <c r="AC3317" s="957">
        <f t="shared" si="259"/>
        <v>0</v>
      </c>
    </row>
    <row r="3318" spans="24:29" x14ac:dyDescent="0.3">
      <c r="X3318" s="970" t="str">
        <f t="shared" si="257"/>
        <v>PAS AE 2018</v>
      </c>
      <c r="Y3318" s="970" t="str">
        <f t="shared" si="258"/>
        <v/>
      </c>
      <c r="Z3318" s="957">
        <f t="shared" si="255"/>
        <v>0</v>
      </c>
      <c r="AA3318" s="957" t="str">
        <f t="shared" si="256"/>
        <v/>
      </c>
      <c r="AB3318" s="957">
        <f t="array" ref="AB3318">MAX(($I$2:$I$10000=I3318)*($W$2:$W$10000=W3318)*($E$2:$E$10000="51")*($P$2:$P$10000))</f>
        <v>0</v>
      </c>
      <c r="AC3318" s="957">
        <f t="shared" si="259"/>
        <v>0</v>
      </c>
    </row>
    <row r="3319" spans="24:29" x14ac:dyDescent="0.3">
      <c r="X3319" s="970" t="str">
        <f t="shared" si="257"/>
        <v>PAS AE 2018</v>
      </c>
      <c r="Y3319" s="970" t="str">
        <f t="shared" si="258"/>
        <v/>
      </c>
      <c r="Z3319" s="957">
        <f t="shared" si="255"/>
        <v>0</v>
      </c>
      <c r="AA3319" s="957" t="str">
        <f t="shared" si="256"/>
        <v/>
      </c>
      <c r="AB3319" s="957">
        <f t="array" ref="AB3319">MAX(($I$2:$I$10000=I3319)*($W$2:$W$10000=W3319)*($E$2:$E$10000="51")*($P$2:$P$10000))</f>
        <v>0</v>
      </c>
      <c r="AC3319" s="957">
        <f t="shared" si="259"/>
        <v>0</v>
      </c>
    </row>
    <row r="3320" spans="24:29" x14ac:dyDescent="0.3">
      <c r="X3320" s="970" t="str">
        <f t="shared" si="257"/>
        <v>PAS AE 2018</v>
      </c>
      <c r="Y3320" s="970" t="str">
        <f t="shared" si="258"/>
        <v/>
      </c>
      <c r="Z3320" s="957">
        <f t="shared" si="255"/>
        <v>0</v>
      </c>
      <c r="AA3320" s="957" t="str">
        <f t="shared" si="256"/>
        <v/>
      </c>
      <c r="AB3320" s="957">
        <f t="array" ref="AB3320">MAX(($I$2:$I$10000=I3320)*($W$2:$W$10000=W3320)*($E$2:$E$10000="51")*($P$2:$P$10000))</f>
        <v>0</v>
      </c>
      <c r="AC3320" s="957">
        <f t="shared" si="259"/>
        <v>0</v>
      </c>
    </row>
    <row r="3321" spans="24:29" x14ac:dyDescent="0.3">
      <c r="X3321" s="970" t="str">
        <f t="shared" si="257"/>
        <v>PAS AE 2018</v>
      </c>
      <c r="Y3321" s="970" t="str">
        <f t="shared" si="258"/>
        <v/>
      </c>
      <c r="Z3321" s="957">
        <f t="shared" si="255"/>
        <v>0</v>
      </c>
      <c r="AA3321" s="957" t="str">
        <f t="shared" si="256"/>
        <v/>
      </c>
      <c r="AB3321" s="957">
        <f t="array" ref="AB3321">MAX(($I$2:$I$10000=I3321)*($W$2:$W$10000=W3321)*($E$2:$E$10000="51")*($P$2:$P$10000))</f>
        <v>0</v>
      </c>
      <c r="AC3321" s="957">
        <f t="shared" si="259"/>
        <v>0</v>
      </c>
    </row>
    <row r="3322" spans="24:29" x14ac:dyDescent="0.3">
      <c r="X3322" s="970" t="str">
        <f t="shared" si="257"/>
        <v>PAS AE 2018</v>
      </c>
      <c r="Y3322" s="970" t="str">
        <f t="shared" si="258"/>
        <v/>
      </c>
      <c r="Z3322" s="957">
        <f t="shared" si="255"/>
        <v>0</v>
      </c>
      <c r="AA3322" s="957" t="str">
        <f t="shared" si="256"/>
        <v/>
      </c>
      <c r="AB3322" s="957">
        <f t="array" ref="AB3322">MAX(($I$2:$I$10000=I3322)*($W$2:$W$10000=W3322)*($E$2:$E$10000="51")*($P$2:$P$10000))</f>
        <v>0</v>
      </c>
      <c r="AC3322" s="957">
        <f t="shared" si="259"/>
        <v>0</v>
      </c>
    </row>
    <row r="3323" spans="24:29" x14ac:dyDescent="0.3">
      <c r="X3323" s="970" t="str">
        <f t="shared" si="257"/>
        <v>PAS AE 2018</v>
      </c>
      <c r="Y3323" s="970" t="str">
        <f t="shared" si="258"/>
        <v/>
      </c>
      <c r="Z3323" s="957">
        <f t="shared" si="255"/>
        <v>0</v>
      </c>
      <c r="AA3323" s="957" t="str">
        <f t="shared" si="256"/>
        <v/>
      </c>
      <c r="AB3323" s="957">
        <f t="array" ref="AB3323">MAX(($I$2:$I$10000=I3323)*($W$2:$W$10000=W3323)*($E$2:$E$10000="51")*($P$2:$P$10000))</f>
        <v>0</v>
      </c>
      <c r="AC3323" s="957">
        <f t="shared" si="259"/>
        <v>0</v>
      </c>
    </row>
    <row r="3324" spans="24:29" x14ac:dyDescent="0.3">
      <c r="X3324" s="970" t="str">
        <f t="shared" si="257"/>
        <v>PAS AE 2018</v>
      </c>
      <c r="Y3324" s="970" t="str">
        <f t="shared" si="258"/>
        <v/>
      </c>
      <c r="Z3324" s="957">
        <f t="shared" si="255"/>
        <v>0</v>
      </c>
      <c r="AA3324" s="957" t="str">
        <f t="shared" si="256"/>
        <v/>
      </c>
      <c r="AB3324" s="957">
        <f t="array" ref="AB3324">MAX(($I$2:$I$10000=I3324)*($W$2:$W$10000=W3324)*($E$2:$E$10000="51")*($P$2:$P$10000))</f>
        <v>0</v>
      </c>
      <c r="AC3324" s="957">
        <f t="shared" si="259"/>
        <v>0</v>
      </c>
    </row>
    <row r="3325" spans="24:29" x14ac:dyDescent="0.3">
      <c r="X3325" s="970" t="str">
        <f t="shared" si="257"/>
        <v>PAS AE 2018</v>
      </c>
      <c r="Y3325" s="970" t="str">
        <f t="shared" si="258"/>
        <v/>
      </c>
      <c r="Z3325" s="957">
        <f t="shared" si="255"/>
        <v>0</v>
      </c>
      <c r="AA3325" s="957" t="str">
        <f t="shared" si="256"/>
        <v/>
      </c>
      <c r="AB3325" s="957">
        <f t="array" ref="AB3325">MAX(($I$2:$I$10000=I3325)*($W$2:$W$10000=W3325)*($E$2:$E$10000="51")*($P$2:$P$10000))</f>
        <v>0</v>
      </c>
      <c r="AC3325" s="957">
        <f t="shared" si="259"/>
        <v>0</v>
      </c>
    </row>
    <row r="3326" spans="24:29" x14ac:dyDescent="0.3">
      <c r="X3326" s="970" t="str">
        <f t="shared" si="257"/>
        <v>PAS AE 2018</v>
      </c>
      <c r="Y3326" s="970" t="str">
        <f t="shared" si="258"/>
        <v/>
      </c>
      <c r="Z3326" s="957">
        <f t="shared" si="255"/>
        <v>0</v>
      </c>
      <c r="AA3326" s="957" t="str">
        <f t="shared" si="256"/>
        <v/>
      </c>
      <c r="AB3326" s="957">
        <f t="array" ref="AB3326">MAX(($I$2:$I$10000=I3326)*($W$2:$W$10000=W3326)*($E$2:$E$10000="51")*($P$2:$P$10000))</f>
        <v>0</v>
      </c>
      <c r="AC3326" s="957">
        <f t="shared" si="259"/>
        <v>0</v>
      </c>
    </row>
    <row r="3327" spans="24:29" x14ac:dyDescent="0.3">
      <c r="X3327" s="970" t="str">
        <f t="shared" si="257"/>
        <v>PAS AE 2018</v>
      </c>
      <c r="Y3327" s="970" t="str">
        <f t="shared" si="258"/>
        <v/>
      </c>
      <c r="Z3327" s="957">
        <f t="shared" si="255"/>
        <v>0</v>
      </c>
      <c r="AA3327" s="957" t="str">
        <f t="shared" si="256"/>
        <v/>
      </c>
      <c r="AB3327" s="957">
        <f t="array" ref="AB3327">MAX(($I$2:$I$10000=I3327)*($W$2:$W$10000=W3327)*($E$2:$E$10000="51")*($P$2:$P$10000))</f>
        <v>0</v>
      </c>
      <c r="AC3327" s="957">
        <f t="shared" si="259"/>
        <v>0</v>
      </c>
    </row>
    <row r="3328" spans="24:29" x14ac:dyDescent="0.3">
      <c r="X3328" s="970" t="str">
        <f t="shared" si="257"/>
        <v>PAS AE 2018</v>
      </c>
      <c r="Y3328" s="970" t="str">
        <f t="shared" si="258"/>
        <v/>
      </c>
      <c r="Z3328" s="957">
        <f t="shared" si="255"/>
        <v>0</v>
      </c>
      <c r="AA3328" s="957" t="str">
        <f t="shared" si="256"/>
        <v/>
      </c>
      <c r="AB3328" s="957">
        <f t="array" ref="AB3328">MAX(($I$2:$I$10000=I3328)*($W$2:$W$10000=W3328)*($E$2:$E$10000="51")*($P$2:$P$10000))</f>
        <v>0</v>
      </c>
      <c r="AC3328" s="957">
        <f t="shared" si="259"/>
        <v>0</v>
      </c>
    </row>
    <row r="3329" spans="24:29" x14ac:dyDescent="0.3">
      <c r="X3329" s="970" t="str">
        <f t="shared" si="257"/>
        <v>PAS AE 2018</v>
      </c>
      <c r="Y3329" s="970" t="str">
        <f t="shared" si="258"/>
        <v/>
      </c>
      <c r="Z3329" s="957">
        <f t="shared" si="255"/>
        <v>0</v>
      </c>
      <c r="AA3329" s="957" t="str">
        <f t="shared" si="256"/>
        <v/>
      </c>
      <c r="AB3329" s="957">
        <f t="array" ref="AB3329">MAX(($I$2:$I$10000=I3329)*($W$2:$W$10000=W3329)*($E$2:$E$10000="51")*($P$2:$P$10000))</f>
        <v>0</v>
      </c>
      <c r="AC3329" s="957">
        <f t="shared" si="259"/>
        <v>0</v>
      </c>
    </row>
    <row r="3330" spans="24:29" x14ac:dyDescent="0.3">
      <c r="X3330" s="970" t="str">
        <f t="shared" si="257"/>
        <v>PAS AE 2018</v>
      </c>
      <c r="Y3330" s="970" t="str">
        <f t="shared" si="258"/>
        <v/>
      </c>
      <c r="Z3330" s="957">
        <f t="shared" ref="Z3330:Z3393" si="260">IF(AND(X3330="AE 2018",Y3330&lt;&gt;"0"),F3330,0)</f>
        <v>0</v>
      </c>
      <c r="AA3330" s="957" t="str">
        <f t="shared" ref="AA3330:AA3393" si="261">LEFT(C3330,12)</f>
        <v/>
      </c>
      <c r="AB3330" s="957">
        <f t="array" ref="AB3330">MAX(($I$2:$I$10000=I3330)*($W$2:$W$10000=W3330)*($E$2:$E$10000="51")*($P$2:$P$10000))</f>
        <v>0</v>
      </c>
      <c r="AC3330" s="957">
        <f t="shared" si="259"/>
        <v>0</v>
      </c>
    </row>
    <row r="3331" spans="24:29" x14ac:dyDescent="0.3">
      <c r="X3331" s="970" t="str">
        <f t="shared" ref="X3331:X3394" si="262">IF(AND(OR(E3331="51",E3331="57",E3331="54",E3331="61"),YEAR(AB3331)=2018),"AE 2018","PAS AE 2018")</f>
        <v>PAS AE 2018</v>
      </c>
      <c r="Y3331" s="970" t="str">
        <f t="shared" ref="Y3331:Y3394" si="263">CONCATENATE(W3331,I3331,E3331)</f>
        <v/>
      </c>
      <c r="Z3331" s="957">
        <f t="shared" si="260"/>
        <v>0</v>
      </c>
      <c r="AA3331" s="957" t="str">
        <f t="shared" si="261"/>
        <v/>
      </c>
      <c r="AB3331" s="957">
        <f t="array" ref="AB3331">MAX(($I$2:$I$10000=I3331)*($W$2:$W$10000=W3331)*($E$2:$E$10000="51")*($P$2:$P$10000))</f>
        <v>0</v>
      </c>
      <c r="AC3331" s="957">
        <f t="shared" ref="AC3331:AC3394" si="264">IF(YEAR(A3331)&gt;2018,0,F3331)</f>
        <v>0</v>
      </c>
    </row>
    <row r="3332" spans="24:29" x14ac:dyDescent="0.3">
      <c r="X3332" s="970" t="str">
        <f t="shared" si="262"/>
        <v>PAS AE 2018</v>
      </c>
      <c r="Y3332" s="970" t="str">
        <f t="shared" si="263"/>
        <v/>
      </c>
      <c r="Z3332" s="957">
        <f t="shared" si="260"/>
        <v>0</v>
      </c>
      <c r="AA3332" s="957" t="str">
        <f t="shared" si="261"/>
        <v/>
      </c>
      <c r="AB3332" s="957">
        <f t="array" ref="AB3332">MAX(($I$2:$I$10000=I3332)*($W$2:$W$10000=W3332)*($E$2:$E$10000="51")*($P$2:$P$10000))</f>
        <v>0</v>
      </c>
      <c r="AC3332" s="957">
        <f t="shared" si="264"/>
        <v>0</v>
      </c>
    </row>
    <row r="3333" spans="24:29" x14ac:dyDescent="0.3">
      <c r="X3333" s="970" t="str">
        <f t="shared" si="262"/>
        <v>PAS AE 2018</v>
      </c>
      <c r="Y3333" s="970" t="str">
        <f t="shared" si="263"/>
        <v/>
      </c>
      <c r="Z3333" s="957">
        <f t="shared" si="260"/>
        <v>0</v>
      </c>
      <c r="AA3333" s="957" t="str">
        <f t="shared" si="261"/>
        <v/>
      </c>
      <c r="AB3333" s="957">
        <f t="array" ref="AB3333">MAX(($I$2:$I$10000=I3333)*($W$2:$W$10000=W3333)*($E$2:$E$10000="51")*($P$2:$P$10000))</f>
        <v>0</v>
      </c>
      <c r="AC3333" s="957">
        <f t="shared" si="264"/>
        <v>0</v>
      </c>
    </row>
    <row r="3334" spans="24:29" x14ac:dyDescent="0.3">
      <c r="X3334" s="970" t="str">
        <f t="shared" si="262"/>
        <v>PAS AE 2018</v>
      </c>
      <c r="Y3334" s="970" t="str">
        <f t="shared" si="263"/>
        <v/>
      </c>
      <c r="Z3334" s="957">
        <f t="shared" si="260"/>
        <v>0</v>
      </c>
      <c r="AA3334" s="957" t="str">
        <f t="shared" si="261"/>
        <v/>
      </c>
      <c r="AB3334" s="957">
        <f t="array" ref="AB3334">MAX(($I$2:$I$10000=I3334)*($W$2:$W$10000=W3334)*($E$2:$E$10000="51")*($P$2:$P$10000))</f>
        <v>0</v>
      </c>
      <c r="AC3334" s="957">
        <f t="shared" si="264"/>
        <v>0</v>
      </c>
    </row>
    <row r="3335" spans="24:29" x14ac:dyDescent="0.3">
      <c r="X3335" s="970" t="str">
        <f t="shared" si="262"/>
        <v>PAS AE 2018</v>
      </c>
      <c r="Y3335" s="970" t="str">
        <f t="shared" si="263"/>
        <v/>
      </c>
      <c r="Z3335" s="957">
        <f t="shared" si="260"/>
        <v>0</v>
      </c>
      <c r="AA3335" s="957" t="str">
        <f t="shared" si="261"/>
        <v/>
      </c>
      <c r="AB3335" s="957">
        <f t="array" ref="AB3335">MAX(($I$2:$I$10000=I3335)*($W$2:$W$10000=W3335)*($E$2:$E$10000="51")*($P$2:$P$10000))</f>
        <v>0</v>
      </c>
      <c r="AC3335" s="957">
        <f t="shared" si="264"/>
        <v>0</v>
      </c>
    </row>
    <row r="3336" spans="24:29" x14ac:dyDescent="0.3">
      <c r="X3336" s="970" t="str">
        <f t="shared" si="262"/>
        <v>PAS AE 2018</v>
      </c>
      <c r="Y3336" s="970" t="str">
        <f t="shared" si="263"/>
        <v/>
      </c>
      <c r="Z3336" s="957">
        <f t="shared" si="260"/>
        <v>0</v>
      </c>
      <c r="AA3336" s="957" t="str">
        <f t="shared" si="261"/>
        <v/>
      </c>
      <c r="AB3336" s="957">
        <f t="array" ref="AB3336">MAX(($I$2:$I$10000=I3336)*($W$2:$W$10000=W3336)*($E$2:$E$10000="51")*($P$2:$P$10000))</f>
        <v>0</v>
      </c>
      <c r="AC3336" s="957">
        <f t="shared" si="264"/>
        <v>0</v>
      </c>
    </row>
    <row r="3337" spans="24:29" x14ac:dyDescent="0.3">
      <c r="X3337" s="970" t="str">
        <f t="shared" si="262"/>
        <v>PAS AE 2018</v>
      </c>
      <c r="Y3337" s="970" t="str">
        <f t="shared" si="263"/>
        <v/>
      </c>
      <c r="Z3337" s="957">
        <f t="shared" si="260"/>
        <v>0</v>
      </c>
      <c r="AA3337" s="957" t="str">
        <f t="shared" si="261"/>
        <v/>
      </c>
      <c r="AB3337" s="957">
        <f t="array" ref="AB3337">MAX(($I$2:$I$10000=I3337)*($W$2:$W$10000=W3337)*($E$2:$E$10000="51")*($P$2:$P$10000))</f>
        <v>0</v>
      </c>
      <c r="AC3337" s="957">
        <f t="shared" si="264"/>
        <v>0</v>
      </c>
    </row>
    <row r="3338" spans="24:29" x14ac:dyDescent="0.3">
      <c r="X3338" s="970" t="str">
        <f t="shared" si="262"/>
        <v>PAS AE 2018</v>
      </c>
      <c r="Y3338" s="970" t="str">
        <f t="shared" si="263"/>
        <v/>
      </c>
      <c r="Z3338" s="957">
        <f t="shared" si="260"/>
        <v>0</v>
      </c>
      <c r="AA3338" s="957" t="str">
        <f t="shared" si="261"/>
        <v/>
      </c>
      <c r="AB3338" s="957">
        <f t="array" ref="AB3338">MAX(($I$2:$I$10000=I3338)*($W$2:$W$10000=W3338)*($E$2:$E$10000="51")*($P$2:$P$10000))</f>
        <v>0</v>
      </c>
      <c r="AC3338" s="957">
        <f t="shared" si="264"/>
        <v>0</v>
      </c>
    </row>
    <row r="3339" spans="24:29" x14ac:dyDescent="0.3">
      <c r="X3339" s="970" t="str">
        <f t="shared" si="262"/>
        <v>PAS AE 2018</v>
      </c>
      <c r="Y3339" s="970" t="str">
        <f t="shared" si="263"/>
        <v/>
      </c>
      <c r="Z3339" s="957">
        <f t="shared" si="260"/>
        <v>0</v>
      </c>
      <c r="AA3339" s="957" t="str">
        <f t="shared" si="261"/>
        <v/>
      </c>
      <c r="AB3339" s="957">
        <f t="array" ref="AB3339">MAX(($I$2:$I$10000=I3339)*($W$2:$W$10000=W3339)*($E$2:$E$10000="51")*($P$2:$P$10000))</f>
        <v>0</v>
      </c>
      <c r="AC3339" s="957">
        <f t="shared" si="264"/>
        <v>0</v>
      </c>
    </row>
    <row r="3340" spans="24:29" x14ac:dyDescent="0.3">
      <c r="X3340" s="970" t="str">
        <f t="shared" si="262"/>
        <v>PAS AE 2018</v>
      </c>
      <c r="Y3340" s="970" t="str">
        <f t="shared" si="263"/>
        <v/>
      </c>
      <c r="Z3340" s="957">
        <f t="shared" si="260"/>
        <v>0</v>
      </c>
      <c r="AA3340" s="957" t="str">
        <f t="shared" si="261"/>
        <v/>
      </c>
      <c r="AB3340" s="957">
        <f t="array" ref="AB3340">MAX(($I$2:$I$10000=I3340)*($W$2:$W$10000=W3340)*($E$2:$E$10000="51")*($P$2:$P$10000))</f>
        <v>0</v>
      </c>
      <c r="AC3340" s="957">
        <f t="shared" si="264"/>
        <v>0</v>
      </c>
    </row>
    <row r="3341" spans="24:29" x14ac:dyDescent="0.3">
      <c r="X3341" s="970" t="str">
        <f t="shared" si="262"/>
        <v>PAS AE 2018</v>
      </c>
      <c r="Y3341" s="970" t="str">
        <f t="shared" si="263"/>
        <v/>
      </c>
      <c r="Z3341" s="957">
        <f t="shared" si="260"/>
        <v>0</v>
      </c>
      <c r="AA3341" s="957" t="str">
        <f t="shared" si="261"/>
        <v/>
      </c>
      <c r="AB3341" s="957">
        <f t="array" ref="AB3341">MAX(($I$2:$I$10000=I3341)*($W$2:$W$10000=W3341)*($E$2:$E$10000="51")*($P$2:$P$10000))</f>
        <v>0</v>
      </c>
      <c r="AC3341" s="957">
        <f t="shared" si="264"/>
        <v>0</v>
      </c>
    </row>
    <row r="3342" spans="24:29" x14ac:dyDescent="0.3">
      <c r="X3342" s="970" t="str">
        <f t="shared" si="262"/>
        <v>PAS AE 2018</v>
      </c>
      <c r="Y3342" s="970" t="str">
        <f t="shared" si="263"/>
        <v/>
      </c>
      <c r="Z3342" s="957">
        <f t="shared" si="260"/>
        <v>0</v>
      </c>
      <c r="AA3342" s="957" t="str">
        <f t="shared" si="261"/>
        <v/>
      </c>
      <c r="AB3342" s="957">
        <f t="array" ref="AB3342">MAX(($I$2:$I$10000=I3342)*($W$2:$W$10000=W3342)*($E$2:$E$10000="51")*($P$2:$P$10000))</f>
        <v>0</v>
      </c>
      <c r="AC3342" s="957">
        <f t="shared" si="264"/>
        <v>0</v>
      </c>
    </row>
    <row r="3343" spans="24:29" x14ac:dyDescent="0.3">
      <c r="X3343" s="970" t="str">
        <f t="shared" si="262"/>
        <v>PAS AE 2018</v>
      </c>
      <c r="Y3343" s="970" t="str">
        <f t="shared" si="263"/>
        <v/>
      </c>
      <c r="Z3343" s="957">
        <f t="shared" si="260"/>
        <v>0</v>
      </c>
      <c r="AA3343" s="957" t="str">
        <f t="shared" si="261"/>
        <v/>
      </c>
      <c r="AB3343" s="957">
        <f t="array" ref="AB3343">MAX(($I$2:$I$10000=I3343)*($W$2:$W$10000=W3343)*($E$2:$E$10000="51")*($P$2:$P$10000))</f>
        <v>0</v>
      </c>
      <c r="AC3343" s="957">
        <f t="shared" si="264"/>
        <v>0</v>
      </c>
    </row>
    <row r="3344" spans="24:29" x14ac:dyDescent="0.3">
      <c r="X3344" s="970" t="str">
        <f t="shared" si="262"/>
        <v>PAS AE 2018</v>
      </c>
      <c r="Y3344" s="970" t="str">
        <f t="shared" si="263"/>
        <v/>
      </c>
      <c r="Z3344" s="957">
        <f t="shared" si="260"/>
        <v>0</v>
      </c>
      <c r="AA3344" s="957" t="str">
        <f t="shared" si="261"/>
        <v/>
      </c>
      <c r="AB3344" s="957">
        <f t="array" ref="AB3344">MAX(($I$2:$I$10000=I3344)*($W$2:$W$10000=W3344)*($E$2:$E$10000="51")*($P$2:$P$10000))</f>
        <v>0</v>
      </c>
      <c r="AC3344" s="957">
        <f t="shared" si="264"/>
        <v>0</v>
      </c>
    </row>
    <row r="3345" spans="24:29" x14ac:dyDescent="0.3">
      <c r="X3345" s="970" t="str">
        <f t="shared" si="262"/>
        <v>PAS AE 2018</v>
      </c>
      <c r="Y3345" s="970" t="str">
        <f t="shared" si="263"/>
        <v/>
      </c>
      <c r="Z3345" s="957">
        <f t="shared" si="260"/>
        <v>0</v>
      </c>
      <c r="AA3345" s="957" t="str">
        <f t="shared" si="261"/>
        <v/>
      </c>
      <c r="AB3345" s="957">
        <f t="array" ref="AB3345">MAX(($I$2:$I$10000=I3345)*($W$2:$W$10000=W3345)*($E$2:$E$10000="51")*($P$2:$P$10000))</f>
        <v>0</v>
      </c>
      <c r="AC3345" s="957">
        <f t="shared" si="264"/>
        <v>0</v>
      </c>
    </row>
    <row r="3346" spans="24:29" x14ac:dyDescent="0.3">
      <c r="X3346" s="970" t="str">
        <f t="shared" si="262"/>
        <v>PAS AE 2018</v>
      </c>
      <c r="Y3346" s="970" t="str">
        <f t="shared" si="263"/>
        <v/>
      </c>
      <c r="Z3346" s="957">
        <f t="shared" si="260"/>
        <v>0</v>
      </c>
      <c r="AA3346" s="957" t="str">
        <f t="shared" si="261"/>
        <v/>
      </c>
      <c r="AB3346" s="957">
        <f t="array" ref="AB3346">MAX(($I$2:$I$10000=I3346)*($W$2:$W$10000=W3346)*($E$2:$E$10000="51")*($P$2:$P$10000))</f>
        <v>0</v>
      </c>
      <c r="AC3346" s="957">
        <f t="shared" si="264"/>
        <v>0</v>
      </c>
    </row>
    <row r="3347" spans="24:29" x14ac:dyDescent="0.3">
      <c r="X3347" s="970" t="str">
        <f t="shared" si="262"/>
        <v>PAS AE 2018</v>
      </c>
      <c r="Y3347" s="970" t="str">
        <f t="shared" si="263"/>
        <v/>
      </c>
      <c r="Z3347" s="957">
        <f t="shared" si="260"/>
        <v>0</v>
      </c>
      <c r="AA3347" s="957" t="str">
        <f t="shared" si="261"/>
        <v/>
      </c>
      <c r="AB3347" s="957">
        <f t="array" ref="AB3347">MAX(($I$2:$I$10000=I3347)*($W$2:$W$10000=W3347)*($E$2:$E$10000="51")*($P$2:$P$10000))</f>
        <v>0</v>
      </c>
      <c r="AC3347" s="957">
        <f t="shared" si="264"/>
        <v>0</v>
      </c>
    </row>
    <row r="3348" spans="24:29" x14ac:dyDescent="0.3">
      <c r="X3348" s="970" t="str">
        <f t="shared" si="262"/>
        <v>PAS AE 2018</v>
      </c>
      <c r="Y3348" s="970" t="str">
        <f t="shared" si="263"/>
        <v/>
      </c>
      <c r="Z3348" s="957">
        <f t="shared" si="260"/>
        <v>0</v>
      </c>
      <c r="AA3348" s="957" t="str">
        <f t="shared" si="261"/>
        <v/>
      </c>
      <c r="AB3348" s="957">
        <f t="array" ref="AB3348">MAX(($I$2:$I$10000=I3348)*($W$2:$W$10000=W3348)*($E$2:$E$10000="51")*($P$2:$P$10000))</f>
        <v>0</v>
      </c>
      <c r="AC3348" s="957">
        <f t="shared" si="264"/>
        <v>0</v>
      </c>
    </row>
    <row r="3349" spans="24:29" x14ac:dyDescent="0.3">
      <c r="X3349" s="970" t="str">
        <f t="shared" si="262"/>
        <v>PAS AE 2018</v>
      </c>
      <c r="Y3349" s="970" t="str">
        <f t="shared" si="263"/>
        <v/>
      </c>
      <c r="Z3349" s="957">
        <f t="shared" si="260"/>
        <v>0</v>
      </c>
      <c r="AA3349" s="957" t="str">
        <f t="shared" si="261"/>
        <v/>
      </c>
      <c r="AB3349" s="957">
        <f t="array" ref="AB3349">MAX(($I$2:$I$10000=I3349)*($W$2:$W$10000=W3349)*($E$2:$E$10000="51")*($P$2:$P$10000))</f>
        <v>0</v>
      </c>
      <c r="AC3349" s="957">
        <f t="shared" si="264"/>
        <v>0</v>
      </c>
    </row>
    <row r="3350" spans="24:29" x14ac:dyDescent="0.3">
      <c r="X3350" s="970" t="str">
        <f t="shared" si="262"/>
        <v>PAS AE 2018</v>
      </c>
      <c r="Y3350" s="970" t="str">
        <f t="shared" si="263"/>
        <v/>
      </c>
      <c r="Z3350" s="957">
        <f t="shared" si="260"/>
        <v>0</v>
      </c>
      <c r="AA3350" s="957" t="str">
        <f t="shared" si="261"/>
        <v/>
      </c>
      <c r="AB3350" s="957">
        <f t="array" ref="AB3350">MAX(($I$2:$I$10000=I3350)*($W$2:$W$10000=W3350)*($E$2:$E$10000="51")*($P$2:$P$10000))</f>
        <v>0</v>
      </c>
      <c r="AC3350" s="957">
        <f t="shared" si="264"/>
        <v>0</v>
      </c>
    </row>
    <row r="3351" spans="24:29" x14ac:dyDescent="0.3">
      <c r="X3351" s="970" t="str">
        <f t="shared" si="262"/>
        <v>PAS AE 2018</v>
      </c>
      <c r="Y3351" s="970" t="str">
        <f t="shared" si="263"/>
        <v/>
      </c>
      <c r="Z3351" s="957">
        <f t="shared" si="260"/>
        <v>0</v>
      </c>
      <c r="AA3351" s="957" t="str">
        <f t="shared" si="261"/>
        <v/>
      </c>
      <c r="AB3351" s="957">
        <f t="array" ref="AB3351">MAX(($I$2:$I$10000=I3351)*($W$2:$W$10000=W3351)*($E$2:$E$10000="51")*($P$2:$P$10000))</f>
        <v>0</v>
      </c>
      <c r="AC3351" s="957">
        <f t="shared" si="264"/>
        <v>0</v>
      </c>
    </row>
    <row r="3352" spans="24:29" x14ac:dyDescent="0.3">
      <c r="X3352" s="970" t="str">
        <f t="shared" si="262"/>
        <v>PAS AE 2018</v>
      </c>
      <c r="Y3352" s="970" t="str">
        <f t="shared" si="263"/>
        <v/>
      </c>
      <c r="Z3352" s="957">
        <f t="shared" si="260"/>
        <v>0</v>
      </c>
      <c r="AA3352" s="957" t="str">
        <f t="shared" si="261"/>
        <v/>
      </c>
      <c r="AB3352" s="957">
        <f t="array" ref="AB3352">MAX(($I$2:$I$10000=I3352)*($W$2:$W$10000=W3352)*($E$2:$E$10000="51")*($P$2:$P$10000))</f>
        <v>0</v>
      </c>
      <c r="AC3352" s="957">
        <f t="shared" si="264"/>
        <v>0</v>
      </c>
    </row>
    <row r="3353" spans="24:29" x14ac:dyDescent="0.3">
      <c r="X3353" s="970" t="str">
        <f t="shared" si="262"/>
        <v>PAS AE 2018</v>
      </c>
      <c r="Y3353" s="970" t="str">
        <f t="shared" si="263"/>
        <v/>
      </c>
      <c r="Z3353" s="957">
        <f t="shared" si="260"/>
        <v>0</v>
      </c>
      <c r="AA3353" s="957" t="str">
        <f t="shared" si="261"/>
        <v/>
      </c>
      <c r="AB3353" s="957">
        <f t="array" ref="AB3353">MAX(($I$2:$I$10000=I3353)*($W$2:$W$10000=W3353)*($E$2:$E$10000="51")*($P$2:$P$10000))</f>
        <v>0</v>
      </c>
      <c r="AC3353" s="957">
        <f t="shared" si="264"/>
        <v>0</v>
      </c>
    </row>
    <row r="3354" spans="24:29" x14ac:dyDescent="0.3">
      <c r="X3354" s="970" t="str">
        <f t="shared" si="262"/>
        <v>PAS AE 2018</v>
      </c>
      <c r="Y3354" s="970" t="str">
        <f t="shared" si="263"/>
        <v/>
      </c>
      <c r="Z3354" s="957">
        <f t="shared" si="260"/>
        <v>0</v>
      </c>
      <c r="AA3354" s="957" t="str">
        <f t="shared" si="261"/>
        <v/>
      </c>
      <c r="AB3354" s="957">
        <f t="array" ref="AB3354">MAX(($I$2:$I$10000=I3354)*($W$2:$W$10000=W3354)*($E$2:$E$10000="51")*($P$2:$P$10000))</f>
        <v>0</v>
      </c>
      <c r="AC3354" s="957">
        <f t="shared" si="264"/>
        <v>0</v>
      </c>
    </row>
    <row r="3355" spans="24:29" x14ac:dyDescent="0.3">
      <c r="X3355" s="970" t="str">
        <f t="shared" si="262"/>
        <v>PAS AE 2018</v>
      </c>
      <c r="Y3355" s="970" t="str">
        <f t="shared" si="263"/>
        <v/>
      </c>
      <c r="Z3355" s="957">
        <f t="shared" si="260"/>
        <v>0</v>
      </c>
      <c r="AA3355" s="957" t="str">
        <f t="shared" si="261"/>
        <v/>
      </c>
      <c r="AB3355" s="957">
        <f t="array" ref="AB3355">MAX(($I$2:$I$10000=I3355)*($W$2:$W$10000=W3355)*($E$2:$E$10000="51")*($P$2:$P$10000))</f>
        <v>0</v>
      </c>
      <c r="AC3355" s="957">
        <f t="shared" si="264"/>
        <v>0</v>
      </c>
    </row>
    <row r="3356" spans="24:29" x14ac:dyDescent="0.3">
      <c r="X3356" s="970" t="str">
        <f t="shared" si="262"/>
        <v>PAS AE 2018</v>
      </c>
      <c r="Y3356" s="970" t="str">
        <f t="shared" si="263"/>
        <v/>
      </c>
      <c r="Z3356" s="957">
        <f t="shared" si="260"/>
        <v>0</v>
      </c>
      <c r="AA3356" s="957" t="str">
        <f t="shared" si="261"/>
        <v/>
      </c>
      <c r="AB3356" s="957">
        <f t="array" ref="AB3356">MAX(($I$2:$I$10000=I3356)*($W$2:$W$10000=W3356)*($E$2:$E$10000="51")*($P$2:$P$10000))</f>
        <v>0</v>
      </c>
      <c r="AC3356" s="957">
        <f t="shared" si="264"/>
        <v>0</v>
      </c>
    </row>
    <row r="3357" spans="24:29" x14ac:dyDescent="0.3">
      <c r="X3357" s="970" t="str">
        <f t="shared" si="262"/>
        <v>PAS AE 2018</v>
      </c>
      <c r="Y3357" s="970" t="str">
        <f t="shared" si="263"/>
        <v/>
      </c>
      <c r="Z3357" s="957">
        <f t="shared" si="260"/>
        <v>0</v>
      </c>
      <c r="AA3357" s="957" t="str">
        <f t="shared" si="261"/>
        <v/>
      </c>
      <c r="AB3357" s="957">
        <f t="array" ref="AB3357">MAX(($I$2:$I$10000=I3357)*($W$2:$W$10000=W3357)*($E$2:$E$10000="51")*($P$2:$P$10000))</f>
        <v>0</v>
      </c>
      <c r="AC3357" s="957">
        <f t="shared" si="264"/>
        <v>0</v>
      </c>
    </row>
    <row r="3358" spans="24:29" x14ac:dyDescent="0.3">
      <c r="X3358" s="970" t="str">
        <f t="shared" si="262"/>
        <v>PAS AE 2018</v>
      </c>
      <c r="Y3358" s="970" t="str">
        <f t="shared" si="263"/>
        <v/>
      </c>
      <c r="Z3358" s="957">
        <f t="shared" si="260"/>
        <v>0</v>
      </c>
      <c r="AA3358" s="957" t="str">
        <f t="shared" si="261"/>
        <v/>
      </c>
      <c r="AB3358" s="957">
        <f t="array" ref="AB3358">MAX(($I$2:$I$10000=I3358)*($W$2:$W$10000=W3358)*($E$2:$E$10000="51")*($P$2:$P$10000))</f>
        <v>0</v>
      </c>
      <c r="AC3358" s="957">
        <f t="shared" si="264"/>
        <v>0</v>
      </c>
    </row>
    <row r="3359" spans="24:29" x14ac:dyDescent="0.3">
      <c r="X3359" s="970" t="str">
        <f t="shared" si="262"/>
        <v>PAS AE 2018</v>
      </c>
      <c r="Y3359" s="970" t="str">
        <f t="shared" si="263"/>
        <v/>
      </c>
      <c r="Z3359" s="957">
        <f t="shared" si="260"/>
        <v>0</v>
      </c>
      <c r="AA3359" s="957" t="str">
        <f t="shared" si="261"/>
        <v/>
      </c>
      <c r="AB3359" s="957">
        <f t="array" ref="AB3359">MAX(($I$2:$I$10000=I3359)*($W$2:$W$10000=W3359)*($E$2:$E$10000="51")*($P$2:$P$10000))</f>
        <v>0</v>
      </c>
      <c r="AC3359" s="957">
        <f t="shared" si="264"/>
        <v>0</v>
      </c>
    </row>
    <row r="3360" spans="24:29" x14ac:dyDescent="0.3">
      <c r="X3360" s="970" t="str">
        <f t="shared" si="262"/>
        <v>PAS AE 2018</v>
      </c>
      <c r="Y3360" s="970" t="str">
        <f t="shared" si="263"/>
        <v/>
      </c>
      <c r="Z3360" s="957">
        <f t="shared" si="260"/>
        <v>0</v>
      </c>
      <c r="AA3360" s="957" t="str">
        <f t="shared" si="261"/>
        <v/>
      </c>
      <c r="AB3360" s="957">
        <f t="array" ref="AB3360">MAX(($I$2:$I$10000=I3360)*($W$2:$W$10000=W3360)*($E$2:$E$10000="51")*($P$2:$P$10000))</f>
        <v>0</v>
      </c>
      <c r="AC3360" s="957">
        <f t="shared" si="264"/>
        <v>0</v>
      </c>
    </row>
    <row r="3361" spans="24:29" x14ac:dyDescent="0.3">
      <c r="X3361" s="970" t="str">
        <f t="shared" si="262"/>
        <v>PAS AE 2018</v>
      </c>
      <c r="Y3361" s="970" t="str">
        <f t="shared" si="263"/>
        <v/>
      </c>
      <c r="Z3361" s="957">
        <f t="shared" si="260"/>
        <v>0</v>
      </c>
      <c r="AA3361" s="957" t="str">
        <f t="shared" si="261"/>
        <v/>
      </c>
      <c r="AB3361" s="957">
        <f t="array" ref="AB3361">MAX(($I$2:$I$10000=I3361)*($W$2:$W$10000=W3361)*($E$2:$E$10000="51")*($P$2:$P$10000))</f>
        <v>0</v>
      </c>
      <c r="AC3361" s="957">
        <f t="shared" si="264"/>
        <v>0</v>
      </c>
    </row>
    <row r="3362" spans="24:29" x14ac:dyDescent="0.3">
      <c r="X3362" s="970" t="str">
        <f t="shared" si="262"/>
        <v>PAS AE 2018</v>
      </c>
      <c r="Y3362" s="970" t="str">
        <f t="shared" si="263"/>
        <v/>
      </c>
      <c r="Z3362" s="957">
        <f t="shared" si="260"/>
        <v>0</v>
      </c>
      <c r="AA3362" s="957" t="str">
        <f t="shared" si="261"/>
        <v/>
      </c>
      <c r="AB3362" s="957">
        <f t="array" ref="AB3362">MAX(($I$2:$I$10000=I3362)*($W$2:$W$10000=W3362)*($E$2:$E$10000="51")*($P$2:$P$10000))</f>
        <v>0</v>
      </c>
      <c r="AC3362" s="957">
        <f t="shared" si="264"/>
        <v>0</v>
      </c>
    </row>
    <row r="3363" spans="24:29" x14ac:dyDescent="0.3">
      <c r="X3363" s="970" t="str">
        <f t="shared" si="262"/>
        <v>PAS AE 2018</v>
      </c>
      <c r="Y3363" s="970" t="str">
        <f t="shared" si="263"/>
        <v/>
      </c>
      <c r="Z3363" s="957">
        <f t="shared" si="260"/>
        <v>0</v>
      </c>
      <c r="AA3363" s="957" t="str">
        <f t="shared" si="261"/>
        <v/>
      </c>
      <c r="AB3363" s="957">
        <f t="array" ref="AB3363">MAX(($I$2:$I$10000=I3363)*($W$2:$W$10000=W3363)*($E$2:$E$10000="51")*($P$2:$P$10000))</f>
        <v>0</v>
      </c>
      <c r="AC3363" s="957">
        <f t="shared" si="264"/>
        <v>0</v>
      </c>
    </row>
    <row r="3364" spans="24:29" x14ac:dyDescent="0.3">
      <c r="X3364" s="970" t="str">
        <f t="shared" si="262"/>
        <v>PAS AE 2018</v>
      </c>
      <c r="Y3364" s="970" t="str">
        <f t="shared" si="263"/>
        <v/>
      </c>
      <c r="Z3364" s="957">
        <f t="shared" si="260"/>
        <v>0</v>
      </c>
      <c r="AA3364" s="957" t="str">
        <f t="shared" si="261"/>
        <v/>
      </c>
      <c r="AB3364" s="957">
        <f t="array" ref="AB3364">MAX(($I$2:$I$10000=I3364)*($W$2:$W$10000=W3364)*($E$2:$E$10000="51")*($P$2:$P$10000))</f>
        <v>0</v>
      </c>
      <c r="AC3364" s="957">
        <f t="shared" si="264"/>
        <v>0</v>
      </c>
    </row>
    <row r="3365" spans="24:29" x14ac:dyDescent="0.3">
      <c r="X3365" s="970" t="str">
        <f t="shared" si="262"/>
        <v>PAS AE 2018</v>
      </c>
      <c r="Y3365" s="970" t="str">
        <f t="shared" si="263"/>
        <v/>
      </c>
      <c r="Z3365" s="957">
        <f t="shared" si="260"/>
        <v>0</v>
      </c>
      <c r="AA3365" s="957" t="str">
        <f t="shared" si="261"/>
        <v/>
      </c>
      <c r="AB3365" s="957">
        <f t="array" ref="AB3365">MAX(($I$2:$I$10000=I3365)*($W$2:$W$10000=W3365)*($E$2:$E$10000="51")*($P$2:$P$10000))</f>
        <v>0</v>
      </c>
      <c r="AC3365" s="957">
        <f t="shared" si="264"/>
        <v>0</v>
      </c>
    </row>
    <row r="3366" spans="24:29" x14ac:dyDescent="0.3">
      <c r="X3366" s="970" t="str">
        <f t="shared" si="262"/>
        <v>PAS AE 2018</v>
      </c>
      <c r="Y3366" s="970" t="str">
        <f t="shared" si="263"/>
        <v/>
      </c>
      <c r="Z3366" s="957">
        <f t="shared" si="260"/>
        <v>0</v>
      </c>
      <c r="AA3366" s="957" t="str">
        <f t="shared" si="261"/>
        <v/>
      </c>
      <c r="AB3366" s="957">
        <f t="array" ref="AB3366">MAX(($I$2:$I$10000=I3366)*($W$2:$W$10000=W3366)*($E$2:$E$10000="51")*($P$2:$P$10000))</f>
        <v>0</v>
      </c>
      <c r="AC3366" s="957">
        <f t="shared" si="264"/>
        <v>0</v>
      </c>
    </row>
    <row r="3367" spans="24:29" x14ac:dyDescent="0.3">
      <c r="X3367" s="970" t="str">
        <f t="shared" si="262"/>
        <v>PAS AE 2018</v>
      </c>
      <c r="Y3367" s="970" t="str">
        <f t="shared" si="263"/>
        <v/>
      </c>
      <c r="Z3367" s="957">
        <f t="shared" si="260"/>
        <v>0</v>
      </c>
      <c r="AA3367" s="957" t="str">
        <f t="shared" si="261"/>
        <v/>
      </c>
      <c r="AB3367" s="957">
        <f t="array" ref="AB3367">MAX(($I$2:$I$10000=I3367)*($W$2:$W$10000=W3367)*($E$2:$E$10000="51")*($P$2:$P$10000))</f>
        <v>0</v>
      </c>
      <c r="AC3367" s="957">
        <f t="shared" si="264"/>
        <v>0</v>
      </c>
    </row>
    <row r="3368" spans="24:29" x14ac:dyDescent="0.3">
      <c r="X3368" s="970" t="str">
        <f t="shared" si="262"/>
        <v>PAS AE 2018</v>
      </c>
      <c r="Y3368" s="970" t="str">
        <f t="shared" si="263"/>
        <v/>
      </c>
      <c r="Z3368" s="957">
        <f t="shared" si="260"/>
        <v>0</v>
      </c>
      <c r="AA3368" s="957" t="str">
        <f t="shared" si="261"/>
        <v/>
      </c>
      <c r="AB3368" s="957">
        <f t="array" ref="AB3368">MAX(($I$2:$I$10000=I3368)*($W$2:$W$10000=W3368)*($E$2:$E$10000="51")*($P$2:$P$10000))</f>
        <v>0</v>
      </c>
      <c r="AC3368" s="957">
        <f t="shared" si="264"/>
        <v>0</v>
      </c>
    </row>
    <row r="3369" spans="24:29" x14ac:dyDescent="0.3">
      <c r="X3369" s="970" t="str">
        <f t="shared" si="262"/>
        <v>PAS AE 2018</v>
      </c>
      <c r="Y3369" s="970" t="str">
        <f t="shared" si="263"/>
        <v/>
      </c>
      <c r="Z3369" s="957">
        <f t="shared" si="260"/>
        <v>0</v>
      </c>
      <c r="AA3369" s="957" t="str">
        <f t="shared" si="261"/>
        <v/>
      </c>
      <c r="AB3369" s="957">
        <f t="array" ref="AB3369">MAX(($I$2:$I$10000=I3369)*($W$2:$W$10000=W3369)*($E$2:$E$10000="51")*($P$2:$P$10000))</f>
        <v>0</v>
      </c>
      <c r="AC3369" s="957">
        <f t="shared" si="264"/>
        <v>0</v>
      </c>
    </row>
    <row r="3370" spans="24:29" x14ac:dyDescent="0.3">
      <c r="X3370" s="970" t="str">
        <f t="shared" si="262"/>
        <v>PAS AE 2018</v>
      </c>
      <c r="Y3370" s="970" t="str">
        <f t="shared" si="263"/>
        <v/>
      </c>
      <c r="Z3370" s="957">
        <f t="shared" si="260"/>
        <v>0</v>
      </c>
      <c r="AA3370" s="957" t="str">
        <f t="shared" si="261"/>
        <v/>
      </c>
      <c r="AB3370" s="957">
        <f t="array" ref="AB3370">MAX(($I$2:$I$10000=I3370)*($W$2:$W$10000=W3370)*($E$2:$E$10000="51")*($P$2:$P$10000))</f>
        <v>0</v>
      </c>
      <c r="AC3370" s="957">
        <f t="shared" si="264"/>
        <v>0</v>
      </c>
    </row>
    <row r="3371" spans="24:29" x14ac:dyDescent="0.3">
      <c r="X3371" s="970" t="str">
        <f t="shared" si="262"/>
        <v>PAS AE 2018</v>
      </c>
      <c r="Y3371" s="970" t="str">
        <f t="shared" si="263"/>
        <v/>
      </c>
      <c r="Z3371" s="957">
        <f t="shared" si="260"/>
        <v>0</v>
      </c>
      <c r="AA3371" s="957" t="str">
        <f t="shared" si="261"/>
        <v/>
      </c>
      <c r="AB3371" s="957">
        <f t="array" ref="AB3371">MAX(($I$2:$I$10000=I3371)*($W$2:$W$10000=W3371)*($E$2:$E$10000="51")*($P$2:$P$10000))</f>
        <v>0</v>
      </c>
      <c r="AC3371" s="957">
        <f t="shared" si="264"/>
        <v>0</v>
      </c>
    </row>
    <row r="3372" spans="24:29" x14ac:dyDescent="0.3">
      <c r="X3372" s="970" t="str">
        <f t="shared" si="262"/>
        <v>PAS AE 2018</v>
      </c>
      <c r="Y3372" s="970" t="str">
        <f t="shared" si="263"/>
        <v/>
      </c>
      <c r="Z3372" s="957">
        <f t="shared" si="260"/>
        <v>0</v>
      </c>
      <c r="AA3372" s="957" t="str">
        <f t="shared" si="261"/>
        <v/>
      </c>
      <c r="AB3372" s="957">
        <f t="array" ref="AB3372">MAX(($I$2:$I$10000=I3372)*($W$2:$W$10000=W3372)*($E$2:$E$10000="51")*($P$2:$P$10000))</f>
        <v>0</v>
      </c>
      <c r="AC3372" s="957">
        <f t="shared" si="264"/>
        <v>0</v>
      </c>
    </row>
    <row r="3373" spans="24:29" x14ac:dyDescent="0.3">
      <c r="X3373" s="970" t="str">
        <f t="shared" si="262"/>
        <v>PAS AE 2018</v>
      </c>
      <c r="Y3373" s="970" t="str">
        <f t="shared" si="263"/>
        <v/>
      </c>
      <c r="Z3373" s="957">
        <f t="shared" si="260"/>
        <v>0</v>
      </c>
      <c r="AA3373" s="957" t="str">
        <f t="shared" si="261"/>
        <v/>
      </c>
      <c r="AB3373" s="957">
        <f t="array" ref="AB3373">MAX(($I$2:$I$10000=I3373)*($W$2:$W$10000=W3373)*($E$2:$E$10000="51")*($P$2:$P$10000))</f>
        <v>0</v>
      </c>
      <c r="AC3373" s="957">
        <f t="shared" si="264"/>
        <v>0</v>
      </c>
    </row>
    <row r="3374" spans="24:29" x14ac:dyDescent="0.3">
      <c r="X3374" s="970" t="str">
        <f t="shared" si="262"/>
        <v>PAS AE 2018</v>
      </c>
      <c r="Y3374" s="970" t="str">
        <f t="shared" si="263"/>
        <v/>
      </c>
      <c r="Z3374" s="957">
        <f t="shared" si="260"/>
        <v>0</v>
      </c>
      <c r="AA3374" s="957" t="str">
        <f t="shared" si="261"/>
        <v/>
      </c>
      <c r="AB3374" s="957">
        <f t="array" ref="AB3374">MAX(($I$2:$I$10000=I3374)*($W$2:$W$10000=W3374)*($E$2:$E$10000="51")*($P$2:$P$10000))</f>
        <v>0</v>
      </c>
      <c r="AC3374" s="957">
        <f t="shared" si="264"/>
        <v>0</v>
      </c>
    </row>
    <row r="3375" spans="24:29" x14ac:dyDescent="0.3">
      <c r="X3375" s="970" t="str">
        <f t="shared" si="262"/>
        <v>PAS AE 2018</v>
      </c>
      <c r="Y3375" s="970" t="str">
        <f t="shared" si="263"/>
        <v/>
      </c>
      <c r="Z3375" s="957">
        <f t="shared" si="260"/>
        <v>0</v>
      </c>
      <c r="AA3375" s="957" t="str">
        <f t="shared" si="261"/>
        <v/>
      </c>
      <c r="AB3375" s="957">
        <f t="array" ref="AB3375">MAX(($I$2:$I$10000=I3375)*($W$2:$W$10000=W3375)*($E$2:$E$10000="51")*($P$2:$P$10000))</f>
        <v>0</v>
      </c>
      <c r="AC3375" s="957">
        <f t="shared" si="264"/>
        <v>0</v>
      </c>
    </row>
    <row r="3376" spans="24:29" x14ac:dyDescent="0.3">
      <c r="X3376" s="970" t="str">
        <f t="shared" si="262"/>
        <v>PAS AE 2018</v>
      </c>
      <c r="Y3376" s="970" t="str">
        <f t="shared" si="263"/>
        <v/>
      </c>
      <c r="Z3376" s="957">
        <f t="shared" si="260"/>
        <v>0</v>
      </c>
      <c r="AA3376" s="957" t="str">
        <f t="shared" si="261"/>
        <v/>
      </c>
      <c r="AB3376" s="957">
        <f t="array" ref="AB3376">MAX(($I$2:$I$10000=I3376)*($W$2:$W$10000=W3376)*($E$2:$E$10000="51")*($P$2:$P$10000))</f>
        <v>0</v>
      </c>
      <c r="AC3376" s="957">
        <f t="shared" si="264"/>
        <v>0</v>
      </c>
    </row>
    <row r="3377" spans="24:29" x14ac:dyDescent="0.3">
      <c r="X3377" s="970" t="str">
        <f t="shared" si="262"/>
        <v>PAS AE 2018</v>
      </c>
      <c r="Y3377" s="970" t="str">
        <f t="shared" si="263"/>
        <v/>
      </c>
      <c r="Z3377" s="957">
        <f t="shared" si="260"/>
        <v>0</v>
      </c>
      <c r="AA3377" s="957" t="str">
        <f t="shared" si="261"/>
        <v/>
      </c>
      <c r="AB3377" s="957">
        <f t="array" ref="AB3377">MAX(($I$2:$I$10000=I3377)*($W$2:$W$10000=W3377)*($E$2:$E$10000="51")*($P$2:$P$10000))</f>
        <v>0</v>
      </c>
      <c r="AC3377" s="957">
        <f t="shared" si="264"/>
        <v>0</v>
      </c>
    </row>
    <row r="3378" spans="24:29" x14ac:dyDescent="0.3">
      <c r="X3378" s="970" t="str">
        <f t="shared" si="262"/>
        <v>PAS AE 2018</v>
      </c>
      <c r="Y3378" s="970" t="str">
        <f t="shared" si="263"/>
        <v/>
      </c>
      <c r="Z3378" s="957">
        <f t="shared" si="260"/>
        <v>0</v>
      </c>
      <c r="AA3378" s="957" t="str">
        <f t="shared" si="261"/>
        <v/>
      </c>
      <c r="AB3378" s="957">
        <f t="array" ref="AB3378">MAX(($I$2:$I$10000=I3378)*($W$2:$W$10000=W3378)*($E$2:$E$10000="51")*($P$2:$P$10000))</f>
        <v>0</v>
      </c>
      <c r="AC3378" s="957">
        <f t="shared" si="264"/>
        <v>0</v>
      </c>
    </row>
    <row r="3379" spans="24:29" x14ac:dyDescent="0.3">
      <c r="X3379" s="970" t="str">
        <f t="shared" si="262"/>
        <v>PAS AE 2018</v>
      </c>
      <c r="Y3379" s="970" t="str">
        <f t="shared" si="263"/>
        <v/>
      </c>
      <c r="Z3379" s="957">
        <f t="shared" si="260"/>
        <v>0</v>
      </c>
      <c r="AA3379" s="957" t="str">
        <f t="shared" si="261"/>
        <v/>
      </c>
      <c r="AB3379" s="957">
        <f t="array" ref="AB3379">MAX(($I$2:$I$10000=I3379)*($W$2:$W$10000=W3379)*($E$2:$E$10000="51")*($P$2:$P$10000))</f>
        <v>0</v>
      </c>
      <c r="AC3379" s="957">
        <f t="shared" si="264"/>
        <v>0</v>
      </c>
    </row>
    <row r="3380" spans="24:29" x14ac:dyDescent="0.3">
      <c r="X3380" s="970" t="str">
        <f t="shared" si="262"/>
        <v>PAS AE 2018</v>
      </c>
      <c r="Y3380" s="970" t="str">
        <f t="shared" si="263"/>
        <v/>
      </c>
      <c r="Z3380" s="957">
        <f t="shared" si="260"/>
        <v>0</v>
      </c>
      <c r="AA3380" s="957" t="str">
        <f t="shared" si="261"/>
        <v/>
      </c>
      <c r="AB3380" s="957">
        <f t="array" ref="AB3380">MAX(($I$2:$I$10000=I3380)*($W$2:$W$10000=W3380)*($E$2:$E$10000="51")*($P$2:$P$10000))</f>
        <v>0</v>
      </c>
      <c r="AC3380" s="957">
        <f t="shared" si="264"/>
        <v>0</v>
      </c>
    </row>
    <row r="3381" spans="24:29" x14ac:dyDescent="0.3">
      <c r="X3381" s="970" t="str">
        <f t="shared" si="262"/>
        <v>PAS AE 2018</v>
      </c>
      <c r="Y3381" s="970" t="str">
        <f t="shared" si="263"/>
        <v/>
      </c>
      <c r="Z3381" s="957">
        <f t="shared" si="260"/>
        <v>0</v>
      </c>
      <c r="AA3381" s="957" t="str">
        <f t="shared" si="261"/>
        <v/>
      </c>
      <c r="AB3381" s="957">
        <f t="array" ref="AB3381">MAX(($I$2:$I$10000=I3381)*($W$2:$W$10000=W3381)*($E$2:$E$10000="51")*($P$2:$P$10000))</f>
        <v>0</v>
      </c>
      <c r="AC3381" s="957">
        <f t="shared" si="264"/>
        <v>0</v>
      </c>
    </row>
    <row r="3382" spans="24:29" x14ac:dyDescent="0.3">
      <c r="X3382" s="970" t="str">
        <f t="shared" si="262"/>
        <v>PAS AE 2018</v>
      </c>
      <c r="Y3382" s="970" t="str">
        <f t="shared" si="263"/>
        <v/>
      </c>
      <c r="Z3382" s="957">
        <f t="shared" si="260"/>
        <v>0</v>
      </c>
      <c r="AA3382" s="957" t="str">
        <f t="shared" si="261"/>
        <v/>
      </c>
      <c r="AB3382" s="957">
        <f t="array" ref="AB3382">MAX(($I$2:$I$10000=I3382)*($W$2:$W$10000=W3382)*($E$2:$E$10000="51")*($P$2:$P$10000))</f>
        <v>0</v>
      </c>
      <c r="AC3382" s="957">
        <f t="shared" si="264"/>
        <v>0</v>
      </c>
    </row>
    <row r="3383" spans="24:29" x14ac:dyDescent="0.3">
      <c r="X3383" s="970" t="str">
        <f t="shared" si="262"/>
        <v>PAS AE 2018</v>
      </c>
      <c r="Y3383" s="970" t="str">
        <f t="shared" si="263"/>
        <v/>
      </c>
      <c r="Z3383" s="957">
        <f t="shared" si="260"/>
        <v>0</v>
      </c>
      <c r="AA3383" s="957" t="str">
        <f t="shared" si="261"/>
        <v/>
      </c>
      <c r="AB3383" s="957">
        <f t="array" ref="AB3383">MAX(($I$2:$I$10000=I3383)*($W$2:$W$10000=W3383)*($E$2:$E$10000="51")*($P$2:$P$10000))</f>
        <v>0</v>
      </c>
      <c r="AC3383" s="957">
        <f t="shared" si="264"/>
        <v>0</v>
      </c>
    </row>
    <row r="3384" spans="24:29" x14ac:dyDescent="0.3">
      <c r="X3384" s="970" t="str">
        <f t="shared" si="262"/>
        <v>PAS AE 2018</v>
      </c>
      <c r="Y3384" s="970" t="str">
        <f t="shared" si="263"/>
        <v/>
      </c>
      <c r="Z3384" s="957">
        <f t="shared" si="260"/>
        <v>0</v>
      </c>
      <c r="AA3384" s="957" t="str">
        <f t="shared" si="261"/>
        <v/>
      </c>
      <c r="AB3384" s="957">
        <f t="array" ref="AB3384">MAX(($I$2:$I$10000=I3384)*($W$2:$W$10000=W3384)*($E$2:$E$10000="51")*($P$2:$P$10000))</f>
        <v>0</v>
      </c>
      <c r="AC3384" s="957">
        <f t="shared" si="264"/>
        <v>0</v>
      </c>
    </row>
    <row r="3385" spans="24:29" x14ac:dyDescent="0.3">
      <c r="X3385" s="970" t="str">
        <f t="shared" si="262"/>
        <v>PAS AE 2018</v>
      </c>
      <c r="Y3385" s="970" t="str">
        <f t="shared" si="263"/>
        <v/>
      </c>
      <c r="Z3385" s="957">
        <f t="shared" si="260"/>
        <v>0</v>
      </c>
      <c r="AA3385" s="957" t="str">
        <f t="shared" si="261"/>
        <v/>
      </c>
      <c r="AB3385" s="957">
        <f t="array" ref="AB3385">MAX(($I$2:$I$10000=I3385)*($W$2:$W$10000=W3385)*($E$2:$E$10000="51")*($P$2:$P$10000))</f>
        <v>0</v>
      </c>
      <c r="AC3385" s="957">
        <f t="shared" si="264"/>
        <v>0</v>
      </c>
    </row>
    <row r="3386" spans="24:29" x14ac:dyDescent="0.3">
      <c r="X3386" s="970" t="str">
        <f t="shared" si="262"/>
        <v>PAS AE 2018</v>
      </c>
      <c r="Y3386" s="970" t="str">
        <f t="shared" si="263"/>
        <v/>
      </c>
      <c r="Z3386" s="957">
        <f t="shared" si="260"/>
        <v>0</v>
      </c>
      <c r="AA3386" s="957" t="str">
        <f t="shared" si="261"/>
        <v/>
      </c>
      <c r="AB3386" s="957">
        <f t="array" ref="AB3386">MAX(($I$2:$I$10000=I3386)*($W$2:$W$10000=W3386)*($E$2:$E$10000="51")*($P$2:$P$10000))</f>
        <v>0</v>
      </c>
      <c r="AC3386" s="957">
        <f t="shared" si="264"/>
        <v>0</v>
      </c>
    </row>
    <row r="3387" spans="24:29" x14ac:dyDescent="0.3">
      <c r="X3387" s="970" t="str">
        <f t="shared" si="262"/>
        <v>PAS AE 2018</v>
      </c>
      <c r="Y3387" s="970" t="str">
        <f t="shared" si="263"/>
        <v/>
      </c>
      <c r="Z3387" s="957">
        <f t="shared" si="260"/>
        <v>0</v>
      </c>
      <c r="AA3387" s="957" t="str">
        <f t="shared" si="261"/>
        <v/>
      </c>
      <c r="AB3387" s="957">
        <f t="array" ref="AB3387">MAX(($I$2:$I$10000=I3387)*($W$2:$W$10000=W3387)*($E$2:$E$10000="51")*($P$2:$P$10000))</f>
        <v>0</v>
      </c>
      <c r="AC3387" s="957">
        <f t="shared" si="264"/>
        <v>0</v>
      </c>
    </row>
    <row r="3388" spans="24:29" x14ac:dyDescent="0.3">
      <c r="X3388" s="970" t="str">
        <f t="shared" si="262"/>
        <v>PAS AE 2018</v>
      </c>
      <c r="Y3388" s="970" t="str">
        <f t="shared" si="263"/>
        <v/>
      </c>
      <c r="Z3388" s="957">
        <f t="shared" si="260"/>
        <v>0</v>
      </c>
      <c r="AA3388" s="957" t="str">
        <f t="shared" si="261"/>
        <v/>
      </c>
      <c r="AB3388" s="957">
        <f t="array" ref="AB3388">MAX(($I$2:$I$10000=I3388)*($W$2:$W$10000=W3388)*($E$2:$E$10000="51")*($P$2:$P$10000))</f>
        <v>0</v>
      </c>
      <c r="AC3388" s="957">
        <f t="shared" si="264"/>
        <v>0</v>
      </c>
    </row>
    <row r="3389" spans="24:29" x14ac:dyDescent="0.3">
      <c r="X3389" s="970" t="str">
        <f t="shared" si="262"/>
        <v>PAS AE 2018</v>
      </c>
      <c r="Y3389" s="970" t="str">
        <f t="shared" si="263"/>
        <v/>
      </c>
      <c r="Z3389" s="957">
        <f t="shared" si="260"/>
        <v>0</v>
      </c>
      <c r="AA3389" s="957" t="str">
        <f t="shared" si="261"/>
        <v/>
      </c>
      <c r="AB3389" s="957">
        <f t="array" ref="AB3389">MAX(($I$2:$I$10000=I3389)*($W$2:$W$10000=W3389)*($E$2:$E$10000="51")*($P$2:$P$10000))</f>
        <v>0</v>
      </c>
      <c r="AC3389" s="957">
        <f t="shared" si="264"/>
        <v>0</v>
      </c>
    </row>
    <row r="3390" spans="24:29" x14ac:dyDescent="0.3">
      <c r="X3390" s="970" t="str">
        <f t="shared" si="262"/>
        <v>PAS AE 2018</v>
      </c>
      <c r="Y3390" s="970" t="str">
        <f t="shared" si="263"/>
        <v/>
      </c>
      <c r="Z3390" s="957">
        <f t="shared" si="260"/>
        <v>0</v>
      </c>
      <c r="AA3390" s="957" t="str">
        <f t="shared" si="261"/>
        <v/>
      </c>
      <c r="AB3390" s="957">
        <f t="array" ref="AB3390">MAX(($I$2:$I$10000=I3390)*($W$2:$W$10000=W3390)*($E$2:$E$10000="51")*($P$2:$P$10000))</f>
        <v>0</v>
      </c>
      <c r="AC3390" s="957">
        <f t="shared" si="264"/>
        <v>0</v>
      </c>
    </row>
    <row r="3391" spans="24:29" x14ac:dyDescent="0.3">
      <c r="X3391" s="970" t="str">
        <f t="shared" si="262"/>
        <v>PAS AE 2018</v>
      </c>
      <c r="Y3391" s="970" t="str">
        <f t="shared" si="263"/>
        <v/>
      </c>
      <c r="Z3391" s="957">
        <f t="shared" si="260"/>
        <v>0</v>
      </c>
      <c r="AA3391" s="957" t="str">
        <f t="shared" si="261"/>
        <v/>
      </c>
      <c r="AB3391" s="957">
        <f t="array" ref="AB3391">MAX(($I$2:$I$10000=I3391)*($W$2:$W$10000=W3391)*($E$2:$E$10000="51")*($P$2:$P$10000))</f>
        <v>0</v>
      </c>
      <c r="AC3391" s="957">
        <f t="shared" si="264"/>
        <v>0</v>
      </c>
    </row>
    <row r="3392" spans="24:29" x14ac:dyDescent="0.3">
      <c r="X3392" s="970" t="str">
        <f t="shared" si="262"/>
        <v>PAS AE 2018</v>
      </c>
      <c r="Y3392" s="970" t="str">
        <f t="shared" si="263"/>
        <v/>
      </c>
      <c r="Z3392" s="957">
        <f t="shared" si="260"/>
        <v>0</v>
      </c>
      <c r="AA3392" s="957" t="str">
        <f t="shared" si="261"/>
        <v/>
      </c>
      <c r="AB3392" s="957">
        <f t="array" ref="AB3392">MAX(($I$2:$I$10000=I3392)*($W$2:$W$10000=W3392)*($E$2:$E$10000="51")*($P$2:$P$10000))</f>
        <v>0</v>
      </c>
      <c r="AC3392" s="957">
        <f t="shared" si="264"/>
        <v>0</v>
      </c>
    </row>
    <row r="3393" spans="24:29" x14ac:dyDescent="0.3">
      <c r="X3393" s="970" t="str">
        <f t="shared" si="262"/>
        <v>PAS AE 2018</v>
      </c>
      <c r="Y3393" s="970" t="str">
        <f t="shared" si="263"/>
        <v/>
      </c>
      <c r="Z3393" s="957">
        <f t="shared" si="260"/>
        <v>0</v>
      </c>
      <c r="AA3393" s="957" t="str">
        <f t="shared" si="261"/>
        <v/>
      </c>
      <c r="AB3393" s="957">
        <f t="array" ref="AB3393">MAX(($I$2:$I$10000=I3393)*($W$2:$W$10000=W3393)*($E$2:$E$10000="51")*($P$2:$P$10000))</f>
        <v>0</v>
      </c>
      <c r="AC3393" s="957">
        <f t="shared" si="264"/>
        <v>0</v>
      </c>
    </row>
    <row r="3394" spans="24:29" x14ac:dyDescent="0.3">
      <c r="X3394" s="970" t="str">
        <f t="shared" si="262"/>
        <v>PAS AE 2018</v>
      </c>
      <c r="Y3394" s="970" t="str">
        <f t="shared" si="263"/>
        <v/>
      </c>
      <c r="Z3394" s="957">
        <f t="shared" ref="Z3394:Z3457" si="265">IF(AND(X3394="AE 2018",Y3394&lt;&gt;"0"),F3394,0)</f>
        <v>0</v>
      </c>
      <c r="AA3394" s="957" t="str">
        <f t="shared" ref="AA3394:AA3457" si="266">LEFT(C3394,12)</f>
        <v/>
      </c>
      <c r="AB3394" s="957">
        <f t="array" ref="AB3394">MAX(($I$2:$I$10000=I3394)*($W$2:$W$10000=W3394)*($E$2:$E$10000="51")*($P$2:$P$10000))</f>
        <v>0</v>
      </c>
      <c r="AC3394" s="957">
        <f t="shared" si="264"/>
        <v>0</v>
      </c>
    </row>
    <row r="3395" spans="24:29" x14ac:dyDescent="0.3">
      <c r="X3395" s="970" t="str">
        <f t="shared" ref="X3395:X3458" si="267">IF(AND(OR(E3395="51",E3395="57",E3395="54",E3395="61"),YEAR(AB3395)=2018),"AE 2018","PAS AE 2018")</f>
        <v>PAS AE 2018</v>
      </c>
      <c r="Y3395" s="970" t="str">
        <f t="shared" ref="Y3395:Y3458" si="268">CONCATENATE(W3395,I3395,E3395)</f>
        <v/>
      </c>
      <c r="Z3395" s="957">
        <f t="shared" si="265"/>
        <v>0</v>
      </c>
      <c r="AA3395" s="957" t="str">
        <f t="shared" si="266"/>
        <v/>
      </c>
      <c r="AB3395" s="957">
        <f t="array" ref="AB3395">MAX(($I$2:$I$10000=I3395)*($W$2:$W$10000=W3395)*($E$2:$E$10000="51")*($P$2:$P$10000))</f>
        <v>0</v>
      </c>
      <c r="AC3395" s="957">
        <f t="shared" ref="AC3395:AC3458" si="269">IF(YEAR(A3395)&gt;2018,0,F3395)</f>
        <v>0</v>
      </c>
    </row>
    <row r="3396" spans="24:29" x14ac:dyDescent="0.3">
      <c r="X3396" s="970" t="str">
        <f t="shared" si="267"/>
        <v>PAS AE 2018</v>
      </c>
      <c r="Y3396" s="970" t="str">
        <f t="shared" si="268"/>
        <v/>
      </c>
      <c r="Z3396" s="957">
        <f t="shared" si="265"/>
        <v>0</v>
      </c>
      <c r="AA3396" s="957" t="str">
        <f t="shared" si="266"/>
        <v/>
      </c>
      <c r="AB3396" s="957">
        <f t="array" ref="AB3396">MAX(($I$2:$I$10000=I3396)*($W$2:$W$10000=W3396)*($E$2:$E$10000="51")*($P$2:$P$10000))</f>
        <v>0</v>
      </c>
      <c r="AC3396" s="957">
        <f t="shared" si="269"/>
        <v>0</v>
      </c>
    </row>
    <row r="3397" spans="24:29" x14ac:dyDescent="0.3">
      <c r="X3397" s="970" t="str">
        <f t="shared" si="267"/>
        <v>PAS AE 2018</v>
      </c>
      <c r="Y3397" s="970" t="str">
        <f t="shared" si="268"/>
        <v/>
      </c>
      <c r="Z3397" s="957">
        <f t="shared" si="265"/>
        <v>0</v>
      </c>
      <c r="AA3397" s="957" t="str">
        <f t="shared" si="266"/>
        <v/>
      </c>
      <c r="AB3397" s="957">
        <f t="array" ref="AB3397">MAX(($I$2:$I$10000=I3397)*($W$2:$W$10000=W3397)*($E$2:$E$10000="51")*($P$2:$P$10000))</f>
        <v>0</v>
      </c>
      <c r="AC3397" s="957">
        <f t="shared" si="269"/>
        <v>0</v>
      </c>
    </row>
    <row r="3398" spans="24:29" x14ac:dyDescent="0.3">
      <c r="X3398" s="970" t="str">
        <f t="shared" si="267"/>
        <v>PAS AE 2018</v>
      </c>
      <c r="Y3398" s="970" t="str">
        <f t="shared" si="268"/>
        <v/>
      </c>
      <c r="Z3398" s="957">
        <f t="shared" si="265"/>
        <v>0</v>
      </c>
      <c r="AA3398" s="957" t="str">
        <f t="shared" si="266"/>
        <v/>
      </c>
      <c r="AB3398" s="957">
        <f t="array" ref="AB3398">MAX(($I$2:$I$10000=I3398)*($W$2:$W$10000=W3398)*($E$2:$E$10000="51")*($P$2:$P$10000))</f>
        <v>0</v>
      </c>
      <c r="AC3398" s="957">
        <f t="shared" si="269"/>
        <v>0</v>
      </c>
    </row>
    <row r="3399" spans="24:29" x14ac:dyDescent="0.3">
      <c r="X3399" s="970" t="str">
        <f t="shared" si="267"/>
        <v>PAS AE 2018</v>
      </c>
      <c r="Y3399" s="970" t="str">
        <f t="shared" si="268"/>
        <v/>
      </c>
      <c r="Z3399" s="957">
        <f t="shared" si="265"/>
        <v>0</v>
      </c>
      <c r="AA3399" s="957" t="str">
        <f t="shared" si="266"/>
        <v/>
      </c>
      <c r="AB3399" s="957">
        <f t="array" ref="AB3399">MAX(($I$2:$I$10000=I3399)*($W$2:$W$10000=W3399)*($E$2:$E$10000="51")*($P$2:$P$10000))</f>
        <v>0</v>
      </c>
      <c r="AC3399" s="957">
        <f t="shared" si="269"/>
        <v>0</v>
      </c>
    </row>
    <row r="3400" spans="24:29" x14ac:dyDescent="0.3">
      <c r="X3400" s="970" t="str">
        <f t="shared" si="267"/>
        <v>PAS AE 2018</v>
      </c>
      <c r="Y3400" s="970" t="str">
        <f t="shared" si="268"/>
        <v/>
      </c>
      <c r="Z3400" s="957">
        <f t="shared" si="265"/>
        <v>0</v>
      </c>
      <c r="AA3400" s="957" t="str">
        <f t="shared" si="266"/>
        <v/>
      </c>
      <c r="AB3400" s="957">
        <f t="array" ref="AB3400">MAX(($I$2:$I$10000=I3400)*($W$2:$W$10000=W3400)*($E$2:$E$10000="51")*($P$2:$P$10000))</f>
        <v>0</v>
      </c>
      <c r="AC3400" s="957">
        <f t="shared" si="269"/>
        <v>0</v>
      </c>
    </row>
    <row r="3401" spans="24:29" x14ac:dyDescent="0.3">
      <c r="X3401" s="970" t="str">
        <f t="shared" si="267"/>
        <v>PAS AE 2018</v>
      </c>
      <c r="Y3401" s="970" t="str">
        <f t="shared" si="268"/>
        <v/>
      </c>
      <c r="Z3401" s="957">
        <f t="shared" si="265"/>
        <v>0</v>
      </c>
      <c r="AA3401" s="957" t="str">
        <f t="shared" si="266"/>
        <v/>
      </c>
      <c r="AB3401" s="957">
        <f t="array" ref="AB3401">MAX(($I$2:$I$10000=I3401)*($W$2:$W$10000=W3401)*($E$2:$E$10000="51")*($P$2:$P$10000))</f>
        <v>0</v>
      </c>
      <c r="AC3401" s="957">
        <f t="shared" si="269"/>
        <v>0</v>
      </c>
    </row>
    <row r="3402" spans="24:29" x14ac:dyDescent="0.3">
      <c r="X3402" s="970" t="str">
        <f t="shared" si="267"/>
        <v>PAS AE 2018</v>
      </c>
      <c r="Y3402" s="970" t="str">
        <f t="shared" si="268"/>
        <v/>
      </c>
      <c r="Z3402" s="957">
        <f t="shared" si="265"/>
        <v>0</v>
      </c>
      <c r="AA3402" s="957" t="str">
        <f t="shared" si="266"/>
        <v/>
      </c>
      <c r="AB3402" s="957">
        <f t="array" ref="AB3402">MAX(($I$2:$I$10000=I3402)*($W$2:$W$10000=W3402)*($E$2:$E$10000="51")*($P$2:$P$10000))</f>
        <v>0</v>
      </c>
      <c r="AC3402" s="957">
        <f t="shared" si="269"/>
        <v>0</v>
      </c>
    </row>
    <row r="3403" spans="24:29" x14ac:dyDescent="0.3">
      <c r="X3403" s="970" t="str">
        <f t="shared" si="267"/>
        <v>PAS AE 2018</v>
      </c>
      <c r="Y3403" s="970" t="str">
        <f t="shared" si="268"/>
        <v/>
      </c>
      <c r="Z3403" s="957">
        <f t="shared" si="265"/>
        <v>0</v>
      </c>
      <c r="AA3403" s="957" t="str">
        <f t="shared" si="266"/>
        <v/>
      </c>
      <c r="AB3403" s="957">
        <f t="array" ref="AB3403">MAX(($I$2:$I$10000=I3403)*($W$2:$W$10000=W3403)*($E$2:$E$10000="51")*($P$2:$P$10000))</f>
        <v>0</v>
      </c>
      <c r="AC3403" s="957">
        <f t="shared" si="269"/>
        <v>0</v>
      </c>
    </row>
    <row r="3404" spans="24:29" x14ac:dyDescent="0.3">
      <c r="X3404" s="970" t="str">
        <f t="shared" si="267"/>
        <v>PAS AE 2018</v>
      </c>
      <c r="Y3404" s="970" t="str">
        <f t="shared" si="268"/>
        <v/>
      </c>
      <c r="Z3404" s="957">
        <f t="shared" si="265"/>
        <v>0</v>
      </c>
      <c r="AA3404" s="957" t="str">
        <f t="shared" si="266"/>
        <v/>
      </c>
      <c r="AB3404" s="957">
        <f t="array" ref="AB3404">MAX(($I$2:$I$10000=I3404)*($W$2:$W$10000=W3404)*($E$2:$E$10000="51")*($P$2:$P$10000))</f>
        <v>0</v>
      </c>
      <c r="AC3404" s="957">
        <f t="shared" si="269"/>
        <v>0</v>
      </c>
    </row>
    <row r="3405" spans="24:29" x14ac:dyDescent="0.3">
      <c r="X3405" s="970" t="str">
        <f t="shared" si="267"/>
        <v>PAS AE 2018</v>
      </c>
      <c r="Y3405" s="970" t="str">
        <f t="shared" si="268"/>
        <v/>
      </c>
      <c r="Z3405" s="957">
        <f t="shared" si="265"/>
        <v>0</v>
      </c>
      <c r="AA3405" s="957" t="str">
        <f t="shared" si="266"/>
        <v/>
      </c>
      <c r="AB3405" s="957">
        <f t="array" ref="AB3405">MAX(($I$2:$I$10000=I3405)*($W$2:$W$10000=W3405)*($E$2:$E$10000="51")*($P$2:$P$10000))</f>
        <v>0</v>
      </c>
      <c r="AC3405" s="957">
        <f t="shared" si="269"/>
        <v>0</v>
      </c>
    </row>
    <row r="3406" spans="24:29" x14ac:dyDescent="0.3">
      <c r="X3406" s="970" t="str">
        <f t="shared" si="267"/>
        <v>PAS AE 2018</v>
      </c>
      <c r="Y3406" s="970" t="str">
        <f t="shared" si="268"/>
        <v/>
      </c>
      <c r="Z3406" s="957">
        <f t="shared" si="265"/>
        <v>0</v>
      </c>
      <c r="AA3406" s="957" t="str">
        <f t="shared" si="266"/>
        <v/>
      </c>
      <c r="AB3406" s="957">
        <f t="array" ref="AB3406">MAX(($I$2:$I$10000=I3406)*($W$2:$W$10000=W3406)*($E$2:$E$10000="51")*($P$2:$P$10000))</f>
        <v>0</v>
      </c>
      <c r="AC3406" s="957">
        <f t="shared" si="269"/>
        <v>0</v>
      </c>
    </row>
    <row r="3407" spans="24:29" x14ac:dyDescent="0.3">
      <c r="X3407" s="970" t="str">
        <f t="shared" si="267"/>
        <v>PAS AE 2018</v>
      </c>
      <c r="Y3407" s="970" t="str">
        <f t="shared" si="268"/>
        <v/>
      </c>
      <c r="Z3407" s="957">
        <f t="shared" si="265"/>
        <v>0</v>
      </c>
      <c r="AA3407" s="957" t="str">
        <f t="shared" si="266"/>
        <v/>
      </c>
      <c r="AB3407" s="957">
        <f t="array" ref="AB3407">MAX(($I$2:$I$10000=I3407)*($W$2:$W$10000=W3407)*($E$2:$E$10000="51")*($P$2:$P$10000))</f>
        <v>0</v>
      </c>
      <c r="AC3407" s="957">
        <f t="shared" si="269"/>
        <v>0</v>
      </c>
    </row>
    <row r="3408" spans="24:29" x14ac:dyDescent="0.3">
      <c r="X3408" s="970" t="str">
        <f t="shared" si="267"/>
        <v>PAS AE 2018</v>
      </c>
      <c r="Y3408" s="970" t="str">
        <f t="shared" si="268"/>
        <v/>
      </c>
      <c r="Z3408" s="957">
        <f t="shared" si="265"/>
        <v>0</v>
      </c>
      <c r="AA3408" s="957" t="str">
        <f t="shared" si="266"/>
        <v/>
      </c>
      <c r="AB3408" s="957">
        <f t="array" ref="AB3408">MAX(($I$2:$I$10000=I3408)*($W$2:$W$10000=W3408)*($E$2:$E$10000="51")*($P$2:$P$10000))</f>
        <v>0</v>
      </c>
      <c r="AC3408" s="957">
        <f t="shared" si="269"/>
        <v>0</v>
      </c>
    </row>
    <row r="3409" spans="24:29" x14ac:dyDescent="0.3">
      <c r="X3409" s="970" t="str">
        <f t="shared" si="267"/>
        <v>PAS AE 2018</v>
      </c>
      <c r="Y3409" s="970" t="str">
        <f t="shared" si="268"/>
        <v/>
      </c>
      <c r="Z3409" s="957">
        <f t="shared" si="265"/>
        <v>0</v>
      </c>
      <c r="AA3409" s="957" t="str">
        <f t="shared" si="266"/>
        <v/>
      </c>
      <c r="AB3409" s="957">
        <f t="array" ref="AB3409">MAX(($I$2:$I$10000=I3409)*($W$2:$W$10000=W3409)*($E$2:$E$10000="51")*($P$2:$P$10000))</f>
        <v>0</v>
      </c>
      <c r="AC3409" s="957">
        <f t="shared" si="269"/>
        <v>0</v>
      </c>
    </row>
    <row r="3410" spans="24:29" x14ac:dyDescent="0.3">
      <c r="X3410" s="970" t="str">
        <f t="shared" si="267"/>
        <v>PAS AE 2018</v>
      </c>
      <c r="Y3410" s="970" t="str">
        <f t="shared" si="268"/>
        <v/>
      </c>
      <c r="Z3410" s="957">
        <f t="shared" si="265"/>
        <v>0</v>
      </c>
      <c r="AA3410" s="957" t="str">
        <f t="shared" si="266"/>
        <v/>
      </c>
      <c r="AB3410" s="957">
        <f t="array" ref="AB3410">MAX(($I$2:$I$10000=I3410)*($W$2:$W$10000=W3410)*($E$2:$E$10000="51")*($P$2:$P$10000))</f>
        <v>0</v>
      </c>
      <c r="AC3410" s="957">
        <f t="shared" si="269"/>
        <v>0</v>
      </c>
    </row>
    <row r="3411" spans="24:29" x14ac:dyDescent="0.3">
      <c r="X3411" s="970" t="str">
        <f t="shared" si="267"/>
        <v>PAS AE 2018</v>
      </c>
      <c r="Y3411" s="970" t="str">
        <f t="shared" si="268"/>
        <v/>
      </c>
      <c r="Z3411" s="957">
        <f t="shared" si="265"/>
        <v>0</v>
      </c>
      <c r="AA3411" s="957" t="str">
        <f t="shared" si="266"/>
        <v/>
      </c>
      <c r="AB3411" s="957">
        <f t="array" ref="AB3411">MAX(($I$2:$I$10000=I3411)*($W$2:$W$10000=W3411)*($E$2:$E$10000="51")*($P$2:$P$10000))</f>
        <v>0</v>
      </c>
      <c r="AC3411" s="957">
        <f t="shared" si="269"/>
        <v>0</v>
      </c>
    </row>
    <row r="3412" spans="24:29" x14ac:dyDescent="0.3">
      <c r="X3412" s="970" t="str">
        <f t="shared" si="267"/>
        <v>PAS AE 2018</v>
      </c>
      <c r="Y3412" s="970" t="str">
        <f t="shared" si="268"/>
        <v/>
      </c>
      <c r="Z3412" s="957">
        <f t="shared" si="265"/>
        <v>0</v>
      </c>
      <c r="AA3412" s="957" t="str">
        <f t="shared" si="266"/>
        <v/>
      </c>
      <c r="AB3412" s="957">
        <f t="array" ref="AB3412">MAX(($I$2:$I$10000=I3412)*($W$2:$W$10000=W3412)*($E$2:$E$10000="51")*($P$2:$P$10000))</f>
        <v>0</v>
      </c>
      <c r="AC3412" s="957">
        <f t="shared" si="269"/>
        <v>0</v>
      </c>
    </row>
    <row r="3413" spans="24:29" x14ac:dyDescent="0.3">
      <c r="X3413" s="970" t="str">
        <f t="shared" si="267"/>
        <v>PAS AE 2018</v>
      </c>
      <c r="Y3413" s="970" t="str">
        <f t="shared" si="268"/>
        <v/>
      </c>
      <c r="Z3413" s="957">
        <f t="shared" si="265"/>
        <v>0</v>
      </c>
      <c r="AA3413" s="957" t="str">
        <f t="shared" si="266"/>
        <v/>
      </c>
      <c r="AB3413" s="957">
        <f t="array" ref="AB3413">MAX(($I$2:$I$10000=I3413)*($W$2:$W$10000=W3413)*($E$2:$E$10000="51")*($P$2:$P$10000))</f>
        <v>0</v>
      </c>
      <c r="AC3413" s="957">
        <f t="shared" si="269"/>
        <v>0</v>
      </c>
    </row>
    <row r="3414" spans="24:29" x14ac:dyDescent="0.3">
      <c r="X3414" s="970" t="str">
        <f t="shared" si="267"/>
        <v>PAS AE 2018</v>
      </c>
      <c r="Y3414" s="970" t="str">
        <f t="shared" si="268"/>
        <v/>
      </c>
      <c r="Z3414" s="957">
        <f t="shared" si="265"/>
        <v>0</v>
      </c>
      <c r="AA3414" s="957" t="str">
        <f t="shared" si="266"/>
        <v/>
      </c>
      <c r="AB3414" s="957">
        <f t="array" ref="AB3414">MAX(($I$2:$I$10000=I3414)*($W$2:$W$10000=W3414)*($E$2:$E$10000="51")*($P$2:$P$10000))</f>
        <v>0</v>
      </c>
      <c r="AC3414" s="957">
        <f t="shared" si="269"/>
        <v>0</v>
      </c>
    </row>
    <row r="3415" spans="24:29" x14ac:dyDescent="0.3">
      <c r="X3415" s="970" t="str">
        <f t="shared" si="267"/>
        <v>PAS AE 2018</v>
      </c>
      <c r="Y3415" s="970" t="str">
        <f t="shared" si="268"/>
        <v/>
      </c>
      <c r="Z3415" s="957">
        <f t="shared" si="265"/>
        <v>0</v>
      </c>
      <c r="AA3415" s="957" t="str">
        <f t="shared" si="266"/>
        <v/>
      </c>
      <c r="AB3415" s="957">
        <f t="array" ref="AB3415">MAX(($I$2:$I$10000=I3415)*($W$2:$W$10000=W3415)*($E$2:$E$10000="51")*($P$2:$P$10000))</f>
        <v>0</v>
      </c>
      <c r="AC3415" s="957">
        <f t="shared" si="269"/>
        <v>0</v>
      </c>
    </row>
    <row r="3416" spans="24:29" x14ac:dyDescent="0.3">
      <c r="X3416" s="970" t="str">
        <f t="shared" si="267"/>
        <v>PAS AE 2018</v>
      </c>
      <c r="Y3416" s="970" t="str">
        <f t="shared" si="268"/>
        <v/>
      </c>
      <c r="Z3416" s="957">
        <f t="shared" si="265"/>
        <v>0</v>
      </c>
      <c r="AA3416" s="957" t="str">
        <f t="shared" si="266"/>
        <v/>
      </c>
      <c r="AB3416" s="957">
        <f t="array" ref="AB3416">MAX(($I$2:$I$10000=I3416)*($W$2:$W$10000=W3416)*($E$2:$E$10000="51")*($P$2:$P$10000))</f>
        <v>0</v>
      </c>
      <c r="AC3416" s="957">
        <f t="shared" si="269"/>
        <v>0</v>
      </c>
    </row>
    <row r="3417" spans="24:29" x14ac:dyDescent="0.3">
      <c r="X3417" s="970" t="str">
        <f t="shared" si="267"/>
        <v>PAS AE 2018</v>
      </c>
      <c r="Y3417" s="970" t="str">
        <f t="shared" si="268"/>
        <v/>
      </c>
      <c r="Z3417" s="957">
        <f t="shared" si="265"/>
        <v>0</v>
      </c>
      <c r="AA3417" s="957" t="str">
        <f t="shared" si="266"/>
        <v/>
      </c>
      <c r="AB3417" s="957">
        <f t="array" ref="AB3417">MAX(($I$2:$I$10000=I3417)*($W$2:$W$10000=W3417)*($E$2:$E$10000="51")*($P$2:$P$10000))</f>
        <v>0</v>
      </c>
      <c r="AC3417" s="957">
        <f t="shared" si="269"/>
        <v>0</v>
      </c>
    </row>
    <row r="3418" spans="24:29" x14ac:dyDescent="0.3">
      <c r="X3418" s="970" t="str">
        <f t="shared" si="267"/>
        <v>PAS AE 2018</v>
      </c>
      <c r="Y3418" s="970" t="str">
        <f t="shared" si="268"/>
        <v/>
      </c>
      <c r="Z3418" s="957">
        <f t="shared" si="265"/>
        <v>0</v>
      </c>
      <c r="AA3418" s="957" t="str">
        <f t="shared" si="266"/>
        <v/>
      </c>
      <c r="AB3418" s="957">
        <f t="array" ref="AB3418">MAX(($I$2:$I$10000=I3418)*($W$2:$W$10000=W3418)*($E$2:$E$10000="51")*($P$2:$P$10000))</f>
        <v>0</v>
      </c>
      <c r="AC3418" s="957">
        <f t="shared" si="269"/>
        <v>0</v>
      </c>
    </row>
    <row r="3419" spans="24:29" x14ac:dyDescent="0.3">
      <c r="X3419" s="970" t="str">
        <f t="shared" si="267"/>
        <v>PAS AE 2018</v>
      </c>
      <c r="Y3419" s="970" t="str">
        <f t="shared" si="268"/>
        <v/>
      </c>
      <c r="Z3419" s="957">
        <f t="shared" si="265"/>
        <v>0</v>
      </c>
      <c r="AA3419" s="957" t="str">
        <f t="shared" si="266"/>
        <v/>
      </c>
      <c r="AB3419" s="957">
        <f t="array" ref="AB3419">MAX(($I$2:$I$10000=I3419)*($W$2:$W$10000=W3419)*($E$2:$E$10000="51")*($P$2:$P$10000))</f>
        <v>0</v>
      </c>
      <c r="AC3419" s="957">
        <f t="shared" si="269"/>
        <v>0</v>
      </c>
    </row>
    <row r="3420" spans="24:29" x14ac:dyDescent="0.3">
      <c r="X3420" s="970" t="str">
        <f t="shared" si="267"/>
        <v>PAS AE 2018</v>
      </c>
      <c r="Y3420" s="970" t="str">
        <f t="shared" si="268"/>
        <v/>
      </c>
      <c r="Z3420" s="957">
        <f t="shared" si="265"/>
        <v>0</v>
      </c>
      <c r="AA3420" s="957" t="str">
        <f t="shared" si="266"/>
        <v/>
      </c>
      <c r="AB3420" s="957">
        <f t="array" ref="AB3420">MAX(($I$2:$I$10000=I3420)*($W$2:$W$10000=W3420)*($E$2:$E$10000="51")*($P$2:$P$10000))</f>
        <v>0</v>
      </c>
      <c r="AC3420" s="957">
        <f t="shared" si="269"/>
        <v>0</v>
      </c>
    </row>
    <row r="3421" spans="24:29" x14ac:dyDescent="0.3">
      <c r="X3421" s="970" t="str">
        <f t="shared" si="267"/>
        <v>PAS AE 2018</v>
      </c>
      <c r="Y3421" s="970" t="str">
        <f t="shared" si="268"/>
        <v/>
      </c>
      <c r="Z3421" s="957">
        <f t="shared" si="265"/>
        <v>0</v>
      </c>
      <c r="AA3421" s="957" t="str">
        <f t="shared" si="266"/>
        <v/>
      </c>
      <c r="AB3421" s="957">
        <f t="array" ref="AB3421">MAX(($I$2:$I$10000=I3421)*($W$2:$W$10000=W3421)*($E$2:$E$10000="51")*($P$2:$P$10000))</f>
        <v>0</v>
      </c>
      <c r="AC3421" s="957">
        <f t="shared" si="269"/>
        <v>0</v>
      </c>
    </row>
    <row r="3422" spans="24:29" x14ac:dyDescent="0.3">
      <c r="X3422" s="970" t="str">
        <f t="shared" si="267"/>
        <v>PAS AE 2018</v>
      </c>
      <c r="Y3422" s="970" t="str">
        <f t="shared" si="268"/>
        <v/>
      </c>
      <c r="Z3422" s="957">
        <f t="shared" si="265"/>
        <v>0</v>
      </c>
      <c r="AA3422" s="957" t="str">
        <f t="shared" si="266"/>
        <v/>
      </c>
      <c r="AB3422" s="957">
        <f t="array" ref="AB3422">MAX(($I$2:$I$10000=I3422)*($W$2:$W$10000=W3422)*($E$2:$E$10000="51")*($P$2:$P$10000))</f>
        <v>0</v>
      </c>
      <c r="AC3422" s="957">
        <f t="shared" si="269"/>
        <v>0</v>
      </c>
    </row>
    <row r="3423" spans="24:29" x14ac:dyDescent="0.3">
      <c r="X3423" s="970" t="str">
        <f t="shared" si="267"/>
        <v>PAS AE 2018</v>
      </c>
      <c r="Y3423" s="970" t="str">
        <f t="shared" si="268"/>
        <v/>
      </c>
      <c r="Z3423" s="957">
        <f t="shared" si="265"/>
        <v>0</v>
      </c>
      <c r="AA3423" s="957" t="str">
        <f t="shared" si="266"/>
        <v/>
      </c>
      <c r="AB3423" s="957">
        <f t="array" ref="AB3423">MAX(($I$2:$I$10000=I3423)*($W$2:$W$10000=W3423)*($E$2:$E$10000="51")*($P$2:$P$10000))</f>
        <v>0</v>
      </c>
      <c r="AC3423" s="957">
        <f t="shared" si="269"/>
        <v>0</v>
      </c>
    </row>
    <row r="3424" spans="24:29" x14ac:dyDescent="0.3">
      <c r="X3424" s="970" t="str">
        <f t="shared" si="267"/>
        <v>PAS AE 2018</v>
      </c>
      <c r="Y3424" s="970" t="str">
        <f t="shared" si="268"/>
        <v/>
      </c>
      <c r="Z3424" s="957">
        <f t="shared" si="265"/>
        <v>0</v>
      </c>
      <c r="AA3424" s="957" t="str">
        <f t="shared" si="266"/>
        <v/>
      </c>
      <c r="AB3424" s="957">
        <f t="array" ref="AB3424">MAX(($I$2:$I$10000=I3424)*($W$2:$W$10000=W3424)*($E$2:$E$10000="51")*($P$2:$P$10000))</f>
        <v>0</v>
      </c>
      <c r="AC3424" s="957">
        <f t="shared" si="269"/>
        <v>0</v>
      </c>
    </row>
    <row r="3425" spans="24:29" x14ac:dyDescent="0.3">
      <c r="X3425" s="970" t="str">
        <f t="shared" si="267"/>
        <v>PAS AE 2018</v>
      </c>
      <c r="Y3425" s="970" t="str">
        <f t="shared" si="268"/>
        <v/>
      </c>
      <c r="Z3425" s="957">
        <f t="shared" si="265"/>
        <v>0</v>
      </c>
      <c r="AA3425" s="957" t="str">
        <f t="shared" si="266"/>
        <v/>
      </c>
      <c r="AB3425" s="957">
        <f t="array" ref="AB3425">MAX(($I$2:$I$10000=I3425)*($W$2:$W$10000=W3425)*($E$2:$E$10000="51")*($P$2:$P$10000))</f>
        <v>0</v>
      </c>
      <c r="AC3425" s="957">
        <f t="shared" si="269"/>
        <v>0</v>
      </c>
    </row>
    <row r="3426" spans="24:29" x14ac:dyDescent="0.3">
      <c r="X3426" s="970" t="str">
        <f t="shared" si="267"/>
        <v>PAS AE 2018</v>
      </c>
      <c r="Y3426" s="970" t="str">
        <f t="shared" si="268"/>
        <v/>
      </c>
      <c r="Z3426" s="957">
        <f t="shared" si="265"/>
        <v>0</v>
      </c>
      <c r="AA3426" s="957" t="str">
        <f t="shared" si="266"/>
        <v/>
      </c>
      <c r="AB3426" s="957">
        <f t="array" ref="AB3426">MAX(($I$2:$I$10000=I3426)*($W$2:$W$10000=W3426)*($E$2:$E$10000="51")*($P$2:$P$10000))</f>
        <v>0</v>
      </c>
      <c r="AC3426" s="957">
        <f t="shared" si="269"/>
        <v>0</v>
      </c>
    </row>
    <row r="3427" spans="24:29" x14ac:dyDescent="0.3">
      <c r="X3427" s="970" t="str">
        <f t="shared" si="267"/>
        <v>PAS AE 2018</v>
      </c>
      <c r="Y3427" s="970" t="str">
        <f t="shared" si="268"/>
        <v/>
      </c>
      <c r="Z3427" s="957">
        <f t="shared" si="265"/>
        <v>0</v>
      </c>
      <c r="AA3427" s="957" t="str">
        <f t="shared" si="266"/>
        <v/>
      </c>
      <c r="AB3427" s="957">
        <f t="array" ref="AB3427">MAX(($I$2:$I$10000=I3427)*($W$2:$W$10000=W3427)*($E$2:$E$10000="51")*($P$2:$P$10000))</f>
        <v>0</v>
      </c>
      <c r="AC3427" s="957">
        <f t="shared" si="269"/>
        <v>0</v>
      </c>
    </row>
    <row r="3428" spans="24:29" x14ac:dyDescent="0.3">
      <c r="X3428" s="970" t="str">
        <f t="shared" si="267"/>
        <v>PAS AE 2018</v>
      </c>
      <c r="Y3428" s="970" t="str">
        <f t="shared" si="268"/>
        <v/>
      </c>
      <c r="Z3428" s="957">
        <f t="shared" si="265"/>
        <v>0</v>
      </c>
      <c r="AA3428" s="957" t="str">
        <f t="shared" si="266"/>
        <v/>
      </c>
      <c r="AB3428" s="957">
        <f t="array" ref="AB3428">MAX(($I$2:$I$10000=I3428)*($W$2:$W$10000=W3428)*($E$2:$E$10000="51")*($P$2:$P$10000))</f>
        <v>0</v>
      </c>
      <c r="AC3428" s="957">
        <f t="shared" si="269"/>
        <v>0</v>
      </c>
    </row>
    <row r="3429" spans="24:29" x14ac:dyDescent="0.3">
      <c r="X3429" s="970" t="str">
        <f t="shared" si="267"/>
        <v>PAS AE 2018</v>
      </c>
      <c r="Y3429" s="970" t="str">
        <f t="shared" si="268"/>
        <v/>
      </c>
      <c r="Z3429" s="957">
        <f t="shared" si="265"/>
        <v>0</v>
      </c>
      <c r="AA3429" s="957" t="str">
        <f t="shared" si="266"/>
        <v/>
      </c>
      <c r="AB3429" s="957">
        <f t="array" ref="AB3429">MAX(($I$2:$I$10000=I3429)*($W$2:$W$10000=W3429)*($E$2:$E$10000="51")*($P$2:$P$10000))</f>
        <v>0</v>
      </c>
      <c r="AC3429" s="957">
        <f t="shared" si="269"/>
        <v>0</v>
      </c>
    </row>
    <row r="3430" spans="24:29" x14ac:dyDescent="0.3">
      <c r="X3430" s="970" t="str">
        <f t="shared" si="267"/>
        <v>PAS AE 2018</v>
      </c>
      <c r="Y3430" s="970" t="str">
        <f t="shared" si="268"/>
        <v/>
      </c>
      <c r="Z3430" s="957">
        <f t="shared" si="265"/>
        <v>0</v>
      </c>
      <c r="AA3430" s="957" t="str">
        <f t="shared" si="266"/>
        <v/>
      </c>
      <c r="AB3430" s="957">
        <f t="array" ref="AB3430">MAX(($I$2:$I$10000=I3430)*($W$2:$W$10000=W3430)*($E$2:$E$10000="51")*($P$2:$P$10000))</f>
        <v>0</v>
      </c>
      <c r="AC3430" s="957">
        <f t="shared" si="269"/>
        <v>0</v>
      </c>
    </row>
    <row r="3431" spans="24:29" x14ac:dyDescent="0.3">
      <c r="X3431" s="970" t="str">
        <f t="shared" si="267"/>
        <v>PAS AE 2018</v>
      </c>
      <c r="Y3431" s="970" t="str">
        <f t="shared" si="268"/>
        <v/>
      </c>
      <c r="Z3431" s="957">
        <f t="shared" si="265"/>
        <v>0</v>
      </c>
      <c r="AA3431" s="957" t="str">
        <f t="shared" si="266"/>
        <v/>
      </c>
      <c r="AB3431" s="957">
        <f t="array" ref="AB3431">MAX(($I$2:$I$10000=I3431)*($W$2:$W$10000=W3431)*($E$2:$E$10000="51")*($P$2:$P$10000))</f>
        <v>0</v>
      </c>
      <c r="AC3431" s="957">
        <f t="shared" si="269"/>
        <v>0</v>
      </c>
    </row>
    <row r="3432" spans="24:29" x14ac:dyDescent="0.3">
      <c r="X3432" s="970" t="str">
        <f t="shared" si="267"/>
        <v>PAS AE 2018</v>
      </c>
      <c r="Y3432" s="970" t="str">
        <f t="shared" si="268"/>
        <v/>
      </c>
      <c r="Z3432" s="957">
        <f t="shared" si="265"/>
        <v>0</v>
      </c>
      <c r="AA3432" s="957" t="str">
        <f t="shared" si="266"/>
        <v/>
      </c>
      <c r="AB3432" s="957">
        <f t="array" ref="AB3432">MAX(($I$2:$I$10000=I3432)*($W$2:$W$10000=W3432)*($E$2:$E$10000="51")*($P$2:$P$10000))</f>
        <v>0</v>
      </c>
      <c r="AC3432" s="957">
        <f t="shared" si="269"/>
        <v>0</v>
      </c>
    </row>
    <row r="3433" spans="24:29" x14ac:dyDescent="0.3">
      <c r="X3433" s="970" t="str">
        <f t="shared" si="267"/>
        <v>PAS AE 2018</v>
      </c>
      <c r="Y3433" s="970" t="str">
        <f t="shared" si="268"/>
        <v/>
      </c>
      <c r="Z3433" s="957">
        <f t="shared" si="265"/>
        <v>0</v>
      </c>
      <c r="AA3433" s="957" t="str">
        <f t="shared" si="266"/>
        <v/>
      </c>
      <c r="AB3433" s="957">
        <f t="array" ref="AB3433">MAX(($I$2:$I$10000=I3433)*($W$2:$W$10000=W3433)*($E$2:$E$10000="51")*($P$2:$P$10000))</f>
        <v>0</v>
      </c>
      <c r="AC3433" s="957">
        <f t="shared" si="269"/>
        <v>0</v>
      </c>
    </row>
    <row r="3434" spans="24:29" x14ac:dyDescent="0.3">
      <c r="X3434" s="970" t="str">
        <f t="shared" si="267"/>
        <v>PAS AE 2018</v>
      </c>
      <c r="Y3434" s="970" t="str">
        <f t="shared" si="268"/>
        <v/>
      </c>
      <c r="Z3434" s="957">
        <f t="shared" si="265"/>
        <v>0</v>
      </c>
      <c r="AA3434" s="957" t="str">
        <f t="shared" si="266"/>
        <v/>
      </c>
      <c r="AB3434" s="957">
        <f t="array" ref="AB3434">MAX(($I$2:$I$10000=I3434)*($W$2:$W$10000=W3434)*($E$2:$E$10000="51")*($P$2:$P$10000))</f>
        <v>0</v>
      </c>
      <c r="AC3434" s="957">
        <f t="shared" si="269"/>
        <v>0</v>
      </c>
    </row>
    <row r="3435" spans="24:29" x14ac:dyDescent="0.3">
      <c r="X3435" s="970" t="str">
        <f t="shared" si="267"/>
        <v>PAS AE 2018</v>
      </c>
      <c r="Y3435" s="970" t="str">
        <f t="shared" si="268"/>
        <v/>
      </c>
      <c r="Z3435" s="957">
        <f t="shared" si="265"/>
        <v>0</v>
      </c>
      <c r="AA3435" s="957" t="str">
        <f t="shared" si="266"/>
        <v/>
      </c>
      <c r="AB3435" s="957">
        <f t="array" ref="AB3435">MAX(($I$2:$I$10000=I3435)*($W$2:$W$10000=W3435)*($E$2:$E$10000="51")*($P$2:$P$10000))</f>
        <v>0</v>
      </c>
      <c r="AC3435" s="957">
        <f t="shared" si="269"/>
        <v>0</v>
      </c>
    </row>
    <row r="3436" spans="24:29" x14ac:dyDescent="0.3">
      <c r="X3436" s="970" t="str">
        <f t="shared" si="267"/>
        <v>PAS AE 2018</v>
      </c>
      <c r="Y3436" s="970" t="str">
        <f t="shared" si="268"/>
        <v/>
      </c>
      <c r="Z3436" s="957">
        <f t="shared" si="265"/>
        <v>0</v>
      </c>
      <c r="AA3436" s="957" t="str">
        <f t="shared" si="266"/>
        <v/>
      </c>
      <c r="AB3436" s="957">
        <f t="array" ref="AB3436">MAX(($I$2:$I$10000=I3436)*($W$2:$W$10000=W3436)*($E$2:$E$10000="51")*($P$2:$P$10000))</f>
        <v>0</v>
      </c>
      <c r="AC3436" s="957">
        <f t="shared" si="269"/>
        <v>0</v>
      </c>
    </row>
    <row r="3437" spans="24:29" x14ac:dyDescent="0.3">
      <c r="X3437" s="970" t="str">
        <f t="shared" si="267"/>
        <v>PAS AE 2018</v>
      </c>
      <c r="Y3437" s="970" t="str">
        <f t="shared" si="268"/>
        <v/>
      </c>
      <c r="Z3437" s="957">
        <f t="shared" si="265"/>
        <v>0</v>
      </c>
      <c r="AA3437" s="957" t="str">
        <f t="shared" si="266"/>
        <v/>
      </c>
      <c r="AB3437" s="957">
        <f t="array" ref="AB3437">MAX(($I$2:$I$10000=I3437)*($W$2:$W$10000=W3437)*($E$2:$E$10000="51")*($P$2:$P$10000))</f>
        <v>0</v>
      </c>
      <c r="AC3437" s="957">
        <f t="shared" si="269"/>
        <v>0</v>
      </c>
    </row>
    <row r="3438" spans="24:29" x14ac:dyDescent="0.3">
      <c r="X3438" s="970" t="str">
        <f t="shared" si="267"/>
        <v>PAS AE 2018</v>
      </c>
      <c r="Y3438" s="970" t="str">
        <f t="shared" si="268"/>
        <v/>
      </c>
      <c r="Z3438" s="957">
        <f t="shared" si="265"/>
        <v>0</v>
      </c>
      <c r="AA3438" s="957" t="str">
        <f t="shared" si="266"/>
        <v/>
      </c>
      <c r="AB3438" s="957">
        <f t="array" ref="AB3438">MAX(($I$2:$I$10000=I3438)*($W$2:$W$10000=W3438)*($E$2:$E$10000="51")*($P$2:$P$10000))</f>
        <v>0</v>
      </c>
      <c r="AC3438" s="957">
        <f t="shared" si="269"/>
        <v>0</v>
      </c>
    </row>
    <row r="3439" spans="24:29" x14ac:dyDescent="0.3">
      <c r="X3439" s="970" t="str">
        <f t="shared" si="267"/>
        <v>PAS AE 2018</v>
      </c>
      <c r="Y3439" s="970" t="str">
        <f t="shared" si="268"/>
        <v/>
      </c>
      <c r="Z3439" s="957">
        <f t="shared" si="265"/>
        <v>0</v>
      </c>
      <c r="AA3439" s="957" t="str">
        <f t="shared" si="266"/>
        <v/>
      </c>
      <c r="AB3439" s="957">
        <f t="array" ref="AB3439">MAX(($I$2:$I$10000=I3439)*($W$2:$W$10000=W3439)*($E$2:$E$10000="51")*($P$2:$P$10000))</f>
        <v>0</v>
      </c>
      <c r="AC3439" s="957">
        <f t="shared" si="269"/>
        <v>0</v>
      </c>
    </row>
    <row r="3440" spans="24:29" x14ac:dyDescent="0.3">
      <c r="X3440" s="970" t="str">
        <f t="shared" si="267"/>
        <v>PAS AE 2018</v>
      </c>
      <c r="Y3440" s="970" t="str">
        <f t="shared" si="268"/>
        <v/>
      </c>
      <c r="Z3440" s="957">
        <f t="shared" si="265"/>
        <v>0</v>
      </c>
      <c r="AA3440" s="957" t="str">
        <f t="shared" si="266"/>
        <v/>
      </c>
      <c r="AB3440" s="957">
        <f t="array" ref="AB3440">MAX(($I$2:$I$10000=I3440)*($W$2:$W$10000=W3440)*($E$2:$E$10000="51")*($P$2:$P$10000))</f>
        <v>0</v>
      </c>
      <c r="AC3440" s="957">
        <f t="shared" si="269"/>
        <v>0</v>
      </c>
    </row>
    <row r="3441" spans="24:29" x14ac:dyDescent="0.3">
      <c r="X3441" s="970" t="str">
        <f t="shared" si="267"/>
        <v>PAS AE 2018</v>
      </c>
      <c r="Y3441" s="970" t="str">
        <f t="shared" si="268"/>
        <v/>
      </c>
      <c r="Z3441" s="957">
        <f t="shared" si="265"/>
        <v>0</v>
      </c>
      <c r="AA3441" s="957" t="str">
        <f t="shared" si="266"/>
        <v/>
      </c>
      <c r="AB3441" s="957">
        <f t="array" ref="AB3441">MAX(($I$2:$I$10000=I3441)*($W$2:$W$10000=W3441)*($E$2:$E$10000="51")*($P$2:$P$10000))</f>
        <v>0</v>
      </c>
      <c r="AC3441" s="957">
        <f t="shared" si="269"/>
        <v>0</v>
      </c>
    </row>
    <row r="3442" spans="24:29" x14ac:dyDescent="0.3">
      <c r="X3442" s="970" t="str">
        <f t="shared" si="267"/>
        <v>PAS AE 2018</v>
      </c>
      <c r="Y3442" s="970" t="str">
        <f t="shared" si="268"/>
        <v/>
      </c>
      <c r="Z3442" s="957">
        <f t="shared" si="265"/>
        <v>0</v>
      </c>
      <c r="AA3442" s="957" t="str">
        <f t="shared" si="266"/>
        <v/>
      </c>
      <c r="AB3442" s="957">
        <f t="array" ref="AB3442">MAX(($I$2:$I$10000=I3442)*($W$2:$W$10000=W3442)*($E$2:$E$10000="51")*($P$2:$P$10000))</f>
        <v>0</v>
      </c>
      <c r="AC3442" s="957">
        <f t="shared" si="269"/>
        <v>0</v>
      </c>
    </row>
    <row r="3443" spans="24:29" x14ac:dyDescent="0.3">
      <c r="X3443" s="970" t="str">
        <f t="shared" si="267"/>
        <v>PAS AE 2018</v>
      </c>
      <c r="Y3443" s="970" t="str">
        <f t="shared" si="268"/>
        <v/>
      </c>
      <c r="Z3443" s="957">
        <f t="shared" si="265"/>
        <v>0</v>
      </c>
      <c r="AA3443" s="957" t="str">
        <f t="shared" si="266"/>
        <v/>
      </c>
      <c r="AB3443" s="957">
        <f t="array" ref="AB3443">MAX(($I$2:$I$10000=I3443)*($W$2:$W$10000=W3443)*($E$2:$E$10000="51")*($P$2:$P$10000))</f>
        <v>0</v>
      </c>
      <c r="AC3443" s="957">
        <f t="shared" si="269"/>
        <v>0</v>
      </c>
    </row>
    <row r="3444" spans="24:29" x14ac:dyDescent="0.3">
      <c r="X3444" s="970" t="str">
        <f t="shared" si="267"/>
        <v>PAS AE 2018</v>
      </c>
      <c r="Y3444" s="970" t="str">
        <f t="shared" si="268"/>
        <v/>
      </c>
      <c r="Z3444" s="957">
        <f t="shared" si="265"/>
        <v>0</v>
      </c>
      <c r="AA3444" s="957" t="str">
        <f t="shared" si="266"/>
        <v/>
      </c>
      <c r="AB3444" s="957">
        <f t="array" ref="AB3444">MAX(($I$2:$I$10000=I3444)*($W$2:$W$10000=W3444)*($E$2:$E$10000="51")*($P$2:$P$10000))</f>
        <v>0</v>
      </c>
      <c r="AC3444" s="957">
        <f t="shared" si="269"/>
        <v>0</v>
      </c>
    </row>
    <row r="3445" spans="24:29" x14ac:dyDescent="0.3">
      <c r="X3445" s="970" t="str">
        <f t="shared" si="267"/>
        <v>PAS AE 2018</v>
      </c>
      <c r="Y3445" s="970" t="str">
        <f t="shared" si="268"/>
        <v/>
      </c>
      <c r="Z3445" s="957">
        <f t="shared" si="265"/>
        <v>0</v>
      </c>
      <c r="AA3445" s="957" t="str">
        <f t="shared" si="266"/>
        <v/>
      </c>
      <c r="AB3445" s="957">
        <f t="array" ref="AB3445">MAX(($I$2:$I$10000=I3445)*($W$2:$W$10000=W3445)*($E$2:$E$10000="51")*($P$2:$P$10000))</f>
        <v>0</v>
      </c>
      <c r="AC3445" s="957">
        <f t="shared" si="269"/>
        <v>0</v>
      </c>
    </row>
    <row r="3446" spans="24:29" x14ac:dyDescent="0.3">
      <c r="X3446" s="970" t="str">
        <f t="shared" si="267"/>
        <v>PAS AE 2018</v>
      </c>
      <c r="Y3446" s="970" t="str">
        <f t="shared" si="268"/>
        <v/>
      </c>
      <c r="Z3446" s="957">
        <f t="shared" si="265"/>
        <v>0</v>
      </c>
      <c r="AA3446" s="957" t="str">
        <f t="shared" si="266"/>
        <v/>
      </c>
      <c r="AB3446" s="957">
        <f t="array" ref="AB3446">MAX(($I$2:$I$10000=I3446)*($W$2:$W$10000=W3446)*($E$2:$E$10000="51")*($P$2:$P$10000))</f>
        <v>0</v>
      </c>
      <c r="AC3446" s="957">
        <f t="shared" si="269"/>
        <v>0</v>
      </c>
    </row>
    <row r="3447" spans="24:29" x14ac:dyDescent="0.3">
      <c r="X3447" s="970" t="str">
        <f t="shared" si="267"/>
        <v>PAS AE 2018</v>
      </c>
      <c r="Y3447" s="970" t="str">
        <f t="shared" si="268"/>
        <v/>
      </c>
      <c r="Z3447" s="957">
        <f t="shared" si="265"/>
        <v>0</v>
      </c>
      <c r="AA3447" s="957" t="str">
        <f t="shared" si="266"/>
        <v/>
      </c>
      <c r="AB3447" s="957">
        <f t="array" ref="AB3447">MAX(($I$2:$I$10000=I3447)*($W$2:$W$10000=W3447)*($E$2:$E$10000="51")*($P$2:$P$10000))</f>
        <v>0</v>
      </c>
      <c r="AC3447" s="957">
        <f t="shared" si="269"/>
        <v>0</v>
      </c>
    </row>
    <row r="3448" spans="24:29" x14ac:dyDescent="0.3">
      <c r="X3448" s="970" t="str">
        <f t="shared" si="267"/>
        <v>PAS AE 2018</v>
      </c>
      <c r="Y3448" s="970" t="str">
        <f t="shared" si="268"/>
        <v/>
      </c>
      <c r="Z3448" s="957">
        <f t="shared" si="265"/>
        <v>0</v>
      </c>
      <c r="AA3448" s="957" t="str">
        <f t="shared" si="266"/>
        <v/>
      </c>
      <c r="AB3448" s="957">
        <f t="array" ref="AB3448">MAX(($I$2:$I$10000=I3448)*($W$2:$W$10000=W3448)*($E$2:$E$10000="51")*($P$2:$P$10000))</f>
        <v>0</v>
      </c>
      <c r="AC3448" s="957">
        <f t="shared" si="269"/>
        <v>0</v>
      </c>
    </row>
    <row r="3449" spans="24:29" x14ac:dyDescent="0.3">
      <c r="X3449" s="970" t="str">
        <f t="shared" si="267"/>
        <v>PAS AE 2018</v>
      </c>
      <c r="Y3449" s="970" t="str">
        <f t="shared" si="268"/>
        <v/>
      </c>
      <c r="Z3449" s="957">
        <f t="shared" si="265"/>
        <v>0</v>
      </c>
      <c r="AA3449" s="957" t="str">
        <f t="shared" si="266"/>
        <v/>
      </c>
      <c r="AB3449" s="957">
        <f t="array" ref="AB3449">MAX(($I$2:$I$10000=I3449)*($W$2:$W$10000=W3449)*($E$2:$E$10000="51")*($P$2:$P$10000))</f>
        <v>0</v>
      </c>
      <c r="AC3449" s="957">
        <f t="shared" si="269"/>
        <v>0</v>
      </c>
    </row>
    <row r="3450" spans="24:29" x14ac:dyDescent="0.3">
      <c r="X3450" s="970" t="str">
        <f t="shared" si="267"/>
        <v>PAS AE 2018</v>
      </c>
      <c r="Y3450" s="970" t="str">
        <f t="shared" si="268"/>
        <v/>
      </c>
      <c r="Z3450" s="957">
        <f t="shared" si="265"/>
        <v>0</v>
      </c>
      <c r="AA3450" s="957" t="str">
        <f t="shared" si="266"/>
        <v/>
      </c>
      <c r="AB3450" s="957">
        <f t="array" ref="AB3450">MAX(($I$2:$I$10000=I3450)*($W$2:$W$10000=W3450)*($E$2:$E$10000="51")*($P$2:$P$10000))</f>
        <v>0</v>
      </c>
      <c r="AC3450" s="957">
        <f t="shared" si="269"/>
        <v>0</v>
      </c>
    </row>
    <row r="3451" spans="24:29" x14ac:dyDescent="0.3">
      <c r="X3451" s="970" t="str">
        <f t="shared" si="267"/>
        <v>PAS AE 2018</v>
      </c>
      <c r="Y3451" s="970" t="str">
        <f t="shared" si="268"/>
        <v/>
      </c>
      <c r="Z3451" s="957">
        <f t="shared" si="265"/>
        <v>0</v>
      </c>
      <c r="AA3451" s="957" t="str">
        <f t="shared" si="266"/>
        <v/>
      </c>
      <c r="AB3451" s="957">
        <f t="array" ref="AB3451">MAX(($I$2:$I$10000=I3451)*($W$2:$W$10000=W3451)*($E$2:$E$10000="51")*($P$2:$P$10000))</f>
        <v>0</v>
      </c>
      <c r="AC3451" s="957">
        <f t="shared" si="269"/>
        <v>0</v>
      </c>
    </row>
    <row r="3452" spans="24:29" x14ac:dyDescent="0.3">
      <c r="X3452" s="970" t="str">
        <f t="shared" si="267"/>
        <v>PAS AE 2018</v>
      </c>
      <c r="Y3452" s="970" t="str">
        <f t="shared" si="268"/>
        <v/>
      </c>
      <c r="Z3452" s="957">
        <f t="shared" si="265"/>
        <v>0</v>
      </c>
      <c r="AA3452" s="957" t="str">
        <f t="shared" si="266"/>
        <v/>
      </c>
      <c r="AB3452" s="957">
        <f t="array" ref="AB3452">MAX(($I$2:$I$10000=I3452)*($W$2:$W$10000=W3452)*($E$2:$E$10000="51")*($P$2:$P$10000))</f>
        <v>0</v>
      </c>
      <c r="AC3452" s="957">
        <f t="shared" si="269"/>
        <v>0</v>
      </c>
    </row>
    <row r="3453" spans="24:29" x14ac:dyDescent="0.3">
      <c r="X3453" s="970" t="str">
        <f t="shared" si="267"/>
        <v>PAS AE 2018</v>
      </c>
      <c r="Y3453" s="970" t="str">
        <f t="shared" si="268"/>
        <v/>
      </c>
      <c r="Z3453" s="957">
        <f t="shared" si="265"/>
        <v>0</v>
      </c>
      <c r="AA3453" s="957" t="str">
        <f t="shared" si="266"/>
        <v/>
      </c>
      <c r="AB3453" s="957">
        <f t="array" ref="AB3453">MAX(($I$2:$I$10000=I3453)*($W$2:$W$10000=W3453)*($E$2:$E$10000="51")*($P$2:$P$10000))</f>
        <v>0</v>
      </c>
      <c r="AC3453" s="957">
        <f t="shared" si="269"/>
        <v>0</v>
      </c>
    </row>
    <row r="3454" spans="24:29" x14ac:dyDescent="0.3">
      <c r="X3454" s="970" t="str">
        <f t="shared" si="267"/>
        <v>PAS AE 2018</v>
      </c>
      <c r="Y3454" s="970" t="str">
        <f t="shared" si="268"/>
        <v/>
      </c>
      <c r="Z3454" s="957">
        <f t="shared" si="265"/>
        <v>0</v>
      </c>
      <c r="AA3454" s="957" t="str">
        <f t="shared" si="266"/>
        <v/>
      </c>
      <c r="AB3454" s="957">
        <f t="array" ref="AB3454">MAX(($I$2:$I$10000=I3454)*($W$2:$W$10000=W3454)*($E$2:$E$10000="51")*($P$2:$P$10000))</f>
        <v>0</v>
      </c>
      <c r="AC3454" s="957">
        <f t="shared" si="269"/>
        <v>0</v>
      </c>
    </row>
    <row r="3455" spans="24:29" x14ac:dyDescent="0.3">
      <c r="X3455" s="970" t="str">
        <f t="shared" si="267"/>
        <v>PAS AE 2018</v>
      </c>
      <c r="Y3455" s="970" t="str">
        <f t="shared" si="268"/>
        <v/>
      </c>
      <c r="Z3455" s="957">
        <f t="shared" si="265"/>
        <v>0</v>
      </c>
      <c r="AA3455" s="957" t="str">
        <f t="shared" si="266"/>
        <v/>
      </c>
      <c r="AB3455" s="957">
        <f t="array" ref="AB3455">MAX(($I$2:$I$10000=I3455)*($W$2:$W$10000=W3455)*($E$2:$E$10000="51")*($P$2:$P$10000))</f>
        <v>0</v>
      </c>
      <c r="AC3455" s="957">
        <f t="shared" si="269"/>
        <v>0</v>
      </c>
    </row>
    <row r="3456" spans="24:29" x14ac:dyDescent="0.3">
      <c r="X3456" s="970" t="str">
        <f t="shared" si="267"/>
        <v>PAS AE 2018</v>
      </c>
      <c r="Y3456" s="970" t="str">
        <f t="shared" si="268"/>
        <v/>
      </c>
      <c r="Z3456" s="957">
        <f t="shared" si="265"/>
        <v>0</v>
      </c>
      <c r="AA3456" s="957" t="str">
        <f t="shared" si="266"/>
        <v/>
      </c>
      <c r="AB3456" s="957">
        <f t="array" ref="AB3456">MAX(($I$2:$I$10000=I3456)*($W$2:$W$10000=W3456)*($E$2:$E$10000="51")*($P$2:$P$10000))</f>
        <v>0</v>
      </c>
      <c r="AC3456" s="957">
        <f t="shared" si="269"/>
        <v>0</v>
      </c>
    </row>
    <row r="3457" spans="24:29" x14ac:dyDescent="0.3">
      <c r="X3457" s="970" t="str">
        <f t="shared" si="267"/>
        <v>PAS AE 2018</v>
      </c>
      <c r="Y3457" s="970" t="str">
        <f t="shared" si="268"/>
        <v/>
      </c>
      <c r="Z3457" s="957">
        <f t="shared" si="265"/>
        <v>0</v>
      </c>
      <c r="AA3457" s="957" t="str">
        <f t="shared" si="266"/>
        <v/>
      </c>
      <c r="AB3457" s="957">
        <f t="array" ref="AB3457">MAX(($I$2:$I$10000=I3457)*($W$2:$W$10000=W3457)*($E$2:$E$10000="51")*($P$2:$P$10000))</f>
        <v>0</v>
      </c>
      <c r="AC3457" s="957">
        <f t="shared" si="269"/>
        <v>0</v>
      </c>
    </row>
    <row r="3458" spans="24:29" x14ac:dyDescent="0.3">
      <c r="X3458" s="970" t="str">
        <f t="shared" si="267"/>
        <v>PAS AE 2018</v>
      </c>
      <c r="Y3458" s="970" t="str">
        <f t="shared" si="268"/>
        <v/>
      </c>
      <c r="Z3458" s="957">
        <f t="shared" ref="Z3458:Z3521" si="270">IF(AND(X3458="AE 2018",Y3458&lt;&gt;"0"),F3458,0)</f>
        <v>0</v>
      </c>
      <c r="AA3458" s="957" t="str">
        <f t="shared" ref="AA3458:AA3521" si="271">LEFT(C3458,12)</f>
        <v/>
      </c>
      <c r="AB3458" s="957">
        <f t="array" ref="AB3458">MAX(($I$2:$I$10000=I3458)*($W$2:$W$10000=W3458)*($E$2:$E$10000="51")*($P$2:$P$10000))</f>
        <v>0</v>
      </c>
      <c r="AC3458" s="957">
        <f t="shared" si="269"/>
        <v>0</v>
      </c>
    </row>
    <row r="3459" spans="24:29" x14ac:dyDescent="0.3">
      <c r="X3459" s="970" t="str">
        <f t="shared" ref="X3459:X3522" si="272">IF(AND(OR(E3459="51",E3459="57",E3459="54",E3459="61"),YEAR(AB3459)=2018),"AE 2018","PAS AE 2018")</f>
        <v>PAS AE 2018</v>
      </c>
      <c r="Y3459" s="970" t="str">
        <f t="shared" ref="Y3459:Y3522" si="273">CONCATENATE(W3459,I3459,E3459)</f>
        <v/>
      </c>
      <c r="Z3459" s="957">
        <f t="shared" si="270"/>
        <v>0</v>
      </c>
      <c r="AA3459" s="957" t="str">
        <f t="shared" si="271"/>
        <v/>
      </c>
      <c r="AB3459" s="957">
        <f t="array" ref="AB3459">MAX(($I$2:$I$10000=I3459)*($W$2:$W$10000=W3459)*($E$2:$E$10000="51")*($P$2:$P$10000))</f>
        <v>0</v>
      </c>
      <c r="AC3459" s="957">
        <f t="shared" ref="AC3459:AC3522" si="274">IF(YEAR(A3459)&gt;2018,0,F3459)</f>
        <v>0</v>
      </c>
    </row>
    <row r="3460" spans="24:29" x14ac:dyDescent="0.3">
      <c r="X3460" s="970" t="str">
        <f t="shared" si="272"/>
        <v>PAS AE 2018</v>
      </c>
      <c r="Y3460" s="970" t="str">
        <f t="shared" si="273"/>
        <v/>
      </c>
      <c r="Z3460" s="957">
        <f t="shared" si="270"/>
        <v>0</v>
      </c>
      <c r="AA3460" s="957" t="str">
        <f t="shared" si="271"/>
        <v/>
      </c>
      <c r="AB3460" s="957">
        <f t="array" ref="AB3460">MAX(($I$2:$I$10000=I3460)*($W$2:$W$10000=W3460)*($E$2:$E$10000="51")*($P$2:$P$10000))</f>
        <v>0</v>
      </c>
      <c r="AC3460" s="957">
        <f t="shared" si="274"/>
        <v>0</v>
      </c>
    </row>
    <row r="3461" spans="24:29" x14ac:dyDescent="0.3">
      <c r="X3461" s="970" t="str">
        <f t="shared" si="272"/>
        <v>PAS AE 2018</v>
      </c>
      <c r="Y3461" s="970" t="str">
        <f t="shared" si="273"/>
        <v/>
      </c>
      <c r="Z3461" s="957">
        <f t="shared" si="270"/>
        <v>0</v>
      </c>
      <c r="AA3461" s="957" t="str">
        <f t="shared" si="271"/>
        <v/>
      </c>
      <c r="AB3461" s="957">
        <f t="array" ref="AB3461">MAX(($I$2:$I$10000=I3461)*($W$2:$W$10000=W3461)*($E$2:$E$10000="51")*($P$2:$P$10000))</f>
        <v>0</v>
      </c>
      <c r="AC3461" s="957">
        <f t="shared" si="274"/>
        <v>0</v>
      </c>
    </row>
    <row r="3462" spans="24:29" x14ac:dyDescent="0.3">
      <c r="X3462" s="970" t="str">
        <f t="shared" si="272"/>
        <v>PAS AE 2018</v>
      </c>
      <c r="Y3462" s="970" t="str">
        <f t="shared" si="273"/>
        <v/>
      </c>
      <c r="Z3462" s="957">
        <f t="shared" si="270"/>
        <v>0</v>
      </c>
      <c r="AA3462" s="957" t="str">
        <f t="shared" si="271"/>
        <v/>
      </c>
      <c r="AB3462" s="957">
        <f t="array" ref="AB3462">MAX(($I$2:$I$10000=I3462)*($W$2:$W$10000=W3462)*($E$2:$E$10000="51")*($P$2:$P$10000))</f>
        <v>0</v>
      </c>
      <c r="AC3462" s="957">
        <f t="shared" si="274"/>
        <v>0</v>
      </c>
    </row>
    <row r="3463" spans="24:29" x14ac:dyDescent="0.3">
      <c r="X3463" s="970" t="str">
        <f t="shared" si="272"/>
        <v>PAS AE 2018</v>
      </c>
      <c r="Y3463" s="970" t="str">
        <f t="shared" si="273"/>
        <v/>
      </c>
      <c r="Z3463" s="957">
        <f t="shared" si="270"/>
        <v>0</v>
      </c>
      <c r="AA3463" s="957" t="str">
        <f t="shared" si="271"/>
        <v/>
      </c>
      <c r="AB3463" s="957">
        <f t="array" ref="AB3463">MAX(($I$2:$I$10000=I3463)*($W$2:$W$10000=W3463)*($E$2:$E$10000="51")*($P$2:$P$10000))</f>
        <v>0</v>
      </c>
      <c r="AC3463" s="957">
        <f t="shared" si="274"/>
        <v>0</v>
      </c>
    </row>
    <row r="3464" spans="24:29" x14ac:dyDescent="0.3">
      <c r="X3464" s="970" t="str">
        <f t="shared" si="272"/>
        <v>PAS AE 2018</v>
      </c>
      <c r="Y3464" s="970" t="str">
        <f t="shared" si="273"/>
        <v/>
      </c>
      <c r="Z3464" s="957">
        <f t="shared" si="270"/>
        <v>0</v>
      </c>
      <c r="AA3464" s="957" t="str">
        <f t="shared" si="271"/>
        <v/>
      </c>
      <c r="AB3464" s="957">
        <f t="array" ref="AB3464">MAX(($I$2:$I$10000=I3464)*($W$2:$W$10000=W3464)*($E$2:$E$10000="51")*($P$2:$P$10000))</f>
        <v>0</v>
      </c>
      <c r="AC3464" s="957">
        <f t="shared" si="274"/>
        <v>0</v>
      </c>
    </row>
    <row r="3465" spans="24:29" x14ac:dyDescent="0.3">
      <c r="X3465" s="970" t="str">
        <f t="shared" si="272"/>
        <v>PAS AE 2018</v>
      </c>
      <c r="Y3465" s="970" t="str">
        <f t="shared" si="273"/>
        <v/>
      </c>
      <c r="Z3465" s="957">
        <f t="shared" si="270"/>
        <v>0</v>
      </c>
      <c r="AA3465" s="957" t="str">
        <f t="shared" si="271"/>
        <v/>
      </c>
      <c r="AB3465" s="957">
        <f t="array" ref="AB3465">MAX(($I$2:$I$10000=I3465)*($W$2:$W$10000=W3465)*($E$2:$E$10000="51")*($P$2:$P$10000))</f>
        <v>0</v>
      </c>
      <c r="AC3465" s="957">
        <f t="shared" si="274"/>
        <v>0</v>
      </c>
    </row>
    <row r="3466" spans="24:29" x14ac:dyDescent="0.3">
      <c r="X3466" s="970" t="str">
        <f t="shared" si="272"/>
        <v>PAS AE 2018</v>
      </c>
      <c r="Y3466" s="970" t="str">
        <f t="shared" si="273"/>
        <v/>
      </c>
      <c r="Z3466" s="957">
        <f t="shared" si="270"/>
        <v>0</v>
      </c>
      <c r="AA3466" s="957" t="str">
        <f t="shared" si="271"/>
        <v/>
      </c>
      <c r="AB3466" s="957">
        <f t="array" ref="AB3466">MAX(($I$2:$I$10000=I3466)*($W$2:$W$10000=W3466)*($E$2:$E$10000="51")*($P$2:$P$10000))</f>
        <v>0</v>
      </c>
      <c r="AC3466" s="957">
        <f t="shared" si="274"/>
        <v>0</v>
      </c>
    </row>
    <row r="3467" spans="24:29" x14ac:dyDescent="0.3">
      <c r="X3467" s="970" t="str">
        <f t="shared" si="272"/>
        <v>PAS AE 2018</v>
      </c>
      <c r="Y3467" s="970" t="str">
        <f t="shared" si="273"/>
        <v/>
      </c>
      <c r="Z3467" s="957">
        <f t="shared" si="270"/>
        <v>0</v>
      </c>
      <c r="AA3467" s="957" t="str">
        <f t="shared" si="271"/>
        <v/>
      </c>
      <c r="AB3467" s="957">
        <f t="array" ref="AB3467">MAX(($I$2:$I$10000=I3467)*($W$2:$W$10000=W3467)*($E$2:$E$10000="51")*($P$2:$P$10000))</f>
        <v>0</v>
      </c>
      <c r="AC3467" s="957">
        <f t="shared" si="274"/>
        <v>0</v>
      </c>
    </row>
    <row r="3468" spans="24:29" x14ac:dyDescent="0.3">
      <c r="X3468" s="970" t="str">
        <f t="shared" si="272"/>
        <v>PAS AE 2018</v>
      </c>
      <c r="Y3468" s="970" t="str">
        <f t="shared" si="273"/>
        <v/>
      </c>
      <c r="Z3468" s="957">
        <f t="shared" si="270"/>
        <v>0</v>
      </c>
      <c r="AA3468" s="957" t="str">
        <f t="shared" si="271"/>
        <v/>
      </c>
      <c r="AB3468" s="957">
        <f t="array" ref="AB3468">MAX(($I$2:$I$10000=I3468)*($W$2:$W$10000=W3468)*($E$2:$E$10000="51")*($P$2:$P$10000))</f>
        <v>0</v>
      </c>
      <c r="AC3468" s="957">
        <f t="shared" si="274"/>
        <v>0</v>
      </c>
    </row>
    <row r="3469" spans="24:29" x14ac:dyDescent="0.3">
      <c r="X3469" s="970" t="str">
        <f t="shared" si="272"/>
        <v>PAS AE 2018</v>
      </c>
      <c r="Y3469" s="970" t="str">
        <f t="shared" si="273"/>
        <v/>
      </c>
      <c r="Z3469" s="957">
        <f t="shared" si="270"/>
        <v>0</v>
      </c>
      <c r="AA3469" s="957" t="str">
        <f t="shared" si="271"/>
        <v/>
      </c>
      <c r="AB3469" s="957">
        <f t="array" ref="AB3469">MAX(($I$2:$I$10000=I3469)*($W$2:$W$10000=W3469)*($E$2:$E$10000="51")*($P$2:$P$10000))</f>
        <v>0</v>
      </c>
      <c r="AC3469" s="957">
        <f t="shared" si="274"/>
        <v>0</v>
      </c>
    </row>
    <row r="3470" spans="24:29" x14ac:dyDescent="0.3">
      <c r="X3470" s="970" t="str">
        <f t="shared" si="272"/>
        <v>PAS AE 2018</v>
      </c>
      <c r="Y3470" s="970" t="str">
        <f t="shared" si="273"/>
        <v/>
      </c>
      <c r="Z3470" s="957">
        <f t="shared" si="270"/>
        <v>0</v>
      </c>
      <c r="AA3470" s="957" t="str">
        <f t="shared" si="271"/>
        <v/>
      </c>
      <c r="AB3470" s="957">
        <f t="array" ref="AB3470">MAX(($I$2:$I$10000=I3470)*($W$2:$W$10000=W3470)*($E$2:$E$10000="51")*($P$2:$P$10000))</f>
        <v>0</v>
      </c>
      <c r="AC3470" s="957">
        <f t="shared" si="274"/>
        <v>0</v>
      </c>
    </row>
    <row r="3471" spans="24:29" x14ac:dyDescent="0.3">
      <c r="X3471" s="970" t="str">
        <f t="shared" si="272"/>
        <v>PAS AE 2018</v>
      </c>
      <c r="Y3471" s="970" t="str">
        <f t="shared" si="273"/>
        <v/>
      </c>
      <c r="Z3471" s="957">
        <f t="shared" si="270"/>
        <v>0</v>
      </c>
      <c r="AA3471" s="957" t="str">
        <f t="shared" si="271"/>
        <v/>
      </c>
      <c r="AB3471" s="957">
        <f t="array" ref="AB3471">MAX(($I$2:$I$10000=I3471)*($W$2:$W$10000=W3471)*($E$2:$E$10000="51")*($P$2:$P$10000))</f>
        <v>0</v>
      </c>
      <c r="AC3471" s="957">
        <f t="shared" si="274"/>
        <v>0</v>
      </c>
    </row>
    <row r="3472" spans="24:29" x14ac:dyDescent="0.3">
      <c r="X3472" s="970" t="str">
        <f t="shared" si="272"/>
        <v>PAS AE 2018</v>
      </c>
      <c r="Y3472" s="970" t="str">
        <f t="shared" si="273"/>
        <v/>
      </c>
      <c r="Z3472" s="957">
        <f t="shared" si="270"/>
        <v>0</v>
      </c>
      <c r="AA3472" s="957" t="str">
        <f t="shared" si="271"/>
        <v/>
      </c>
      <c r="AB3472" s="957">
        <f t="array" ref="AB3472">MAX(($I$2:$I$10000=I3472)*($W$2:$W$10000=W3472)*($E$2:$E$10000="51")*($P$2:$P$10000))</f>
        <v>0</v>
      </c>
      <c r="AC3472" s="957">
        <f t="shared" si="274"/>
        <v>0</v>
      </c>
    </row>
    <row r="3473" spans="24:29" x14ac:dyDescent="0.3">
      <c r="X3473" s="970" t="str">
        <f t="shared" si="272"/>
        <v>PAS AE 2018</v>
      </c>
      <c r="Y3473" s="970" t="str">
        <f t="shared" si="273"/>
        <v/>
      </c>
      <c r="Z3473" s="957">
        <f t="shared" si="270"/>
        <v>0</v>
      </c>
      <c r="AA3473" s="957" t="str">
        <f t="shared" si="271"/>
        <v/>
      </c>
      <c r="AB3473" s="957">
        <f t="array" ref="AB3473">MAX(($I$2:$I$10000=I3473)*($W$2:$W$10000=W3473)*($E$2:$E$10000="51")*($P$2:$P$10000))</f>
        <v>0</v>
      </c>
      <c r="AC3473" s="957">
        <f t="shared" si="274"/>
        <v>0</v>
      </c>
    </row>
    <row r="3474" spans="24:29" x14ac:dyDescent="0.3">
      <c r="X3474" s="970" t="str">
        <f t="shared" si="272"/>
        <v>PAS AE 2018</v>
      </c>
      <c r="Y3474" s="970" t="str">
        <f t="shared" si="273"/>
        <v/>
      </c>
      <c r="Z3474" s="957">
        <f t="shared" si="270"/>
        <v>0</v>
      </c>
      <c r="AA3474" s="957" t="str">
        <f t="shared" si="271"/>
        <v/>
      </c>
      <c r="AB3474" s="957">
        <f t="array" ref="AB3474">MAX(($I$2:$I$10000=I3474)*($W$2:$W$10000=W3474)*($E$2:$E$10000="51")*($P$2:$P$10000))</f>
        <v>0</v>
      </c>
      <c r="AC3474" s="957">
        <f t="shared" si="274"/>
        <v>0</v>
      </c>
    </row>
    <row r="3475" spans="24:29" x14ac:dyDescent="0.3">
      <c r="X3475" s="970" t="str">
        <f t="shared" si="272"/>
        <v>PAS AE 2018</v>
      </c>
      <c r="Y3475" s="970" t="str">
        <f t="shared" si="273"/>
        <v/>
      </c>
      <c r="Z3475" s="957">
        <f t="shared" si="270"/>
        <v>0</v>
      </c>
      <c r="AA3475" s="957" t="str">
        <f t="shared" si="271"/>
        <v/>
      </c>
      <c r="AB3475" s="957">
        <f t="array" ref="AB3475">MAX(($I$2:$I$10000=I3475)*($W$2:$W$10000=W3475)*($E$2:$E$10000="51")*($P$2:$P$10000))</f>
        <v>0</v>
      </c>
      <c r="AC3475" s="957">
        <f t="shared" si="274"/>
        <v>0</v>
      </c>
    </row>
    <row r="3476" spans="24:29" x14ac:dyDescent="0.3">
      <c r="X3476" s="970" t="str">
        <f t="shared" si="272"/>
        <v>PAS AE 2018</v>
      </c>
      <c r="Y3476" s="970" t="str">
        <f t="shared" si="273"/>
        <v/>
      </c>
      <c r="Z3476" s="957">
        <f t="shared" si="270"/>
        <v>0</v>
      </c>
      <c r="AA3476" s="957" t="str">
        <f t="shared" si="271"/>
        <v/>
      </c>
      <c r="AB3476" s="957">
        <f t="array" ref="AB3476">MAX(($I$2:$I$10000=I3476)*($W$2:$W$10000=W3476)*($E$2:$E$10000="51")*($P$2:$P$10000))</f>
        <v>0</v>
      </c>
      <c r="AC3476" s="957">
        <f t="shared" si="274"/>
        <v>0</v>
      </c>
    </row>
    <row r="3477" spans="24:29" x14ac:dyDescent="0.3">
      <c r="X3477" s="970" t="str">
        <f t="shared" si="272"/>
        <v>PAS AE 2018</v>
      </c>
      <c r="Y3477" s="970" t="str">
        <f t="shared" si="273"/>
        <v/>
      </c>
      <c r="Z3477" s="957">
        <f t="shared" si="270"/>
        <v>0</v>
      </c>
      <c r="AA3477" s="957" t="str">
        <f t="shared" si="271"/>
        <v/>
      </c>
      <c r="AB3477" s="957">
        <f t="array" ref="AB3477">MAX(($I$2:$I$10000=I3477)*($W$2:$W$10000=W3477)*($E$2:$E$10000="51")*($P$2:$P$10000))</f>
        <v>0</v>
      </c>
      <c r="AC3477" s="957">
        <f t="shared" si="274"/>
        <v>0</v>
      </c>
    </row>
    <row r="3478" spans="24:29" x14ac:dyDescent="0.3">
      <c r="X3478" s="970" t="str">
        <f t="shared" si="272"/>
        <v>PAS AE 2018</v>
      </c>
      <c r="Y3478" s="970" t="str">
        <f t="shared" si="273"/>
        <v/>
      </c>
      <c r="Z3478" s="957">
        <f t="shared" si="270"/>
        <v>0</v>
      </c>
      <c r="AA3478" s="957" t="str">
        <f t="shared" si="271"/>
        <v/>
      </c>
      <c r="AB3478" s="957">
        <f t="array" ref="AB3478">MAX(($I$2:$I$10000=I3478)*($W$2:$W$10000=W3478)*($E$2:$E$10000="51")*($P$2:$P$10000))</f>
        <v>0</v>
      </c>
      <c r="AC3478" s="957">
        <f t="shared" si="274"/>
        <v>0</v>
      </c>
    </row>
    <row r="3479" spans="24:29" x14ac:dyDescent="0.3">
      <c r="X3479" s="970" t="str">
        <f t="shared" si="272"/>
        <v>PAS AE 2018</v>
      </c>
      <c r="Y3479" s="970" t="str">
        <f t="shared" si="273"/>
        <v/>
      </c>
      <c r="Z3479" s="957">
        <f t="shared" si="270"/>
        <v>0</v>
      </c>
      <c r="AA3479" s="957" t="str">
        <f t="shared" si="271"/>
        <v/>
      </c>
      <c r="AB3479" s="957">
        <f t="array" ref="AB3479">MAX(($I$2:$I$10000=I3479)*($W$2:$W$10000=W3479)*($E$2:$E$10000="51")*($P$2:$P$10000))</f>
        <v>0</v>
      </c>
      <c r="AC3479" s="957">
        <f t="shared" si="274"/>
        <v>0</v>
      </c>
    </row>
    <row r="3480" spans="24:29" x14ac:dyDescent="0.3">
      <c r="X3480" s="970" t="str">
        <f t="shared" si="272"/>
        <v>PAS AE 2018</v>
      </c>
      <c r="Y3480" s="970" t="str">
        <f t="shared" si="273"/>
        <v/>
      </c>
      <c r="Z3480" s="957">
        <f t="shared" si="270"/>
        <v>0</v>
      </c>
      <c r="AA3480" s="957" t="str">
        <f t="shared" si="271"/>
        <v/>
      </c>
      <c r="AB3480" s="957">
        <f t="array" ref="AB3480">MAX(($I$2:$I$10000=I3480)*($W$2:$W$10000=W3480)*($E$2:$E$10000="51")*($P$2:$P$10000))</f>
        <v>0</v>
      </c>
      <c r="AC3480" s="957">
        <f t="shared" si="274"/>
        <v>0</v>
      </c>
    </row>
    <row r="3481" spans="24:29" x14ac:dyDescent="0.3">
      <c r="X3481" s="970" t="str">
        <f t="shared" si="272"/>
        <v>PAS AE 2018</v>
      </c>
      <c r="Y3481" s="970" t="str">
        <f t="shared" si="273"/>
        <v/>
      </c>
      <c r="Z3481" s="957">
        <f t="shared" si="270"/>
        <v>0</v>
      </c>
      <c r="AA3481" s="957" t="str">
        <f t="shared" si="271"/>
        <v/>
      </c>
      <c r="AB3481" s="957">
        <f t="array" ref="AB3481">MAX(($I$2:$I$10000=I3481)*($W$2:$W$10000=W3481)*($E$2:$E$10000="51")*($P$2:$P$10000))</f>
        <v>0</v>
      </c>
      <c r="AC3481" s="957">
        <f t="shared" si="274"/>
        <v>0</v>
      </c>
    </row>
    <row r="3482" spans="24:29" x14ac:dyDescent="0.3">
      <c r="X3482" s="970" t="str">
        <f t="shared" si="272"/>
        <v>PAS AE 2018</v>
      </c>
      <c r="Y3482" s="970" t="str">
        <f t="shared" si="273"/>
        <v/>
      </c>
      <c r="Z3482" s="957">
        <f t="shared" si="270"/>
        <v>0</v>
      </c>
      <c r="AA3482" s="957" t="str">
        <f t="shared" si="271"/>
        <v/>
      </c>
      <c r="AB3482" s="957">
        <f t="array" ref="AB3482">MAX(($I$2:$I$10000=I3482)*($W$2:$W$10000=W3482)*($E$2:$E$10000="51")*($P$2:$P$10000))</f>
        <v>0</v>
      </c>
      <c r="AC3482" s="957">
        <f t="shared" si="274"/>
        <v>0</v>
      </c>
    </row>
    <row r="3483" spans="24:29" x14ac:dyDescent="0.3">
      <c r="X3483" s="970" t="str">
        <f t="shared" si="272"/>
        <v>PAS AE 2018</v>
      </c>
      <c r="Y3483" s="970" t="str">
        <f t="shared" si="273"/>
        <v/>
      </c>
      <c r="Z3483" s="957">
        <f t="shared" si="270"/>
        <v>0</v>
      </c>
      <c r="AA3483" s="957" t="str">
        <f t="shared" si="271"/>
        <v/>
      </c>
      <c r="AB3483" s="957">
        <f t="array" ref="AB3483">MAX(($I$2:$I$10000=I3483)*($W$2:$W$10000=W3483)*($E$2:$E$10000="51")*($P$2:$P$10000))</f>
        <v>0</v>
      </c>
      <c r="AC3483" s="957">
        <f t="shared" si="274"/>
        <v>0</v>
      </c>
    </row>
    <row r="3484" spans="24:29" x14ac:dyDescent="0.3">
      <c r="X3484" s="970" t="str">
        <f t="shared" si="272"/>
        <v>PAS AE 2018</v>
      </c>
      <c r="Y3484" s="970" t="str">
        <f t="shared" si="273"/>
        <v/>
      </c>
      <c r="Z3484" s="957">
        <f t="shared" si="270"/>
        <v>0</v>
      </c>
      <c r="AA3484" s="957" t="str">
        <f t="shared" si="271"/>
        <v/>
      </c>
      <c r="AB3484" s="957">
        <f t="array" ref="AB3484">MAX(($I$2:$I$10000=I3484)*($W$2:$W$10000=W3484)*($E$2:$E$10000="51")*($P$2:$P$10000))</f>
        <v>0</v>
      </c>
      <c r="AC3484" s="957">
        <f t="shared" si="274"/>
        <v>0</v>
      </c>
    </row>
    <row r="3485" spans="24:29" x14ac:dyDescent="0.3">
      <c r="X3485" s="970" t="str">
        <f t="shared" si="272"/>
        <v>PAS AE 2018</v>
      </c>
      <c r="Y3485" s="970" t="str">
        <f t="shared" si="273"/>
        <v/>
      </c>
      <c r="Z3485" s="957">
        <f t="shared" si="270"/>
        <v>0</v>
      </c>
      <c r="AA3485" s="957" t="str">
        <f t="shared" si="271"/>
        <v/>
      </c>
      <c r="AB3485" s="957">
        <f t="array" ref="AB3485">MAX(($I$2:$I$10000=I3485)*($W$2:$W$10000=W3485)*($E$2:$E$10000="51")*($P$2:$P$10000))</f>
        <v>0</v>
      </c>
      <c r="AC3485" s="957">
        <f t="shared" si="274"/>
        <v>0</v>
      </c>
    </row>
    <row r="3486" spans="24:29" x14ac:dyDescent="0.3">
      <c r="X3486" s="970" t="str">
        <f t="shared" si="272"/>
        <v>PAS AE 2018</v>
      </c>
      <c r="Y3486" s="970" t="str">
        <f t="shared" si="273"/>
        <v/>
      </c>
      <c r="Z3486" s="957">
        <f t="shared" si="270"/>
        <v>0</v>
      </c>
      <c r="AA3486" s="957" t="str">
        <f t="shared" si="271"/>
        <v/>
      </c>
      <c r="AB3486" s="957">
        <f t="array" ref="AB3486">MAX(($I$2:$I$10000=I3486)*($W$2:$W$10000=W3486)*($E$2:$E$10000="51")*($P$2:$P$10000))</f>
        <v>0</v>
      </c>
      <c r="AC3486" s="957">
        <f t="shared" si="274"/>
        <v>0</v>
      </c>
    </row>
    <row r="3487" spans="24:29" x14ac:dyDescent="0.3">
      <c r="X3487" s="970" t="str">
        <f t="shared" si="272"/>
        <v>PAS AE 2018</v>
      </c>
      <c r="Y3487" s="970" t="str">
        <f t="shared" si="273"/>
        <v/>
      </c>
      <c r="Z3487" s="957">
        <f t="shared" si="270"/>
        <v>0</v>
      </c>
      <c r="AA3487" s="957" t="str">
        <f t="shared" si="271"/>
        <v/>
      </c>
      <c r="AB3487" s="957">
        <f t="array" ref="AB3487">MAX(($I$2:$I$10000=I3487)*($W$2:$W$10000=W3487)*($E$2:$E$10000="51")*($P$2:$P$10000))</f>
        <v>0</v>
      </c>
      <c r="AC3487" s="957">
        <f t="shared" si="274"/>
        <v>0</v>
      </c>
    </row>
    <row r="3488" spans="24:29" x14ac:dyDescent="0.3">
      <c r="X3488" s="970" t="str">
        <f t="shared" si="272"/>
        <v>PAS AE 2018</v>
      </c>
      <c r="Y3488" s="970" t="str">
        <f t="shared" si="273"/>
        <v/>
      </c>
      <c r="Z3488" s="957">
        <f t="shared" si="270"/>
        <v>0</v>
      </c>
      <c r="AA3488" s="957" t="str">
        <f t="shared" si="271"/>
        <v/>
      </c>
      <c r="AB3488" s="957">
        <f t="array" ref="AB3488">MAX(($I$2:$I$10000=I3488)*($W$2:$W$10000=W3488)*($E$2:$E$10000="51")*($P$2:$P$10000))</f>
        <v>0</v>
      </c>
      <c r="AC3488" s="957">
        <f t="shared" si="274"/>
        <v>0</v>
      </c>
    </row>
    <row r="3489" spans="24:29" x14ac:dyDescent="0.3">
      <c r="X3489" s="970" t="str">
        <f t="shared" si="272"/>
        <v>PAS AE 2018</v>
      </c>
      <c r="Y3489" s="970" t="str">
        <f t="shared" si="273"/>
        <v/>
      </c>
      <c r="Z3489" s="957">
        <f t="shared" si="270"/>
        <v>0</v>
      </c>
      <c r="AA3489" s="957" t="str">
        <f t="shared" si="271"/>
        <v/>
      </c>
      <c r="AB3489" s="957">
        <f t="array" ref="AB3489">MAX(($I$2:$I$10000=I3489)*($W$2:$W$10000=W3489)*($E$2:$E$10000="51")*($P$2:$P$10000))</f>
        <v>0</v>
      </c>
      <c r="AC3489" s="957">
        <f t="shared" si="274"/>
        <v>0</v>
      </c>
    </row>
    <row r="3490" spans="24:29" x14ac:dyDescent="0.3">
      <c r="X3490" s="970" t="str">
        <f t="shared" si="272"/>
        <v>PAS AE 2018</v>
      </c>
      <c r="Y3490" s="970" t="str">
        <f t="shared" si="273"/>
        <v/>
      </c>
      <c r="Z3490" s="957">
        <f t="shared" si="270"/>
        <v>0</v>
      </c>
      <c r="AA3490" s="957" t="str">
        <f t="shared" si="271"/>
        <v/>
      </c>
      <c r="AB3490" s="957">
        <f t="array" ref="AB3490">MAX(($I$2:$I$10000=I3490)*($W$2:$W$10000=W3490)*($E$2:$E$10000="51")*($P$2:$P$10000))</f>
        <v>0</v>
      </c>
      <c r="AC3490" s="957">
        <f t="shared" si="274"/>
        <v>0</v>
      </c>
    </row>
    <row r="3491" spans="24:29" x14ac:dyDescent="0.3">
      <c r="X3491" s="970" t="str">
        <f t="shared" si="272"/>
        <v>PAS AE 2018</v>
      </c>
      <c r="Y3491" s="970" t="str">
        <f t="shared" si="273"/>
        <v/>
      </c>
      <c r="Z3491" s="957">
        <f t="shared" si="270"/>
        <v>0</v>
      </c>
      <c r="AA3491" s="957" t="str">
        <f t="shared" si="271"/>
        <v/>
      </c>
      <c r="AB3491" s="957">
        <f t="array" ref="AB3491">MAX(($I$2:$I$10000=I3491)*($W$2:$W$10000=W3491)*($E$2:$E$10000="51")*($P$2:$P$10000))</f>
        <v>0</v>
      </c>
      <c r="AC3491" s="957">
        <f t="shared" si="274"/>
        <v>0</v>
      </c>
    </row>
    <row r="3492" spans="24:29" x14ac:dyDescent="0.3">
      <c r="X3492" s="970" t="str">
        <f t="shared" si="272"/>
        <v>PAS AE 2018</v>
      </c>
      <c r="Y3492" s="970" t="str">
        <f t="shared" si="273"/>
        <v/>
      </c>
      <c r="Z3492" s="957">
        <f t="shared" si="270"/>
        <v>0</v>
      </c>
      <c r="AA3492" s="957" t="str">
        <f t="shared" si="271"/>
        <v/>
      </c>
      <c r="AB3492" s="957">
        <f t="array" ref="AB3492">MAX(($I$2:$I$10000=I3492)*($W$2:$W$10000=W3492)*($E$2:$E$10000="51")*($P$2:$P$10000))</f>
        <v>0</v>
      </c>
      <c r="AC3492" s="957">
        <f t="shared" si="274"/>
        <v>0</v>
      </c>
    </row>
    <row r="3493" spans="24:29" x14ac:dyDescent="0.3">
      <c r="X3493" s="970" t="str">
        <f t="shared" si="272"/>
        <v>PAS AE 2018</v>
      </c>
      <c r="Y3493" s="970" t="str">
        <f t="shared" si="273"/>
        <v/>
      </c>
      <c r="Z3493" s="957">
        <f t="shared" si="270"/>
        <v>0</v>
      </c>
      <c r="AA3493" s="957" t="str">
        <f t="shared" si="271"/>
        <v/>
      </c>
      <c r="AB3493" s="957">
        <f t="array" ref="AB3493">MAX(($I$2:$I$10000=I3493)*($W$2:$W$10000=W3493)*($E$2:$E$10000="51")*($P$2:$P$10000))</f>
        <v>0</v>
      </c>
      <c r="AC3493" s="957">
        <f t="shared" si="274"/>
        <v>0</v>
      </c>
    </row>
    <row r="3494" spans="24:29" x14ac:dyDescent="0.3">
      <c r="X3494" s="970" t="str">
        <f t="shared" si="272"/>
        <v>PAS AE 2018</v>
      </c>
      <c r="Y3494" s="970" t="str">
        <f t="shared" si="273"/>
        <v/>
      </c>
      <c r="Z3494" s="957">
        <f t="shared" si="270"/>
        <v>0</v>
      </c>
      <c r="AA3494" s="957" t="str">
        <f t="shared" si="271"/>
        <v/>
      </c>
      <c r="AB3494" s="957">
        <f t="array" ref="AB3494">MAX(($I$2:$I$10000=I3494)*($W$2:$W$10000=W3494)*($E$2:$E$10000="51")*($P$2:$P$10000))</f>
        <v>0</v>
      </c>
      <c r="AC3494" s="957">
        <f t="shared" si="274"/>
        <v>0</v>
      </c>
    </row>
    <row r="3495" spans="24:29" x14ac:dyDescent="0.3">
      <c r="X3495" s="970" t="str">
        <f t="shared" si="272"/>
        <v>PAS AE 2018</v>
      </c>
      <c r="Y3495" s="970" t="str">
        <f t="shared" si="273"/>
        <v/>
      </c>
      <c r="Z3495" s="957">
        <f t="shared" si="270"/>
        <v>0</v>
      </c>
      <c r="AA3495" s="957" t="str">
        <f t="shared" si="271"/>
        <v/>
      </c>
      <c r="AB3495" s="957">
        <f t="array" ref="AB3495">MAX(($I$2:$I$10000=I3495)*($W$2:$W$10000=W3495)*($E$2:$E$10000="51")*($P$2:$P$10000))</f>
        <v>0</v>
      </c>
      <c r="AC3495" s="957">
        <f t="shared" si="274"/>
        <v>0</v>
      </c>
    </row>
    <row r="3496" spans="24:29" x14ac:dyDescent="0.3">
      <c r="X3496" s="970" t="str">
        <f t="shared" si="272"/>
        <v>PAS AE 2018</v>
      </c>
      <c r="Y3496" s="970" t="str">
        <f t="shared" si="273"/>
        <v/>
      </c>
      <c r="Z3496" s="957">
        <f t="shared" si="270"/>
        <v>0</v>
      </c>
      <c r="AA3496" s="957" t="str">
        <f t="shared" si="271"/>
        <v/>
      </c>
      <c r="AB3496" s="957">
        <f t="array" ref="AB3496">MAX(($I$2:$I$10000=I3496)*($W$2:$W$10000=W3496)*($E$2:$E$10000="51")*($P$2:$P$10000))</f>
        <v>0</v>
      </c>
      <c r="AC3496" s="957">
        <f t="shared" si="274"/>
        <v>0</v>
      </c>
    </row>
    <row r="3497" spans="24:29" x14ac:dyDescent="0.3">
      <c r="X3497" s="970" t="str">
        <f t="shared" si="272"/>
        <v>PAS AE 2018</v>
      </c>
      <c r="Y3497" s="970" t="str">
        <f t="shared" si="273"/>
        <v/>
      </c>
      <c r="Z3497" s="957">
        <f t="shared" si="270"/>
        <v>0</v>
      </c>
      <c r="AA3497" s="957" t="str">
        <f t="shared" si="271"/>
        <v/>
      </c>
      <c r="AB3497" s="957">
        <f t="array" ref="AB3497">MAX(($I$2:$I$10000=I3497)*($W$2:$W$10000=W3497)*($E$2:$E$10000="51")*($P$2:$P$10000))</f>
        <v>0</v>
      </c>
      <c r="AC3497" s="957">
        <f t="shared" si="274"/>
        <v>0</v>
      </c>
    </row>
    <row r="3498" spans="24:29" x14ac:dyDescent="0.3">
      <c r="X3498" s="970" t="str">
        <f t="shared" si="272"/>
        <v>PAS AE 2018</v>
      </c>
      <c r="Y3498" s="970" t="str">
        <f t="shared" si="273"/>
        <v/>
      </c>
      <c r="Z3498" s="957">
        <f t="shared" si="270"/>
        <v>0</v>
      </c>
      <c r="AA3498" s="957" t="str">
        <f t="shared" si="271"/>
        <v/>
      </c>
      <c r="AB3498" s="957">
        <f t="array" ref="AB3498">MAX(($I$2:$I$10000=I3498)*($W$2:$W$10000=W3498)*($E$2:$E$10000="51")*($P$2:$P$10000))</f>
        <v>0</v>
      </c>
      <c r="AC3498" s="957">
        <f t="shared" si="274"/>
        <v>0</v>
      </c>
    </row>
    <row r="3499" spans="24:29" x14ac:dyDescent="0.3">
      <c r="X3499" s="970" t="str">
        <f t="shared" si="272"/>
        <v>PAS AE 2018</v>
      </c>
      <c r="Y3499" s="970" t="str">
        <f t="shared" si="273"/>
        <v/>
      </c>
      <c r="Z3499" s="957">
        <f t="shared" si="270"/>
        <v>0</v>
      </c>
      <c r="AA3499" s="957" t="str">
        <f t="shared" si="271"/>
        <v/>
      </c>
      <c r="AB3499" s="957">
        <f t="array" ref="AB3499">MAX(($I$2:$I$10000=I3499)*($W$2:$W$10000=W3499)*($E$2:$E$10000="51")*($P$2:$P$10000))</f>
        <v>0</v>
      </c>
      <c r="AC3499" s="957">
        <f t="shared" si="274"/>
        <v>0</v>
      </c>
    </row>
    <row r="3500" spans="24:29" x14ac:dyDescent="0.3">
      <c r="X3500" s="970" t="str">
        <f t="shared" si="272"/>
        <v>PAS AE 2018</v>
      </c>
      <c r="Y3500" s="970" t="str">
        <f t="shared" si="273"/>
        <v/>
      </c>
      <c r="Z3500" s="957">
        <f t="shared" si="270"/>
        <v>0</v>
      </c>
      <c r="AA3500" s="957" t="str">
        <f t="shared" si="271"/>
        <v/>
      </c>
      <c r="AB3500" s="957">
        <f t="array" ref="AB3500">MAX(($I$2:$I$10000=I3500)*($W$2:$W$10000=W3500)*($E$2:$E$10000="51")*($P$2:$P$10000))</f>
        <v>0</v>
      </c>
      <c r="AC3500" s="957">
        <f t="shared" si="274"/>
        <v>0</v>
      </c>
    </row>
    <row r="3501" spans="24:29" x14ac:dyDescent="0.3">
      <c r="X3501" s="970" t="str">
        <f t="shared" si="272"/>
        <v>PAS AE 2018</v>
      </c>
      <c r="Y3501" s="970" t="str">
        <f t="shared" si="273"/>
        <v/>
      </c>
      <c r="Z3501" s="957">
        <f t="shared" si="270"/>
        <v>0</v>
      </c>
      <c r="AA3501" s="957" t="str">
        <f t="shared" si="271"/>
        <v/>
      </c>
      <c r="AB3501" s="957">
        <f t="array" ref="AB3501">MAX(($I$2:$I$10000=I3501)*($W$2:$W$10000=W3501)*($E$2:$E$10000="51")*($P$2:$P$10000))</f>
        <v>0</v>
      </c>
      <c r="AC3501" s="957">
        <f t="shared" si="274"/>
        <v>0</v>
      </c>
    </row>
    <row r="3502" spans="24:29" x14ac:dyDescent="0.3">
      <c r="X3502" s="970" t="str">
        <f t="shared" si="272"/>
        <v>PAS AE 2018</v>
      </c>
      <c r="Y3502" s="970" t="str">
        <f t="shared" si="273"/>
        <v/>
      </c>
      <c r="Z3502" s="957">
        <f t="shared" si="270"/>
        <v>0</v>
      </c>
      <c r="AA3502" s="957" t="str">
        <f t="shared" si="271"/>
        <v/>
      </c>
      <c r="AB3502" s="957">
        <f t="array" ref="AB3502">MAX(($I$2:$I$10000=I3502)*($W$2:$W$10000=W3502)*($E$2:$E$10000="51")*($P$2:$P$10000))</f>
        <v>0</v>
      </c>
      <c r="AC3502" s="957">
        <f t="shared" si="274"/>
        <v>0</v>
      </c>
    </row>
    <row r="3503" spans="24:29" x14ac:dyDescent="0.3">
      <c r="X3503" s="970" t="str">
        <f t="shared" si="272"/>
        <v>PAS AE 2018</v>
      </c>
      <c r="Y3503" s="970" t="str">
        <f t="shared" si="273"/>
        <v/>
      </c>
      <c r="Z3503" s="957">
        <f t="shared" si="270"/>
        <v>0</v>
      </c>
      <c r="AA3503" s="957" t="str">
        <f t="shared" si="271"/>
        <v/>
      </c>
      <c r="AB3503" s="957">
        <f t="array" ref="AB3503">MAX(($I$2:$I$10000=I3503)*($W$2:$W$10000=W3503)*($E$2:$E$10000="51")*($P$2:$P$10000))</f>
        <v>0</v>
      </c>
      <c r="AC3503" s="957">
        <f t="shared" si="274"/>
        <v>0</v>
      </c>
    </row>
    <row r="3504" spans="24:29" x14ac:dyDescent="0.3">
      <c r="X3504" s="970" t="str">
        <f t="shared" si="272"/>
        <v>PAS AE 2018</v>
      </c>
      <c r="Y3504" s="970" t="str">
        <f t="shared" si="273"/>
        <v/>
      </c>
      <c r="Z3504" s="957">
        <f t="shared" si="270"/>
        <v>0</v>
      </c>
      <c r="AA3504" s="957" t="str">
        <f t="shared" si="271"/>
        <v/>
      </c>
      <c r="AB3504" s="957">
        <f t="array" ref="AB3504">MAX(($I$2:$I$10000=I3504)*($W$2:$W$10000=W3504)*($E$2:$E$10000="51")*($P$2:$P$10000))</f>
        <v>0</v>
      </c>
      <c r="AC3504" s="957">
        <f t="shared" si="274"/>
        <v>0</v>
      </c>
    </row>
    <row r="3505" spans="24:29" x14ac:dyDescent="0.3">
      <c r="X3505" s="970" t="str">
        <f t="shared" si="272"/>
        <v>PAS AE 2018</v>
      </c>
      <c r="Y3505" s="970" t="str">
        <f t="shared" si="273"/>
        <v/>
      </c>
      <c r="Z3505" s="957">
        <f t="shared" si="270"/>
        <v>0</v>
      </c>
      <c r="AA3505" s="957" t="str">
        <f t="shared" si="271"/>
        <v/>
      </c>
      <c r="AB3505" s="957">
        <f t="array" ref="AB3505">MAX(($I$2:$I$10000=I3505)*($W$2:$W$10000=W3505)*($E$2:$E$10000="51")*($P$2:$P$10000))</f>
        <v>0</v>
      </c>
      <c r="AC3505" s="957">
        <f t="shared" si="274"/>
        <v>0</v>
      </c>
    </row>
    <row r="3506" spans="24:29" x14ac:dyDescent="0.3">
      <c r="X3506" s="970" t="str">
        <f t="shared" si="272"/>
        <v>PAS AE 2018</v>
      </c>
      <c r="Y3506" s="970" t="str">
        <f t="shared" si="273"/>
        <v/>
      </c>
      <c r="Z3506" s="957">
        <f t="shared" si="270"/>
        <v>0</v>
      </c>
      <c r="AA3506" s="957" t="str">
        <f t="shared" si="271"/>
        <v/>
      </c>
      <c r="AB3506" s="957">
        <f t="array" ref="AB3506">MAX(($I$2:$I$10000=I3506)*($W$2:$W$10000=W3506)*($E$2:$E$10000="51")*($P$2:$P$10000))</f>
        <v>0</v>
      </c>
      <c r="AC3506" s="957">
        <f t="shared" si="274"/>
        <v>0</v>
      </c>
    </row>
    <row r="3507" spans="24:29" x14ac:dyDescent="0.3">
      <c r="X3507" s="970" t="str">
        <f t="shared" si="272"/>
        <v>PAS AE 2018</v>
      </c>
      <c r="Y3507" s="970" t="str">
        <f t="shared" si="273"/>
        <v/>
      </c>
      <c r="Z3507" s="957">
        <f t="shared" si="270"/>
        <v>0</v>
      </c>
      <c r="AA3507" s="957" t="str">
        <f t="shared" si="271"/>
        <v/>
      </c>
      <c r="AB3507" s="957">
        <f t="array" ref="AB3507">MAX(($I$2:$I$10000=I3507)*($W$2:$W$10000=W3507)*($E$2:$E$10000="51")*($P$2:$P$10000))</f>
        <v>0</v>
      </c>
      <c r="AC3507" s="957">
        <f t="shared" si="274"/>
        <v>0</v>
      </c>
    </row>
    <row r="3508" spans="24:29" x14ac:dyDescent="0.3">
      <c r="X3508" s="970" t="str">
        <f t="shared" si="272"/>
        <v>PAS AE 2018</v>
      </c>
      <c r="Y3508" s="970" t="str">
        <f t="shared" si="273"/>
        <v/>
      </c>
      <c r="Z3508" s="957">
        <f t="shared" si="270"/>
        <v>0</v>
      </c>
      <c r="AA3508" s="957" t="str">
        <f t="shared" si="271"/>
        <v/>
      </c>
      <c r="AB3508" s="957">
        <f t="array" ref="AB3508">MAX(($I$2:$I$10000=I3508)*($W$2:$W$10000=W3508)*($E$2:$E$10000="51")*($P$2:$P$10000))</f>
        <v>0</v>
      </c>
      <c r="AC3508" s="957">
        <f t="shared" si="274"/>
        <v>0</v>
      </c>
    </row>
    <row r="3509" spans="24:29" x14ac:dyDescent="0.3">
      <c r="X3509" s="970" t="str">
        <f t="shared" si="272"/>
        <v>PAS AE 2018</v>
      </c>
      <c r="Y3509" s="970" t="str">
        <f t="shared" si="273"/>
        <v/>
      </c>
      <c r="Z3509" s="957">
        <f t="shared" si="270"/>
        <v>0</v>
      </c>
      <c r="AA3509" s="957" t="str">
        <f t="shared" si="271"/>
        <v/>
      </c>
      <c r="AB3509" s="957">
        <f t="array" ref="AB3509">MAX(($I$2:$I$10000=I3509)*($W$2:$W$10000=W3509)*($E$2:$E$10000="51")*($P$2:$P$10000))</f>
        <v>0</v>
      </c>
      <c r="AC3509" s="957">
        <f t="shared" si="274"/>
        <v>0</v>
      </c>
    </row>
    <row r="3510" spans="24:29" x14ac:dyDescent="0.3">
      <c r="X3510" s="970" t="str">
        <f t="shared" si="272"/>
        <v>PAS AE 2018</v>
      </c>
      <c r="Y3510" s="970" t="str">
        <f t="shared" si="273"/>
        <v/>
      </c>
      <c r="Z3510" s="957">
        <f t="shared" si="270"/>
        <v>0</v>
      </c>
      <c r="AA3510" s="957" t="str">
        <f t="shared" si="271"/>
        <v/>
      </c>
      <c r="AB3510" s="957">
        <f t="array" ref="AB3510">MAX(($I$2:$I$10000=I3510)*($W$2:$W$10000=W3510)*($E$2:$E$10000="51")*($P$2:$P$10000))</f>
        <v>0</v>
      </c>
      <c r="AC3510" s="957">
        <f t="shared" si="274"/>
        <v>0</v>
      </c>
    </row>
    <row r="3511" spans="24:29" x14ac:dyDescent="0.3">
      <c r="X3511" s="970" t="str">
        <f t="shared" si="272"/>
        <v>PAS AE 2018</v>
      </c>
      <c r="Y3511" s="970" t="str">
        <f t="shared" si="273"/>
        <v/>
      </c>
      <c r="Z3511" s="957">
        <f t="shared" si="270"/>
        <v>0</v>
      </c>
      <c r="AA3511" s="957" t="str">
        <f t="shared" si="271"/>
        <v/>
      </c>
      <c r="AB3511" s="957">
        <f t="array" ref="AB3511">MAX(($I$2:$I$10000=I3511)*($W$2:$W$10000=W3511)*($E$2:$E$10000="51")*($P$2:$P$10000))</f>
        <v>0</v>
      </c>
      <c r="AC3511" s="957">
        <f t="shared" si="274"/>
        <v>0</v>
      </c>
    </row>
    <row r="3512" spans="24:29" x14ac:dyDescent="0.3">
      <c r="X3512" s="970" t="str">
        <f t="shared" si="272"/>
        <v>PAS AE 2018</v>
      </c>
      <c r="Y3512" s="970" t="str">
        <f t="shared" si="273"/>
        <v/>
      </c>
      <c r="Z3512" s="957">
        <f t="shared" si="270"/>
        <v>0</v>
      </c>
      <c r="AA3512" s="957" t="str">
        <f t="shared" si="271"/>
        <v/>
      </c>
      <c r="AB3512" s="957">
        <f t="array" ref="AB3512">MAX(($I$2:$I$10000=I3512)*($W$2:$W$10000=W3512)*($E$2:$E$10000="51")*($P$2:$P$10000))</f>
        <v>0</v>
      </c>
      <c r="AC3512" s="957">
        <f t="shared" si="274"/>
        <v>0</v>
      </c>
    </row>
    <row r="3513" spans="24:29" x14ac:dyDescent="0.3">
      <c r="X3513" s="970" t="str">
        <f t="shared" si="272"/>
        <v>PAS AE 2018</v>
      </c>
      <c r="Y3513" s="970" t="str">
        <f t="shared" si="273"/>
        <v/>
      </c>
      <c r="Z3513" s="957">
        <f t="shared" si="270"/>
        <v>0</v>
      </c>
      <c r="AA3513" s="957" t="str">
        <f t="shared" si="271"/>
        <v/>
      </c>
      <c r="AB3513" s="957">
        <f t="array" ref="AB3513">MAX(($I$2:$I$10000=I3513)*($W$2:$W$10000=W3513)*($E$2:$E$10000="51")*($P$2:$P$10000))</f>
        <v>0</v>
      </c>
      <c r="AC3513" s="957">
        <f t="shared" si="274"/>
        <v>0</v>
      </c>
    </row>
    <row r="3514" spans="24:29" x14ac:dyDescent="0.3">
      <c r="X3514" s="970" t="str">
        <f t="shared" si="272"/>
        <v>PAS AE 2018</v>
      </c>
      <c r="Y3514" s="970" t="str">
        <f t="shared" si="273"/>
        <v/>
      </c>
      <c r="Z3514" s="957">
        <f t="shared" si="270"/>
        <v>0</v>
      </c>
      <c r="AA3514" s="957" t="str">
        <f t="shared" si="271"/>
        <v/>
      </c>
      <c r="AB3514" s="957">
        <f t="array" ref="AB3514">MAX(($I$2:$I$10000=I3514)*($W$2:$W$10000=W3514)*($E$2:$E$10000="51")*($P$2:$P$10000))</f>
        <v>0</v>
      </c>
      <c r="AC3514" s="957">
        <f t="shared" si="274"/>
        <v>0</v>
      </c>
    </row>
    <row r="3515" spans="24:29" x14ac:dyDescent="0.3">
      <c r="X3515" s="970" t="str">
        <f t="shared" si="272"/>
        <v>PAS AE 2018</v>
      </c>
      <c r="Y3515" s="970" t="str">
        <f t="shared" si="273"/>
        <v/>
      </c>
      <c r="Z3515" s="957">
        <f t="shared" si="270"/>
        <v>0</v>
      </c>
      <c r="AA3515" s="957" t="str">
        <f t="shared" si="271"/>
        <v/>
      </c>
      <c r="AB3515" s="957">
        <f t="array" ref="AB3515">MAX(($I$2:$I$10000=I3515)*($W$2:$W$10000=W3515)*($E$2:$E$10000="51")*($P$2:$P$10000))</f>
        <v>0</v>
      </c>
      <c r="AC3515" s="957">
        <f t="shared" si="274"/>
        <v>0</v>
      </c>
    </row>
    <row r="3516" spans="24:29" x14ac:dyDescent="0.3">
      <c r="X3516" s="970" t="str">
        <f t="shared" si="272"/>
        <v>PAS AE 2018</v>
      </c>
      <c r="Y3516" s="970" t="str">
        <f t="shared" si="273"/>
        <v/>
      </c>
      <c r="Z3516" s="957">
        <f t="shared" si="270"/>
        <v>0</v>
      </c>
      <c r="AA3516" s="957" t="str">
        <f t="shared" si="271"/>
        <v/>
      </c>
      <c r="AB3516" s="957">
        <f t="array" ref="AB3516">MAX(($I$2:$I$10000=I3516)*($W$2:$W$10000=W3516)*($E$2:$E$10000="51")*($P$2:$P$10000))</f>
        <v>0</v>
      </c>
      <c r="AC3516" s="957">
        <f t="shared" si="274"/>
        <v>0</v>
      </c>
    </row>
    <row r="3517" spans="24:29" x14ac:dyDescent="0.3">
      <c r="X3517" s="970" t="str">
        <f t="shared" si="272"/>
        <v>PAS AE 2018</v>
      </c>
      <c r="Y3517" s="970" t="str">
        <f t="shared" si="273"/>
        <v/>
      </c>
      <c r="Z3517" s="957">
        <f t="shared" si="270"/>
        <v>0</v>
      </c>
      <c r="AA3517" s="957" t="str">
        <f t="shared" si="271"/>
        <v/>
      </c>
      <c r="AB3517" s="957">
        <f t="array" ref="AB3517">MAX(($I$2:$I$10000=I3517)*($W$2:$W$10000=W3517)*($E$2:$E$10000="51")*($P$2:$P$10000))</f>
        <v>0</v>
      </c>
      <c r="AC3517" s="957">
        <f t="shared" si="274"/>
        <v>0</v>
      </c>
    </row>
    <row r="3518" spans="24:29" x14ac:dyDescent="0.3">
      <c r="X3518" s="970" t="str">
        <f t="shared" si="272"/>
        <v>PAS AE 2018</v>
      </c>
      <c r="Y3518" s="970" t="str">
        <f t="shared" si="273"/>
        <v/>
      </c>
      <c r="Z3518" s="957">
        <f t="shared" si="270"/>
        <v>0</v>
      </c>
      <c r="AA3518" s="957" t="str">
        <f t="shared" si="271"/>
        <v/>
      </c>
      <c r="AB3518" s="957">
        <f t="array" ref="AB3518">MAX(($I$2:$I$10000=I3518)*($W$2:$W$10000=W3518)*($E$2:$E$10000="51")*($P$2:$P$10000))</f>
        <v>0</v>
      </c>
      <c r="AC3518" s="957">
        <f t="shared" si="274"/>
        <v>0</v>
      </c>
    </row>
    <row r="3519" spans="24:29" x14ac:dyDescent="0.3">
      <c r="X3519" s="970" t="str">
        <f t="shared" si="272"/>
        <v>PAS AE 2018</v>
      </c>
      <c r="Y3519" s="970" t="str">
        <f t="shared" si="273"/>
        <v/>
      </c>
      <c r="Z3519" s="957">
        <f t="shared" si="270"/>
        <v>0</v>
      </c>
      <c r="AA3519" s="957" t="str">
        <f t="shared" si="271"/>
        <v/>
      </c>
      <c r="AB3519" s="957">
        <f t="array" ref="AB3519">MAX(($I$2:$I$10000=I3519)*($W$2:$W$10000=W3519)*($E$2:$E$10000="51")*($P$2:$P$10000))</f>
        <v>0</v>
      </c>
      <c r="AC3519" s="957">
        <f t="shared" si="274"/>
        <v>0</v>
      </c>
    </row>
    <row r="3520" spans="24:29" x14ac:dyDescent="0.3">
      <c r="X3520" s="970" t="str">
        <f t="shared" si="272"/>
        <v>PAS AE 2018</v>
      </c>
      <c r="Y3520" s="970" t="str">
        <f t="shared" si="273"/>
        <v/>
      </c>
      <c r="Z3520" s="957">
        <f t="shared" si="270"/>
        <v>0</v>
      </c>
      <c r="AA3520" s="957" t="str">
        <f t="shared" si="271"/>
        <v/>
      </c>
      <c r="AB3520" s="957">
        <f t="array" ref="AB3520">MAX(($I$2:$I$10000=I3520)*($W$2:$W$10000=W3520)*($E$2:$E$10000="51")*($P$2:$P$10000))</f>
        <v>0</v>
      </c>
      <c r="AC3520" s="957">
        <f t="shared" si="274"/>
        <v>0</v>
      </c>
    </row>
    <row r="3521" spans="24:29" x14ac:dyDescent="0.3">
      <c r="X3521" s="970" t="str">
        <f t="shared" si="272"/>
        <v>PAS AE 2018</v>
      </c>
      <c r="Y3521" s="970" t="str">
        <f t="shared" si="273"/>
        <v/>
      </c>
      <c r="Z3521" s="957">
        <f t="shared" si="270"/>
        <v>0</v>
      </c>
      <c r="AA3521" s="957" t="str">
        <f t="shared" si="271"/>
        <v/>
      </c>
      <c r="AB3521" s="957">
        <f t="array" ref="AB3521">MAX(($I$2:$I$10000=I3521)*($W$2:$W$10000=W3521)*($E$2:$E$10000="51")*($P$2:$P$10000))</f>
        <v>0</v>
      </c>
      <c r="AC3521" s="957">
        <f t="shared" si="274"/>
        <v>0</v>
      </c>
    </row>
    <row r="3522" spans="24:29" x14ac:dyDescent="0.3">
      <c r="X3522" s="970" t="str">
        <f t="shared" si="272"/>
        <v>PAS AE 2018</v>
      </c>
      <c r="Y3522" s="970" t="str">
        <f t="shared" si="273"/>
        <v/>
      </c>
      <c r="Z3522" s="957">
        <f t="shared" ref="Z3522:Z3585" si="275">IF(AND(X3522="AE 2018",Y3522&lt;&gt;"0"),F3522,0)</f>
        <v>0</v>
      </c>
      <c r="AA3522" s="957" t="str">
        <f t="shared" ref="AA3522:AA3585" si="276">LEFT(C3522,12)</f>
        <v/>
      </c>
      <c r="AB3522" s="957">
        <f t="array" ref="AB3522">MAX(($I$2:$I$10000=I3522)*($W$2:$W$10000=W3522)*($E$2:$E$10000="51")*($P$2:$P$10000))</f>
        <v>0</v>
      </c>
      <c r="AC3522" s="957">
        <f t="shared" si="274"/>
        <v>0</v>
      </c>
    </row>
    <row r="3523" spans="24:29" x14ac:dyDescent="0.3">
      <c r="X3523" s="970" t="str">
        <f t="shared" ref="X3523:X3586" si="277">IF(AND(OR(E3523="51",E3523="57",E3523="54",E3523="61"),YEAR(AB3523)=2018),"AE 2018","PAS AE 2018")</f>
        <v>PAS AE 2018</v>
      </c>
      <c r="Y3523" s="970" t="str">
        <f t="shared" ref="Y3523:Y3586" si="278">CONCATENATE(W3523,I3523,E3523)</f>
        <v/>
      </c>
      <c r="Z3523" s="957">
        <f t="shared" si="275"/>
        <v>0</v>
      </c>
      <c r="AA3523" s="957" t="str">
        <f t="shared" si="276"/>
        <v/>
      </c>
      <c r="AB3523" s="957">
        <f t="array" ref="AB3523">MAX(($I$2:$I$10000=I3523)*($W$2:$W$10000=W3523)*($E$2:$E$10000="51")*($P$2:$P$10000))</f>
        <v>0</v>
      </c>
      <c r="AC3523" s="957">
        <f t="shared" ref="AC3523:AC3586" si="279">IF(YEAR(A3523)&gt;2018,0,F3523)</f>
        <v>0</v>
      </c>
    </row>
    <row r="3524" spans="24:29" x14ac:dyDescent="0.3">
      <c r="X3524" s="970" t="str">
        <f t="shared" si="277"/>
        <v>PAS AE 2018</v>
      </c>
      <c r="Y3524" s="970" t="str">
        <f t="shared" si="278"/>
        <v/>
      </c>
      <c r="Z3524" s="957">
        <f t="shared" si="275"/>
        <v>0</v>
      </c>
      <c r="AA3524" s="957" t="str">
        <f t="shared" si="276"/>
        <v/>
      </c>
      <c r="AB3524" s="957">
        <f t="array" ref="AB3524">MAX(($I$2:$I$10000=I3524)*($W$2:$W$10000=W3524)*($E$2:$E$10000="51")*($P$2:$P$10000))</f>
        <v>0</v>
      </c>
      <c r="AC3524" s="957">
        <f t="shared" si="279"/>
        <v>0</v>
      </c>
    </row>
    <row r="3525" spans="24:29" x14ac:dyDescent="0.3">
      <c r="X3525" s="970" t="str">
        <f t="shared" si="277"/>
        <v>PAS AE 2018</v>
      </c>
      <c r="Y3525" s="970" t="str">
        <f t="shared" si="278"/>
        <v/>
      </c>
      <c r="Z3525" s="957">
        <f t="shared" si="275"/>
        <v>0</v>
      </c>
      <c r="AA3525" s="957" t="str">
        <f t="shared" si="276"/>
        <v/>
      </c>
      <c r="AB3525" s="957">
        <f t="array" ref="AB3525">MAX(($I$2:$I$10000=I3525)*($W$2:$W$10000=W3525)*($E$2:$E$10000="51")*($P$2:$P$10000))</f>
        <v>0</v>
      </c>
      <c r="AC3525" s="957">
        <f t="shared" si="279"/>
        <v>0</v>
      </c>
    </row>
    <row r="3526" spans="24:29" x14ac:dyDescent="0.3">
      <c r="X3526" s="970" t="str">
        <f t="shared" si="277"/>
        <v>PAS AE 2018</v>
      </c>
      <c r="Y3526" s="970" t="str">
        <f t="shared" si="278"/>
        <v/>
      </c>
      <c r="Z3526" s="957">
        <f t="shared" si="275"/>
        <v>0</v>
      </c>
      <c r="AA3526" s="957" t="str">
        <f t="shared" si="276"/>
        <v/>
      </c>
      <c r="AB3526" s="957">
        <f t="array" ref="AB3526">MAX(($I$2:$I$10000=I3526)*($W$2:$W$10000=W3526)*($E$2:$E$10000="51")*($P$2:$P$10000))</f>
        <v>0</v>
      </c>
      <c r="AC3526" s="957">
        <f t="shared" si="279"/>
        <v>0</v>
      </c>
    </row>
    <row r="3527" spans="24:29" x14ac:dyDescent="0.3">
      <c r="X3527" s="970" t="str">
        <f t="shared" si="277"/>
        <v>PAS AE 2018</v>
      </c>
      <c r="Y3527" s="970" t="str">
        <f t="shared" si="278"/>
        <v/>
      </c>
      <c r="Z3527" s="957">
        <f t="shared" si="275"/>
        <v>0</v>
      </c>
      <c r="AA3527" s="957" t="str">
        <f t="shared" si="276"/>
        <v/>
      </c>
      <c r="AB3527" s="957">
        <f t="array" ref="AB3527">MAX(($I$2:$I$10000=I3527)*($W$2:$W$10000=W3527)*($E$2:$E$10000="51")*($P$2:$P$10000))</f>
        <v>0</v>
      </c>
      <c r="AC3527" s="957">
        <f t="shared" si="279"/>
        <v>0</v>
      </c>
    </row>
    <row r="3528" spans="24:29" x14ac:dyDescent="0.3">
      <c r="X3528" s="970" t="str">
        <f t="shared" si="277"/>
        <v>PAS AE 2018</v>
      </c>
      <c r="Y3528" s="970" t="str">
        <f t="shared" si="278"/>
        <v/>
      </c>
      <c r="Z3528" s="957">
        <f t="shared" si="275"/>
        <v>0</v>
      </c>
      <c r="AA3528" s="957" t="str">
        <f t="shared" si="276"/>
        <v/>
      </c>
      <c r="AB3528" s="957">
        <f t="array" ref="AB3528">MAX(($I$2:$I$10000=I3528)*($W$2:$W$10000=W3528)*($E$2:$E$10000="51")*($P$2:$P$10000))</f>
        <v>0</v>
      </c>
      <c r="AC3528" s="957">
        <f t="shared" si="279"/>
        <v>0</v>
      </c>
    </row>
    <row r="3529" spans="24:29" x14ac:dyDescent="0.3">
      <c r="X3529" s="970" t="str">
        <f t="shared" si="277"/>
        <v>PAS AE 2018</v>
      </c>
      <c r="Y3529" s="970" t="str">
        <f t="shared" si="278"/>
        <v/>
      </c>
      <c r="Z3529" s="957">
        <f t="shared" si="275"/>
        <v>0</v>
      </c>
      <c r="AA3529" s="957" t="str">
        <f t="shared" si="276"/>
        <v/>
      </c>
      <c r="AB3529" s="957">
        <f t="array" ref="AB3529">MAX(($I$2:$I$10000=I3529)*($W$2:$W$10000=W3529)*($E$2:$E$10000="51")*($P$2:$P$10000))</f>
        <v>0</v>
      </c>
      <c r="AC3529" s="957">
        <f t="shared" si="279"/>
        <v>0</v>
      </c>
    </row>
    <row r="3530" spans="24:29" x14ac:dyDescent="0.3">
      <c r="X3530" s="970" t="str">
        <f t="shared" si="277"/>
        <v>PAS AE 2018</v>
      </c>
      <c r="Y3530" s="970" t="str">
        <f t="shared" si="278"/>
        <v/>
      </c>
      <c r="Z3530" s="957">
        <f t="shared" si="275"/>
        <v>0</v>
      </c>
      <c r="AA3530" s="957" t="str">
        <f t="shared" si="276"/>
        <v/>
      </c>
      <c r="AB3530" s="957">
        <f t="array" ref="AB3530">MAX(($I$2:$I$10000=I3530)*($W$2:$W$10000=W3530)*($E$2:$E$10000="51")*($P$2:$P$10000))</f>
        <v>0</v>
      </c>
      <c r="AC3530" s="957">
        <f t="shared" si="279"/>
        <v>0</v>
      </c>
    </row>
    <row r="3531" spans="24:29" x14ac:dyDescent="0.3">
      <c r="X3531" s="970" t="str">
        <f t="shared" si="277"/>
        <v>PAS AE 2018</v>
      </c>
      <c r="Y3531" s="970" t="str">
        <f t="shared" si="278"/>
        <v/>
      </c>
      <c r="Z3531" s="957">
        <f t="shared" si="275"/>
        <v>0</v>
      </c>
      <c r="AA3531" s="957" t="str">
        <f t="shared" si="276"/>
        <v/>
      </c>
      <c r="AB3531" s="957">
        <f t="array" ref="AB3531">MAX(($I$2:$I$10000=I3531)*($W$2:$W$10000=W3531)*($E$2:$E$10000="51")*($P$2:$P$10000))</f>
        <v>0</v>
      </c>
      <c r="AC3531" s="957">
        <f t="shared" si="279"/>
        <v>0</v>
      </c>
    </row>
    <row r="3532" spans="24:29" x14ac:dyDescent="0.3">
      <c r="X3532" s="970" t="str">
        <f t="shared" si="277"/>
        <v>PAS AE 2018</v>
      </c>
      <c r="Y3532" s="970" t="str">
        <f t="shared" si="278"/>
        <v/>
      </c>
      <c r="Z3532" s="957">
        <f t="shared" si="275"/>
        <v>0</v>
      </c>
      <c r="AA3532" s="957" t="str">
        <f t="shared" si="276"/>
        <v/>
      </c>
      <c r="AB3532" s="957">
        <f t="array" ref="AB3532">MAX(($I$2:$I$10000=I3532)*($W$2:$W$10000=W3532)*($E$2:$E$10000="51")*($P$2:$P$10000))</f>
        <v>0</v>
      </c>
      <c r="AC3532" s="957">
        <f t="shared" si="279"/>
        <v>0</v>
      </c>
    </row>
    <row r="3533" spans="24:29" x14ac:dyDescent="0.3">
      <c r="X3533" s="970" t="str">
        <f t="shared" si="277"/>
        <v>PAS AE 2018</v>
      </c>
      <c r="Y3533" s="970" t="str">
        <f t="shared" si="278"/>
        <v/>
      </c>
      <c r="Z3533" s="957">
        <f t="shared" si="275"/>
        <v>0</v>
      </c>
      <c r="AA3533" s="957" t="str">
        <f t="shared" si="276"/>
        <v/>
      </c>
      <c r="AB3533" s="957">
        <f t="array" ref="AB3533">MAX(($I$2:$I$10000=I3533)*($W$2:$W$10000=W3533)*($E$2:$E$10000="51")*($P$2:$P$10000))</f>
        <v>0</v>
      </c>
      <c r="AC3533" s="957">
        <f t="shared" si="279"/>
        <v>0</v>
      </c>
    </row>
    <row r="3534" spans="24:29" x14ac:dyDescent="0.3">
      <c r="X3534" s="970" t="str">
        <f t="shared" si="277"/>
        <v>PAS AE 2018</v>
      </c>
      <c r="Y3534" s="970" t="str">
        <f t="shared" si="278"/>
        <v/>
      </c>
      <c r="Z3534" s="957">
        <f t="shared" si="275"/>
        <v>0</v>
      </c>
      <c r="AA3534" s="957" t="str">
        <f t="shared" si="276"/>
        <v/>
      </c>
      <c r="AB3534" s="957">
        <f t="array" ref="AB3534">MAX(($I$2:$I$10000=I3534)*($W$2:$W$10000=W3534)*($E$2:$E$10000="51")*($P$2:$P$10000))</f>
        <v>0</v>
      </c>
      <c r="AC3534" s="957">
        <f t="shared" si="279"/>
        <v>0</v>
      </c>
    </row>
    <row r="3535" spans="24:29" x14ac:dyDescent="0.3">
      <c r="X3535" s="970" t="str">
        <f t="shared" si="277"/>
        <v>PAS AE 2018</v>
      </c>
      <c r="Y3535" s="970" t="str">
        <f t="shared" si="278"/>
        <v/>
      </c>
      <c r="Z3535" s="957">
        <f t="shared" si="275"/>
        <v>0</v>
      </c>
      <c r="AA3535" s="957" t="str">
        <f t="shared" si="276"/>
        <v/>
      </c>
      <c r="AB3535" s="957">
        <f t="array" ref="AB3535">MAX(($I$2:$I$10000=I3535)*($W$2:$W$10000=W3535)*($E$2:$E$10000="51")*($P$2:$P$10000))</f>
        <v>0</v>
      </c>
      <c r="AC3535" s="957">
        <f t="shared" si="279"/>
        <v>0</v>
      </c>
    </row>
    <row r="3536" spans="24:29" x14ac:dyDescent="0.3">
      <c r="X3536" s="970" t="str">
        <f t="shared" si="277"/>
        <v>PAS AE 2018</v>
      </c>
      <c r="Y3536" s="970" t="str">
        <f t="shared" si="278"/>
        <v/>
      </c>
      <c r="Z3536" s="957">
        <f t="shared" si="275"/>
        <v>0</v>
      </c>
      <c r="AA3536" s="957" t="str">
        <f t="shared" si="276"/>
        <v/>
      </c>
      <c r="AB3536" s="957">
        <f t="array" ref="AB3536">MAX(($I$2:$I$10000=I3536)*($W$2:$W$10000=W3536)*($E$2:$E$10000="51")*($P$2:$P$10000))</f>
        <v>0</v>
      </c>
      <c r="AC3536" s="957">
        <f t="shared" si="279"/>
        <v>0</v>
      </c>
    </row>
    <row r="3537" spans="24:29" x14ac:dyDescent="0.3">
      <c r="X3537" s="970" t="str">
        <f t="shared" si="277"/>
        <v>PAS AE 2018</v>
      </c>
      <c r="Y3537" s="970" t="str">
        <f t="shared" si="278"/>
        <v/>
      </c>
      <c r="Z3537" s="957">
        <f t="shared" si="275"/>
        <v>0</v>
      </c>
      <c r="AA3537" s="957" t="str">
        <f t="shared" si="276"/>
        <v/>
      </c>
      <c r="AB3537" s="957">
        <f t="array" ref="AB3537">MAX(($I$2:$I$10000=I3537)*($W$2:$W$10000=W3537)*($E$2:$E$10000="51")*($P$2:$P$10000))</f>
        <v>0</v>
      </c>
      <c r="AC3537" s="957">
        <f t="shared" si="279"/>
        <v>0</v>
      </c>
    </row>
    <row r="3538" spans="24:29" x14ac:dyDescent="0.3">
      <c r="X3538" s="970" t="str">
        <f t="shared" si="277"/>
        <v>PAS AE 2018</v>
      </c>
      <c r="Y3538" s="970" t="str">
        <f t="shared" si="278"/>
        <v/>
      </c>
      <c r="Z3538" s="957">
        <f t="shared" si="275"/>
        <v>0</v>
      </c>
      <c r="AA3538" s="957" t="str">
        <f t="shared" si="276"/>
        <v/>
      </c>
      <c r="AB3538" s="957">
        <f t="array" ref="AB3538">MAX(($I$2:$I$10000=I3538)*($W$2:$W$10000=W3538)*($E$2:$E$10000="51")*($P$2:$P$10000))</f>
        <v>0</v>
      </c>
      <c r="AC3538" s="957">
        <f t="shared" si="279"/>
        <v>0</v>
      </c>
    </row>
    <row r="3539" spans="24:29" x14ac:dyDescent="0.3">
      <c r="X3539" s="970" t="str">
        <f t="shared" si="277"/>
        <v>PAS AE 2018</v>
      </c>
      <c r="Y3539" s="970" t="str">
        <f t="shared" si="278"/>
        <v/>
      </c>
      <c r="Z3539" s="957">
        <f t="shared" si="275"/>
        <v>0</v>
      </c>
      <c r="AA3539" s="957" t="str">
        <f t="shared" si="276"/>
        <v/>
      </c>
      <c r="AB3539" s="957">
        <f t="array" ref="AB3539">MAX(($I$2:$I$10000=I3539)*($W$2:$W$10000=W3539)*($E$2:$E$10000="51")*($P$2:$P$10000))</f>
        <v>0</v>
      </c>
      <c r="AC3539" s="957">
        <f t="shared" si="279"/>
        <v>0</v>
      </c>
    </row>
    <row r="3540" spans="24:29" x14ac:dyDescent="0.3">
      <c r="X3540" s="970" t="str">
        <f t="shared" si="277"/>
        <v>PAS AE 2018</v>
      </c>
      <c r="Y3540" s="970" t="str">
        <f t="shared" si="278"/>
        <v/>
      </c>
      <c r="Z3540" s="957">
        <f t="shared" si="275"/>
        <v>0</v>
      </c>
      <c r="AA3540" s="957" t="str">
        <f t="shared" si="276"/>
        <v/>
      </c>
      <c r="AB3540" s="957">
        <f t="array" ref="AB3540">MAX(($I$2:$I$10000=I3540)*($W$2:$W$10000=W3540)*($E$2:$E$10000="51")*($P$2:$P$10000))</f>
        <v>0</v>
      </c>
      <c r="AC3540" s="957">
        <f t="shared" si="279"/>
        <v>0</v>
      </c>
    </row>
    <row r="3541" spans="24:29" x14ac:dyDescent="0.3">
      <c r="X3541" s="970" t="str">
        <f t="shared" si="277"/>
        <v>PAS AE 2018</v>
      </c>
      <c r="Y3541" s="970" t="str">
        <f t="shared" si="278"/>
        <v/>
      </c>
      <c r="Z3541" s="957">
        <f t="shared" si="275"/>
        <v>0</v>
      </c>
      <c r="AA3541" s="957" t="str">
        <f t="shared" si="276"/>
        <v/>
      </c>
      <c r="AB3541" s="957">
        <f t="array" ref="AB3541">MAX(($I$2:$I$10000=I3541)*($W$2:$W$10000=W3541)*($E$2:$E$10000="51")*($P$2:$P$10000))</f>
        <v>0</v>
      </c>
      <c r="AC3541" s="957">
        <f t="shared" si="279"/>
        <v>0</v>
      </c>
    </row>
    <row r="3542" spans="24:29" x14ac:dyDescent="0.3">
      <c r="X3542" s="970" t="str">
        <f t="shared" si="277"/>
        <v>PAS AE 2018</v>
      </c>
      <c r="Y3542" s="970" t="str">
        <f t="shared" si="278"/>
        <v/>
      </c>
      <c r="Z3542" s="957">
        <f t="shared" si="275"/>
        <v>0</v>
      </c>
      <c r="AA3542" s="957" t="str">
        <f t="shared" si="276"/>
        <v/>
      </c>
      <c r="AB3542" s="957">
        <f t="array" ref="AB3542">MAX(($I$2:$I$10000=I3542)*($W$2:$W$10000=W3542)*($E$2:$E$10000="51")*($P$2:$P$10000))</f>
        <v>0</v>
      </c>
      <c r="AC3542" s="957">
        <f t="shared" si="279"/>
        <v>0</v>
      </c>
    </row>
    <row r="3543" spans="24:29" x14ac:dyDescent="0.3">
      <c r="X3543" s="970" t="str">
        <f t="shared" si="277"/>
        <v>PAS AE 2018</v>
      </c>
      <c r="Y3543" s="970" t="str">
        <f t="shared" si="278"/>
        <v/>
      </c>
      <c r="Z3543" s="957">
        <f t="shared" si="275"/>
        <v>0</v>
      </c>
      <c r="AA3543" s="957" t="str">
        <f t="shared" si="276"/>
        <v/>
      </c>
      <c r="AB3543" s="957">
        <f t="array" ref="AB3543">MAX(($I$2:$I$10000=I3543)*($W$2:$W$10000=W3543)*($E$2:$E$10000="51")*($P$2:$P$10000))</f>
        <v>0</v>
      </c>
      <c r="AC3543" s="957">
        <f t="shared" si="279"/>
        <v>0</v>
      </c>
    </row>
    <row r="3544" spans="24:29" x14ac:dyDescent="0.3">
      <c r="X3544" s="970" t="str">
        <f t="shared" si="277"/>
        <v>PAS AE 2018</v>
      </c>
      <c r="Y3544" s="970" t="str">
        <f t="shared" si="278"/>
        <v/>
      </c>
      <c r="Z3544" s="957">
        <f t="shared" si="275"/>
        <v>0</v>
      </c>
      <c r="AA3544" s="957" t="str">
        <f t="shared" si="276"/>
        <v/>
      </c>
      <c r="AB3544" s="957">
        <f t="array" ref="AB3544">MAX(($I$2:$I$10000=I3544)*($W$2:$W$10000=W3544)*($E$2:$E$10000="51")*($P$2:$P$10000))</f>
        <v>0</v>
      </c>
      <c r="AC3544" s="957">
        <f t="shared" si="279"/>
        <v>0</v>
      </c>
    </row>
    <row r="3545" spans="24:29" x14ac:dyDescent="0.3">
      <c r="X3545" s="970" t="str">
        <f t="shared" si="277"/>
        <v>PAS AE 2018</v>
      </c>
      <c r="Y3545" s="970" t="str">
        <f t="shared" si="278"/>
        <v/>
      </c>
      <c r="Z3545" s="957">
        <f t="shared" si="275"/>
        <v>0</v>
      </c>
      <c r="AA3545" s="957" t="str">
        <f t="shared" si="276"/>
        <v/>
      </c>
      <c r="AB3545" s="957">
        <f t="array" ref="AB3545">MAX(($I$2:$I$10000=I3545)*($W$2:$W$10000=W3545)*($E$2:$E$10000="51")*($P$2:$P$10000))</f>
        <v>0</v>
      </c>
      <c r="AC3545" s="957">
        <f t="shared" si="279"/>
        <v>0</v>
      </c>
    </row>
    <row r="3546" spans="24:29" x14ac:dyDescent="0.3">
      <c r="X3546" s="970" t="str">
        <f t="shared" si="277"/>
        <v>PAS AE 2018</v>
      </c>
      <c r="Y3546" s="970" t="str">
        <f t="shared" si="278"/>
        <v/>
      </c>
      <c r="Z3546" s="957">
        <f t="shared" si="275"/>
        <v>0</v>
      </c>
      <c r="AA3546" s="957" t="str">
        <f t="shared" si="276"/>
        <v/>
      </c>
      <c r="AB3546" s="957">
        <f t="array" ref="AB3546">MAX(($I$2:$I$10000=I3546)*($W$2:$W$10000=W3546)*($E$2:$E$10000="51")*($P$2:$P$10000))</f>
        <v>0</v>
      </c>
      <c r="AC3546" s="957">
        <f t="shared" si="279"/>
        <v>0</v>
      </c>
    </row>
    <row r="3547" spans="24:29" x14ac:dyDescent="0.3">
      <c r="X3547" s="970" t="str">
        <f t="shared" si="277"/>
        <v>PAS AE 2018</v>
      </c>
      <c r="Y3547" s="970" t="str">
        <f t="shared" si="278"/>
        <v/>
      </c>
      <c r="Z3547" s="957">
        <f t="shared" si="275"/>
        <v>0</v>
      </c>
      <c r="AA3547" s="957" t="str">
        <f t="shared" si="276"/>
        <v/>
      </c>
      <c r="AB3547" s="957">
        <f t="array" ref="AB3547">MAX(($I$2:$I$10000=I3547)*($W$2:$W$10000=W3547)*($E$2:$E$10000="51")*($P$2:$P$10000))</f>
        <v>0</v>
      </c>
      <c r="AC3547" s="957">
        <f t="shared" si="279"/>
        <v>0</v>
      </c>
    </row>
    <row r="3548" spans="24:29" x14ac:dyDescent="0.3">
      <c r="X3548" s="970" t="str">
        <f t="shared" si="277"/>
        <v>PAS AE 2018</v>
      </c>
      <c r="Y3548" s="970" t="str">
        <f t="shared" si="278"/>
        <v/>
      </c>
      <c r="Z3548" s="957">
        <f t="shared" si="275"/>
        <v>0</v>
      </c>
      <c r="AA3548" s="957" t="str">
        <f t="shared" si="276"/>
        <v/>
      </c>
      <c r="AB3548" s="957">
        <f t="array" ref="AB3548">MAX(($I$2:$I$10000=I3548)*($W$2:$W$10000=W3548)*($E$2:$E$10000="51")*($P$2:$P$10000))</f>
        <v>0</v>
      </c>
      <c r="AC3548" s="957">
        <f t="shared" si="279"/>
        <v>0</v>
      </c>
    </row>
    <row r="3549" spans="24:29" x14ac:dyDescent="0.3">
      <c r="X3549" s="970" t="str">
        <f t="shared" si="277"/>
        <v>PAS AE 2018</v>
      </c>
      <c r="Y3549" s="970" t="str">
        <f t="shared" si="278"/>
        <v/>
      </c>
      <c r="Z3549" s="957">
        <f t="shared" si="275"/>
        <v>0</v>
      </c>
      <c r="AA3549" s="957" t="str">
        <f t="shared" si="276"/>
        <v/>
      </c>
      <c r="AB3549" s="957">
        <f t="array" ref="AB3549">MAX(($I$2:$I$10000=I3549)*($W$2:$W$10000=W3549)*($E$2:$E$10000="51")*($P$2:$P$10000))</f>
        <v>0</v>
      </c>
      <c r="AC3549" s="957">
        <f t="shared" si="279"/>
        <v>0</v>
      </c>
    </row>
    <row r="3550" spans="24:29" x14ac:dyDescent="0.3">
      <c r="X3550" s="970" t="str">
        <f t="shared" si="277"/>
        <v>PAS AE 2018</v>
      </c>
      <c r="Y3550" s="970" t="str">
        <f t="shared" si="278"/>
        <v/>
      </c>
      <c r="Z3550" s="957">
        <f t="shared" si="275"/>
        <v>0</v>
      </c>
      <c r="AA3550" s="957" t="str">
        <f t="shared" si="276"/>
        <v/>
      </c>
      <c r="AB3550" s="957">
        <f t="array" ref="AB3550">MAX(($I$2:$I$10000=I3550)*($W$2:$W$10000=W3550)*($E$2:$E$10000="51")*($P$2:$P$10000))</f>
        <v>0</v>
      </c>
      <c r="AC3550" s="957">
        <f t="shared" si="279"/>
        <v>0</v>
      </c>
    </row>
    <row r="3551" spans="24:29" x14ac:dyDescent="0.3">
      <c r="X3551" s="970" t="str">
        <f t="shared" si="277"/>
        <v>PAS AE 2018</v>
      </c>
      <c r="Y3551" s="970" t="str">
        <f t="shared" si="278"/>
        <v/>
      </c>
      <c r="Z3551" s="957">
        <f t="shared" si="275"/>
        <v>0</v>
      </c>
      <c r="AA3551" s="957" t="str">
        <f t="shared" si="276"/>
        <v/>
      </c>
      <c r="AB3551" s="957">
        <f t="array" ref="AB3551">MAX(($I$2:$I$10000=I3551)*($W$2:$W$10000=W3551)*($E$2:$E$10000="51")*($P$2:$P$10000))</f>
        <v>0</v>
      </c>
      <c r="AC3551" s="957">
        <f t="shared" si="279"/>
        <v>0</v>
      </c>
    </row>
    <row r="3552" spans="24:29" x14ac:dyDescent="0.3">
      <c r="X3552" s="970" t="str">
        <f t="shared" si="277"/>
        <v>PAS AE 2018</v>
      </c>
      <c r="Y3552" s="970" t="str">
        <f t="shared" si="278"/>
        <v/>
      </c>
      <c r="Z3552" s="957">
        <f t="shared" si="275"/>
        <v>0</v>
      </c>
      <c r="AA3552" s="957" t="str">
        <f t="shared" si="276"/>
        <v/>
      </c>
      <c r="AB3552" s="957">
        <f t="array" ref="AB3552">MAX(($I$2:$I$10000=I3552)*($W$2:$W$10000=W3552)*($E$2:$E$10000="51")*($P$2:$P$10000))</f>
        <v>0</v>
      </c>
      <c r="AC3552" s="957">
        <f t="shared" si="279"/>
        <v>0</v>
      </c>
    </row>
    <row r="3553" spans="24:29" x14ac:dyDescent="0.3">
      <c r="X3553" s="970" t="str">
        <f t="shared" si="277"/>
        <v>PAS AE 2018</v>
      </c>
      <c r="Y3553" s="970" t="str">
        <f t="shared" si="278"/>
        <v/>
      </c>
      <c r="Z3553" s="957">
        <f t="shared" si="275"/>
        <v>0</v>
      </c>
      <c r="AA3553" s="957" t="str">
        <f t="shared" si="276"/>
        <v/>
      </c>
      <c r="AB3553" s="957">
        <f t="array" ref="AB3553">MAX(($I$2:$I$10000=I3553)*($W$2:$W$10000=W3553)*($E$2:$E$10000="51")*($P$2:$P$10000))</f>
        <v>0</v>
      </c>
      <c r="AC3553" s="957">
        <f t="shared" si="279"/>
        <v>0</v>
      </c>
    </row>
    <row r="3554" spans="24:29" x14ac:dyDescent="0.3">
      <c r="X3554" s="970" t="str">
        <f t="shared" si="277"/>
        <v>PAS AE 2018</v>
      </c>
      <c r="Y3554" s="970" t="str">
        <f t="shared" si="278"/>
        <v/>
      </c>
      <c r="Z3554" s="957">
        <f t="shared" si="275"/>
        <v>0</v>
      </c>
      <c r="AA3554" s="957" t="str">
        <f t="shared" si="276"/>
        <v/>
      </c>
      <c r="AB3554" s="957">
        <f t="array" ref="AB3554">MAX(($I$2:$I$10000=I3554)*($W$2:$W$10000=W3554)*($E$2:$E$10000="51")*($P$2:$P$10000))</f>
        <v>0</v>
      </c>
      <c r="AC3554" s="957">
        <f t="shared" si="279"/>
        <v>0</v>
      </c>
    </row>
    <row r="3555" spans="24:29" x14ac:dyDescent="0.3">
      <c r="X3555" s="970" t="str">
        <f t="shared" si="277"/>
        <v>PAS AE 2018</v>
      </c>
      <c r="Y3555" s="970" t="str">
        <f t="shared" si="278"/>
        <v/>
      </c>
      <c r="Z3555" s="957">
        <f t="shared" si="275"/>
        <v>0</v>
      </c>
      <c r="AA3555" s="957" t="str">
        <f t="shared" si="276"/>
        <v/>
      </c>
      <c r="AB3555" s="957">
        <f t="array" ref="AB3555">MAX(($I$2:$I$10000=I3555)*($W$2:$W$10000=W3555)*($E$2:$E$10000="51")*($P$2:$P$10000))</f>
        <v>0</v>
      </c>
      <c r="AC3555" s="957">
        <f t="shared" si="279"/>
        <v>0</v>
      </c>
    </row>
    <row r="3556" spans="24:29" x14ac:dyDescent="0.3">
      <c r="X3556" s="970" t="str">
        <f t="shared" si="277"/>
        <v>PAS AE 2018</v>
      </c>
      <c r="Y3556" s="970" t="str">
        <f t="shared" si="278"/>
        <v/>
      </c>
      <c r="Z3556" s="957">
        <f t="shared" si="275"/>
        <v>0</v>
      </c>
      <c r="AA3556" s="957" t="str">
        <f t="shared" si="276"/>
        <v/>
      </c>
      <c r="AB3556" s="957">
        <f t="array" ref="AB3556">MAX(($I$2:$I$10000=I3556)*($W$2:$W$10000=W3556)*($E$2:$E$10000="51")*($P$2:$P$10000))</f>
        <v>0</v>
      </c>
      <c r="AC3556" s="957">
        <f t="shared" si="279"/>
        <v>0</v>
      </c>
    </row>
    <row r="3557" spans="24:29" x14ac:dyDescent="0.3">
      <c r="X3557" s="970" t="str">
        <f t="shared" si="277"/>
        <v>PAS AE 2018</v>
      </c>
      <c r="Y3557" s="970" t="str">
        <f t="shared" si="278"/>
        <v/>
      </c>
      <c r="Z3557" s="957">
        <f t="shared" si="275"/>
        <v>0</v>
      </c>
      <c r="AA3557" s="957" t="str">
        <f t="shared" si="276"/>
        <v/>
      </c>
      <c r="AB3557" s="957">
        <f t="array" ref="AB3557">MAX(($I$2:$I$10000=I3557)*($W$2:$W$10000=W3557)*($E$2:$E$10000="51")*($P$2:$P$10000))</f>
        <v>0</v>
      </c>
      <c r="AC3557" s="957">
        <f t="shared" si="279"/>
        <v>0</v>
      </c>
    </row>
    <row r="3558" spans="24:29" x14ac:dyDescent="0.3">
      <c r="X3558" s="970" t="str">
        <f t="shared" si="277"/>
        <v>PAS AE 2018</v>
      </c>
      <c r="Y3558" s="970" t="str">
        <f t="shared" si="278"/>
        <v/>
      </c>
      <c r="Z3558" s="957">
        <f t="shared" si="275"/>
        <v>0</v>
      </c>
      <c r="AA3558" s="957" t="str">
        <f t="shared" si="276"/>
        <v/>
      </c>
      <c r="AB3558" s="957">
        <f t="array" ref="AB3558">MAX(($I$2:$I$10000=I3558)*($W$2:$W$10000=W3558)*($E$2:$E$10000="51")*($P$2:$P$10000))</f>
        <v>0</v>
      </c>
      <c r="AC3558" s="957">
        <f t="shared" si="279"/>
        <v>0</v>
      </c>
    </row>
    <row r="3559" spans="24:29" x14ac:dyDescent="0.3">
      <c r="X3559" s="970" t="str">
        <f t="shared" si="277"/>
        <v>PAS AE 2018</v>
      </c>
      <c r="Y3559" s="970" t="str">
        <f t="shared" si="278"/>
        <v/>
      </c>
      <c r="Z3559" s="957">
        <f t="shared" si="275"/>
        <v>0</v>
      </c>
      <c r="AA3559" s="957" t="str">
        <f t="shared" si="276"/>
        <v/>
      </c>
      <c r="AB3559" s="957">
        <f t="array" ref="AB3559">MAX(($I$2:$I$10000=I3559)*($W$2:$W$10000=W3559)*($E$2:$E$10000="51")*($P$2:$P$10000))</f>
        <v>0</v>
      </c>
      <c r="AC3559" s="957">
        <f t="shared" si="279"/>
        <v>0</v>
      </c>
    </row>
    <row r="3560" spans="24:29" x14ac:dyDescent="0.3">
      <c r="X3560" s="970" t="str">
        <f t="shared" si="277"/>
        <v>PAS AE 2018</v>
      </c>
      <c r="Y3560" s="970" t="str">
        <f t="shared" si="278"/>
        <v/>
      </c>
      <c r="Z3560" s="957">
        <f t="shared" si="275"/>
        <v>0</v>
      </c>
      <c r="AA3560" s="957" t="str">
        <f t="shared" si="276"/>
        <v/>
      </c>
      <c r="AB3560" s="957">
        <f t="array" ref="AB3560">MAX(($I$2:$I$10000=I3560)*($W$2:$W$10000=W3560)*($E$2:$E$10000="51")*($P$2:$P$10000))</f>
        <v>0</v>
      </c>
      <c r="AC3560" s="957">
        <f t="shared" si="279"/>
        <v>0</v>
      </c>
    </row>
    <row r="3561" spans="24:29" x14ac:dyDescent="0.3">
      <c r="X3561" s="970" t="str">
        <f t="shared" si="277"/>
        <v>PAS AE 2018</v>
      </c>
      <c r="Y3561" s="970" t="str">
        <f t="shared" si="278"/>
        <v/>
      </c>
      <c r="Z3561" s="957">
        <f t="shared" si="275"/>
        <v>0</v>
      </c>
      <c r="AA3561" s="957" t="str">
        <f t="shared" si="276"/>
        <v/>
      </c>
      <c r="AB3561" s="957">
        <f t="array" ref="AB3561">MAX(($I$2:$I$10000=I3561)*($W$2:$W$10000=W3561)*($E$2:$E$10000="51")*($P$2:$P$10000))</f>
        <v>0</v>
      </c>
      <c r="AC3561" s="957">
        <f t="shared" si="279"/>
        <v>0</v>
      </c>
    </row>
    <row r="3562" spans="24:29" x14ac:dyDescent="0.3">
      <c r="X3562" s="970" t="str">
        <f t="shared" si="277"/>
        <v>PAS AE 2018</v>
      </c>
      <c r="Y3562" s="970" t="str">
        <f t="shared" si="278"/>
        <v/>
      </c>
      <c r="Z3562" s="957">
        <f t="shared" si="275"/>
        <v>0</v>
      </c>
      <c r="AA3562" s="957" t="str">
        <f t="shared" si="276"/>
        <v/>
      </c>
      <c r="AB3562" s="957">
        <f t="array" ref="AB3562">MAX(($I$2:$I$10000=I3562)*($W$2:$W$10000=W3562)*($E$2:$E$10000="51")*($P$2:$P$10000))</f>
        <v>0</v>
      </c>
      <c r="AC3562" s="957">
        <f t="shared" si="279"/>
        <v>0</v>
      </c>
    </row>
    <row r="3563" spans="24:29" x14ac:dyDescent="0.3">
      <c r="X3563" s="970" t="str">
        <f t="shared" si="277"/>
        <v>PAS AE 2018</v>
      </c>
      <c r="Y3563" s="970" t="str">
        <f t="shared" si="278"/>
        <v/>
      </c>
      <c r="Z3563" s="957">
        <f t="shared" si="275"/>
        <v>0</v>
      </c>
      <c r="AA3563" s="957" t="str">
        <f t="shared" si="276"/>
        <v/>
      </c>
      <c r="AB3563" s="957">
        <f t="array" ref="AB3563">MAX(($I$2:$I$10000=I3563)*($W$2:$W$10000=W3563)*($E$2:$E$10000="51")*($P$2:$P$10000))</f>
        <v>0</v>
      </c>
      <c r="AC3563" s="957">
        <f t="shared" si="279"/>
        <v>0</v>
      </c>
    </row>
    <row r="3564" spans="24:29" x14ac:dyDescent="0.3">
      <c r="X3564" s="970" t="str">
        <f t="shared" si="277"/>
        <v>PAS AE 2018</v>
      </c>
      <c r="Y3564" s="970" t="str">
        <f t="shared" si="278"/>
        <v/>
      </c>
      <c r="Z3564" s="957">
        <f t="shared" si="275"/>
        <v>0</v>
      </c>
      <c r="AA3564" s="957" t="str">
        <f t="shared" si="276"/>
        <v/>
      </c>
      <c r="AB3564" s="957">
        <f t="array" ref="AB3564">MAX(($I$2:$I$10000=I3564)*($W$2:$W$10000=W3564)*($E$2:$E$10000="51")*($P$2:$P$10000))</f>
        <v>0</v>
      </c>
      <c r="AC3564" s="957">
        <f t="shared" si="279"/>
        <v>0</v>
      </c>
    </row>
    <row r="3565" spans="24:29" x14ac:dyDescent="0.3">
      <c r="X3565" s="970" t="str">
        <f t="shared" si="277"/>
        <v>PAS AE 2018</v>
      </c>
      <c r="Y3565" s="970" t="str">
        <f t="shared" si="278"/>
        <v/>
      </c>
      <c r="Z3565" s="957">
        <f t="shared" si="275"/>
        <v>0</v>
      </c>
      <c r="AA3565" s="957" t="str">
        <f t="shared" si="276"/>
        <v/>
      </c>
      <c r="AB3565" s="957">
        <f t="array" ref="AB3565">MAX(($I$2:$I$10000=I3565)*($W$2:$W$10000=W3565)*($E$2:$E$10000="51")*($P$2:$P$10000))</f>
        <v>0</v>
      </c>
      <c r="AC3565" s="957">
        <f t="shared" si="279"/>
        <v>0</v>
      </c>
    </row>
    <row r="3566" spans="24:29" x14ac:dyDescent="0.3">
      <c r="X3566" s="970" t="str">
        <f t="shared" si="277"/>
        <v>PAS AE 2018</v>
      </c>
      <c r="Y3566" s="970" t="str">
        <f t="shared" si="278"/>
        <v/>
      </c>
      <c r="Z3566" s="957">
        <f t="shared" si="275"/>
        <v>0</v>
      </c>
      <c r="AA3566" s="957" t="str">
        <f t="shared" si="276"/>
        <v/>
      </c>
      <c r="AB3566" s="957">
        <f t="array" ref="AB3566">MAX(($I$2:$I$10000=I3566)*($W$2:$W$10000=W3566)*($E$2:$E$10000="51")*($P$2:$P$10000))</f>
        <v>0</v>
      </c>
      <c r="AC3566" s="957">
        <f t="shared" si="279"/>
        <v>0</v>
      </c>
    </row>
    <row r="3567" spans="24:29" x14ac:dyDescent="0.3">
      <c r="X3567" s="970" t="str">
        <f t="shared" si="277"/>
        <v>PAS AE 2018</v>
      </c>
      <c r="Y3567" s="970" t="str">
        <f t="shared" si="278"/>
        <v/>
      </c>
      <c r="Z3567" s="957">
        <f t="shared" si="275"/>
        <v>0</v>
      </c>
      <c r="AA3567" s="957" t="str">
        <f t="shared" si="276"/>
        <v/>
      </c>
      <c r="AB3567" s="957">
        <f t="array" ref="AB3567">MAX(($I$2:$I$10000=I3567)*($W$2:$W$10000=W3567)*($E$2:$E$10000="51")*($P$2:$P$10000))</f>
        <v>0</v>
      </c>
      <c r="AC3567" s="957">
        <f t="shared" si="279"/>
        <v>0</v>
      </c>
    </row>
    <row r="3568" spans="24:29" x14ac:dyDescent="0.3">
      <c r="X3568" s="970" t="str">
        <f t="shared" si="277"/>
        <v>PAS AE 2018</v>
      </c>
      <c r="Y3568" s="970" t="str">
        <f t="shared" si="278"/>
        <v/>
      </c>
      <c r="Z3568" s="957">
        <f t="shared" si="275"/>
        <v>0</v>
      </c>
      <c r="AA3568" s="957" t="str">
        <f t="shared" si="276"/>
        <v/>
      </c>
      <c r="AB3568" s="957">
        <f t="array" ref="AB3568">MAX(($I$2:$I$10000=I3568)*($W$2:$W$10000=W3568)*($E$2:$E$10000="51")*($P$2:$P$10000))</f>
        <v>0</v>
      </c>
      <c r="AC3568" s="957">
        <f t="shared" si="279"/>
        <v>0</v>
      </c>
    </row>
    <row r="3569" spans="24:29" x14ac:dyDescent="0.3">
      <c r="X3569" s="970" t="str">
        <f t="shared" si="277"/>
        <v>PAS AE 2018</v>
      </c>
      <c r="Y3569" s="970" t="str">
        <f t="shared" si="278"/>
        <v/>
      </c>
      <c r="Z3569" s="957">
        <f t="shared" si="275"/>
        <v>0</v>
      </c>
      <c r="AA3569" s="957" t="str">
        <f t="shared" si="276"/>
        <v/>
      </c>
      <c r="AB3569" s="957">
        <f t="array" ref="AB3569">MAX(($I$2:$I$10000=I3569)*($W$2:$W$10000=W3569)*($E$2:$E$10000="51")*($P$2:$P$10000))</f>
        <v>0</v>
      </c>
      <c r="AC3569" s="957">
        <f t="shared" si="279"/>
        <v>0</v>
      </c>
    </row>
    <row r="3570" spans="24:29" x14ac:dyDescent="0.3">
      <c r="X3570" s="970" t="str">
        <f t="shared" si="277"/>
        <v>PAS AE 2018</v>
      </c>
      <c r="Y3570" s="970" t="str">
        <f t="shared" si="278"/>
        <v/>
      </c>
      <c r="Z3570" s="957">
        <f t="shared" si="275"/>
        <v>0</v>
      </c>
      <c r="AA3570" s="957" t="str">
        <f t="shared" si="276"/>
        <v/>
      </c>
      <c r="AB3570" s="957">
        <f t="array" ref="AB3570">MAX(($I$2:$I$10000=I3570)*($W$2:$W$10000=W3570)*($E$2:$E$10000="51")*($P$2:$P$10000))</f>
        <v>0</v>
      </c>
      <c r="AC3570" s="957">
        <f t="shared" si="279"/>
        <v>0</v>
      </c>
    </row>
    <row r="3571" spans="24:29" x14ac:dyDescent="0.3">
      <c r="X3571" s="970" t="str">
        <f t="shared" si="277"/>
        <v>PAS AE 2018</v>
      </c>
      <c r="Y3571" s="970" t="str">
        <f t="shared" si="278"/>
        <v/>
      </c>
      <c r="Z3571" s="957">
        <f t="shared" si="275"/>
        <v>0</v>
      </c>
      <c r="AA3571" s="957" t="str">
        <f t="shared" si="276"/>
        <v/>
      </c>
      <c r="AB3571" s="957">
        <f t="array" ref="AB3571">MAX(($I$2:$I$10000=I3571)*($W$2:$W$10000=W3571)*($E$2:$E$10000="51")*($P$2:$P$10000))</f>
        <v>0</v>
      </c>
      <c r="AC3571" s="957">
        <f t="shared" si="279"/>
        <v>0</v>
      </c>
    </row>
    <row r="3572" spans="24:29" x14ac:dyDescent="0.3">
      <c r="X3572" s="970" t="str">
        <f t="shared" si="277"/>
        <v>PAS AE 2018</v>
      </c>
      <c r="Y3572" s="970" t="str">
        <f t="shared" si="278"/>
        <v/>
      </c>
      <c r="Z3572" s="957">
        <f t="shared" si="275"/>
        <v>0</v>
      </c>
      <c r="AA3572" s="957" t="str">
        <f t="shared" si="276"/>
        <v/>
      </c>
      <c r="AB3572" s="957">
        <f t="array" ref="AB3572">MAX(($I$2:$I$10000=I3572)*($W$2:$W$10000=W3572)*($E$2:$E$10000="51")*($P$2:$P$10000))</f>
        <v>0</v>
      </c>
      <c r="AC3572" s="957">
        <f t="shared" si="279"/>
        <v>0</v>
      </c>
    </row>
    <row r="3573" spans="24:29" x14ac:dyDescent="0.3">
      <c r="X3573" s="970" t="str">
        <f t="shared" si="277"/>
        <v>PAS AE 2018</v>
      </c>
      <c r="Y3573" s="970" t="str">
        <f t="shared" si="278"/>
        <v/>
      </c>
      <c r="Z3573" s="957">
        <f t="shared" si="275"/>
        <v>0</v>
      </c>
      <c r="AA3573" s="957" t="str">
        <f t="shared" si="276"/>
        <v/>
      </c>
      <c r="AB3573" s="957">
        <f t="array" ref="AB3573">MAX(($I$2:$I$10000=I3573)*($W$2:$W$10000=W3573)*($E$2:$E$10000="51")*($P$2:$P$10000))</f>
        <v>0</v>
      </c>
      <c r="AC3573" s="957">
        <f t="shared" si="279"/>
        <v>0</v>
      </c>
    </row>
    <row r="3574" spans="24:29" x14ac:dyDescent="0.3">
      <c r="X3574" s="970" t="str">
        <f t="shared" si="277"/>
        <v>PAS AE 2018</v>
      </c>
      <c r="Y3574" s="970" t="str">
        <f t="shared" si="278"/>
        <v/>
      </c>
      <c r="Z3574" s="957">
        <f t="shared" si="275"/>
        <v>0</v>
      </c>
      <c r="AA3574" s="957" t="str">
        <f t="shared" si="276"/>
        <v/>
      </c>
      <c r="AB3574" s="957">
        <f t="array" ref="AB3574">MAX(($I$2:$I$10000=I3574)*($W$2:$W$10000=W3574)*($E$2:$E$10000="51")*($P$2:$P$10000))</f>
        <v>0</v>
      </c>
      <c r="AC3574" s="957">
        <f t="shared" si="279"/>
        <v>0</v>
      </c>
    </row>
    <row r="3575" spans="24:29" x14ac:dyDescent="0.3">
      <c r="X3575" s="970" t="str">
        <f t="shared" si="277"/>
        <v>PAS AE 2018</v>
      </c>
      <c r="Y3575" s="970" t="str">
        <f t="shared" si="278"/>
        <v/>
      </c>
      <c r="Z3575" s="957">
        <f t="shared" si="275"/>
        <v>0</v>
      </c>
      <c r="AA3575" s="957" t="str">
        <f t="shared" si="276"/>
        <v/>
      </c>
      <c r="AB3575" s="957">
        <f t="array" ref="AB3575">MAX(($I$2:$I$10000=I3575)*($W$2:$W$10000=W3575)*($E$2:$E$10000="51")*($P$2:$P$10000))</f>
        <v>0</v>
      </c>
      <c r="AC3575" s="957">
        <f t="shared" si="279"/>
        <v>0</v>
      </c>
    </row>
    <row r="3576" spans="24:29" x14ac:dyDescent="0.3">
      <c r="X3576" s="970" t="str">
        <f t="shared" si="277"/>
        <v>PAS AE 2018</v>
      </c>
      <c r="Y3576" s="970" t="str">
        <f t="shared" si="278"/>
        <v/>
      </c>
      <c r="Z3576" s="957">
        <f t="shared" si="275"/>
        <v>0</v>
      </c>
      <c r="AA3576" s="957" t="str">
        <f t="shared" si="276"/>
        <v/>
      </c>
      <c r="AB3576" s="957">
        <f t="array" ref="AB3576">MAX(($I$2:$I$10000=I3576)*($W$2:$W$10000=W3576)*($E$2:$E$10000="51")*($P$2:$P$10000))</f>
        <v>0</v>
      </c>
      <c r="AC3576" s="957">
        <f t="shared" si="279"/>
        <v>0</v>
      </c>
    </row>
    <row r="3577" spans="24:29" x14ac:dyDescent="0.3">
      <c r="X3577" s="970" t="str">
        <f t="shared" si="277"/>
        <v>PAS AE 2018</v>
      </c>
      <c r="Y3577" s="970" t="str">
        <f t="shared" si="278"/>
        <v/>
      </c>
      <c r="Z3577" s="957">
        <f t="shared" si="275"/>
        <v>0</v>
      </c>
      <c r="AA3577" s="957" t="str">
        <f t="shared" si="276"/>
        <v/>
      </c>
      <c r="AB3577" s="957">
        <f t="array" ref="AB3577">MAX(($I$2:$I$10000=I3577)*($W$2:$W$10000=W3577)*($E$2:$E$10000="51")*($P$2:$P$10000))</f>
        <v>0</v>
      </c>
      <c r="AC3577" s="957">
        <f t="shared" si="279"/>
        <v>0</v>
      </c>
    </row>
    <row r="3578" spans="24:29" x14ac:dyDescent="0.3">
      <c r="X3578" s="970" t="str">
        <f t="shared" si="277"/>
        <v>PAS AE 2018</v>
      </c>
      <c r="Y3578" s="970" t="str">
        <f t="shared" si="278"/>
        <v/>
      </c>
      <c r="Z3578" s="957">
        <f t="shared" si="275"/>
        <v>0</v>
      </c>
      <c r="AA3578" s="957" t="str">
        <f t="shared" si="276"/>
        <v/>
      </c>
      <c r="AB3578" s="957">
        <f t="array" ref="AB3578">MAX(($I$2:$I$10000=I3578)*($W$2:$W$10000=W3578)*($E$2:$E$10000="51")*($P$2:$P$10000))</f>
        <v>0</v>
      </c>
      <c r="AC3578" s="957">
        <f t="shared" si="279"/>
        <v>0</v>
      </c>
    </row>
    <row r="3579" spans="24:29" x14ac:dyDescent="0.3">
      <c r="X3579" s="970" t="str">
        <f t="shared" si="277"/>
        <v>PAS AE 2018</v>
      </c>
      <c r="Y3579" s="970" t="str">
        <f t="shared" si="278"/>
        <v/>
      </c>
      <c r="Z3579" s="957">
        <f t="shared" si="275"/>
        <v>0</v>
      </c>
      <c r="AA3579" s="957" t="str">
        <f t="shared" si="276"/>
        <v/>
      </c>
      <c r="AB3579" s="957">
        <f t="array" ref="AB3579">MAX(($I$2:$I$10000=I3579)*($W$2:$W$10000=W3579)*($E$2:$E$10000="51")*($P$2:$P$10000))</f>
        <v>0</v>
      </c>
      <c r="AC3579" s="957">
        <f t="shared" si="279"/>
        <v>0</v>
      </c>
    </row>
    <row r="3580" spans="24:29" x14ac:dyDescent="0.3">
      <c r="X3580" s="970" t="str">
        <f t="shared" si="277"/>
        <v>PAS AE 2018</v>
      </c>
      <c r="Y3580" s="970" t="str">
        <f t="shared" si="278"/>
        <v/>
      </c>
      <c r="Z3580" s="957">
        <f t="shared" si="275"/>
        <v>0</v>
      </c>
      <c r="AA3580" s="957" t="str">
        <f t="shared" si="276"/>
        <v/>
      </c>
      <c r="AB3580" s="957">
        <f t="array" ref="AB3580">MAX(($I$2:$I$10000=I3580)*($W$2:$W$10000=W3580)*($E$2:$E$10000="51")*($P$2:$P$10000))</f>
        <v>0</v>
      </c>
      <c r="AC3580" s="957">
        <f t="shared" si="279"/>
        <v>0</v>
      </c>
    </row>
    <row r="3581" spans="24:29" x14ac:dyDescent="0.3">
      <c r="X3581" s="970" t="str">
        <f t="shared" si="277"/>
        <v>PAS AE 2018</v>
      </c>
      <c r="Y3581" s="970" t="str">
        <f t="shared" si="278"/>
        <v/>
      </c>
      <c r="Z3581" s="957">
        <f t="shared" si="275"/>
        <v>0</v>
      </c>
      <c r="AA3581" s="957" t="str">
        <f t="shared" si="276"/>
        <v/>
      </c>
      <c r="AB3581" s="957">
        <f t="array" ref="AB3581">MAX(($I$2:$I$10000=I3581)*($W$2:$W$10000=W3581)*($E$2:$E$10000="51")*($P$2:$P$10000))</f>
        <v>0</v>
      </c>
      <c r="AC3581" s="957">
        <f t="shared" si="279"/>
        <v>0</v>
      </c>
    </row>
    <row r="3582" spans="24:29" x14ac:dyDescent="0.3">
      <c r="X3582" s="970" t="str">
        <f t="shared" si="277"/>
        <v>PAS AE 2018</v>
      </c>
      <c r="Y3582" s="970" t="str">
        <f t="shared" si="278"/>
        <v/>
      </c>
      <c r="Z3582" s="957">
        <f t="shared" si="275"/>
        <v>0</v>
      </c>
      <c r="AA3582" s="957" t="str">
        <f t="shared" si="276"/>
        <v/>
      </c>
      <c r="AB3582" s="957">
        <f t="array" ref="AB3582">MAX(($I$2:$I$10000=I3582)*($W$2:$W$10000=W3582)*($E$2:$E$10000="51")*($P$2:$P$10000))</f>
        <v>0</v>
      </c>
      <c r="AC3582" s="957">
        <f t="shared" si="279"/>
        <v>0</v>
      </c>
    </row>
    <row r="3583" spans="24:29" x14ac:dyDescent="0.3">
      <c r="X3583" s="970" t="str">
        <f t="shared" si="277"/>
        <v>PAS AE 2018</v>
      </c>
      <c r="Y3583" s="970" t="str">
        <f t="shared" si="278"/>
        <v/>
      </c>
      <c r="Z3583" s="957">
        <f t="shared" si="275"/>
        <v>0</v>
      </c>
      <c r="AA3583" s="957" t="str">
        <f t="shared" si="276"/>
        <v/>
      </c>
      <c r="AB3583" s="957">
        <f t="array" ref="AB3583">MAX(($I$2:$I$10000=I3583)*($W$2:$W$10000=W3583)*($E$2:$E$10000="51")*($P$2:$P$10000))</f>
        <v>0</v>
      </c>
      <c r="AC3583" s="957">
        <f t="shared" si="279"/>
        <v>0</v>
      </c>
    </row>
    <row r="3584" spans="24:29" x14ac:dyDescent="0.3">
      <c r="X3584" s="970" t="str">
        <f t="shared" si="277"/>
        <v>PAS AE 2018</v>
      </c>
      <c r="Y3584" s="970" t="str">
        <f t="shared" si="278"/>
        <v/>
      </c>
      <c r="Z3584" s="957">
        <f t="shared" si="275"/>
        <v>0</v>
      </c>
      <c r="AA3584" s="957" t="str">
        <f t="shared" si="276"/>
        <v/>
      </c>
      <c r="AB3584" s="957">
        <f t="array" ref="AB3584">MAX(($I$2:$I$10000=I3584)*($W$2:$W$10000=W3584)*($E$2:$E$10000="51")*($P$2:$P$10000))</f>
        <v>0</v>
      </c>
      <c r="AC3584" s="957">
        <f t="shared" si="279"/>
        <v>0</v>
      </c>
    </row>
    <row r="3585" spans="24:29" x14ac:dyDescent="0.3">
      <c r="X3585" s="970" t="str">
        <f t="shared" si="277"/>
        <v>PAS AE 2018</v>
      </c>
      <c r="Y3585" s="970" t="str">
        <f t="shared" si="278"/>
        <v/>
      </c>
      <c r="Z3585" s="957">
        <f t="shared" si="275"/>
        <v>0</v>
      </c>
      <c r="AA3585" s="957" t="str">
        <f t="shared" si="276"/>
        <v/>
      </c>
      <c r="AB3585" s="957">
        <f t="array" ref="AB3585">MAX(($I$2:$I$10000=I3585)*($W$2:$W$10000=W3585)*($E$2:$E$10000="51")*($P$2:$P$10000))</f>
        <v>0</v>
      </c>
      <c r="AC3585" s="957">
        <f t="shared" si="279"/>
        <v>0</v>
      </c>
    </row>
    <row r="3586" spans="24:29" x14ac:dyDescent="0.3">
      <c r="X3586" s="970" t="str">
        <f t="shared" si="277"/>
        <v>PAS AE 2018</v>
      </c>
      <c r="Y3586" s="970" t="str">
        <f t="shared" si="278"/>
        <v/>
      </c>
      <c r="Z3586" s="957">
        <f t="shared" ref="Z3586:Z3649" si="280">IF(AND(X3586="AE 2018",Y3586&lt;&gt;"0"),F3586,0)</f>
        <v>0</v>
      </c>
      <c r="AA3586" s="957" t="str">
        <f t="shared" ref="AA3586:AA3649" si="281">LEFT(C3586,12)</f>
        <v/>
      </c>
      <c r="AB3586" s="957">
        <f t="array" ref="AB3586">MAX(($I$2:$I$10000=I3586)*($W$2:$W$10000=W3586)*($E$2:$E$10000="51")*($P$2:$P$10000))</f>
        <v>0</v>
      </c>
      <c r="AC3586" s="957">
        <f t="shared" si="279"/>
        <v>0</v>
      </c>
    </row>
    <row r="3587" spans="24:29" x14ac:dyDescent="0.3">
      <c r="X3587" s="970" t="str">
        <f t="shared" ref="X3587:X3650" si="282">IF(AND(OR(E3587="51",E3587="57",E3587="54",E3587="61"),YEAR(AB3587)=2018),"AE 2018","PAS AE 2018")</f>
        <v>PAS AE 2018</v>
      </c>
      <c r="Y3587" s="970" t="str">
        <f t="shared" ref="Y3587:Y3650" si="283">CONCATENATE(W3587,I3587,E3587)</f>
        <v/>
      </c>
      <c r="Z3587" s="957">
        <f t="shared" si="280"/>
        <v>0</v>
      </c>
      <c r="AA3587" s="957" t="str">
        <f t="shared" si="281"/>
        <v/>
      </c>
      <c r="AB3587" s="957">
        <f t="array" ref="AB3587">MAX(($I$2:$I$10000=I3587)*($W$2:$W$10000=W3587)*($E$2:$E$10000="51")*($P$2:$P$10000))</f>
        <v>0</v>
      </c>
      <c r="AC3587" s="957">
        <f t="shared" ref="AC3587:AC3650" si="284">IF(YEAR(A3587)&gt;2018,0,F3587)</f>
        <v>0</v>
      </c>
    </row>
    <row r="3588" spans="24:29" x14ac:dyDescent="0.3">
      <c r="X3588" s="970" t="str">
        <f t="shared" si="282"/>
        <v>PAS AE 2018</v>
      </c>
      <c r="Y3588" s="970" t="str">
        <f t="shared" si="283"/>
        <v/>
      </c>
      <c r="Z3588" s="957">
        <f t="shared" si="280"/>
        <v>0</v>
      </c>
      <c r="AA3588" s="957" t="str">
        <f t="shared" si="281"/>
        <v/>
      </c>
      <c r="AB3588" s="957">
        <f t="array" ref="AB3588">MAX(($I$2:$I$10000=I3588)*($W$2:$W$10000=W3588)*($E$2:$E$10000="51")*($P$2:$P$10000))</f>
        <v>0</v>
      </c>
      <c r="AC3588" s="957">
        <f t="shared" si="284"/>
        <v>0</v>
      </c>
    </row>
    <row r="3589" spans="24:29" x14ac:dyDescent="0.3">
      <c r="X3589" s="970" t="str">
        <f t="shared" si="282"/>
        <v>PAS AE 2018</v>
      </c>
      <c r="Y3589" s="970" t="str">
        <f t="shared" si="283"/>
        <v/>
      </c>
      <c r="Z3589" s="957">
        <f t="shared" si="280"/>
        <v>0</v>
      </c>
      <c r="AA3589" s="957" t="str">
        <f t="shared" si="281"/>
        <v/>
      </c>
      <c r="AB3589" s="957">
        <f t="array" ref="AB3589">MAX(($I$2:$I$10000=I3589)*($W$2:$W$10000=W3589)*($E$2:$E$10000="51")*($P$2:$P$10000))</f>
        <v>0</v>
      </c>
      <c r="AC3589" s="957">
        <f t="shared" si="284"/>
        <v>0</v>
      </c>
    </row>
    <row r="3590" spans="24:29" x14ac:dyDescent="0.3">
      <c r="X3590" s="970" t="str">
        <f t="shared" si="282"/>
        <v>PAS AE 2018</v>
      </c>
      <c r="Y3590" s="970" t="str">
        <f t="shared" si="283"/>
        <v/>
      </c>
      <c r="Z3590" s="957">
        <f t="shared" si="280"/>
        <v>0</v>
      </c>
      <c r="AA3590" s="957" t="str">
        <f t="shared" si="281"/>
        <v/>
      </c>
      <c r="AB3590" s="957">
        <f t="array" ref="AB3590">MAX(($I$2:$I$10000=I3590)*($W$2:$W$10000=W3590)*($E$2:$E$10000="51")*($P$2:$P$10000))</f>
        <v>0</v>
      </c>
      <c r="AC3590" s="957">
        <f t="shared" si="284"/>
        <v>0</v>
      </c>
    </row>
    <row r="3591" spans="24:29" x14ac:dyDescent="0.3">
      <c r="X3591" s="970" t="str">
        <f t="shared" si="282"/>
        <v>PAS AE 2018</v>
      </c>
      <c r="Y3591" s="970" t="str">
        <f t="shared" si="283"/>
        <v/>
      </c>
      <c r="Z3591" s="957">
        <f t="shared" si="280"/>
        <v>0</v>
      </c>
      <c r="AA3591" s="957" t="str">
        <f t="shared" si="281"/>
        <v/>
      </c>
      <c r="AB3591" s="957">
        <f t="array" ref="AB3591">MAX(($I$2:$I$10000=I3591)*($W$2:$W$10000=W3591)*($E$2:$E$10000="51")*($P$2:$P$10000))</f>
        <v>0</v>
      </c>
      <c r="AC3591" s="957">
        <f t="shared" si="284"/>
        <v>0</v>
      </c>
    </row>
    <row r="3592" spans="24:29" x14ac:dyDescent="0.3">
      <c r="X3592" s="970" t="str">
        <f t="shared" si="282"/>
        <v>PAS AE 2018</v>
      </c>
      <c r="Y3592" s="970" t="str">
        <f t="shared" si="283"/>
        <v/>
      </c>
      <c r="Z3592" s="957">
        <f t="shared" si="280"/>
        <v>0</v>
      </c>
      <c r="AA3592" s="957" t="str">
        <f t="shared" si="281"/>
        <v/>
      </c>
      <c r="AB3592" s="957">
        <f t="array" ref="AB3592">MAX(($I$2:$I$10000=I3592)*($W$2:$W$10000=W3592)*($E$2:$E$10000="51")*($P$2:$P$10000))</f>
        <v>0</v>
      </c>
      <c r="AC3592" s="957">
        <f t="shared" si="284"/>
        <v>0</v>
      </c>
    </row>
    <row r="3593" spans="24:29" x14ac:dyDescent="0.3">
      <c r="X3593" s="970" t="str">
        <f t="shared" si="282"/>
        <v>PAS AE 2018</v>
      </c>
      <c r="Y3593" s="970" t="str">
        <f t="shared" si="283"/>
        <v/>
      </c>
      <c r="Z3593" s="957">
        <f t="shared" si="280"/>
        <v>0</v>
      </c>
      <c r="AA3593" s="957" t="str">
        <f t="shared" si="281"/>
        <v/>
      </c>
      <c r="AB3593" s="957">
        <f t="array" ref="AB3593">MAX(($I$2:$I$10000=I3593)*($W$2:$W$10000=W3593)*($E$2:$E$10000="51")*($P$2:$P$10000))</f>
        <v>0</v>
      </c>
      <c r="AC3593" s="957">
        <f t="shared" si="284"/>
        <v>0</v>
      </c>
    </row>
    <row r="3594" spans="24:29" x14ac:dyDescent="0.3">
      <c r="X3594" s="970" t="str">
        <f t="shared" si="282"/>
        <v>PAS AE 2018</v>
      </c>
      <c r="Y3594" s="970" t="str">
        <f t="shared" si="283"/>
        <v/>
      </c>
      <c r="Z3594" s="957">
        <f t="shared" si="280"/>
        <v>0</v>
      </c>
      <c r="AA3594" s="957" t="str">
        <f t="shared" si="281"/>
        <v/>
      </c>
      <c r="AB3594" s="957">
        <f t="array" ref="AB3594">MAX(($I$2:$I$10000=I3594)*($W$2:$W$10000=W3594)*($E$2:$E$10000="51")*($P$2:$P$10000))</f>
        <v>0</v>
      </c>
      <c r="AC3594" s="957">
        <f t="shared" si="284"/>
        <v>0</v>
      </c>
    </row>
    <row r="3595" spans="24:29" x14ac:dyDescent="0.3">
      <c r="X3595" s="970" t="str">
        <f t="shared" si="282"/>
        <v>PAS AE 2018</v>
      </c>
      <c r="Y3595" s="970" t="str">
        <f t="shared" si="283"/>
        <v/>
      </c>
      <c r="Z3595" s="957">
        <f t="shared" si="280"/>
        <v>0</v>
      </c>
      <c r="AA3595" s="957" t="str">
        <f t="shared" si="281"/>
        <v/>
      </c>
      <c r="AB3595" s="957">
        <f t="array" ref="AB3595">MAX(($I$2:$I$10000=I3595)*($W$2:$W$10000=W3595)*($E$2:$E$10000="51")*($P$2:$P$10000))</f>
        <v>0</v>
      </c>
      <c r="AC3595" s="957">
        <f t="shared" si="284"/>
        <v>0</v>
      </c>
    </row>
    <row r="3596" spans="24:29" x14ac:dyDescent="0.3">
      <c r="X3596" s="970" t="str">
        <f t="shared" si="282"/>
        <v>PAS AE 2018</v>
      </c>
      <c r="Y3596" s="970" t="str">
        <f t="shared" si="283"/>
        <v/>
      </c>
      <c r="Z3596" s="957">
        <f t="shared" si="280"/>
        <v>0</v>
      </c>
      <c r="AA3596" s="957" t="str">
        <f t="shared" si="281"/>
        <v/>
      </c>
      <c r="AB3596" s="957">
        <f t="array" ref="AB3596">MAX(($I$2:$I$10000=I3596)*($W$2:$W$10000=W3596)*($E$2:$E$10000="51")*($P$2:$P$10000))</f>
        <v>0</v>
      </c>
      <c r="AC3596" s="957">
        <f t="shared" si="284"/>
        <v>0</v>
      </c>
    </row>
    <row r="3597" spans="24:29" x14ac:dyDescent="0.3">
      <c r="X3597" s="970" t="str">
        <f t="shared" si="282"/>
        <v>PAS AE 2018</v>
      </c>
      <c r="Y3597" s="970" t="str">
        <f t="shared" si="283"/>
        <v/>
      </c>
      <c r="Z3597" s="957">
        <f t="shared" si="280"/>
        <v>0</v>
      </c>
      <c r="AA3597" s="957" t="str">
        <f t="shared" si="281"/>
        <v/>
      </c>
      <c r="AB3597" s="957">
        <f t="array" ref="AB3597">MAX(($I$2:$I$10000=I3597)*($W$2:$W$10000=W3597)*($E$2:$E$10000="51")*($P$2:$P$10000))</f>
        <v>0</v>
      </c>
      <c r="AC3597" s="957">
        <f t="shared" si="284"/>
        <v>0</v>
      </c>
    </row>
    <row r="3598" spans="24:29" x14ac:dyDescent="0.3">
      <c r="X3598" s="970" t="str">
        <f t="shared" si="282"/>
        <v>PAS AE 2018</v>
      </c>
      <c r="Y3598" s="970" t="str">
        <f t="shared" si="283"/>
        <v/>
      </c>
      <c r="Z3598" s="957">
        <f t="shared" si="280"/>
        <v>0</v>
      </c>
      <c r="AA3598" s="957" t="str">
        <f t="shared" si="281"/>
        <v/>
      </c>
      <c r="AB3598" s="957">
        <f t="array" ref="AB3598">MAX(($I$2:$I$10000=I3598)*($W$2:$W$10000=W3598)*($E$2:$E$10000="51")*($P$2:$P$10000))</f>
        <v>0</v>
      </c>
      <c r="AC3598" s="957">
        <f t="shared" si="284"/>
        <v>0</v>
      </c>
    </row>
    <row r="3599" spans="24:29" x14ac:dyDescent="0.3">
      <c r="X3599" s="970" t="str">
        <f t="shared" si="282"/>
        <v>PAS AE 2018</v>
      </c>
      <c r="Y3599" s="970" t="str">
        <f t="shared" si="283"/>
        <v/>
      </c>
      <c r="Z3599" s="957">
        <f t="shared" si="280"/>
        <v>0</v>
      </c>
      <c r="AA3599" s="957" t="str">
        <f t="shared" si="281"/>
        <v/>
      </c>
      <c r="AB3599" s="957">
        <f t="array" ref="AB3599">MAX(($I$2:$I$10000=I3599)*($W$2:$W$10000=W3599)*($E$2:$E$10000="51")*($P$2:$P$10000))</f>
        <v>0</v>
      </c>
      <c r="AC3599" s="957">
        <f t="shared" si="284"/>
        <v>0</v>
      </c>
    </row>
    <row r="3600" spans="24:29" x14ac:dyDescent="0.3">
      <c r="X3600" s="970" t="str">
        <f t="shared" si="282"/>
        <v>PAS AE 2018</v>
      </c>
      <c r="Y3600" s="970" t="str">
        <f t="shared" si="283"/>
        <v/>
      </c>
      <c r="Z3600" s="957">
        <f t="shared" si="280"/>
        <v>0</v>
      </c>
      <c r="AA3600" s="957" t="str">
        <f t="shared" si="281"/>
        <v/>
      </c>
      <c r="AB3600" s="957">
        <f t="array" ref="AB3600">MAX(($I$2:$I$10000=I3600)*($W$2:$W$10000=W3600)*($E$2:$E$10000="51")*($P$2:$P$10000))</f>
        <v>0</v>
      </c>
      <c r="AC3600" s="957">
        <f t="shared" si="284"/>
        <v>0</v>
      </c>
    </row>
    <row r="3601" spans="24:29" x14ac:dyDescent="0.3">
      <c r="X3601" s="970" t="str">
        <f t="shared" si="282"/>
        <v>PAS AE 2018</v>
      </c>
      <c r="Y3601" s="970" t="str">
        <f t="shared" si="283"/>
        <v/>
      </c>
      <c r="Z3601" s="957">
        <f t="shared" si="280"/>
        <v>0</v>
      </c>
      <c r="AA3601" s="957" t="str">
        <f t="shared" si="281"/>
        <v/>
      </c>
      <c r="AB3601" s="957">
        <f t="array" ref="AB3601">MAX(($I$2:$I$10000=I3601)*($W$2:$W$10000=W3601)*($E$2:$E$10000="51")*($P$2:$P$10000))</f>
        <v>0</v>
      </c>
      <c r="AC3601" s="957">
        <f t="shared" si="284"/>
        <v>0</v>
      </c>
    </row>
    <row r="3602" spans="24:29" x14ac:dyDescent="0.3">
      <c r="X3602" s="970" t="str">
        <f t="shared" si="282"/>
        <v>PAS AE 2018</v>
      </c>
      <c r="Y3602" s="970" t="str">
        <f t="shared" si="283"/>
        <v/>
      </c>
      <c r="Z3602" s="957">
        <f t="shared" si="280"/>
        <v>0</v>
      </c>
      <c r="AA3602" s="957" t="str">
        <f t="shared" si="281"/>
        <v/>
      </c>
      <c r="AB3602" s="957">
        <f t="array" ref="AB3602">MAX(($I$2:$I$10000=I3602)*($W$2:$W$10000=W3602)*($E$2:$E$10000="51")*($P$2:$P$10000))</f>
        <v>0</v>
      </c>
      <c r="AC3602" s="957">
        <f t="shared" si="284"/>
        <v>0</v>
      </c>
    </row>
    <row r="3603" spans="24:29" x14ac:dyDescent="0.3">
      <c r="X3603" s="970" t="str">
        <f t="shared" si="282"/>
        <v>PAS AE 2018</v>
      </c>
      <c r="Y3603" s="970" t="str">
        <f t="shared" si="283"/>
        <v/>
      </c>
      <c r="Z3603" s="957">
        <f t="shared" si="280"/>
        <v>0</v>
      </c>
      <c r="AA3603" s="957" t="str">
        <f t="shared" si="281"/>
        <v/>
      </c>
      <c r="AB3603" s="957">
        <f t="array" ref="AB3603">MAX(($I$2:$I$10000=I3603)*($W$2:$W$10000=W3603)*($E$2:$E$10000="51")*($P$2:$P$10000))</f>
        <v>0</v>
      </c>
      <c r="AC3603" s="957">
        <f t="shared" si="284"/>
        <v>0</v>
      </c>
    </row>
    <row r="3604" spans="24:29" x14ac:dyDescent="0.3">
      <c r="X3604" s="970" t="str">
        <f t="shared" si="282"/>
        <v>PAS AE 2018</v>
      </c>
      <c r="Y3604" s="970" t="str">
        <f t="shared" si="283"/>
        <v/>
      </c>
      <c r="Z3604" s="957">
        <f t="shared" si="280"/>
        <v>0</v>
      </c>
      <c r="AA3604" s="957" t="str">
        <f t="shared" si="281"/>
        <v/>
      </c>
      <c r="AB3604" s="957">
        <f t="array" ref="AB3604">MAX(($I$2:$I$10000=I3604)*($W$2:$W$10000=W3604)*($E$2:$E$10000="51")*($P$2:$P$10000))</f>
        <v>0</v>
      </c>
      <c r="AC3604" s="957">
        <f t="shared" si="284"/>
        <v>0</v>
      </c>
    </row>
    <row r="3605" spans="24:29" x14ac:dyDescent="0.3">
      <c r="X3605" s="970" t="str">
        <f t="shared" si="282"/>
        <v>PAS AE 2018</v>
      </c>
      <c r="Y3605" s="970" t="str">
        <f t="shared" si="283"/>
        <v/>
      </c>
      <c r="Z3605" s="957">
        <f t="shared" si="280"/>
        <v>0</v>
      </c>
      <c r="AA3605" s="957" t="str">
        <f t="shared" si="281"/>
        <v/>
      </c>
      <c r="AB3605" s="957">
        <f t="array" ref="AB3605">MAX(($I$2:$I$10000=I3605)*($W$2:$W$10000=W3605)*($E$2:$E$10000="51")*($P$2:$P$10000))</f>
        <v>0</v>
      </c>
      <c r="AC3605" s="957">
        <f t="shared" si="284"/>
        <v>0</v>
      </c>
    </row>
    <row r="3606" spans="24:29" x14ac:dyDescent="0.3">
      <c r="X3606" s="970" t="str">
        <f t="shared" si="282"/>
        <v>PAS AE 2018</v>
      </c>
      <c r="Y3606" s="970" t="str">
        <f t="shared" si="283"/>
        <v/>
      </c>
      <c r="Z3606" s="957">
        <f t="shared" si="280"/>
        <v>0</v>
      </c>
      <c r="AA3606" s="957" t="str">
        <f t="shared" si="281"/>
        <v/>
      </c>
      <c r="AB3606" s="957">
        <f t="array" ref="AB3606">MAX(($I$2:$I$10000=I3606)*($W$2:$W$10000=W3606)*($E$2:$E$10000="51")*($P$2:$P$10000))</f>
        <v>0</v>
      </c>
      <c r="AC3606" s="957">
        <f t="shared" si="284"/>
        <v>0</v>
      </c>
    </row>
    <row r="3607" spans="24:29" x14ac:dyDescent="0.3">
      <c r="X3607" s="970" t="str">
        <f t="shared" si="282"/>
        <v>PAS AE 2018</v>
      </c>
      <c r="Y3607" s="970" t="str">
        <f t="shared" si="283"/>
        <v/>
      </c>
      <c r="Z3607" s="957">
        <f t="shared" si="280"/>
        <v>0</v>
      </c>
      <c r="AA3607" s="957" t="str">
        <f t="shared" si="281"/>
        <v/>
      </c>
      <c r="AB3607" s="957">
        <f t="array" ref="AB3607">MAX(($I$2:$I$10000=I3607)*($W$2:$W$10000=W3607)*($E$2:$E$10000="51")*($P$2:$P$10000))</f>
        <v>0</v>
      </c>
      <c r="AC3607" s="957">
        <f t="shared" si="284"/>
        <v>0</v>
      </c>
    </row>
    <row r="3608" spans="24:29" x14ac:dyDescent="0.3">
      <c r="X3608" s="970" t="str">
        <f t="shared" si="282"/>
        <v>PAS AE 2018</v>
      </c>
      <c r="Y3608" s="970" t="str">
        <f t="shared" si="283"/>
        <v/>
      </c>
      <c r="Z3608" s="957">
        <f t="shared" si="280"/>
        <v>0</v>
      </c>
      <c r="AA3608" s="957" t="str">
        <f t="shared" si="281"/>
        <v/>
      </c>
      <c r="AB3608" s="957">
        <f t="array" ref="AB3608">MAX(($I$2:$I$10000=I3608)*($W$2:$W$10000=W3608)*($E$2:$E$10000="51")*($P$2:$P$10000))</f>
        <v>0</v>
      </c>
      <c r="AC3608" s="957">
        <f t="shared" si="284"/>
        <v>0</v>
      </c>
    </row>
    <row r="3609" spans="24:29" x14ac:dyDescent="0.3">
      <c r="X3609" s="970" t="str">
        <f t="shared" si="282"/>
        <v>PAS AE 2018</v>
      </c>
      <c r="Y3609" s="970" t="str">
        <f t="shared" si="283"/>
        <v/>
      </c>
      <c r="Z3609" s="957">
        <f t="shared" si="280"/>
        <v>0</v>
      </c>
      <c r="AA3609" s="957" t="str">
        <f t="shared" si="281"/>
        <v/>
      </c>
      <c r="AB3609" s="957">
        <f t="array" ref="AB3609">MAX(($I$2:$I$10000=I3609)*($W$2:$W$10000=W3609)*($E$2:$E$10000="51")*($P$2:$P$10000))</f>
        <v>0</v>
      </c>
      <c r="AC3609" s="957">
        <f t="shared" si="284"/>
        <v>0</v>
      </c>
    </row>
    <row r="3610" spans="24:29" x14ac:dyDescent="0.3">
      <c r="X3610" s="970" t="str">
        <f t="shared" si="282"/>
        <v>PAS AE 2018</v>
      </c>
      <c r="Y3610" s="970" t="str">
        <f t="shared" si="283"/>
        <v/>
      </c>
      <c r="Z3610" s="957">
        <f t="shared" si="280"/>
        <v>0</v>
      </c>
      <c r="AA3610" s="957" t="str">
        <f t="shared" si="281"/>
        <v/>
      </c>
      <c r="AB3610" s="957">
        <f t="array" ref="AB3610">MAX(($I$2:$I$10000=I3610)*($W$2:$W$10000=W3610)*($E$2:$E$10000="51")*($P$2:$P$10000))</f>
        <v>0</v>
      </c>
      <c r="AC3610" s="957">
        <f t="shared" si="284"/>
        <v>0</v>
      </c>
    </row>
    <row r="3611" spans="24:29" x14ac:dyDescent="0.3">
      <c r="X3611" s="970" t="str">
        <f t="shared" si="282"/>
        <v>PAS AE 2018</v>
      </c>
      <c r="Y3611" s="970" t="str">
        <f t="shared" si="283"/>
        <v/>
      </c>
      <c r="Z3611" s="957">
        <f t="shared" si="280"/>
        <v>0</v>
      </c>
      <c r="AA3611" s="957" t="str">
        <f t="shared" si="281"/>
        <v/>
      </c>
      <c r="AB3611" s="957">
        <f t="array" ref="AB3611">MAX(($I$2:$I$10000=I3611)*($W$2:$W$10000=W3611)*($E$2:$E$10000="51")*($P$2:$P$10000))</f>
        <v>0</v>
      </c>
      <c r="AC3611" s="957">
        <f t="shared" si="284"/>
        <v>0</v>
      </c>
    </row>
    <row r="3612" spans="24:29" x14ac:dyDescent="0.3">
      <c r="X3612" s="970" t="str">
        <f t="shared" si="282"/>
        <v>PAS AE 2018</v>
      </c>
      <c r="Y3612" s="970" t="str">
        <f t="shared" si="283"/>
        <v/>
      </c>
      <c r="Z3612" s="957">
        <f t="shared" si="280"/>
        <v>0</v>
      </c>
      <c r="AA3612" s="957" t="str">
        <f t="shared" si="281"/>
        <v/>
      </c>
      <c r="AB3612" s="957">
        <f t="array" ref="AB3612">MAX(($I$2:$I$10000=I3612)*($W$2:$W$10000=W3612)*($E$2:$E$10000="51")*($P$2:$P$10000))</f>
        <v>0</v>
      </c>
      <c r="AC3612" s="957">
        <f t="shared" si="284"/>
        <v>0</v>
      </c>
    </row>
    <row r="3613" spans="24:29" x14ac:dyDescent="0.3">
      <c r="X3613" s="970" t="str">
        <f t="shared" si="282"/>
        <v>PAS AE 2018</v>
      </c>
      <c r="Y3613" s="970" t="str">
        <f t="shared" si="283"/>
        <v/>
      </c>
      <c r="Z3613" s="957">
        <f t="shared" si="280"/>
        <v>0</v>
      </c>
      <c r="AA3613" s="957" t="str">
        <f t="shared" si="281"/>
        <v/>
      </c>
      <c r="AB3613" s="957">
        <f t="array" ref="AB3613">MAX(($I$2:$I$10000=I3613)*($W$2:$W$10000=W3613)*($E$2:$E$10000="51")*($P$2:$P$10000))</f>
        <v>0</v>
      </c>
      <c r="AC3613" s="957">
        <f t="shared" si="284"/>
        <v>0</v>
      </c>
    </row>
    <row r="3614" spans="24:29" x14ac:dyDescent="0.3">
      <c r="X3614" s="970" t="str">
        <f t="shared" si="282"/>
        <v>PAS AE 2018</v>
      </c>
      <c r="Y3614" s="970" t="str">
        <f t="shared" si="283"/>
        <v/>
      </c>
      <c r="Z3614" s="957">
        <f t="shared" si="280"/>
        <v>0</v>
      </c>
      <c r="AA3614" s="957" t="str">
        <f t="shared" si="281"/>
        <v/>
      </c>
      <c r="AB3614" s="957">
        <f t="array" ref="AB3614">MAX(($I$2:$I$10000=I3614)*($W$2:$W$10000=W3614)*($E$2:$E$10000="51")*($P$2:$P$10000))</f>
        <v>0</v>
      </c>
      <c r="AC3614" s="957">
        <f t="shared" si="284"/>
        <v>0</v>
      </c>
    </row>
    <row r="3615" spans="24:29" x14ac:dyDescent="0.3">
      <c r="X3615" s="970" t="str">
        <f t="shared" si="282"/>
        <v>PAS AE 2018</v>
      </c>
      <c r="Y3615" s="970" t="str">
        <f t="shared" si="283"/>
        <v/>
      </c>
      <c r="Z3615" s="957">
        <f t="shared" si="280"/>
        <v>0</v>
      </c>
      <c r="AA3615" s="957" t="str">
        <f t="shared" si="281"/>
        <v/>
      </c>
      <c r="AB3615" s="957">
        <f t="array" ref="AB3615">MAX(($I$2:$I$10000=I3615)*($W$2:$W$10000=W3615)*($E$2:$E$10000="51")*($P$2:$P$10000))</f>
        <v>0</v>
      </c>
      <c r="AC3615" s="957">
        <f t="shared" si="284"/>
        <v>0</v>
      </c>
    </row>
    <row r="3616" spans="24:29" x14ac:dyDescent="0.3">
      <c r="X3616" s="970" t="str">
        <f t="shared" si="282"/>
        <v>PAS AE 2018</v>
      </c>
      <c r="Y3616" s="970" t="str">
        <f t="shared" si="283"/>
        <v/>
      </c>
      <c r="Z3616" s="957">
        <f t="shared" si="280"/>
        <v>0</v>
      </c>
      <c r="AA3616" s="957" t="str">
        <f t="shared" si="281"/>
        <v/>
      </c>
      <c r="AB3616" s="957">
        <f t="array" ref="AB3616">MAX(($I$2:$I$10000=I3616)*($W$2:$W$10000=W3616)*($E$2:$E$10000="51")*($P$2:$P$10000))</f>
        <v>0</v>
      </c>
      <c r="AC3616" s="957">
        <f t="shared" si="284"/>
        <v>0</v>
      </c>
    </row>
    <row r="3617" spans="24:29" x14ac:dyDescent="0.3">
      <c r="X3617" s="970" t="str">
        <f t="shared" si="282"/>
        <v>PAS AE 2018</v>
      </c>
      <c r="Y3617" s="970" t="str">
        <f t="shared" si="283"/>
        <v/>
      </c>
      <c r="Z3617" s="957">
        <f t="shared" si="280"/>
        <v>0</v>
      </c>
      <c r="AA3617" s="957" t="str">
        <f t="shared" si="281"/>
        <v/>
      </c>
      <c r="AB3617" s="957">
        <f t="array" ref="AB3617">MAX(($I$2:$I$10000=I3617)*($W$2:$W$10000=W3617)*($E$2:$E$10000="51")*($P$2:$P$10000))</f>
        <v>0</v>
      </c>
      <c r="AC3617" s="957">
        <f t="shared" si="284"/>
        <v>0</v>
      </c>
    </row>
    <row r="3618" spans="24:29" x14ac:dyDescent="0.3">
      <c r="X3618" s="970" t="str">
        <f t="shared" si="282"/>
        <v>PAS AE 2018</v>
      </c>
      <c r="Y3618" s="970" t="str">
        <f t="shared" si="283"/>
        <v/>
      </c>
      <c r="Z3618" s="957">
        <f t="shared" si="280"/>
        <v>0</v>
      </c>
      <c r="AA3618" s="957" t="str">
        <f t="shared" si="281"/>
        <v/>
      </c>
      <c r="AB3618" s="957">
        <f t="array" ref="AB3618">MAX(($I$2:$I$10000=I3618)*($W$2:$W$10000=W3618)*($E$2:$E$10000="51")*($P$2:$P$10000))</f>
        <v>0</v>
      </c>
      <c r="AC3618" s="957">
        <f t="shared" si="284"/>
        <v>0</v>
      </c>
    </row>
    <row r="3619" spans="24:29" x14ac:dyDescent="0.3">
      <c r="X3619" s="970" t="str">
        <f t="shared" si="282"/>
        <v>PAS AE 2018</v>
      </c>
      <c r="Y3619" s="970" t="str">
        <f t="shared" si="283"/>
        <v/>
      </c>
      <c r="Z3619" s="957">
        <f t="shared" si="280"/>
        <v>0</v>
      </c>
      <c r="AA3619" s="957" t="str">
        <f t="shared" si="281"/>
        <v/>
      </c>
      <c r="AB3619" s="957">
        <f t="array" ref="AB3619">MAX(($I$2:$I$10000=I3619)*($W$2:$W$10000=W3619)*($E$2:$E$10000="51")*($P$2:$P$10000))</f>
        <v>0</v>
      </c>
      <c r="AC3619" s="957">
        <f t="shared" si="284"/>
        <v>0</v>
      </c>
    </row>
    <row r="3620" spans="24:29" x14ac:dyDescent="0.3">
      <c r="X3620" s="970" t="str">
        <f t="shared" si="282"/>
        <v>PAS AE 2018</v>
      </c>
      <c r="Y3620" s="970" t="str">
        <f t="shared" si="283"/>
        <v/>
      </c>
      <c r="Z3620" s="957">
        <f t="shared" si="280"/>
        <v>0</v>
      </c>
      <c r="AA3620" s="957" t="str">
        <f t="shared" si="281"/>
        <v/>
      </c>
      <c r="AB3620" s="957">
        <f t="array" ref="AB3620">MAX(($I$2:$I$10000=I3620)*($W$2:$W$10000=W3620)*($E$2:$E$10000="51")*($P$2:$P$10000))</f>
        <v>0</v>
      </c>
      <c r="AC3620" s="957">
        <f t="shared" si="284"/>
        <v>0</v>
      </c>
    </row>
    <row r="3621" spans="24:29" x14ac:dyDescent="0.3">
      <c r="X3621" s="970" t="str">
        <f t="shared" si="282"/>
        <v>PAS AE 2018</v>
      </c>
      <c r="Y3621" s="970" t="str">
        <f t="shared" si="283"/>
        <v/>
      </c>
      <c r="Z3621" s="957">
        <f t="shared" si="280"/>
        <v>0</v>
      </c>
      <c r="AA3621" s="957" t="str">
        <f t="shared" si="281"/>
        <v/>
      </c>
      <c r="AB3621" s="957">
        <f t="array" ref="AB3621">MAX(($I$2:$I$10000=I3621)*($W$2:$W$10000=W3621)*($E$2:$E$10000="51")*($P$2:$P$10000))</f>
        <v>0</v>
      </c>
      <c r="AC3621" s="957">
        <f t="shared" si="284"/>
        <v>0</v>
      </c>
    </row>
    <row r="3622" spans="24:29" x14ac:dyDescent="0.3">
      <c r="X3622" s="970" t="str">
        <f t="shared" si="282"/>
        <v>PAS AE 2018</v>
      </c>
      <c r="Y3622" s="970" t="str">
        <f t="shared" si="283"/>
        <v/>
      </c>
      <c r="Z3622" s="957">
        <f t="shared" si="280"/>
        <v>0</v>
      </c>
      <c r="AA3622" s="957" t="str">
        <f t="shared" si="281"/>
        <v/>
      </c>
      <c r="AB3622" s="957">
        <f t="array" ref="AB3622">MAX(($I$2:$I$10000=I3622)*($W$2:$W$10000=W3622)*($E$2:$E$10000="51")*($P$2:$P$10000))</f>
        <v>0</v>
      </c>
      <c r="AC3622" s="957">
        <f t="shared" si="284"/>
        <v>0</v>
      </c>
    </row>
    <row r="3623" spans="24:29" x14ac:dyDescent="0.3">
      <c r="X3623" s="970" t="str">
        <f t="shared" si="282"/>
        <v>PAS AE 2018</v>
      </c>
      <c r="Y3623" s="970" t="str">
        <f t="shared" si="283"/>
        <v/>
      </c>
      <c r="Z3623" s="957">
        <f t="shared" si="280"/>
        <v>0</v>
      </c>
      <c r="AA3623" s="957" t="str">
        <f t="shared" si="281"/>
        <v/>
      </c>
      <c r="AB3623" s="957">
        <f t="array" ref="AB3623">MAX(($I$2:$I$10000=I3623)*($W$2:$W$10000=W3623)*($E$2:$E$10000="51")*($P$2:$P$10000))</f>
        <v>0</v>
      </c>
      <c r="AC3623" s="957">
        <f t="shared" si="284"/>
        <v>0</v>
      </c>
    </row>
    <row r="3624" spans="24:29" x14ac:dyDescent="0.3">
      <c r="X3624" s="970" t="str">
        <f t="shared" si="282"/>
        <v>PAS AE 2018</v>
      </c>
      <c r="Y3624" s="970" t="str">
        <f t="shared" si="283"/>
        <v/>
      </c>
      <c r="Z3624" s="957">
        <f t="shared" si="280"/>
        <v>0</v>
      </c>
      <c r="AA3624" s="957" t="str">
        <f t="shared" si="281"/>
        <v/>
      </c>
      <c r="AB3624" s="957">
        <f t="array" ref="AB3624">MAX(($I$2:$I$10000=I3624)*($W$2:$W$10000=W3624)*($E$2:$E$10000="51")*($P$2:$P$10000))</f>
        <v>0</v>
      </c>
      <c r="AC3624" s="957">
        <f t="shared" si="284"/>
        <v>0</v>
      </c>
    </row>
    <row r="3625" spans="24:29" x14ac:dyDescent="0.3">
      <c r="X3625" s="970" t="str">
        <f t="shared" si="282"/>
        <v>PAS AE 2018</v>
      </c>
      <c r="Y3625" s="970" t="str">
        <f t="shared" si="283"/>
        <v/>
      </c>
      <c r="Z3625" s="957">
        <f t="shared" si="280"/>
        <v>0</v>
      </c>
      <c r="AA3625" s="957" t="str">
        <f t="shared" si="281"/>
        <v/>
      </c>
      <c r="AB3625" s="957">
        <f t="array" ref="AB3625">MAX(($I$2:$I$10000=I3625)*($W$2:$W$10000=W3625)*($E$2:$E$10000="51")*($P$2:$P$10000))</f>
        <v>0</v>
      </c>
      <c r="AC3625" s="957">
        <f t="shared" si="284"/>
        <v>0</v>
      </c>
    </row>
    <row r="3626" spans="24:29" x14ac:dyDescent="0.3">
      <c r="X3626" s="970" t="str">
        <f t="shared" si="282"/>
        <v>PAS AE 2018</v>
      </c>
      <c r="Y3626" s="970" t="str">
        <f t="shared" si="283"/>
        <v/>
      </c>
      <c r="Z3626" s="957">
        <f t="shared" si="280"/>
        <v>0</v>
      </c>
      <c r="AA3626" s="957" t="str">
        <f t="shared" si="281"/>
        <v/>
      </c>
      <c r="AB3626" s="957">
        <f t="array" ref="AB3626">MAX(($I$2:$I$10000=I3626)*($W$2:$W$10000=W3626)*($E$2:$E$10000="51")*($P$2:$P$10000))</f>
        <v>0</v>
      </c>
      <c r="AC3626" s="957">
        <f t="shared" si="284"/>
        <v>0</v>
      </c>
    </row>
    <row r="3627" spans="24:29" x14ac:dyDescent="0.3">
      <c r="X3627" s="970" t="str">
        <f t="shared" si="282"/>
        <v>PAS AE 2018</v>
      </c>
      <c r="Y3627" s="970" t="str">
        <f t="shared" si="283"/>
        <v/>
      </c>
      <c r="Z3627" s="957">
        <f t="shared" si="280"/>
        <v>0</v>
      </c>
      <c r="AA3627" s="957" t="str">
        <f t="shared" si="281"/>
        <v/>
      </c>
      <c r="AB3627" s="957">
        <f t="array" ref="AB3627">MAX(($I$2:$I$10000=I3627)*($W$2:$W$10000=W3627)*($E$2:$E$10000="51")*($P$2:$P$10000))</f>
        <v>0</v>
      </c>
      <c r="AC3627" s="957">
        <f t="shared" si="284"/>
        <v>0</v>
      </c>
    </row>
    <row r="3628" spans="24:29" x14ac:dyDescent="0.3">
      <c r="X3628" s="970" t="str">
        <f t="shared" si="282"/>
        <v>PAS AE 2018</v>
      </c>
      <c r="Y3628" s="970" t="str">
        <f t="shared" si="283"/>
        <v/>
      </c>
      <c r="Z3628" s="957">
        <f t="shared" si="280"/>
        <v>0</v>
      </c>
      <c r="AA3628" s="957" t="str">
        <f t="shared" si="281"/>
        <v/>
      </c>
      <c r="AB3628" s="957">
        <f t="array" ref="AB3628">MAX(($I$2:$I$10000=I3628)*($W$2:$W$10000=W3628)*($E$2:$E$10000="51")*($P$2:$P$10000))</f>
        <v>0</v>
      </c>
      <c r="AC3628" s="957">
        <f t="shared" si="284"/>
        <v>0</v>
      </c>
    </row>
    <row r="3629" spans="24:29" x14ac:dyDescent="0.3">
      <c r="X3629" s="970" t="str">
        <f t="shared" si="282"/>
        <v>PAS AE 2018</v>
      </c>
      <c r="Y3629" s="970" t="str">
        <f t="shared" si="283"/>
        <v/>
      </c>
      <c r="Z3629" s="957">
        <f t="shared" si="280"/>
        <v>0</v>
      </c>
      <c r="AA3629" s="957" t="str">
        <f t="shared" si="281"/>
        <v/>
      </c>
      <c r="AB3629" s="957">
        <f t="array" ref="AB3629">MAX(($I$2:$I$10000=I3629)*($W$2:$W$10000=W3629)*($E$2:$E$10000="51")*($P$2:$P$10000))</f>
        <v>0</v>
      </c>
      <c r="AC3629" s="957">
        <f t="shared" si="284"/>
        <v>0</v>
      </c>
    </row>
    <row r="3630" spans="24:29" x14ac:dyDescent="0.3">
      <c r="X3630" s="970" t="str">
        <f t="shared" si="282"/>
        <v>PAS AE 2018</v>
      </c>
      <c r="Y3630" s="970" t="str">
        <f t="shared" si="283"/>
        <v/>
      </c>
      <c r="Z3630" s="957">
        <f t="shared" si="280"/>
        <v>0</v>
      </c>
      <c r="AA3630" s="957" t="str">
        <f t="shared" si="281"/>
        <v/>
      </c>
      <c r="AB3630" s="957">
        <f t="array" ref="AB3630">MAX(($I$2:$I$10000=I3630)*($W$2:$W$10000=W3630)*($E$2:$E$10000="51")*($P$2:$P$10000))</f>
        <v>0</v>
      </c>
      <c r="AC3630" s="957">
        <f t="shared" si="284"/>
        <v>0</v>
      </c>
    </row>
    <row r="3631" spans="24:29" x14ac:dyDescent="0.3">
      <c r="X3631" s="970" t="str">
        <f t="shared" si="282"/>
        <v>PAS AE 2018</v>
      </c>
      <c r="Y3631" s="970" t="str">
        <f t="shared" si="283"/>
        <v/>
      </c>
      <c r="Z3631" s="957">
        <f t="shared" si="280"/>
        <v>0</v>
      </c>
      <c r="AA3631" s="957" t="str">
        <f t="shared" si="281"/>
        <v/>
      </c>
      <c r="AB3631" s="957">
        <f t="array" ref="AB3631">MAX(($I$2:$I$10000=I3631)*($W$2:$W$10000=W3631)*($E$2:$E$10000="51")*($P$2:$P$10000))</f>
        <v>0</v>
      </c>
      <c r="AC3631" s="957">
        <f t="shared" si="284"/>
        <v>0</v>
      </c>
    </row>
    <row r="3632" spans="24:29" x14ac:dyDescent="0.3">
      <c r="X3632" s="970" t="str">
        <f t="shared" si="282"/>
        <v>PAS AE 2018</v>
      </c>
      <c r="Y3632" s="970" t="str">
        <f t="shared" si="283"/>
        <v/>
      </c>
      <c r="Z3632" s="957">
        <f t="shared" si="280"/>
        <v>0</v>
      </c>
      <c r="AA3632" s="957" t="str">
        <f t="shared" si="281"/>
        <v/>
      </c>
      <c r="AB3632" s="957">
        <f t="array" ref="AB3632">MAX(($I$2:$I$10000=I3632)*($W$2:$W$10000=W3632)*($E$2:$E$10000="51")*($P$2:$P$10000))</f>
        <v>0</v>
      </c>
      <c r="AC3632" s="957">
        <f t="shared" si="284"/>
        <v>0</v>
      </c>
    </row>
    <row r="3633" spans="24:29" x14ac:dyDescent="0.3">
      <c r="X3633" s="970" t="str">
        <f t="shared" si="282"/>
        <v>PAS AE 2018</v>
      </c>
      <c r="Y3633" s="970" t="str">
        <f t="shared" si="283"/>
        <v/>
      </c>
      <c r="Z3633" s="957">
        <f t="shared" si="280"/>
        <v>0</v>
      </c>
      <c r="AA3633" s="957" t="str">
        <f t="shared" si="281"/>
        <v/>
      </c>
      <c r="AB3633" s="957">
        <f t="array" ref="AB3633">MAX(($I$2:$I$10000=I3633)*($W$2:$W$10000=W3633)*($E$2:$E$10000="51")*($P$2:$P$10000))</f>
        <v>0</v>
      </c>
      <c r="AC3633" s="957">
        <f t="shared" si="284"/>
        <v>0</v>
      </c>
    </row>
    <row r="3634" spans="24:29" x14ac:dyDescent="0.3">
      <c r="X3634" s="970" t="str">
        <f t="shared" si="282"/>
        <v>PAS AE 2018</v>
      </c>
      <c r="Y3634" s="970" t="str">
        <f t="shared" si="283"/>
        <v/>
      </c>
      <c r="Z3634" s="957">
        <f t="shared" si="280"/>
        <v>0</v>
      </c>
      <c r="AA3634" s="957" t="str">
        <f t="shared" si="281"/>
        <v/>
      </c>
      <c r="AB3634" s="957">
        <f t="array" ref="AB3634">MAX(($I$2:$I$10000=I3634)*($W$2:$W$10000=W3634)*($E$2:$E$10000="51")*($P$2:$P$10000))</f>
        <v>0</v>
      </c>
      <c r="AC3634" s="957">
        <f t="shared" si="284"/>
        <v>0</v>
      </c>
    </row>
    <row r="3635" spans="24:29" x14ac:dyDescent="0.3">
      <c r="X3635" s="970" t="str">
        <f t="shared" si="282"/>
        <v>PAS AE 2018</v>
      </c>
      <c r="Y3635" s="970" t="str">
        <f t="shared" si="283"/>
        <v/>
      </c>
      <c r="Z3635" s="957">
        <f t="shared" si="280"/>
        <v>0</v>
      </c>
      <c r="AA3635" s="957" t="str">
        <f t="shared" si="281"/>
        <v/>
      </c>
      <c r="AB3635" s="957">
        <f t="array" ref="AB3635">MAX(($I$2:$I$10000=I3635)*($W$2:$W$10000=W3635)*($E$2:$E$10000="51")*($P$2:$P$10000))</f>
        <v>0</v>
      </c>
      <c r="AC3635" s="957">
        <f t="shared" si="284"/>
        <v>0</v>
      </c>
    </row>
    <row r="3636" spans="24:29" x14ac:dyDescent="0.3">
      <c r="X3636" s="970" t="str">
        <f t="shared" si="282"/>
        <v>PAS AE 2018</v>
      </c>
      <c r="Y3636" s="970" t="str">
        <f t="shared" si="283"/>
        <v/>
      </c>
      <c r="Z3636" s="957">
        <f t="shared" si="280"/>
        <v>0</v>
      </c>
      <c r="AA3636" s="957" t="str">
        <f t="shared" si="281"/>
        <v/>
      </c>
      <c r="AB3636" s="957">
        <f t="array" ref="AB3636">MAX(($I$2:$I$10000=I3636)*($W$2:$W$10000=W3636)*($E$2:$E$10000="51")*($P$2:$P$10000))</f>
        <v>0</v>
      </c>
      <c r="AC3636" s="957">
        <f t="shared" si="284"/>
        <v>0</v>
      </c>
    </row>
    <row r="3637" spans="24:29" x14ac:dyDescent="0.3">
      <c r="X3637" s="970" t="str">
        <f t="shared" si="282"/>
        <v>PAS AE 2018</v>
      </c>
      <c r="Y3637" s="970" t="str">
        <f t="shared" si="283"/>
        <v/>
      </c>
      <c r="Z3637" s="957">
        <f t="shared" si="280"/>
        <v>0</v>
      </c>
      <c r="AA3637" s="957" t="str">
        <f t="shared" si="281"/>
        <v/>
      </c>
      <c r="AB3637" s="957">
        <f t="array" ref="AB3637">MAX(($I$2:$I$10000=I3637)*($W$2:$W$10000=W3637)*($E$2:$E$10000="51")*($P$2:$P$10000))</f>
        <v>0</v>
      </c>
      <c r="AC3637" s="957">
        <f t="shared" si="284"/>
        <v>0</v>
      </c>
    </row>
    <row r="3638" spans="24:29" x14ac:dyDescent="0.3">
      <c r="X3638" s="970" t="str">
        <f t="shared" si="282"/>
        <v>PAS AE 2018</v>
      </c>
      <c r="Y3638" s="970" t="str">
        <f t="shared" si="283"/>
        <v/>
      </c>
      <c r="Z3638" s="957">
        <f t="shared" si="280"/>
        <v>0</v>
      </c>
      <c r="AA3638" s="957" t="str">
        <f t="shared" si="281"/>
        <v/>
      </c>
      <c r="AB3638" s="957">
        <f t="array" ref="AB3638">MAX(($I$2:$I$10000=I3638)*($W$2:$W$10000=W3638)*($E$2:$E$10000="51")*($P$2:$P$10000))</f>
        <v>0</v>
      </c>
      <c r="AC3638" s="957">
        <f t="shared" si="284"/>
        <v>0</v>
      </c>
    </row>
    <row r="3639" spans="24:29" x14ac:dyDescent="0.3">
      <c r="X3639" s="970" t="str">
        <f t="shared" si="282"/>
        <v>PAS AE 2018</v>
      </c>
      <c r="Y3639" s="970" t="str">
        <f t="shared" si="283"/>
        <v/>
      </c>
      <c r="Z3639" s="957">
        <f t="shared" si="280"/>
        <v>0</v>
      </c>
      <c r="AA3639" s="957" t="str">
        <f t="shared" si="281"/>
        <v/>
      </c>
      <c r="AB3639" s="957">
        <f t="array" ref="AB3639">MAX(($I$2:$I$10000=I3639)*($W$2:$W$10000=W3639)*($E$2:$E$10000="51")*($P$2:$P$10000))</f>
        <v>0</v>
      </c>
      <c r="AC3639" s="957">
        <f t="shared" si="284"/>
        <v>0</v>
      </c>
    </row>
    <row r="3640" spans="24:29" x14ac:dyDescent="0.3">
      <c r="X3640" s="970" t="str">
        <f t="shared" si="282"/>
        <v>PAS AE 2018</v>
      </c>
      <c r="Y3640" s="970" t="str">
        <f t="shared" si="283"/>
        <v/>
      </c>
      <c r="Z3640" s="957">
        <f t="shared" si="280"/>
        <v>0</v>
      </c>
      <c r="AA3640" s="957" t="str">
        <f t="shared" si="281"/>
        <v/>
      </c>
      <c r="AB3640" s="957">
        <f t="array" ref="AB3640">MAX(($I$2:$I$10000=I3640)*($W$2:$W$10000=W3640)*($E$2:$E$10000="51")*($P$2:$P$10000))</f>
        <v>0</v>
      </c>
      <c r="AC3640" s="957">
        <f t="shared" si="284"/>
        <v>0</v>
      </c>
    </row>
    <row r="3641" spans="24:29" x14ac:dyDescent="0.3">
      <c r="X3641" s="970" t="str">
        <f t="shared" si="282"/>
        <v>PAS AE 2018</v>
      </c>
      <c r="Y3641" s="970" t="str">
        <f t="shared" si="283"/>
        <v/>
      </c>
      <c r="Z3641" s="957">
        <f t="shared" si="280"/>
        <v>0</v>
      </c>
      <c r="AA3641" s="957" t="str">
        <f t="shared" si="281"/>
        <v/>
      </c>
      <c r="AB3641" s="957">
        <f t="array" ref="AB3641">MAX(($I$2:$I$10000=I3641)*($W$2:$W$10000=W3641)*($E$2:$E$10000="51")*($P$2:$P$10000))</f>
        <v>0</v>
      </c>
      <c r="AC3641" s="957">
        <f t="shared" si="284"/>
        <v>0</v>
      </c>
    </row>
    <row r="3642" spans="24:29" x14ac:dyDescent="0.3">
      <c r="X3642" s="970" t="str">
        <f t="shared" si="282"/>
        <v>PAS AE 2018</v>
      </c>
      <c r="Y3642" s="970" t="str">
        <f t="shared" si="283"/>
        <v/>
      </c>
      <c r="Z3642" s="957">
        <f t="shared" si="280"/>
        <v>0</v>
      </c>
      <c r="AA3642" s="957" t="str">
        <f t="shared" si="281"/>
        <v/>
      </c>
      <c r="AB3642" s="957">
        <f t="array" ref="AB3642">MAX(($I$2:$I$10000=I3642)*($W$2:$W$10000=W3642)*($E$2:$E$10000="51")*($P$2:$P$10000))</f>
        <v>0</v>
      </c>
      <c r="AC3642" s="957">
        <f t="shared" si="284"/>
        <v>0</v>
      </c>
    </row>
    <row r="3643" spans="24:29" x14ac:dyDescent="0.3">
      <c r="X3643" s="970" t="str">
        <f t="shared" si="282"/>
        <v>PAS AE 2018</v>
      </c>
      <c r="Y3643" s="970" t="str">
        <f t="shared" si="283"/>
        <v/>
      </c>
      <c r="Z3643" s="957">
        <f t="shared" si="280"/>
        <v>0</v>
      </c>
      <c r="AA3643" s="957" t="str">
        <f t="shared" si="281"/>
        <v/>
      </c>
      <c r="AB3643" s="957">
        <f t="array" ref="AB3643">MAX(($I$2:$I$10000=I3643)*($W$2:$W$10000=W3643)*($E$2:$E$10000="51")*($P$2:$P$10000))</f>
        <v>0</v>
      </c>
      <c r="AC3643" s="957">
        <f t="shared" si="284"/>
        <v>0</v>
      </c>
    </row>
    <row r="3644" spans="24:29" x14ac:dyDescent="0.3">
      <c r="X3644" s="970" t="str">
        <f t="shared" si="282"/>
        <v>PAS AE 2018</v>
      </c>
      <c r="Y3644" s="970" t="str">
        <f t="shared" si="283"/>
        <v/>
      </c>
      <c r="Z3644" s="957">
        <f t="shared" si="280"/>
        <v>0</v>
      </c>
      <c r="AA3644" s="957" t="str">
        <f t="shared" si="281"/>
        <v/>
      </c>
      <c r="AB3644" s="957">
        <f t="array" ref="AB3644">MAX(($I$2:$I$10000=I3644)*($W$2:$W$10000=W3644)*($E$2:$E$10000="51")*($P$2:$P$10000))</f>
        <v>0</v>
      </c>
      <c r="AC3644" s="957">
        <f t="shared" si="284"/>
        <v>0</v>
      </c>
    </row>
    <row r="3645" spans="24:29" x14ac:dyDescent="0.3">
      <c r="X3645" s="970" t="str">
        <f t="shared" si="282"/>
        <v>PAS AE 2018</v>
      </c>
      <c r="Y3645" s="970" t="str">
        <f t="shared" si="283"/>
        <v/>
      </c>
      <c r="Z3645" s="957">
        <f t="shared" si="280"/>
        <v>0</v>
      </c>
      <c r="AA3645" s="957" t="str">
        <f t="shared" si="281"/>
        <v/>
      </c>
      <c r="AB3645" s="957">
        <f t="array" ref="AB3645">MAX(($I$2:$I$10000=I3645)*($W$2:$W$10000=W3645)*($E$2:$E$10000="51")*($P$2:$P$10000))</f>
        <v>0</v>
      </c>
      <c r="AC3645" s="957">
        <f t="shared" si="284"/>
        <v>0</v>
      </c>
    </row>
    <row r="3646" spans="24:29" x14ac:dyDescent="0.3">
      <c r="X3646" s="970" t="str">
        <f t="shared" si="282"/>
        <v>PAS AE 2018</v>
      </c>
      <c r="Y3646" s="970" t="str">
        <f t="shared" si="283"/>
        <v/>
      </c>
      <c r="Z3646" s="957">
        <f t="shared" si="280"/>
        <v>0</v>
      </c>
      <c r="AA3646" s="957" t="str">
        <f t="shared" si="281"/>
        <v/>
      </c>
      <c r="AB3646" s="957">
        <f t="array" ref="AB3646">MAX(($I$2:$I$10000=I3646)*($W$2:$W$10000=W3646)*($E$2:$E$10000="51")*($P$2:$P$10000))</f>
        <v>0</v>
      </c>
      <c r="AC3646" s="957">
        <f t="shared" si="284"/>
        <v>0</v>
      </c>
    </row>
    <row r="3647" spans="24:29" x14ac:dyDescent="0.3">
      <c r="X3647" s="970" t="str">
        <f t="shared" si="282"/>
        <v>PAS AE 2018</v>
      </c>
      <c r="Y3647" s="970" t="str">
        <f t="shared" si="283"/>
        <v/>
      </c>
      <c r="Z3647" s="957">
        <f t="shared" si="280"/>
        <v>0</v>
      </c>
      <c r="AA3647" s="957" t="str">
        <f t="shared" si="281"/>
        <v/>
      </c>
      <c r="AB3647" s="957">
        <f t="array" ref="AB3647">MAX(($I$2:$I$10000=I3647)*($W$2:$W$10000=W3647)*($E$2:$E$10000="51")*($P$2:$P$10000))</f>
        <v>0</v>
      </c>
      <c r="AC3647" s="957">
        <f t="shared" si="284"/>
        <v>0</v>
      </c>
    </row>
    <row r="3648" spans="24:29" x14ac:dyDescent="0.3">
      <c r="X3648" s="970" t="str">
        <f t="shared" si="282"/>
        <v>PAS AE 2018</v>
      </c>
      <c r="Y3648" s="970" t="str">
        <f t="shared" si="283"/>
        <v/>
      </c>
      <c r="Z3648" s="957">
        <f t="shared" si="280"/>
        <v>0</v>
      </c>
      <c r="AA3648" s="957" t="str">
        <f t="shared" si="281"/>
        <v/>
      </c>
      <c r="AB3648" s="957">
        <f t="array" ref="AB3648">MAX(($I$2:$I$10000=I3648)*($W$2:$W$10000=W3648)*($E$2:$E$10000="51")*($P$2:$P$10000))</f>
        <v>0</v>
      </c>
      <c r="AC3648" s="957">
        <f t="shared" si="284"/>
        <v>0</v>
      </c>
    </row>
    <row r="3649" spans="24:29" x14ac:dyDescent="0.3">
      <c r="X3649" s="970" t="str">
        <f t="shared" si="282"/>
        <v>PAS AE 2018</v>
      </c>
      <c r="Y3649" s="970" t="str">
        <f t="shared" si="283"/>
        <v/>
      </c>
      <c r="Z3649" s="957">
        <f t="shared" si="280"/>
        <v>0</v>
      </c>
      <c r="AA3649" s="957" t="str">
        <f t="shared" si="281"/>
        <v/>
      </c>
      <c r="AB3649" s="957">
        <f t="array" ref="AB3649">MAX(($I$2:$I$10000=I3649)*($W$2:$W$10000=W3649)*($E$2:$E$10000="51")*($P$2:$P$10000))</f>
        <v>0</v>
      </c>
      <c r="AC3649" s="957">
        <f t="shared" si="284"/>
        <v>0</v>
      </c>
    </row>
    <row r="3650" spans="24:29" x14ac:dyDescent="0.3">
      <c r="X3650" s="970" t="str">
        <f t="shared" si="282"/>
        <v>PAS AE 2018</v>
      </c>
      <c r="Y3650" s="970" t="str">
        <f t="shared" si="283"/>
        <v/>
      </c>
      <c r="Z3650" s="957">
        <f t="shared" ref="Z3650:Z3713" si="285">IF(AND(X3650="AE 2018",Y3650&lt;&gt;"0"),F3650,0)</f>
        <v>0</v>
      </c>
      <c r="AA3650" s="957" t="str">
        <f t="shared" ref="AA3650:AA3713" si="286">LEFT(C3650,12)</f>
        <v/>
      </c>
      <c r="AB3650" s="957">
        <f t="array" ref="AB3650">MAX(($I$2:$I$10000=I3650)*($W$2:$W$10000=W3650)*($E$2:$E$10000="51")*($P$2:$P$10000))</f>
        <v>0</v>
      </c>
      <c r="AC3650" s="957">
        <f t="shared" si="284"/>
        <v>0</v>
      </c>
    </row>
    <row r="3651" spans="24:29" x14ac:dyDescent="0.3">
      <c r="X3651" s="970" t="str">
        <f t="shared" ref="X3651:X3714" si="287">IF(AND(OR(E3651="51",E3651="57",E3651="54",E3651="61"),YEAR(AB3651)=2018),"AE 2018","PAS AE 2018")</f>
        <v>PAS AE 2018</v>
      </c>
      <c r="Y3651" s="970" t="str">
        <f t="shared" ref="Y3651:Y3714" si="288">CONCATENATE(W3651,I3651,E3651)</f>
        <v/>
      </c>
      <c r="Z3651" s="957">
        <f t="shared" si="285"/>
        <v>0</v>
      </c>
      <c r="AA3651" s="957" t="str">
        <f t="shared" si="286"/>
        <v/>
      </c>
      <c r="AB3651" s="957">
        <f t="array" ref="AB3651">MAX(($I$2:$I$10000=I3651)*($W$2:$W$10000=W3651)*($E$2:$E$10000="51")*($P$2:$P$10000))</f>
        <v>0</v>
      </c>
      <c r="AC3651" s="957">
        <f t="shared" ref="AC3651:AC3714" si="289">IF(YEAR(A3651)&gt;2018,0,F3651)</f>
        <v>0</v>
      </c>
    </row>
    <row r="3652" spans="24:29" x14ac:dyDescent="0.3">
      <c r="X3652" s="970" t="str">
        <f t="shared" si="287"/>
        <v>PAS AE 2018</v>
      </c>
      <c r="Y3652" s="970" t="str">
        <f t="shared" si="288"/>
        <v/>
      </c>
      <c r="Z3652" s="957">
        <f t="shared" si="285"/>
        <v>0</v>
      </c>
      <c r="AA3652" s="957" t="str">
        <f t="shared" si="286"/>
        <v/>
      </c>
      <c r="AB3652" s="957">
        <f t="array" ref="AB3652">MAX(($I$2:$I$10000=I3652)*($W$2:$W$10000=W3652)*($E$2:$E$10000="51")*($P$2:$P$10000))</f>
        <v>0</v>
      </c>
      <c r="AC3652" s="957">
        <f t="shared" si="289"/>
        <v>0</v>
      </c>
    </row>
    <row r="3653" spans="24:29" x14ac:dyDescent="0.3">
      <c r="X3653" s="970" t="str">
        <f t="shared" si="287"/>
        <v>PAS AE 2018</v>
      </c>
      <c r="Y3653" s="970" t="str">
        <f t="shared" si="288"/>
        <v/>
      </c>
      <c r="Z3653" s="957">
        <f t="shared" si="285"/>
        <v>0</v>
      </c>
      <c r="AA3653" s="957" t="str">
        <f t="shared" si="286"/>
        <v/>
      </c>
      <c r="AB3653" s="957">
        <f t="array" ref="AB3653">MAX(($I$2:$I$10000=I3653)*($W$2:$W$10000=W3653)*($E$2:$E$10000="51")*($P$2:$P$10000))</f>
        <v>0</v>
      </c>
      <c r="AC3653" s="957">
        <f t="shared" si="289"/>
        <v>0</v>
      </c>
    </row>
    <row r="3654" spans="24:29" x14ac:dyDescent="0.3">
      <c r="X3654" s="970" t="str">
        <f t="shared" si="287"/>
        <v>PAS AE 2018</v>
      </c>
      <c r="Y3654" s="970" t="str">
        <f t="shared" si="288"/>
        <v/>
      </c>
      <c r="Z3654" s="957">
        <f t="shared" si="285"/>
        <v>0</v>
      </c>
      <c r="AA3654" s="957" t="str">
        <f t="shared" si="286"/>
        <v/>
      </c>
      <c r="AB3654" s="957">
        <f t="array" ref="AB3654">MAX(($I$2:$I$10000=I3654)*($W$2:$W$10000=W3654)*($E$2:$E$10000="51")*($P$2:$P$10000))</f>
        <v>0</v>
      </c>
      <c r="AC3654" s="957">
        <f t="shared" si="289"/>
        <v>0</v>
      </c>
    </row>
    <row r="3655" spans="24:29" x14ac:dyDescent="0.3">
      <c r="X3655" s="970" t="str">
        <f t="shared" si="287"/>
        <v>PAS AE 2018</v>
      </c>
      <c r="Y3655" s="970" t="str">
        <f t="shared" si="288"/>
        <v/>
      </c>
      <c r="Z3655" s="957">
        <f t="shared" si="285"/>
        <v>0</v>
      </c>
      <c r="AA3655" s="957" t="str">
        <f t="shared" si="286"/>
        <v/>
      </c>
      <c r="AB3655" s="957">
        <f t="array" ref="AB3655">MAX(($I$2:$I$10000=I3655)*($W$2:$W$10000=W3655)*($E$2:$E$10000="51")*($P$2:$P$10000))</f>
        <v>0</v>
      </c>
      <c r="AC3655" s="957">
        <f t="shared" si="289"/>
        <v>0</v>
      </c>
    </row>
    <row r="3656" spans="24:29" x14ac:dyDescent="0.3">
      <c r="X3656" s="970" t="str">
        <f t="shared" si="287"/>
        <v>PAS AE 2018</v>
      </c>
      <c r="Y3656" s="970" t="str">
        <f t="shared" si="288"/>
        <v/>
      </c>
      <c r="Z3656" s="957">
        <f t="shared" si="285"/>
        <v>0</v>
      </c>
      <c r="AA3656" s="957" t="str">
        <f t="shared" si="286"/>
        <v/>
      </c>
      <c r="AB3656" s="957">
        <f t="array" ref="AB3656">MAX(($I$2:$I$10000=I3656)*($W$2:$W$10000=W3656)*($E$2:$E$10000="51")*($P$2:$P$10000))</f>
        <v>0</v>
      </c>
      <c r="AC3656" s="957">
        <f t="shared" si="289"/>
        <v>0</v>
      </c>
    </row>
    <row r="3657" spans="24:29" x14ac:dyDescent="0.3">
      <c r="X3657" s="970" t="str">
        <f t="shared" si="287"/>
        <v>PAS AE 2018</v>
      </c>
      <c r="Y3657" s="970" t="str">
        <f t="shared" si="288"/>
        <v/>
      </c>
      <c r="Z3657" s="957">
        <f t="shared" si="285"/>
        <v>0</v>
      </c>
      <c r="AA3657" s="957" t="str">
        <f t="shared" si="286"/>
        <v/>
      </c>
      <c r="AB3657" s="957">
        <f t="array" ref="AB3657">MAX(($I$2:$I$10000=I3657)*($W$2:$W$10000=W3657)*($E$2:$E$10000="51")*($P$2:$P$10000))</f>
        <v>0</v>
      </c>
      <c r="AC3657" s="957">
        <f t="shared" si="289"/>
        <v>0</v>
      </c>
    </row>
    <row r="3658" spans="24:29" x14ac:dyDescent="0.3">
      <c r="X3658" s="970" t="str">
        <f t="shared" si="287"/>
        <v>PAS AE 2018</v>
      </c>
      <c r="Y3658" s="970" t="str">
        <f t="shared" si="288"/>
        <v/>
      </c>
      <c r="Z3658" s="957">
        <f t="shared" si="285"/>
        <v>0</v>
      </c>
      <c r="AA3658" s="957" t="str">
        <f t="shared" si="286"/>
        <v/>
      </c>
      <c r="AB3658" s="957">
        <f t="array" ref="AB3658">MAX(($I$2:$I$10000=I3658)*($W$2:$W$10000=W3658)*($E$2:$E$10000="51")*($P$2:$P$10000))</f>
        <v>0</v>
      </c>
      <c r="AC3658" s="957">
        <f t="shared" si="289"/>
        <v>0</v>
      </c>
    </row>
    <row r="3659" spans="24:29" x14ac:dyDescent="0.3">
      <c r="X3659" s="970" t="str">
        <f t="shared" si="287"/>
        <v>PAS AE 2018</v>
      </c>
      <c r="Y3659" s="970" t="str">
        <f t="shared" si="288"/>
        <v/>
      </c>
      <c r="Z3659" s="957">
        <f t="shared" si="285"/>
        <v>0</v>
      </c>
      <c r="AA3659" s="957" t="str">
        <f t="shared" si="286"/>
        <v/>
      </c>
      <c r="AB3659" s="957">
        <f t="array" ref="AB3659">MAX(($I$2:$I$10000=I3659)*($W$2:$W$10000=W3659)*($E$2:$E$10000="51")*($P$2:$P$10000))</f>
        <v>0</v>
      </c>
      <c r="AC3659" s="957">
        <f t="shared" si="289"/>
        <v>0</v>
      </c>
    </row>
    <row r="3660" spans="24:29" x14ac:dyDescent="0.3">
      <c r="X3660" s="970" t="str">
        <f t="shared" si="287"/>
        <v>PAS AE 2018</v>
      </c>
      <c r="Y3660" s="970" t="str">
        <f t="shared" si="288"/>
        <v/>
      </c>
      <c r="Z3660" s="957">
        <f t="shared" si="285"/>
        <v>0</v>
      </c>
      <c r="AA3660" s="957" t="str">
        <f t="shared" si="286"/>
        <v/>
      </c>
      <c r="AB3660" s="957">
        <f t="array" ref="AB3660">MAX(($I$2:$I$10000=I3660)*($W$2:$W$10000=W3660)*($E$2:$E$10000="51")*($P$2:$P$10000))</f>
        <v>0</v>
      </c>
      <c r="AC3660" s="957">
        <f t="shared" si="289"/>
        <v>0</v>
      </c>
    </row>
    <row r="3661" spans="24:29" x14ac:dyDescent="0.3">
      <c r="X3661" s="970" t="str">
        <f t="shared" si="287"/>
        <v>PAS AE 2018</v>
      </c>
      <c r="Y3661" s="970" t="str">
        <f t="shared" si="288"/>
        <v/>
      </c>
      <c r="Z3661" s="957">
        <f t="shared" si="285"/>
        <v>0</v>
      </c>
      <c r="AA3661" s="957" t="str">
        <f t="shared" si="286"/>
        <v/>
      </c>
      <c r="AB3661" s="957">
        <f t="array" ref="AB3661">MAX(($I$2:$I$10000=I3661)*($W$2:$W$10000=W3661)*($E$2:$E$10000="51")*($P$2:$P$10000))</f>
        <v>0</v>
      </c>
      <c r="AC3661" s="957">
        <f t="shared" si="289"/>
        <v>0</v>
      </c>
    </row>
    <row r="3662" spans="24:29" x14ac:dyDescent="0.3">
      <c r="X3662" s="970" t="str">
        <f t="shared" si="287"/>
        <v>PAS AE 2018</v>
      </c>
      <c r="Y3662" s="970" t="str">
        <f t="shared" si="288"/>
        <v/>
      </c>
      <c r="Z3662" s="957">
        <f t="shared" si="285"/>
        <v>0</v>
      </c>
      <c r="AA3662" s="957" t="str">
        <f t="shared" si="286"/>
        <v/>
      </c>
      <c r="AB3662" s="957">
        <f t="array" ref="AB3662">MAX(($I$2:$I$10000=I3662)*($W$2:$W$10000=W3662)*($E$2:$E$10000="51")*($P$2:$P$10000))</f>
        <v>0</v>
      </c>
      <c r="AC3662" s="957">
        <f t="shared" si="289"/>
        <v>0</v>
      </c>
    </row>
    <row r="3663" spans="24:29" x14ac:dyDescent="0.3">
      <c r="X3663" s="970" t="str">
        <f t="shared" si="287"/>
        <v>PAS AE 2018</v>
      </c>
      <c r="Y3663" s="970" t="str">
        <f t="shared" si="288"/>
        <v/>
      </c>
      <c r="Z3663" s="957">
        <f t="shared" si="285"/>
        <v>0</v>
      </c>
      <c r="AA3663" s="957" t="str">
        <f t="shared" si="286"/>
        <v/>
      </c>
      <c r="AB3663" s="957">
        <f t="array" ref="AB3663">MAX(($I$2:$I$10000=I3663)*($W$2:$W$10000=W3663)*($E$2:$E$10000="51")*($P$2:$P$10000))</f>
        <v>0</v>
      </c>
      <c r="AC3663" s="957">
        <f t="shared" si="289"/>
        <v>0</v>
      </c>
    </row>
    <row r="3664" spans="24:29" x14ac:dyDescent="0.3">
      <c r="X3664" s="970" t="str">
        <f t="shared" si="287"/>
        <v>PAS AE 2018</v>
      </c>
      <c r="Y3664" s="970" t="str">
        <f t="shared" si="288"/>
        <v/>
      </c>
      <c r="Z3664" s="957">
        <f t="shared" si="285"/>
        <v>0</v>
      </c>
      <c r="AA3664" s="957" t="str">
        <f t="shared" si="286"/>
        <v/>
      </c>
      <c r="AB3664" s="957">
        <f t="array" ref="AB3664">MAX(($I$2:$I$10000=I3664)*($W$2:$W$10000=W3664)*($E$2:$E$10000="51")*($P$2:$P$10000))</f>
        <v>0</v>
      </c>
      <c r="AC3664" s="957">
        <f t="shared" si="289"/>
        <v>0</v>
      </c>
    </row>
    <row r="3665" spans="24:29" x14ac:dyDescent="0.3">
      <c r="X3665" s="970" t="str">
        <f t="shared" si="287"/>
        <v>PAS AE 2018</v>
      </c>
      <c r="Y3665" s="970" t="str">
        <f t="shared" si="288"/>
        <v/>
      </c>
      <c r="Z3665" s="957">
        <f t="shared" si="285"/>
        <v>0</v>
      </c>
      <c r="AA3665" s="957" t="str">
        <f t="shared" si="286"/>
        <v/>
      </c>
      <c r="AB3665" s="957">
        <f t="array" ref="AB3665">MAX(($I$2:$I$10000=I3665)*($W$2:$W$10000=W3665)*($E$2:$E$10000="51")*($P$2:$P$10000))</f>
        <v>0</v>
      </c>
      <c r="AC3665" s="957">
        <f t="shared" si="289"/>
        <v>0</v>
      </c>
    </row>
    <row r="3666" spans="24:29" x14ac:dyDescent="0.3">
      <c r="X3666" s="970" t="str">
        <f t="shared" si="287"/>
        <v>PAS AE 2018</v>
      </c>
      <c r="Y3666" s="970" t="str">
        <f t="shared" si="288"/>
        <v/>
      </c>
      <c r="Z3666" s="957">
        <f t="shared" si="285"/>
        <v>0</v>
      </c>
      <c r="AA3666" s="957" t="str">
        <f t="shared" si="286"/>
        <v/>
      </c>
      <c r="AB3666" s="957">
        <f t="array" ref="AB3666">MAX(($I$2:$I$10000=I3666)*($W$2:$W$10000=W3666)*($E$2:$E$10000="51")*($P$2:$P$10000))</f>
        <v>0</v>
      </c>
      <c r="AC3666" s="957">
        <f t="shared" si="289"/>
        <v>0</v>
      </c>
    </row>
    <row r="3667" spans="24:29" x14ac:dyDescent="0.3">
      <c r="X3667" s="970" t="str">
        <f t="shared" si="287"/>
        <v>PAS AE 2018</v>
      </c>
      <c r="Y3667" s="970" t="str">
        <f t="shared" si="288"/>
        <v/>
      </c>
      <c r="Z3667" s="957">
        <f t="shared" si="285"/>
        <v>0</v>
      </c>
      <c r="AA3667" s="957" t="str">
        <f t="shared" si="286"/>
        <v/>
      </c>
      <c r="AB3667" s="957">
        <f t="array" ref="AB3667">MAX(($I$2:$I$10000=I3667)*($W$2:$W$10000=W3667)*($E$2:$E$10000="51")*($P$2:$P$10000))</f>
        <v>0</v>
      </c>
      <c r="AC3667" s="957">
        <f t="shared" si="289"/>
        <v>0</v>
      </c>
    </row>
    <row r="3668" spans="24:29" x14ac:dyDescent="0.3">
      <c r="X3668" s="970" t="str">
        <f t="shared" si="287"/>
        <v>PAS AE 2018</v>
      </c>
      <c r="Y3668" s="970" t="str">
        <f t="shared" si="288"/>
        <v/>
      </c>
      <c r="Z3668" s="957">
        <f t="shared" si="285"/>
        <v>0</v>
      </c>
      <c r="AA3668" s="957" t="str">
        <f t="shared" si="286"/>
        <v/>
      </c>
      <c r="AB3668" s="957">
        <f t="array" ref="AB3668">MAX(($I$2:$I$10000=I3668)*($W$2:$W$10000=W3668)*($E$2:$E$10000="51")*($P$2:$P$10000))</f>
        <v>0</v>
      </c>
      <c r="AC3668" s="957">
        <f t="shared" si="289"/>
        <v>0</v>
      </c>
    </row>
    <row r="3669" spans="24:29" x14ac:dyDescent="0.3">
      <c r="X3669" s="970" t="str">
        <f t="shared" si="287"/>
        <v>PAS AE 2018</v>
      </c>
      <c r="Y3669" s="970" t="str">
        <f t="shared" si="288"/>
        <v/>
      </c>
      <c r="Z3669" s="957">
        <f t="shared" si="285"/>
        <v>0</v>
      </c>
      <c r="AA3669" s="957" t="str">
        <f t="shared" si="286"/>
        <v/>
      </c>
      <c r="AB3669" s="957">
        <f t="array" ref="AB3669">MAX(($I$2:$I$10000=I3669)*($W$2:$W$10000=W3669)*($E$2:$E$10000="51")*($P$2:$P$10000))</f>
        <v>0</v>
      </c>
      <c r="AC3669" s="957">
        <f t="shared" si="289"/>
        <v>0</v>
      </c>
    </row>
    <row r="3670" spans="24:29" x14ac:dyDescent="0.3">
      <c r="X3670" s="970" t="str">
        <f t="shared" si="287"/>
        <v>PAS AE 2018</v>
      </c>
      <c r="Y3670" s="970" t="str">
        <f t="shared" si="288"/>
        <v/>
      </c>
      <c r="Z3670" s="957">
        <f t="shared" si="285"/>
        <v>0</v>
      </c>
      <c r="AA3670" s="957" t="str">
        <f t="shared" si="286"/>
        <v/>
      </c>
      <c r="AB3670" s="957">
        <f t="array" ref="AB3670">MAX(($I$2:$I$10000=I3670)*($W$2:$W$10000=W3670)*($E$2:$E$10000="51")*($P$2:$P$10000))</f>
        <v>0</v>
      </c>
      <c r="AC3670" s="957">
        <f t="shared" si="289"/>
        <v>0</v>
      </c>
    </row>
    <row r="3671" spans="24:29" x14ac:dyDescent="0.3">
      <c r="X3671" s="970" t="str">
        <f t="shared" si="287"/>
        <v>PAS AE 2018</v>
      </c>
      <c r="Y3671" s="970" t="str">
        <f t="shared" si="288"/>
        <v/>
      </c>
      <c r="Z3671" s="957">
        <f t="shared" si="285"/>
        <v>0</v>
      </c>
      <c r="AA3671" s="957" t="str">
        <f t="shared" si="286"/>
        <v/>
      </c>
      <c r="AB3671" s="957">
        <f t="array" ref="AB3671">MAX(($I$2:$I$10000=I3671)*($W$2:$W$10000=W3671)*($E$2:$E$10000="51")*($P$2:$P$10000))</f>
        <v>0</v>
      </c>
      <c r="AC3671" s="957">
        <f t="shared" si="289"/>
        <v>0</v>
      </c>
    </row>
    <row r="3672" spans="24:29" x14ac:dyDescent="0.3">
      <c r="X3672" s="970" t="str">
        <f t="shared" si="287"/>
        <v>PAS AE 2018</v>
      </c>
      <c r="Y3672" s="970" t="str">
        <f t="shared" si="288"/>
        <v/>
      </c>
      <c r="Z3672" s="957">
        <f t="shared" si="285"/>
        <v>0</v>
      </c>
      <c r="AA3672" s="957" t="str">
        <f t="shared" si="286"/>
        <v/>
      </c>
      <c r="AB3672" s="957">
        <f t="array" ref="AB3672">MAX(($I$2:$I$10000=I3672)*($W$2:$W$10000=W3672)*($E$2:$E$10000="51")*($P$2:$P$10000))</f>
        <v>0</v>
      </c>
      <c r="AC3672" s="957">
        <f t="shared" si="289"/>
        <v>0</v>
      </c>
    </row>
    <row r="3673" spans="24:29" x14ac:dyDescent="0.3">
      <c r="X3673" s="970" t="str">
        <f t="shared" si="287"/>
        <v>PAS AE 2018</v>
      </c>
      <c r="Y3673" s="970" t="str">
        <f t="shared" si="288"/>
        <v/>
      </c>
      <c r="Z3673" s="957">
        <f t="shared" si="285"/>
        <v>0</v>
      </c>
      <c r="AA3673" s="957" t="str">
        <f t="shared" si="286"/>
        <v/>
      </c>
      <c r="AB3673" s="957">
        <f t="array" ref="AB3673">MAX(($I$2:$I$10000=I3673)*($W$2:$W$10000=W3673)*($E$2:$E$10000="51")*($P$2:$P$10000))</f>
        <v>0</v>
      </c>
      <c r="AC3673" s="957">
        <f t="shared" si="289"/>
        <v>0</v>
      </c>
    </row>
    <row r="3674" spans="24:29" x14ac:dyDescent="0.3">
      <c r="X3674" s="970" t="str">
        <f t="shared" si="287"/>
        <v>PAS AE 2018</v>
      </c>
      <c r="Y3674" s="970" t="str">
        <f t="shared" si="288"/>
        <v/>
      </c>
      <c r="Z3674" s="957">
        <f t="shared" si="285"/>
        <v>0</v>
      </c>
      <c r="AA3674" s="957" t="str">
        <f t="shared" si="286"/>
        <v/>
      </c>
      <c r="AB3674" s="957">
        <f t="array" ref="AB3674">MAX(($I$2:$I$10000=I3674)*($W$2:$W$10000=W3674)*($E$2:$E$10000="51")*($P$2:$P$10000))</f>
        <v>0</v>
      </c>
      <c r="AC3674" s="957">
        <f t="shared" si="289"/>
        <v>0</v>
      </c>
    </row>
    <row r="3675" spans="24:29" x14ac:dyDescent="0.3">
      <c r="X3675" s="970" t="str">
        <f t="shared" si="287"/>
        <v>PAS AE 2018</v>
      </c>
      <c r="Y3675" s="970" t="str">
        <f t="shared" si="288"/>
        <v/>
      </c>
      <c r="Z3675" s="957">
        <f t="shared" si="285"/>
        <v>0</v>
      </c>
      <c r="AA3675" s="957" t="str">
        <f t="shared" si="286"/>
        <v/>
      </c>
      <c r="AB3675" s="957">
        <f t="array" ref="AB3675">MAX(($I$2:$I$10000=I3675)*($W$2:$W$10000=W3675)*($E$2:$E$10000="51")*($P$2:$P$10000))</f>
        <v>0</v>
      </c>
      <c r="AC3675" s="957">
        <f t="shared" si="289"/>
        <v>0</v>
      </c>
    </row>
    <row r="3676" spans="24:29" x14ac:dyDescent="0.3">
      <c r="X3676" s="970" t="str">
        <f t="shared" si="287"/>
        <v>PAS AE 2018</v>
      </c>
      <c r="Y3676" s="970" t="str">
        <f t="shared" si="288"/>
        <v/>
      </c>
      <c r="Z3676" s="957">
        <f t="shared" si="285"/>
        <v>0</v>
      </c>
      <c r="AA3676" s="957" t="str">
        <f t="shared" si="286"/>
        <v/>
      </c>
      <c r="AB3676" s="957">
        <f t="array" ref="AB3676">MAX(($I$2:$I$10000=I3676)*($W$2:$W$10000=W3676)*($E$2:$E$10000="51")*($P$2:$P$10000))</f>
        <v>0</v>
      </c>
      <c r="AC3676" s="957">
        <f t="shared" si="289"/>
        <v>0</v>
      </c>
    </row>
    <row r="3677" spans="24:29" x14ac:dyDescent="0.3">
      <c r="X3677" s="970" t="str">
        <f t="shared" si="287"/>
        <v>PAS AE 2018</v>
      </c>
      <c r="Y3677" s="970" t="str">
        <f t="shared" si="288"/>
        <v/>
      </c>
      <c r="Z3677" s="957">
        <f t="shared" si="285"/>
        <v>0</v>
      </c>
      <c r="AA3677" s="957" t="str">
        <f t="shared" si="286"/>
        <v/>
      </c>
      <c r="AB3677" s="957">
        <f t="array" ref="AB3677">MAX(($I$2:$I$10000=I3677)*($W$2:$W$10000=W3677)*($E$2:$E$10000="51")*($P$2:$P$10000))</f>
        <v>0</v>
      </c>
      <c r="AC3677" s="957">
        <f t="shared" si="289"/>
        <v>0</v>
      </c>
    </row>
    <row r="3678" spans="24:29" x14ac:dyDescent="0.3">
      <c r="X3678" s="970" t="str">
        <f t="shared" si="287"/>
        <v>PAS AE 2018</v>
      </c>
      <c r="Y3678" s="970" t="str">
        <f t="shared" si="288"/>
        <v/>
      </c>
      <c r="Z3678" s="957">
        <f t="shared" si="285"/>
        <v>0</v>
      </c>
      <c r="AA3678" s="957" t="str">
        <f t="shared" si="286"/>
        <v/>
      </c>
      <c r="AB3678" s="957">
        <f t="array" ref="AB3678">MAX(($I$2:$I$10000=I3678)*($W$2:$W$10000=W3678)*($E$2:$E$10000="51")*($P$2:$P$10000))</f>
        <v>0</v>
      </c>
      <c r="AC3678" s="957">
        <f t="shared" si="289"/>
        <v>0</v>
      </c>
    </row>
    <row r="3679" spans="24:29" x14ac:dyDescent="0.3">
      <c r="X3679" s="970" t="str">
        <f t="shared" si="287"/>
        <v>PAS AE 2018</v>
      </c>
      <c r="Y3679" s="970" t="str">
        <f t="shared" si="288"/>
        <v/>
      </c>
      <c r="Z3679" s="957">
        <f t="shared" si="285"/>
        <v>0</v>
      </c>
      <c r="AA3679" s="957" t="str">
        <f t="shared" si="286"/>
        <v/>
      </c>
      <c r="AB3679" s="957">
        <f t="array" ref="AB3679">MAX(($I$2:$I$10000=I3679)*($W$2:$W$10000=W3679)*($E$2:$E$10000="51")*($P$2:$P$10000))</f>
        <v>0</v>
      </c>
      <c r="AC3679" s="957">
        <f t="shared" si="289"/>
        <v>0</v>
      </c>
    </row>
    <row r="3680" spans="24:29" x14ac:dyDescent="0.3">
      <c r="X3680" s="970" t="str">
        <f t="shared" si="287"/>
        <v>PAS AE 2018</v>
      </c>
      <c r="Y3680" s="970" t="str">
        <f t="shared" si="288"/>
        <v/>
      </c>
      <c r="Z3680" s="957">
        <f t="shared" si="285"/>
        <v>0</v>
      </c>
      <c r="AA3680" s="957" t="str">
        <f t="shared" si="286"/>
        <v/>
      </c>
      <c r="AB3680" s="957">
        <f t="array" ref="AB3680">MAX(($I$2:$I$10000=I3680)*($W$2:$W$10000=W3680)*($E$2:$E$10000="51")*($P$2:$P$10000))</f>
        <v>0</v>
      </c>
      <c r="AC3680" s="957">
        <f t="shared" si="289"/>
        <v>0</v>
      </c>
    </row>
    <row r="3681" spans="24:29" x14ac:dyDescent="0.3">
      <c r="X3681" s="970" t="str">
        <f t="shared" si="287"/>
        <v>PAS AE 2018</v>
      </c>
      <c r="Y3681" s="970" t="str">
        <f t="shared" si="288"/>
        <v/>
      </c>
      <c r="Z3681" s="957">
        <f t="shared" si="285"/>
        <v>0</v>
      </c>
      <c r="AA3681" s="957" t="str">
        <f t="shared" si="286"/>
        <v/>
      </c>
      <c r="AB3681" s="957">
        <f t="array" ref="AB3681">MAX(($I$2:$I$10000=I3681)*($W$2:$W$10000=W3681)*($E$2:$E$10000="51")*($P$2:$P$10000))</f>
        <v>0</v>
      </c>
      <c r="AC3681" s="957">
        <f t="shared" si="289"/>
        <v>0</v>
      </c>
    </row>
    <row r="3682" spans="24:29" x14ac:dyDescent="0.3">
      <c r="X3682" s="970" t="str">
        <f t="shared" si="287"/>
        <v>PAS AE 2018</v>
      </c>
      <c r="Y3682" s="970" t="str">
        <f t="shared" si="288"/>
        <v/>
      </c>
      <c r="Z3682" s="957">
        <f t="shared" si="285"/>
        <v>0</v>
      </c>
      <c r="AA3682" s="957" t="str">
        <f t="shared" si="286"/>
        <v/>
      </c>
      <c r="AB3682" s="957">
        <f t="array" ref="AB3682">MAX(($I$2:$I$10000=I3682)*($W$2:$W$10000=W3682)*($E$2:$E$10000="51")*($P$2:$P$10000))</f>
        <v>0</v>
      </c>
      <c r="AC3682" s="957">
        <f t="shared" si="289"/>
        <v>0</v>
      </c>
    </row>
    <row r="3683" spans="24:29" x14ac:dyDescent="0.3">
      <c r="X3683" s="970" t="str">
        <f t="shared" si="287"/>
        <v>PAS AE 2018</v>
      </c>
      <c r="Y3683" s="970" t="str">
        <f t="shared" si="288"/>
        <v/>
      </c>
      <c r="Z3683" s="957">
        <f t="shared" si="285"/>
        <v>0</v>
      </c>
      <c r="AA3683" s="957" t="str">
        <f t="shared" si="286"/>
        <v/>
      </c>
      <c r="AB3683" s="957">
        <f t="array" ref="AB3683">MAX(($I$2:$I$10000=I3683)*($W$2:$W$10000=W3683)*($E$2:$E$10000="51")*($P$2:$P$10000))</f>
        <v>0</v>
      </c>
      <c r="AC3683" s="957">
        <f t="shared" si="289"/>
        <v>0</v>
      </c>
    </row>
    <row r="3684" spans="24:29" x14ac:dyDescent="0.3">
      <c r="X3684" s="970" t="str">
        <f t="shared" si="287"/>
        <v>PAS AE 2018</v>
      </c>
      <c r="Y3684" s="970" t="str">
        <f t="shared" si="288"/>
        <v/>
      </c>
      <c r="Z3684" s="957">
        <f t="shared" si="285"/>
        <v>0</v>
      </c>
      <c r="AA3684" s="957" t="str">
        <f t="shared" si="286"/>
        <v/>
      </c>
      <c r="AB3684" s="957">
        <f t="array" ref="AB3684">MAX(($I$2:$I$10000=I3684)*($W$2:$W$10000=W3684)*($E$2:$E$10000="51")*($P$2:$P$10000))</f>
        <v>0</v>
      </c>
      <c r="AC3684" s="957">
        <f t="shared" si="289"/>
        <v>0</v>
      </c>
    </row>
    <row r="3685" spans="24:29" x14ac:dyDescent="0.3">
      <c r="X3685" s="970" t="str">
        <f t="shared" si="287"/>
        <v>PAS AE 2018</v>
      </c>
      <c r="Y3685" s="970" t="str">
        <f t="shared" si="288"/>
        <v/>
      </c>
      <c r="Z3685" s="957">
        <f t="shared" si="285"/>
        <v>0</v>
      </c>
      <c r="AA3685" s="957" t="str">
        <f t="shared" si="286"/>
        <v/>
      </c>
      <c r="AB3685" s="957">
        <f t="array" ref="AB3685">MAX(($I$2:$I$10000=I3685)*($W$2:$W$10000=W3685)*($E$2:$E$10000="51")*($P$2:$P$10000))</f>
        <v>0</v>
      </c>
      <c r="AC3685" s="957">
        <f t="shared" si="289"/>
        <v>0</v>
      </c>
    </row>
    <row r="3686" spans="24:29" x14ac:dyDescent="0.3">
      <c r="X3686" s="970" t="str">
        <f t="shared" si="287"/>
        <v>PAS AE 2018</v>
      </c>
      <c r="Y3686" s="970" t="str">
        <f t="shared" si="288"/>
        <v/>
      </c>
      <c r="Z3686" s="957">
        <f t="shared" si="285"/>
        <v>0</v>
      </c>
      <c r="AA3686" s="957" t="str">
        <f t="shared" si="286"/>
        <v/>
      </c>
      <c r="AB3686" s="957">
        <f t="array" ref="AB3686">MAX(($I$2:$I$10000=I3686)*($W$2:$W$10000=W3686)*($E$2:$E$10000="51")*($P$2:$P$10000))</f>
        <v>0</v>
      </c>
      <c r="AC3686" s="957">
        <f t="shared" si="289"/>
        <v>0</v>
      </c>
    </row>
    <row r="3687" spans="24:29" x14ac:dyDescent="0.3">
      <c r="X3687" s="970" t="str">
        <f t="shared" si="287"/>
        <v>PAS AE 2018</v>
      </c>
      <c r="Y3687" s="970" t="str">
        <f t="shared" si="288"/>
        <v/>
      </c>
      <c r="Z3687" s="957">
        <f t="shared" si="285"/>
        <v>0</v>
      </c>
      <c r="AA3687" s="957" t="str">
        <f t="shared" si="286"/>
        <v/>
      </c>
      <c r="AB3687" s="957">
        <f t="array" ref="AB3687">MAX(($I$2:$I$10000=I3687)*($W$2:$W$10000=W3687)*($E$2:$E$10000="51")*($P$2:$P$10000))</f>
        <v>0</v>
      </c>
      <c r="AC3687" s="957">
        <f t="shared" si="289"/>
        <v>0</v>
      </c>
    </row>
    <row r="3688" spans="24:29" x14ac:dyDescent="0.3">
      <c r="X3688" s="970" t="str">
        <f t="shared" si="287"/>
        <v>PAS AE 2018</v>
      </c>
      <c r="Y3688" s="970" t="str">
        <f t="shared" si="288"/>
        <v/>
      </c>
      <c r="Z3688" s="957">
        <f t="shared" si="285"/>
        <v>0</v>
      </c>
      <c r="AA3688" s="957" t="str">
        <f t="shared" si="286"/>
        <v/>
      </c>
      <c r="AB3688" s="957">
        <f t="array" ref="AB3688">MAX(($I$2:$I$10000=I3688)*($W$2:$W$10000=W3688)*($E$2:$E$10000="51")*($P$2:$P$10000))</f>
        <v>0</v>
      </c>
      <c r="AC3688" s="957">
        <f t="shared" si="289"/>
        <v>0</v>
      </c>
    </row>
    <row r="3689" spans="24:29" x14ac:dyDescent="0.3">
      <c r="X3689" s="970" t="str">
        <f t="shared" si="287"/>
        <v>PAS AE 2018</v>
      </c>
      <c r="Y3689" s="970" t="str">
        <f t="shared" si="288"/>
        <v/>
      </c>
      <c r="Z3689" s="957">
        <f t="shared" si="285"/>
        <v>0</v>
      </c>
      <c r="AA3689" s="957" t="str">
        <f t="shared" si="286"/>
        <v/>
      </c>
      <c r="AB3689" s="957">
        <f t="array" ref="AB3689">MAX(($I$2:$I$10000=I3689)*($W$2:$W$10000=W3689)*($E$2:$E$10000="51")*($P$2:$P$10000))</f>
        <v>0</v>
      </c>
      <c r="AC3689" s="957">
        <f t="shared" si="289"/>
        <v>0</v>
      </c>
    </row>
    <row r="3690" spans="24:29" x14ac:dyDescent="0.3">
      <c r="X3690" s="970" t="str">
        <f t="shared" si="287"/>
        <v>PAS AE 2018</v>
      </c>
      <c r="Y3690" s="970" t="str">
        <f t="shared" si="288"/>
        <v/>
      </c>
      <c r="Z3690" s="957">
        <f t="shared" si="285"/>
        <v>0</v>
      </c>
      <c r="AA3690" s="957" t="str">
        <f t="shared" si="286"/>
        <v/>
      </c>
      <c r="AB3690" s="957">
        <f t="array" ref="AB3690">MAX(($I$2:$I$10000=I3690)*($W$2:$W$10000=W3690)*($E$2:$E$10000="51")*($P$2:$P$10000))</f>
        <v>0</v>
      </c>
      <c r="AC3690" s="957">
        <f t="shared" si="289"/>
        <v>0</v>
      </c>
    </row>
    <row r="3691" spans="24:29" x14ac:dyDescent="0.3">
      <c r="X3691" s="970" t="str">
        <f t="shared" si="287"/>
        <v>PAS AE 2018</v>
      </c>
      <c r="Y3691" s="970" t="str">
        <f t="shared" si="288"/>
        <v/>
      </c>
      <c r="Z3691" s="957">
        <f t="shared" si="285"/>
        <v>0</v>
      </c>
      <c r="AA3691" s="957" t="str">
        <f t="shared" si="286"/>
        <v/>
      </c>
      <c r="AB3691" s="957">
        <f t="array" ref="AB3691">MAX(($I$2:$I$10000=I3691)*($W$2:$W$10000=W3691)*($E$2:$E$10000="51")*($P$2:$P$10000))</f>
        <v>0</v>
      </c>
      <c r="AC3691" s="957">
        <f t="shared" si="289"/>
        <v>0</v>
      </c>
    </row>
    <row r="3692" spans="24:29" x14ac:dyDescent="0.3">
      <c r="X3692" s="970" t="str">
        <f t="shared" si="287"/>
        <v>PAS AE 2018</v>
      </c>
      <c r="Y3692" s="970" t="str">
        <f t="shared" si="288"/>
        <v/>
      </c>
      <c r="Z3692" s="957">
        <f t="shared" si="285"/>
        <v>0</v>
      </c>
      <c r="AA3692" s="957" t="str">
        <f t="shared" si="286"/>
        <v/>
      </c>
      <c r="AB3692" s="957">
        <f t="array" ref="AB3692">MAX(($I$2:$I$10000=I3692)*($W$2:$W$10000=W3692)*($E$2:$E$10000="51")*($P$2:$P$10000))</f>
        <v>0</v>
      </c>
      <c r="AC3692" s="957">
        <f t="shared" si="289"/>
        <v>0</v>
      </c>
    </row>
    <row r="3693" spans="24:29" x14ac:dyDescent="0.3">
      <c r="X3693" s="970" t="str">
        <f t="shared" si="287"/>
        <v>PAS AE 2018</v>
      </c>
      <c r="Y3693" s="970" t="str">
        <f t="shared" si="288"/>
        <v/>
      </c>
      <c r="Z3693" s="957">
        <f t="shared" si="285"/>
        <v>0</v>
      </c>
      <c r="AA3693" s="957" t="str">
        <f t="shared" si="286"/>
        <v/>
      </c>
      <c r="AB3693" s="957">
        <f t="array" ref="AB3693">MAX(($I$2:$I$10000=I3693)*($W$2:$W$10000=W3693)*($E$2:$E$10000="51")*($P$2:$P$10000))</f>
        <v>0</v>
      </c>
      <c r="AC3693" s="957">
        <f t="shared" si="289"/>
        <v>0</v>
      </c>
    </row>
    <row r="3694" spans="24:29" x14ac:dyDescent="0.3">
      <c r="X3694" s="970" t="str">
        <f t="shared" si="287"/>
        <v>PAS AE 2018</v>
      </c>
      <c r="Y3694" s="970" t="str">
        <f t="shared" si="288"/>
        <v/>
      </c>
      <c r="Z3694" s="957">
        <f t="shared" si="285"/>
        <v>0</v>
      </c>
      <c r="AA3694" s="957" t="str">
        <f t="shared" si="286"/>
        <v/>
      </c>
      <c r="AB3694" s="957">
        <f t="array" ref="AB3694">MAX(($I$2:$I$10000=I3694)*($W$2:$W$10000=W3694)*($E$2:$E$10000="51")*($P$2:$P$10000))</f>
        <v>0</v>
      </c>
      <c r="AC3694" s="957">
        <f t="shared" si="289"/>
        <v>0</v>
      </c>
    </row>
    <row r="3695" spans="24:29" x14ac:dyDescent="0.3">
      <c r="X3695" s="970" t="str">
        <f t="shared" si="287"/>
        <v>PAS AE 2018</v>
      </c>
      <c r="Y3695" s="970" t="str">
        <f t="shared" si="288"/>
        <v/>
      </c>
      <c r="Z3695" s="957">
        <f t="shared" si="285"/>
        <v>0</v>
      </c>
      <c r="AA3695" s="957" t="str">
        <f t="shared" si="286"/>
        <v/>
      </c>
      <c r="AB3695" s="957">
        <f t="array" ref="AB3695">MAX(($I$2:$I$10000=I3695)*($W$2:$W$10000=W3695)*($E$2:$E$10000="51")*($P$2:$P$10000))</f>
        <v>0</v>
      </c>
      <c r="AC3695" s="957">
        <f t="shared" si="289"/>
        <v>0</v>
      </c>
    </row>
    <row r="3696" spans="24:29" x14ac:dyDescent="0.3">
      <c r="X3696" s="970" t="str">
        <f t="shared" si="287"/>
        <v>PAS AE 2018</v>
      </c>
      <c r="Y3696" s="970" t="str">
        <f t="shared" si="288"/>
        <v/>
      </c>
      <c r="Z3696" s="957">
        <f t="shared" si="285"/>
        <v>0</v>
      </c>
      <c r="AA3696" s="957" t="str">
        <f t="shared" si="286"/>
        <v/>
      </c>
      <c r="AB3696" s="957">
        <f t="array" ref="AB3696">MAX(($I$2:$I$10000=I3696)*($W$2:$W$10000=W3696)*($E$2:$E$10000="51")*($P$2:$P$10000))</f>
        <v>0</v>
      </c>
      <c r="AC3696" s="957">
        <f t="shared" si="289"/>
        <v>0</v>
      </c>
    </row>
    <row r="3697" spans="24:29" x14ac:dyDescent="0.3">
      <c r="X3697" s="970" t="str">
        <f t="shared" si="287"/>
        <v>PAS AE 2018</v>
      </c>
      <c r="Y3697" s="970" t="str">
        <f t="shared" si="288"/>
        <v/>
      </c>
      <c r="Z3697" s="957">
        <f t="shared" si="285"/>
        <v>0</v>
      </c>
      <c r="AA3697" s="957" t="str">
        <f t="shared" si="286"/>
        <v/>
      </c>
      <c r="AB3697" s="957">
        <f t="array" ref="AB3697">MAX(($I$2:$I$10000=I3697)*($W$2:$W$10000=W3697)*($E$2:$E$10000="51")*($P$2:$P$10000))</f>
        <v>0</v>
      </c>
      <c r="AC3697" s="957">
        <f t="shared" si="289"/>
        <v>0</v>
      </c>
    </row>
    <row r="3698" spans="24:29" x14ac:dyDescent="0.3">
      <c r="X3698" s="970" t="str">
        <f t="shared" si="287"/>
        <v>PAS AE 2018</v>
      </c>
      <c r="Y3698" s="970" t="str">
        <f t="shared" si="288"/>
        <v/>
      </c>
      <c r="Z3698" s="957">
        <f t="shared" si="285"/>
        <v>0</v>
      </c>
      <c r="AA3698" s="957" t="str">
        <f t="shared" si="286"/>
        <v/>
      </c>
      <c r="AB3698" s="957">
        <f t="array" ref="AB3698">MAX(($I$2:$I$10000=I3698)*($W$2:$W$10000=W3698)*($E$2:$E$10000="51")*($P$2:$P$10000))</f>
        <v>0</v>
      </c>
      <c r="AC3698" s="957">
        <f t="shared" si="289"/>
        <v>0</v>
      </c>
    </row>
    <row r="3699" spans="24:29" x14ac:dyDescent="0.3">
      <c r="X3699" s="970" t="str">
        <f t="shared" si="287"/>
        <v>PAS AE 2018</v>
      </c>
      <c r="Y3699" s="970" t="str">
        <f t="shared" si="288"/>
        <v/>
      </c>
      <c r="Z3699" s="957">
        <f t="shared" si="285"/>
        <v>0</v>
      </c>
      <c r="AA3699" s="957" t="str">
        <f t="shared" si="286"/>
        <v/>
      </c>
      <c r="AB3699" s="957">
        <f t="array" ref="AB3699">MAX(($I$2:$I$10000=I3699)*($W$2:$W$10000=W3699)*($E$2:$E$10000="51")*($P$2:$P$10000))</f>
        <v>0</v>
      </c>
      <c r="AC3699" s="957">
        <f t="shared" si="289"/>
        <v>0</v>
      </c>
    </row>
    <row r="3700" spans="24:29" x14ac:dyDescent="0.3">
      <c r="X3700" s="970" t="str">
        <f t="shared" si="287"/>
        <v>PAS AE 2018</v>
      </c>
      <c r="Y3700" s="970" t="str">
        <f t="shared" si="288"/>
        <v/>
      </c>
      <c r="Z3700" s="957">
        <f t="shared" si="285"/>
        <v>0</v>
      </c>
      <c r="AA3700" s="957" t="str">
        <f t="shared" si="286"/>
        <v/>
      </c>
      <c r="AB3700" s="957">
        <f t="array" ref="AB3700">MAX(($I$2:$I$10000=I3700)*($W$2:$W$10000=W3700)*($E$2:$E$10000="51")*($P$2:$P$10000))</f>
        <v>0</v>
      </c>
      <c r="AC3700" s="957">
        <f t="shared" si="289"/>
        <v>0</v>
      </c>
    </row>
    <row r="3701" spans="24:29" x14ac:dyDescent="0.3">
      <c r="X3701" s="970" t="str">
        <f t="shared" si="287"/>
        <v>PAS AE 2018</v>
      </c>
      <c r="Y3701" s="970" t="str">
        <f t="shared" si="288"/>
        <v/>
      </c>
      <c r="Z3701" s="957">
        <f t="shared" si="285"/>
        <v>0</v>
      </c>
      <c r="AA3701" s="957" t="str">
        <f t="shared" si="286"/>
        <v/>
      </c>
      <c r="AB3701" s="957">
        <f t="array" ref="AB3701">MAX(($I$2:$I$10000=I3701)*($W$2:$W$10000=W3701)*($E$2:$E$10000="51")*($P$2:$P$10000))</f>
        <v>0</v>
      </c>
      <c r="AC3701" s="957">
        <f t="shared" si="289"/>
        <v>0</v>
      </c>
    </row>
    <row r="3702" spans="24:29" x14ac:dyDescent="0.3">
      <c r="X3702" s="970" t="str">
        <f t="shared" si="287"/>
        <v>PAS AE 2018</v>
      </c>
      <c r="Y3702" s="970" t="str">
        <f t="shared" si="288"/>
        <v/>
      </c>
      <c r="Z3702" s="957">
        <f t="shared" si="285"/>
        <v>0</v>
      </c>
      <c r="AA3702" s="957" t="str">
        <f t="shared" si="286"/>
        <v/>
      </c>
      <c r="AB3702" s="957">
        <f t="array" ref="AB3702">MAX(($I$2:$I$10000=I3702)*($W$2:$W$10000=W3702)*($E$2:$E$10000="51")*($P$2:$P$10000))</f>
        <v>0</v>
      </c>
      <c r="AC3702" s="957">
        <f t="shared" si="289"/>
        <v>0</v>
      </c>
    </row>
    <row r="3703" spans="24:29" x14ac:dyDescent="0.3">
      <c r="X3703" s="970" t="str">
        <f t="shared" si="287"/>
        <v>PAS AE 2018</v>
      </c>
      <c r="Y3703" s="970" t="str">
        <f t="shared" si="288"/>
        <v/>
      </c>
      <c r="Z3703" s="957">
        <f t="shared" si="285"/>
        <v>0</v>
      </c>
      <c r="AA3703" s="957" t="str">
        <f t="shared" si="286"/>
        <v/>
      </c>
      <c r="AB3703" s="957">
        <f t="array" ref="AB3703">MAX(($I$2:$I$10000=I3703)*($W$2:$W$10000=W3703)*($E$2:$E$10000="51")*($P$2:$P$10000))</f>
        <v>0</v>
      </c>
      <c r="AC3703" s="957">
        <f t="shared" si="289"/>
        <v>0</v>
      </c>
    </row>
    <row r="3704" spans="24:29" x14ac:dyDescent="0.3">
      <c r="X3704" s="970" t="str">
        <f t="shared" si="287"/>
        <v>PAS AE 2018</v>
      </c>
      <c r="Y3704" s="970" t="str">
        <f t="shared" si="288"/>
        <v/>
      </c>
      <c r="Z3704" s="957">
        <f t="shared" si="285"/>
        <v>0</v>
      </c>
      <c r="AA3704" s="957" t="str">
        <f t="shared" si="286"/>
        <v/>
      </c>
      <c r="AB3704" s="957">
        <f t="array" ref="AB3704">MAX(($I$2:$I$10000=I3704)*($W$2:$W$10000=W3704)*($E$2:$E$10000="51")*($P$2:$P$10000))</f>
        <v>0</v>
      </c>
      <c r="AC3704" s="957">
        <f t="shared" si="289"/>
        <v>0</v>
      </c>
    </row>
    <row r="3705" spans="24:29" x14ac:dyDescent="0.3">
      <c r="X3705" s="970" t="str">
        <f t="shared" si="287"/>
        <v>PAS AE 2018</v>
      </c>
      <c r="Y3705" s="970" t="str">
        <f t="shared" si="288"/>
        <v/>
      </c>
      <c r="Z3705" s="957">
        <f t="shared" si="285"/>
        <v>0</v>
      </c>
      <c r="AA3705" s="957" t="str">
        <f t="shared" si="286"/>
        <v/>
      </c>
      <c r="AB3705" s="957">
        <f t="array" ref="AB3705">MAX(($I$2:$I$10000=I3705)*($W$2:$W$10000=W3705)*($E$2:$E$10000="51")*($P$2:$P$10000))</f>
        <v>0</v>
      </c>
      <c r="AC3705" s="957">
        <f t="shared" si="289"/>
        <v>0</v>
      </c>
    </row>
    <row r="3706" spans="24:29" x14ac:dyDescent="0.3">
      <c r="X3706" s="970" t="str">
        <f t="shared" si="287"/>
        <v>PAS AE 2018</v>
      </c>
      <c r="Y3706" s="970" t="str">
        <f t="shared" si="288"/>
        <v/>
      </c>
      <c r="Z3706" s="957">
        <f t="shared" si="285"/>
        <v>0</v>
      </c>
      <c r="AA3706" s="957" t="str">
        <f t="shared" si="286"/>
        <v/>
      </c>
      <c r="AB3706" s="957">
        <f t="array" ref="AB3706">MAX(($I$2:$I$10000=I3706)*($W$2:$W$10000=W3706)*($E$2:$E$10000="51")*($P$2:$P$10000))</f>
        <v>0</v>
      </c>
      <c r="AC3706" s="957">
        <f t="shared" si="289"/>
        <v>0</v>
      </c>
    </row>
    <row r="3707" spans="24:29" x14ac:dyDescent="0.3">
      <c r="X3707" s="970" t="str">
        <f t="shared" si="287"/>
        <v>PAS AE 2018</v>
      </c>
      <c r="Y3707" s="970" t="str">
        <f t="shared" si="288"/>
        <v/>
      </c>
      <c r="Z3707" s="957">
        <f t="shared" si="285"/>
        <v>0</v>
      </c>
      <c r="AA3707" s="957" t="str">
        <f t="shared" si="286"/>
        <v/>
      </c>
      <c r="AB3707" s="957">
        <f t="array" ref="AB3707">MAX(($I$2:$I$10000=I3707)*($W$2:$W$10000=W3707)*($E$2:$E$10000="51")*($P$2:$P$10000))</f>
        <v>0</v>
      </c>
      <c r="AC3707" s="957">
        <f t="shared" si="289"/>
        <v>0</v>
      </c>
    </row>
    <row r="3708" spans="24:29" x14ac:dyDescent="0.3">
      <c r="X3708" s="970" t="str">
        <f t="shared" si="287"/>
        <v>PAS AE 2018</v>
      </c>
      <c r="Y3708" s="970" t="str">
        <f t="shared" si="288"/>
        <v/>
      </c>
      <c r="Z3708" s="957">
        <f t="shared" si="285"/>
        <v>0</v>
      </c>
      <c r="AA3708" s="957" t="str">
        <f t="shared" si="286"/>
        <v/>
      </c>
      <c r="AB3708" s="957">
        <f t="array" ref="AB3708">MAX(($I$2:$I$10000=I3708)*($W$2:$W$10000=W3708)*($E$2:$E$10000="51")*($P$2:$P$10000))</f>
        <v>0</v>
      </c>
      <c r="AC3708" s="957">
        <f t="shared" si="289"/>
        <v>0</v>
      </c>
    </row>
    <row r="3709" spans="24:29" x14ac:dyDescent="0.3">
      <c r="X3709" s="970" t="str">
        <f t="shared" si="287"/>
        <v>PAS AE 2018</v>
      </c>
      <c r="Y3709" s="970" t="str">
        <f t="shared" si="288"/>
        <v/>
      </c>
      <c r="Z3709" s="957">
        <f t="shared" si="285"/>
        <v>0</v>
      </c>
      <c r="AA3709" s="957" t="str">
        <f t="shared" si="286"/>
        <v/>
      </c>
      <c r="AB3709" s="957">
        <f t="array" ref="AB3709">MAX(($I$2:$I$10000=I3709)*($W$2:$W$10000=W3709)*($E$2:$E$10000="51")*($P$2:$P$10000))</f>
        <v>0</v>
      </c>
      <c r="AC3709" s="957">
        <f t="shared" si="289"/>
        <v>0</v>
      </c>
    </row>
    <row r="3710" spans="24:29" x14ac:dyDescent="0.3">
      <c r="X3710" s="970" t="str">
        <f t="shared" si="287"/>
        <v>PAS AE 2018</v>
      </c>
      <c r="Y3710" s="970" t="str">
        <f t="shared" si="288"/>
        <v/>
      </c>
      <c r="Z3710" s="957">
        <f t="shared" si="285"/>
        <v>0</v>
      </c>
      <c r="AA3710" s="957" t="str">
        <f t="shared" si="286"/>
        <v/>
      </c>
      <c r="AB3710" s="957">
        <f t="array" ref="AB3710">MAX(($I$2:$I$10000=I3710)*($W$2:$W$10000=W3710)*($E$2:$E$10000="51")*($P$2:$P$10000))</f>
        <v>0</v>
      </c>
      <c r="AC3710" s="957">
        <f t="shared" si="289"/>
        <v>0</v>
      </c>
    </row>
    <row r="3711" spans="24:29" x14ac:dyDescent="0.3">
      <c r="X3711" s="970" t="str">
        <f t="shared" si="287"/>
        <v>PAS AE 2018</v>
      </c>
      <c r="Y3711" s="970" t="str">
        <f t="shared" si="288"/>
        <v/>
      </c>
      <c r="Z3711" s="957">
        <f t="shared" si="285"/>
        <v>0</v>
      </c>
      <c r="AA3711" s="957" t="str">
        <f t="shared" si="286"/>
        <v/>
      </c>
      <c r="AB3711" s="957">
        <f t="array" ref="AB3711">MAX(($I$2:$I$10000=I3711)*($W$2:$W$10000=W3711)*($E$2:$E$10000="51")*($P$2:$P$10000))</f>
        <v>0</v>
      </c>
      <c r="AC3711" s="957">
        <f t="shared" si="289"/>
        <v>0</v>
      </c>
    </row>
    <row r="3712" spans="24:29" x14ac:dyDescent="0.3">
      <c r="X3712" s="970" t="str">
        <f t="shared" si="287"/>
        <v>PAS AE 2018</v>
      </c>
      <c r="Y3712" s="970" t="str">
        <f t="shared" si="288"/>
        <v/>
      </c>
      <c r="Z3712" s="957">
        <f t="shared" si="285"/>
        <v>0</v>
      </c>
      <c r="AA3712" s="957" t="str">
        <f t="shared" si="286"/>
        <v/>
      </c>
      <c r="AB3712" s="957">
        <f t="array" ref="AB3712">MAX(($I$2:$I$10000=I3712)*($W$2:$W$10000=W3712)*($E$2:$E$10000="51")*($P$2:$P$10000))</f>
        <v>0</v>
      </c>
      <c r="AC3712" s="957">
        <f t="shared" si="289"/>
        <v>0</v>
      </c>
    </row>
    <row r="3713" spans="24:29" x14ac:dyDescent="0.3">
      <c r="X3713" s="970" t="str">
        <f t="shared" si="287"/>
        <v>PAS AE 2018</v>
      </c>
      <c r="Y3713" s="970" t="str">
        <f t="shared" si="288"/>
        <v/>
      </c>
      <c r="Z3713" s="957">
        <f t="shared" si="285"/>
        <v>0</v>
      </c>
      <c r="AA3713" s="957" t="str">
        <f t="shared" si="286"/>
        <v/>
      </c>
      <c r="AB3713" s="957">
        <f t="array" ref="AB3713">MAX(($I$2:$I$10000=I3713)*($W$2:$W$10000=W3713)*($E$2:$E$10000="51")*($P$2:$P$10000))</f>
        <v>0</v>
      </c>
      <c r="AC3713" s="957">
        <f t="shared" si="289"/>
        <v>0</v>
      </c>
    </row>
    <row r="3714" spans="24:29" x14ac:dyDescent="0.3">
      <c r="X3714" s="970" t="str">
        <f t="shared" si="287"/>
        <v>PAS AE 2018</v>
      </c>
      <c r="Y3714" s="970" t="str">
        <f t="shared" si="288"/>
        <v/>
      </c>
      <c r="Z3714" s="957">
        <f t="shared" ref="Z3714:Z3777" si="290">IF(AND(X3714="AE 2018",Y3714&lt;&gt;"0"),F3714,0)</f>
        <v>0</v>
      </c>
      <c r="AA3714" s="957" t="str">
        <f t="shared" ref="AA3714:AA3777" si="291">LEFT(C3714,12)</f>
        <v/>
      </c>
      <c r="AB3714" s="957">
        <f t="array" ref="AB3714">MAX(($I$2:$I$10000=I3714)*($W$2:$W$10000=W3714)*($E$2:$E$10000="51")*($P$2:$P$10000))</f>
        <v>0</v>
      </c>
      <c r="AC3714" s="957">
        <f t="shared" si="289"/>
        <v>0</v>
      </c>
    </row>
    <row r="3715" spans="24:29" x14ac:dyDescent="0.3">
      <c r="X3715" s="970" t="str">
        <f t="shared" ref="X3715:X3778" si="292">IF(AND(OR(E3715="51",E3715="57",E3715="54",E3715="61"),YEAR(AB3715)=2018),"AE 2018","PAS AE 2018")</f>
        <v>PAS AE 2018</v>
      </c>
      <c r="Y3715" s="970" t="str">
        <f t="shared" ref="Y3715:Y3778" si="293">CONCATENATE(W3715,I3715,E3715)</f>
        <v/>
      </c>
      <c r="Z3715" s="957">
        <f t="shared" si="290"/>
        <v>0</v>
      </c>
      <c r="AA3715" s="957" t="str">
        <f t="shared" si="291"/>
        <v/>
      </c>
      <c r="AB3715" s="957">
        <f t="array" ref="AB3715">MAX(($I$2:$I$10000=I3715)*($W$2:$W$10000=W3715)*($E$2:$E$10000="51")*($P$2:$P$10000))</f>
        <v>0</v>
      </c>
      <c r="AC3715" s="957">
        <f t="shared" ref="AC3715:AC3778" si="294">IF(YEAR(A3715)&gt;2018,0,F3715)</f>
        <v>0</v>
      </c>
    </row>
    <row r="3716" spans="24:29" x14ac:dyDescent="0.3">
      <c r="X3716" s="970" t="str">
        <f t="shared" si="292"/>
        <v>PAS AE 2018</v>
      </c>
      <c r="Y3716" s="970" t="str">
        <f t="shared" si="293"/>
        <v/>
      </c>
      <c r="Z3716" s="957">
        <f t="shared" si="290"/>
        <v>0</v>
      </c>
      <c r="AA3716" s="957" t="str">
        <f t="shared" si="291"/>
        <v/>
      </c>
      <c r="AB3716" s="957">
        <f t="array" ref="AB3716">MAX(($I$2:$I$10000=I3716)*($W$2:$W$10000=W3716)*($E$2:$E$10000="51")*($P$2:$P$10000))</f>
        <v>0</v>
      </c>
      <c r="AC3716" s="957">
        <f t="shared" si="294"/>
        <v>0</v>
      </c>
    </row>
    <row r="3717" spans="24:29" x14ac:dyDescent="0.3">
      <c r="X3717" s="970" t="str">
        <f t="shared" si="292"/>
        <v>PAS AE 2018</v>
      </c>
      <c r="Y3717" s="970" t="str">
        <f t="shared" si="293"/>
        <v/>
      </c>
      <c r="Z3717" s="957">
        <f t="shared" si="290"/>
        <v>0</v>
      </c>
      <c r="AA3717" s="957" t="str">
        <f t="shared" si="291"/>
        <v/>
      </c>
      <c r="AB3717" s="957">
        <f t="array" ref="AB3717">MAX(($I$2:$I$10000=I3717)*($W$2:$W$10000=W3717)*($E$2:$E$10000="51")*($P$2:$P$10000))</f>
        <v>0</v>
      </c>
      <c r="AC3717" s="957">
        <f t="shared" si="294"/>
        <v>0</v>
      </c>
    </row>
    <row r="3718" spans="24:29" x14ac:dyDescent="0.3">
      <c r="X3718" s="970" t="str">
        <f t="shared" si="292"/>
        <v>PAS AE 2018</v>
      </c>
      <c r="Y3718" s="970" t="str">
        <f t="shared" si="293"/>
        <v/>
      </c>
      <c r="Z3718" s="957">
        <f t="shared" si="290"/>
        <v>0</v>
      </c>
      <c r="AA3718" s="957" t="str">
        <f t="shared" si="291"/>
        <v/>
      </c>
      <c r="AB3718" s="957">
        <f t="array" ref="AB3718">MAX(($I$2:$I$10000=I3718)*($W$2:$W$10000=W3718)*($E$2:$E$10000="51")*($P$2:$P$10000))</f>
        <v>0</v>
      </c>
      <c r="AC3718" s="957">
        <f t="shared" si="294"/>
        <v>0</v>
      </c>
    </row>
    <row r="3719" spans="24:29" x14ac:dyDescent="0.3">
      <c r="X3719" s="970" t="str">
        <f t="shared" si="292"/>
        <v>PAS AE 2018</v>
      </c>
      <c r="Y3719" s="970" t="str">
        <f t="shared" si="293"/>
        <v/>
      </c>
      <c r="Z3719" s="957">
        <f t="shared" si="290"/>
        <v>0</v>
      </c>
      <c r="AA3719" s="957" t="str">
        <f t="shared" si="291"/>
        <v/>
      </c>
      <c r="AB3719" s="957">
        <f t="array" ref="AB3719">MAX(($I$2:$I$10000=I3719)*($W$2:$W$10000=W3719)*($E$2:$E$10000="51")*($P$2:$P$10000))</f>
        <v>0</v>
      </c>
      <c r="AC3719" s="957">
        <f t="shared" si="294"/>
        <v>0</v>
      </c>
    </row>
    <row r="3720" spans="24:29" x14ac:dyDescent="0.3">
      <c r="X3720" s="970" t="str">
        <f t="shared" si="292"/>
        <v>PAS AE 2018</v>
      </c>
      <c r="Y3720" s="970" t="str">
        <f t="shared" si="293"/>
        <v/>
      </c>
      <c r="Z3720" s="957">
        <f t="shared" si="290"/>
        <v>0</v>
      </c>
      <c r="AA3720" s="957" t="str">
        <f t="shared" si="291"/>
        <v/>
      </c>
      <c r="AB3720" s="957">
        <f t="array" ref="AB3720">MAX(($I$2:$I$10000=I3720)*($W$2:$W$10000=W3720)*($E$2:$E$10000="51")*($P$2:$P$10000))</f>
        <v>0</v>
      </c>
      <c r="AC3720" s="957">
        <f t="shared" si="294"/>
        <v>0</v>
      </c>
    </row>
    <row r="3721" spans="24:29" x14ac:dyDescent="0.3">
      <c r="X3721" s="970" t="str">
        <f t="shared" si="292"/>
        <v>PAS AE 2018</v>
      </c>
      <c r="Y3721" s="970" t="str">
        <f t="shared" si="293"/>
        <v/>
      </c>
      <c r="Z3721" s="957">
        <f t="shared" si="290"/>
        <v>0</v>
      </c>
      <c r="AA3721" s="957" t="str">
        <f t="shared" si="291"/>
        <v/>
      </c>
      <c r="AB3721" s="957">
        <f t="array" ref="AB3721">MAX(($I$2:$I$10000=I3721)*($W$2:$W$10000=W3721)*($E$2:$E$10000="51")*($P$2:$P$10000))</f>
        <v>0</v>
      </c>
      <c r="AC3721" s="957">
        <f t="shared" si="294"/>
        <v>0</v>
      </c>
    </row>
    <row r="3722" spans="24:29" x14ac:dyDescent="0.3">
      <c r="X3722" s="970" t="str">
        <f t="shared" si="292"/>
        <v>PAS AE 2018</v>
      </c>
      <c r="Y3722" s="970" t="str">
        <f t="shared" si="293"/>
        <v/>
      </c>
      <c r="Z3722" s="957">
        <f t="shared" si="290"/>
        <v>0</v>
      </c>
      <c r="AA3722" s="957" t="str">
        <f t="shared" si="291"/>
        <v/>
      </c>
      <c r="AB3722" s="957">
        <f t="array" ref="AB3722">MAX(($I$2:$I$10000=I3722)*($W$2:$W$10000=W3722)*($E$2:$E$10000="51")*($P$2:$P$10000))</f>
        <v>0</v>
      </c>
      <c r="AC3722" s="957">
        <f t="shared" si="294"/>
        <v>0</v>
      </c>
    </row>
    <row r="3723" spans="24:29" x14ac:dyDescent="0.3">
      <c r="X3723" s="970" t="str">
        <f t="shared" si="292"/>
        <v>PAS AE 2018</v>
      </c>
      <c r="Y3723" s="970" t="str">
        <f t="shared" si="293"/>
        <v/>
      </c>
      <c r="Z3723" s="957">
        <f t="shared" si="290"/>
        <v>0</v>
      </c>
      <c r="AA3723" s="957" t="str">
        <f t="shared" si="291"/>
        <v/>
      </c>
      <c r="AB3723" s="957">
        <f t="array" ref="AB3723">MAX(($I$2:$I$10000=I3723)*($W$2:$W$10000=W3723)*($E$2:$E$10000="51")*($P$2:$P$10000))</f>
        <v>0</v>
      </c>
      <c r="AC3723" s="957">
        <f t="shared" si="294"/>
        <v>0</v>
      </c>
    </row>
    <row r="3724" spans="24:29" x14ac:dyDescent="0.3">
      <c r="X3724" s="970" t="str">
        <f t="shared" si="292"/>
        <v>PAS AE 2018</v>
      </c>
      <c r="Y3724" s="970" t="str">
        <f t="shared" si="293"/>
        <v/>
      </c>
      <c r="Z3724" s="957">
        <f t="shared" si="290"/>
        <v>0</v>
      </c>
      <c r="AA3724" s="957" t="str">
        <f t="shared" si="291"/>
        <v/>
      </c>
      <c r="AB3724" s="957">
        <f t="array" ref="AB3724">MAX(($I$2:$I$10000=I3724)*($W$2:$W$10000=W3724)*($E$2:$E$10000="51")*($P$2:$P$10000))</f>
        <v>0</v>
      </c>
      <c r="AC3724" s="957">
        <f t="shared" si="294"/>
        <v>0</v>
      </c>
    </row>
    <row r="3725" spans="24:29" x14ac:dyDescent="0.3">
      <c r="X3725" s="970" t="str">
        <f t="shared" si="292"/>
        <v>PAS AE 2018</v>
      </c>
      <c r="Y3725" s="970" t="str">
        <f t="shared" si="293"/>
        <v/>
      </c>
      <c r="Z3725" s="957">
        <f t="shared" si="290"/>
        <v>0</v>
      </c>
      <c r="AA3725" s="957" t="str">
        <f t="shared" si="291"/>
        <v/>
      </c>
      <c r="AB3725" s="957">
        <f t="array" ref="AB3725">MAX(($I$2:$I$10000=I3725)*($W$2:$W$10000=W3725)*($E$2:$E$10000="51")*($P$2:$P$10000))</f>
        <v>0</v>
      </c>
      <c r="AC3725" s="957">
        <f t="shared" si="294"/>
        <v>0</v>
      </c>
    </row>
    <row r="3726" spans="24:29" x14ac:dyDescent="0.3">
      <c r="X3726" s="970" t="str">
        <f t="shared" si="292"/>
        <v>PAS AE 2018</v>
      </c>
      <c r="Y3726" s="970" t="str">
        <f t="shared" si="293"/>
        <v/>
      </c>
      <c r="Z3726" s="957">
        <f t="shared" si="290"/>
        <v>0</v>
      </c>
      <c r="AA3726" s="957" t="str">
        <f t="shared" si="291"/>
        <v/>
      </c>
      <c r="AB3726" s="957">
        <f t="array" ref="AB3726">MAX(($I$2:$I$10000=I3726)*($W$2:$W$10000=W3726)*($E$2:$E$10000="51")*($P$2:$P$10000))</f>
        <v>0</v>
      </c>
      <c r="AC3726" s="957">
        <f t="shared" si="294"/>
        <v>0</v>
      </c>
    </row>
    <row r="3727" spans="24:29" x14ac:dyDescent="0.3">
      <c r="X3727" s="970" t="str">
        <f t="shared" si="292"/>
        <v>PAS AE 2018</v>
      </c>
      <c r="Y3727" s="970" t="str">
        <f t="shared" si="293"/>
        <v/>
      </c>
      <c r="Z3727" s="957">
        <f t="shared" si="290"/>
        <v>0</v>
      </c>
      <c r="AA3727" s="957" t="str">
        <f t="shared" si="291"/>
        <v/>
      </c>
      <c r="AB3727" s="957">
        <f t="array" ref="AB3727">MAX(($I$2:$I$10000=I3727)*($W$2:$W$10000=W3727)*($E$2:$E$10000="51")*($P$2:$P$10000))</f>
        <v>0</v>
      </c>
      <c r="AC3727" s="957">
        <f t="shared" si="294"/>
        <v>0</v>
      </c>
    </row>
    <row r="3728" spans="24:29" x14ac:dyDescent="0.3">
      <c r="X3728" s="970" t="str">
        <f t="shared" si="292"/>
        <v>PAS AE 2018</v>
      </c>
      <c r="Y3728" s="970" t="str">
        <f t="shared" si="293"/>
        <v/>
      </c>
      <c r="Z3728" s="957">
        <f t="shared" si="290"/>
        <v>0</v>
      </c>
      <c r="AA3728" s="957" t="str">
        <f t="shared" si="291"/>
        <v/>
      </c>
      <c r="AB3728" s="957">
        <f t="array" ref="AB3728">MAX(($I$2:$I$10000=I3728)*($W$2:$W$10000=W3728)*($E$2:$E$10000="51")*($P$2:$P$10000))</f>
        <v>0</v>
      </c>
      <c r="AC3728" s="957">
        <f t="shared" si="294"/>
        <v>0</v>
      </c>
    </row>
    <row r="3729" spans="24:29" x14ac:dyDescent="0.3">
      <c r="X3729" s="970" t="str">
        <f t="shared" si="292"/>
        <v>PAS AE 2018</v>
      </c>
      <c r="Y3729" s="970" t="str">
        <f t="shared" si="293"/>
        <v/>
      </c>
      <c r="Z3729" s="957">
        <f t="shared" si="290"/>
        <v>0</v>
      </c>
      <c r="AA3729" s="957" t="str">
        <f t="shared" si="291"/>
        <v/>
      </c>
      <c r="AB3729" s="957">
        <f t="array" ref="AB3729">MAX(($I$2:$I$10000=I3729)*($W$2:$W$10000=W3729)*($E$2:$E$10000="51")*($P$2:$P$10000))</f>
        <v>0</v>
      </c>
      <c r="AC3729" s="957">
        <f t="shared" si="294"/>
        <v>0</v>
      </c>
    </row>
    <row r="3730" spans="24:29" x14ac:dyDescent="0.3">
      <c r="X3730" s="970" t="str">
        <f t="shared" si="292"/>
        <v>PAS AE 2018</v>
      </c>
      <c r="Y3730" s="970" t="str">
        <f t="shared" si="293"/>
        <v/>
      </c>
      <c r="Z3730" s="957">
        <f t="shared" si="290"/>
        <v>0</v>
      </c>
      <c r="AA3730" s="957" t="str">
        <f t="shared" si="291"/>
        <v/>
      </c>
      <c r="AB3730" s="957">
        <f t="array" ref="AB3730">MAX(($I$2:$I$10000=I3730)*($W$2:$W$10000=W3730)*($E$2:$E$10000="51")*($P$2:$P$10000))</f>
        <v>0</v>
      </c>
      <c r="AC3730" s="957">
        <f t="shared" si="294"/>
        <v>0</v>
      </c>
    </row>
    <row r="3731" spans="24:29" x14ac:dyDescent="0.3">
      <c r="X3731" s="970" t="str">
        <f t="shared" si="292"/>
        <v>PAS AE 2018</v>
      </c>
      <c r="Y3731" s="970" t="str">
        <f t="shared" si="293"/>
        <v/>
      </c>
      <c r="Z3731" s="957">
        <f t="shared" si="290"/>
        <v>0</v>
      </c>
      <c r="AA3731" s="957" t="str">
        <f t="shared" si="291"/>
        <v/>
      </c>
      <c r="AB3731" s="957">
        <f t="array" ref="AB3731">MAX(($I$2:$I$10000=I3731)*($W$2:$W$10000=W3731)*($E$2:$E$10000="51")*($P$2:$P$10000))</f>
        <v>0</v>
      </c>
      <c r="AC3731" s="957">
        <f t="shared" si="294"/>
        <v>0</v>
      </c>
    </row>
    <row r="3732" spans="24:29" x14ac:dyDescent="0.3">
      <c r="X3732" s="970" t="str">
        <f t="shared" si="292"/>
        <v>PAS AE 2018</v>
      </c>
      <c r="Y3732" s="970" t="str">
        <f t="shared" si="293"/>
        <v/>
      </c>
      <c r="Z3732" s="957">
        <f t="shared" si="290"/>
        <v>0</v>
      </c>
      <c r="AA3732" s="957" t="str">
        <f t="shared" si="291"/>
        <v/>
      </c>
      <c r="AB3732" s="957">
        <f t="array" ref="AB3732">MAX(($I$2:$I$10000=I3732)*($W$2:$W$10000=W3732)*($E$2:$E$10000="51")*($P$2:$P$10000))</f>
        <v>0</v>
      </c>
      <c r="AC3732" s="957">
        <f t="shared" si="294"/>
        <v>0</v>
      </c>
    </row>
    <row r="3733" spans="24:29" x14ac:dyDescent="0.3">
      <c r="X3733" s="970" t="str">
        <f t="shared" si="292"/>
        <v>PAS AE 2018</v>
      </c>
      <c r="Y3733" s="970" t="str">
        <f t="shared" si="293"/>
        <v/>
      </c>
      <c r="Z3733" s="957">
        <f t="shared" si="290"/>
        <v>0</v>
      </c>
      <c r="AA3733" s="957" t="str">
        <f t="shared" si="291"/>
        <v/>
      </c>
      <c r="AB3733" s="957">
        <f t="array" ref="AB3733">MAX(($I$2:$I$10000=I3733)*($W$2:$W$10000=W3733)*($E$2:$E$10000="51")*($P$2:$P$10000))</f>
        <v>0</v>
      </c>
      <c r="AC3733" s="957">
        <f t="shared" si="294"/>
        <v>0</v>
      </c>
    </row>
    <row r="3734" spans="24:29" x14ac:dyDescent="0.3">
      <c r="X3734" s="970" t="str">
        <f t="shared" si="292"/>
        <v>PAS AE 2018</v>
      </c>
      <c r="Y3734" s="970" t="str">
        <f t="shared" si="293"/>
        <v/>
      </c>
      <c r="Z3734" s="957">
        <f t="shared" si="290"/>
        <v>0</v>
      </c>
      <c r="AA3734" s="957" t="str">
        <f t="shared" si="291"/>
        <v/>
      </c>
      <c r="AB3734" s="957">
        <f t="array" ref="AB3734">MAX(($I$2:$I$10000=I3734)*($W$2:$W$10000=W3734)*($E$2:$E$10000="51")*($P$2:$P$10000))</f>
        <v>0</v>
      </c>
      <c r="AC3734" s="957">
        <f t="shared" si="294"/>
        <v>0</v>
      </c>
    </row>
    <row r="3735" spans="24:29" x14ac:dyDescent="0.3">
      <c r="X3735" s="970" t="str">
        <f t="shared" si="292"/>
        <v>PAS AE 2018</v>
      </c>
      <c r="Y3735" s="970" t="str">
        <f t="shared" si="293"/>
        <v/>
      </c>
      <c r="Z3735" s="957">
        <f t="shared" si="290"/>
        <v>0</v>
      </c>
      <c r="AA3735" s="957" t="str">
        <f t="shared" si="291"/>
        <v/>
      </c>
      <c r="AB3735" s="957">
        <f t="array" ref="AB3735">MAX(($I$2:$I$10000=I3735)*($W$2:$W$10000=W3735)*($E$2:$E$10000="51")*($P$2:$P$10000))</f>
        <v>0</v>
      </c>
      <c r="AC3735" s="957">
        <f t="shared" si="294"/>
        <v>0</v>
      </c>
    </row>
    <row r="3736" spans="24:29" x14ac:dyDescent="0.3">
      <c r="X3736" s="970" t="str">
        <f t="shared" si="292"/>
        <v>PAS AE 2018</v>
      </c>
      <c r="Y3736" s="970" t="str">
        <f t="shared" si="293"/>
        <v/>
      </c>
      <c r="Z3736" s="957">
        <f t="shared" si="290"/>
        <v>0</v>
      </c>
      <c r="AA3736" s="957" t="str">
        <f t="shared" si="291"/>
        <v/>
      </c>
      <c r="AB3736" s="957">
        <f t="array" ref="AB3736">MAX(($I$2:$I$10000=I3736)*($W$2:$W$10000=W3736)*($E$2:$E$10000="51")*($P$2:$P$10000))</f>
        <v>0</v>
      </c>
      <c r="AC3736" s="957">
        <f t="shared" si="294"/>
        <v>0</v>
      </c>
    </row>
    <row r="3737" spans="24:29" x14ac:dyDescent="0.3">
      <c r="X3737" s="970" t="str">
        <f t="shared" si="292"/>
        <v>PAS AE 2018</v>
      </c>
      <c r="Y3737" s="970" t="str">
        <f t="shared" si="293"/>
        <v/>
      </c>
      <c r="Z3737" s="957">
        <f t="shared" si="290"/>
        <v>0</v>
      </c>
      <c r="AA3737" s="957" t="str">
        <f t="shared" si="291"/>
        <v/>
      </c>
      <c r="AB3737" s="957">
        <f t="array" ref="AB3737">MAX(($I$2:$I$10000=I3737)*($W$2:$W$10000=W3737)*($E$2:$E$10000="51")*($P$2:$P$10000))</f>
        <v>0</v>
      </c>
      <c r="AC3737" s="957">
        <f t="shared" si="294"/>
        <v>0</v>
      </c>
    </row>
    <row r="3738" spans="24:29" x14ac:dyDescent="0.3">
      <c r="X3738" s="970" t="str">
        <f t="shared" si="292"/>
        <v>PAS AE 2018</v>
      </c>
      <c r="Y3738" s="970" t="str">
        <f t="shared" si="293"/>
        <v/>
      </c>
      <c r="Z3738" s="957">
        <f t="shared" si="290"/>
        <v>0</v>
      </c>
      <c r="AA3738" s="957" t="str">
        <f t="shared" si="291"/>
        <v/>
      </c>
      <c r="AB3738" s="957">
        <f t="array" ref="AB3738">MAX(($I$2:$I$10000=I3738)*($W$2:$W$10000=W3738)*($E$2:$E$10000="51")*($P$2:$P$10000))</f>
        <v>0</v>
      </c>
      <c r="AC3738" s="957">
        <f t="shared" si="294"/>
        <v>0</v>
      </c>
    </row>
    <row r="3739" spans="24:29" x14ac:dyDescent="0.3">
      <c r="X3739" s="970" t="str">
        <f t="shared" si="292"/>
        <v>PAS AE 2018</v>
      </c>
      <c r="Y3739" s="970" t="str">
        <f t="shared" si="293"/>
        <v/>
      </c>
      <c r="Z3739" s="957">
        <f t="shared" si="290"/>
        <v>0</v>
      </c>
      <c r="AA3739" s="957" t="str">
        <f t="shared" si="291"/>
        <v/>
      </c>
      <c r="AB3739" s="957">
        <f t="array" ref="AB3739">MAX(($I$2:$I$10000=I3739)*($W$2:$W$10000=W3739)*($E$2:$E$10000="51")*($P$2:$P$10000))</f>
        <v>0</v>
      </c>
      <c r="AC3739" s="957">
        <f t="shared" si="294"/>
        <v>0</v>
      </c>
    </row>
    <row r="3740" spans="24:29" x14ac:dyDescent="0.3">
      <c r="X3740" s="970" t="str">
        <f t="shared" si="292"/>
        <v>PAS AE 2018</v>
      </c>
      <c r="Y3740" s="970" t="str">
        <f t="shared" si="293"/>
        <v/>
      </c>
      <c r="Z3740" s="957">
        <f t="shared" si="290"/>
        <v>0</v>
      </c>
      <c r="AA3740" s="957" t="str">
        <f t="shared" si="291"/>
        <v/>
      </c>
      <c r="AB3740" s="957">
        <f t="array" ref="AB3740">MAX(($I$2:$I$10000=I3740)*($W$2:$W$10000=W3740)*($E$2:$E$10000="51")*($P$2:$P$10000))</f>
        <v>0</v>
      </c>
      <c r="AC3740" s="957">
        <f t="shared" si="294"/>
        <v>0</v>
      </c>
    </row>
    <row r="3741" spans="24:29" x14ac:dyDescent="0.3">
      <c r="X3741" s="970" t="str">
        <f t="shared" si="292"/>
        <v>PAS AE 2018</v>
      </c>
      <c r="Y3741" s="970" t="str">
        <f t="shared" si="293"/>
        <v/>
      </c>
      <c r="Z3741" s="957">
        <f t="shared" si="290"/>
        <v>0</v>
      </c>
      <c r="AA3741" s="957" t="str">
        <f t="shared" si="291"/>
        <v/>
      </c>
      <c r="AB3741" s="957">
        <f t="array" ref="AB3741">MAX(($I$2:$I$10000=I3741)*($W$2:$W$10000=W3741)*($E$2:$E$10000="51")*($P$2:$P$10000))</f>
        <v>0</v>
      </c>
      <c r="AC3741" s="957">
        <f t="shared" si="294"/>
        <v>0</v>
      </c>
    </row>
    <row r="3742" spans="24:29" x14ac:dyDescent="0.3">
      <c r="X3742" s="970" t="str">
        <f t="shared" si="292"/>
        <v>PAS AE 2018</v>
      </c>
      <c r="Y3742" s="970" t="str">
        <f t="shared" si="293"/>
        <v/>
      </c>
      <c r="Z3742" s="957">
        <f t="shared" si="290"/>
        <v>0</v>
      </c>
      <c r="AA3742" s="957" t="str">
        <f t="shared" si="291"/>
        <v/>
      </c>
      <c r="AB3742" s="957">
        <f t="array" ref="AB3742">MAX(($I$2:$I$10000=I3742)*($W$2:$W$10000=W3742)*($E$2:$E$10000="51")*($P$2:$P$10000))</f>
        <v>0</v>
      </c>
      <c r="AC3742" s="957">
        <f t="shared" si="294"/>
        <v>0</v>
      </c>
    </row>
    <row r="3743" spans="24:29" x14ac:dyDescent="0.3">
      <c r="X3743" s="970" t="str">
        <f t="shared" si="292"/>
        <v>PAS AE 2018</v>
      </c>
      <c r="Y3743" s="970" t="str">
        <f t="shared" si="293"/>
        <v/>
      </c>
      <c r="Z3743" s="957">
        <f t="shared" si="290"/>
        <v>0</v>
      </c>
      <c r="AA3743" s="957" t="str">
        <f t="shared" si="291"/>
        <v/>
      </c>
      <c r="AB3743" s="957">
        <f t="array" ref="AB3743">MAX(($I$2:$I$10000=I3743)*($W$2:$W$10000=W3743)*($E$2:$E$10000="51")*($P$2:$P$10000))</f>
        <v>0</v>
      </c>
      <c r="AC3743" s="957">
        <f t="shared" si="294"/>
        <v>0</v>
      </c>
    </row>
    <row r="3744" spans="24:29" x14ac:dyDescent="0.3">
      <c r="X3744" s="970" t="str">
        <f t="shared" si="292"/>
        <v>PAS AE 2018</v>
      </c>
      <c r="Y3744" s="970" t="str">
        <f t="shared" si="293"/>
        <v/>
      </c>
      <c r="Z3744" s="957">
        <f t="shared" si="290"/>
        <v>0</v>
      </c>
      <c r="AA3744" s="957" t="str">
        <f t="shared" si="291"/>
        <v/>
      </c>
      <c r="AB3744" s="957">
        <f t="array" ref="AB3744">MAX(($I$2:$I$10000=I3744)*($W$2:$W$10000=W3744)*($E$2:$E$10000="51")*($P$2:$P$10000))</f>
        <v>0</v>
      </c>
      <c r="AC3744" s="957">
        <f t="shared" si="294"/>
        <v>0</v>
      </c>
    </row>
    <row r="3745" spans="24:29" x14ac:dyDescent="0.3">
      <c r="X3745" s="970" t="str">
        <f t="shared" si="292"/>
        <v>PAS AE 2018</v>
      </c>
      <c r="Y3745" s="970" t="str">
        <f t="shared" si="293"/>
        <v/>
      </c>
      <c r="Z3745" s="957">
        <f t="shared" si="290"/>
        <v>0</v>
      </c>
      <c r="AA3745" s="957" t="str">
        <f t="shared" si="291"/>
        <v/>
      </c>
      <c r="AB3745" s="957">
        <f t="array" ref="AB3745">MAX(($I$2:$I$10000=I3745)*($W$2:$W$10000=W3745)*($E$2:$E$10000="51")*($P$2:$P$10000))</f>
        <v>0</v>
      </c>
      <c r="AC3745" s="957">
        <f t="shared" si="294"/>
        <v>0</v>
      </c>
    </row>
    <row r="3746" spans="24:29" x14ac:dyDescent="0.3">
      <c r="X3746" s="970" t="str">
        <f t="shared" si="292"/>
        <v>PAS AE 2018</v>
      </c>
      <c r="Y3746" s="970" t="str">
        <f t="shared" si="293"/>
        <v/>
      </c>
      <c r="Z3746" s="957">
        <f t="shared" si="290"/>
        <v>0</v>
      </c>
      <c r="AA3746" s="957" t="str">
        <f t="shared" si="291"/>
        <v/>
      </c>
      <c r="AB3746" s="957">
        <f t="array" ref="AB3746">MAX(($I$2:$I$10000=I3746)*($W$2:$W$10000=W3746)*($E$2:$E$10000="51")*($P$2:$P$10000))</f>
        <v>0</v>
      </c>
      <c r="AC3746" s="957">
        <f t="shared" si="294"/>
        <v>0</v>
      </c>
    </row>
    <row r="3747" spans="24:29" x14ac:dyDescent="0.3">
      <c r="X3747" s="970" t="str">
        <f t="shared" si="292"/>
        <v>PAS AE 2018</v>
      </c>
      <c r="Y3747" s="970" t="str">
        <f t="shared" si="293"/>
        <v/>
      </c>
      <c r="Z3747" s="957">
        <f t="shared" si="290"/>
        <v>0</v>
      </c>
      <c r="AA3747" s="957" t="str">
        <f t="shared" si="291"/>
        <v/>
      </c>
      <c r="AB3747" s="957">
        <f t="array" ref="AB3747">MAX(($I$2:$I$10000=I3747)*($W$2:$W$10000=W3747)*($E$2:$E$10000="51")*($P$2:$P$10000))</f>
        <v>0</v>
      </c>
      <c r="AC3747" s="957">
        <f t="shared" si="294"/>
        <v>0</v>
      </c>
    </row>
    <row r="3748" spans="24:29" x14ac:dyDescent="0.3">
      <c r="X3748" s="970" t="str">
        <f t="shared" si="292"/>
        <v>PAS AE 2018</v>
      </c>
      <c r="Y3748" s="970" t="str">
        <f t="shared" si="293"/>
        <v/>
      </c>
      <c r="Z3748" s="957">
        <f t="shared" si="290"/>
        <v>0</v>
      </c>
      <c r="AA3748" s="957" t="str">
        <f t="shared" si="291"/>
        <v/>
      </c>
      <c r="AB3748" s="957">
        <f t="array" ref="AB3748">MAX(($I$2:$I$10000=I3748)*($W$2:$W$10000=W3748)*($E$2:$E$10000="51")*($P$2:$P$10000))</f>
        <v>0</v>
      </c>
      <c r="AC3748" s="957">
        <f t="shared" si="294"/>
        <v>0</v>
      </c>
    </row>
    <row r="3749" spans="24:29" x14ac:dyDescent="0.3">
      <c r="X3749" s="970" t="str">
        <f t="shared" si="292"/>
        <v>PAS AE 2018</v>
      </c>
      <c r="Y3749" s="970" t="str">
        <f t="shared" si="293"/>
        <v/>
      </c>
      <c r="Z3749" s="957">
        <f t="shared" si="290"/>
        <v>0</v>
      </c>
      <c r="AA3749" s="957" t="str">
        <f t="shared" si="291"/>
        <v/>
      </c>
      <c r="AB3749" s="957">
        <f t="array" ref="AB3749">MAX(($I$2:$I$10000=I3749)*($W$2:$W$10000=W3749)*($E$2:$E$10000="51")*($P$2:$P$10000))</f>
        <v>0</v>
      </c>
      <c r="AC3749" s="957">
        <f t="shared" si="294"/>
        <v>0</v>
      </c>
    </row>
    <row r="3750" spans="24:29" x14ac:dyDescent="0.3">
      <c r="X3750" s="970" t="str">
        <f t="shared" si="292"/>
        <v>PAS AE 2018</v>
      </c>
      <c r="Y3750" s="970" t="str">
        <f t="shared" si="293"/>
        <v/>
      </c>
      <c r="Z3750" s="957">
        <f t="shared" si="290"/>
        <v>0</v>
      </c>
      <c r="AA3750" s="957" t="str">
        <f t="shared" si="291"/>
        <v/>
      </c>
      <c r="AB3750" s="957">
        <f t="array" ref="AB3750">MAX(($I$2:$I$10000=I3750)*($W$2:$W$10000=W3750)*($E$2:$E$10000="51")*($P$2:$P$10000))</f>
        <v>0</v>
      </c>
      <c r="AC3750" s="957">
        <f t="shared" si="294"/>
        <v>0</v>
      </c>
    </row>
    <row r="3751" spans="24:29" x14ac:dyDescent="0.3">
      <c r="X3751" s="970" t="str">
        <f t="shared" si="292"/>
        <v>PAS AE 2018</v>
      </c>
      <c r="Y3751" s="970" t="str">
        <f t="shared" si="293"/>
        <v/>
      </c>
      <c r="Z3751" s="957">
        <f t="shared" si="290"/>
        <v>0</v>
      </c>
      <c r="AA3751" s="957" t="str">
        <f t="shared" si="291"/>
        <v/>
      </c>
      <c r="AB3751" s="957">
        <f t="array" ref="AB3751">MAX(($I$2:$I$10000=I3751)*($W$2:$W$10000=W3751)*($E$2:$E$10000="51")*($P$2:$P$10000))</f>
        <v>0</v>
      </c>
      <c r="AC3751" s="957">
        <f t="shared" si="294"/>
        <v>0</v>
      </c>
    </row>
    <row r="3752" spans="24:29" x14ac:dyDescent="0.3">
      <c r="X3752" s="970" t="str">
        <f t="shared" si="292"/>
        <v>PAS AE 2018</v>
      </c>
      <c r="Y3752" s="970" t="str">
        <f t="shared" si="293"/>
        <v/>
      </c>
      <c r="Z3752" s="957">
        <f t="shared" si="290"/>
        <v>0</v>
      </c>
      <c r="AA3752" s="957" t="str">
        <f t="shared" si="291"/>
        <v/>
      </c>
      <c r="AB3752" s="957">
        <f t="array" ref="AB3752">MAX(($I$2:$I$10000=I3752)*($W$2:$W$10000=W3752)*($E$2:$E$10000="51")*($P$2:$P$10000))</f>
        <v>0</v>
      </c>
      <c r="AC3752" s="957">
        <f t="shared" si="294"/>
        <v>0</v>
      </c>
    </row>
    <row r="3753" spans="24:29" x14ac:dyDescent="0.3">
      <c r="X3753" s="970" t="str">
        <f t="shared" si="292"/>
        <v>PAS AE 2018</v>
      </c>
      <c r="Y3753" s="970" t="str">
        <f t="shared" si="293"/>
        <v/>
      </c>
      <c r="Z3753" s="957">
        <f t="shared" si="290"/>
        <v>0</v>
      </c>
      <c r="AA3753" s="957" t="str">
        <f t="shared" si="291"/>
        <v/>
      </c>
      <c r="AB3753" s="957">
        <f t="array" ref="AB3753">MAX(($I$2:$I$10000=I3753)*($W$2:$W$10000=W3753)*($E$2:$E$10000="51")*($P$2:$P$10000))</f>
        <v>0</v>
      </c>
      <c r="AC3753" s="957">
        <f t="shared" si="294"/>
        <v>0</v>
      </c>
    </row>
    <row r="3754" spans="24:29" x14ac:dyDescent="0.3">
      <c r="X3754" s="970" t="str">
        <f t="shared" si="292"/>
        <v>PAS AE 2018</v>
      </c>
      <c r="Y3754" s="970" t="str">
        <f t="shared" si="293"/>
        <v/>
      </c>
      <c r="Z3754" s="957">
        <f t="shared" si="290"/>
        <v>0</v>
      </c>
      <c r="AA3754" s="957" t="str">
        <f t="shared" si="291"/>
        <v/>
      </c>
      <c r="AB3754" s="957">
        <f t="array" ref="AB3754">MAX(($I$2:$I$10000=I3754)*($W$2:$W$10000=W3754)*($E$2:$E$10000="51")*($P$2:$P$10000))</f>
        <v>0</v>
      </c>
      <c r="AC3754" s="957">
        <f t="shared" si="294"/>
        <v>0</v>
      </c>
    </row>
    <row r="3755" spans="24:29" x14ac:dyDescent="0.3">
      <c r="X3755" s="970" t="str">
        <f t="shared" si="292"/>
        <v>PAS AE 2018</v>
      </c>
      <c r="Y3755" s="970" t="str">
        <f t="shared" si="293"/>
        <v/>
      </c>
      <c r="Z3755" s="957">
        <f t="shared" si="290"/>
        <v>0</v>
      </c>
      <c r="AA3755" s="957" t="str">
        <f t="shared" si="291"/>
        <v/>
      </c>
      <c r="AB3755" s="957">
        <f t="array" ref="AB3755">MAX(($I$2:$I$10000=I3755)*($W$2:$W$10000=W3755)*($E$2:$E$10000="51")*($P$2:$P$10000))</f>
        <v>0</v>
      </c>
      <c r="AC3755" s="957">
        <f t="shared" si="294"/>
        <v>0</v>
      </c>
    </row>
    <row r="3756" spans="24:29" x14ac:dyDescent="0.3">
      <c r="X3756" s="970" t="str">
        <f t="shared" si="292"/>
        <v>PAS AE 2018</v>
      </c>
      <c r="Y3756" s="970" t="str">
        <f t="shared" si="293"/>
        <v/>
      </c>
      <c r="Z3756" s="957">
        <f t="shared" si="290"/>
        <v>0</v>
      </c>
      <c r="AA3756" s="957" t="str">
        <f t="shared" si="291"/>
        <v/>
      </c>
      <c r="AB3756" s="957">
        <f t="array" ref="AB3756">MAX(($I$2:$I$10000=I3756)*($W$2:$W$10000=W3756)*($E$2:$E$10000="51")*($P$2:$P$10000))</f>
        <v>0</v>
      </c>
      <c r="AC3756" s="957">
        <f t="shared" si="294"/>
        <v>0</v>
      </c>
    </row>
    <row r="3757" spans="24:29" x14ac:dyDescent="0.3">
      <c r="X3757" s="970" t="str">
        <f t="shared" si="292"/>
        <v>PAS AE 2018</v>
      </c>
      <c r="Y3757" s="970" t="str">
        <f t="shared" si="293"/>
        <v/>
      </c>
      <c r="Z3757" s="957">
        <f t="shared" si="290"/>
        <v>0</v>
      </c>
      <c r="AA3757" s="957" t="str">
        <f t="shared" si="291"/>
        <v/>
      </c>
      <c r="AB3757" s="957">
        <f t="array" ref="AB3757">MAX(($I$2:$I$10000=I3757)*($W$2:$W$10000=W3757)*($E$2:$E$10000="51")*($P$2:$P$10000))</f>
        <v>0</v>
      </c>
      <c r="AC3757" s="957">
        <f t="shared" si="294"/>
        <v>0</v>
      </c>
    </row>
    <row r="3758" spans="24:29" x14ac:dyDescent="0.3">
      <c r="X3758" s="970" t="str">
        <f t="shared" si="292"/>
        <v>PAS AE 2018</v>
      </c>
      <c r="Y3758" s="970" t="str">
        <f t="shared" si="293"/>
        <v/>
      </c>
      <c r="Z3758" s="957">
        <f t="shared" si="290"/>
        <v>0</v>
      </c>
      <c r="AA3758" s="957" t="str">
        <f t="shared" si="291"/>
        <v/>
      </c>
      <c r="AB3758" s="957">
        <f t="array" ref="AB3758">MAX(($I$2:$I$10000=I3758)*($W$2:$W$10000=W3758)*($E$2:$E$10000="51")*($P$2:$P$10000))</f>
        <v>0</v>
      </c>
      <c r="AC3758" s="957">
        <f t="shared" si="294"/>
        <v>0</v>
      </c>
    </row>
    <row r="3759" spans="24:29" x14ac:dyDescent="0.3">
      <c r="X3759" s="970" t="str">
        <f t="shared" si="292"/>
        <v>PAS AE 2018</v>
      </c>
      <c r="Y3759" s="970" t="str">
        <f t="shared" si="293"/>
        <v/>
      </c>
      <c r="Z3759" s="957">
        <f t="shared" si="290"/>
        <v>0</v>
      </c>
      <c r="AA3759" s="957" t="str">
        <f t="shared" si="291"/>
        <v/>
      </c>
      <c r="AB3759" s="957">
        <f t="array" ref="AB3759">MAX(($I$2:$I$10000=I3759)*($W$2:$W$10000=W3759)*($E$2:$E$10000="51")*($P$2:$P$10000))</f>
        <v>0</v>
      </c>
      <c r="AC3759" s="957">
        <f t="shared" si="294"/>
        <v>0</v>
      </c>
    </row>
    <row r="3760" spans="24:29" x14ac:dyDescent="0.3">
      <c r="X3760" s="970" t="str">
        <f t="shared" si="292"/>
        <v>PAS AE 2018</v>
      </c>
      <c r="Y3760" s="970" t="str">
        <f t="shared" si="293"/>
        <v/>
      </c>
      <c r="Z3760" s="957">
        <f t="shared" si="290"/>
        <v>0</v>
      </c>
      <c r="AA3760" s="957" t="str">
        <f t="shared" si="291"/>
        <v/>
      </c>
      <c r="AB3760" s="957">
        <f t="array" ref="AB3760">MAX(($I$2:$I$10000=I3760)*($W$2:$W$10000=W3760)*($E$2:$E$10000="51")*($P$2:$P$10000))</f>
        <v>0</v>
      </c>
      <c r="AC3760" s="957">
        <f t="shared" si="294"/>
        <v>0</v>
      </c>
    </row>
    <row r="3761" spans="24:29" x14ac:dyDescent="0.3">
      <c r="X3761" s="970" t="str">
        <f t="shared" si="292"/>
        <v>PAS AE 2018</v>
      </c>
      <c r="Y3761" s="970" t="str">
        <f t="shared" si="293"/>
        <v/>
      </c>
      <c r="Z3761" s="957">
        <f t="shared" si="290"/>
        <v>0</v>
      </c>
      <c r="AA3761" s="957" t="str">
        <f t="shared" si="291"/>
        <v/>
      </c>
      <c r="AB3761" s="957">
        <f t="array" ref="AB3761">MAX(($I$2:$I$10000=I3761)*($W$2:$W$10000=W3761)*($E$2:$E$10000="51")*($P$2:$P$10000))</f>
        <v>0</v>
      </c>
      <c r="AC3761" s="957">
        <f t="shared" si="294"/>
        <v>0</v>
      </c>
    </row>
    <row r="3762" spans="24:29" x14ac:dyDescent="0.3">
      <c r="X3762" s="970" t="str">
        <f t="shared" si="292"/>
        <v>PAS AE 2018</v>
      </c>
      <c r="Y3762" s="970" t="str">
        <f t="shared" si="293"/>
        <v/>
      </c>
      <c r="Z3762" s="957">
        <f t="shared" si="290"/>
        <v>0</v>
      </c>
      <c r="AA3762" s="957" t="str">
        <f t="shared" si="291"/>
        <v/>
      </c>
      <c r="AB3762" s="957">
        <f t="array" ref="AB3762">MAX(($I$2:$I$10000=I3762)*($W$2:$W$10000=W3762)*($E$2:$E$10000="51")*($P$2:$P$10000))</f>
        <v>0</v>
      </c>
      <c r="AC3762" s="957">
        <f t="shared" si="294"/>
        <v>0</v>
      </c>
    </row>
    <row r="3763" spans="24:29" x14ac:dyDescent="0.3">
      <c r="X3763" s="970" t="str">
        <f t="shared" si="292"/>
        <v>PAS AE 2018</v>
      </c>
      <c r="Y3763" s="970" t="str">
        <f t="shared" si="293"/>
        <v/>
      </c>
      <c r="Z3763" s="957">
        <f t="shared" si="290"/>
        <v>0</v>
      </c>
      <c r="AA3763" s="957" t="str">
        <f t="shared" si="291"/>
        <v/>
      </c>
      <c r="AB3763" s="957">
        <f t="array" ref="AB3763">MAX(($I$2:$I$10000=I3763)*($W$2:$W$10000=W3763)*($E$2:$E$10000="51")*($P$2:$P$10000))</f>
        <v>0</v>
      </c>
      <c r="AC3763" s="957">
        <f t="shared" si="294"/>
        <v>0</v>
      </c>
    </row>
    <row r="3764" spans="24:29" x14ac:dyDescent="0.3">
      <c r="X3764" s="970" t="str">
        <f t="shared" si="292"/>
        <v>PAS AE 2018</v>
      </c>
      <c r="Y3764" s="970" t="str">
        <f t="shared" si="293"/>
        <v/>
      </c>
      <c r="Z3764" s="957">
        <f t="shared" si="290"/>
        <v>0</v>
      </c>
      <c r="AA3764" s="957" t="str">
        <f t="shared" si="291"/>
        <v/>
      </c>
      <c r="AB3764" s="957">
        <f t="array" ref="AB3764">MAX(($I$2:$I$10000=I3764)*($W$2:$W$10000=W3764)*($E$2:$E$10000="51")*($P$2:$P$10000))</f>
        <v>0</v>
      </c>
      <c r="AC3764" s="957">
        <f t="shared" si="294"/>
        <v>0</v>
      </c>
    </row>
    <row r="3765" spans="24:29" x14ac:dyDescent="0.3">
      <c r="X3765" s="970" t="str">
        <f t="shared" si="292"/>
        <v>PAS AE 2018</v>
      </c>
      <c r="Y3765" s="970" t="str">
        <f t="shared" si="293"/>
        <v/>
      </c>
      <c r="Z3765" s="957">
        <f t="shared" si="290"/>
        <v>0</v>
      </c>
      <c r="AA3765" s="957" t="str">
        <f t="shared" si="291"/>
        <v/>
      </c>
      <c r="AB3765" s="957">
        <f t="array" ref="AB3765">MAX(($I$2:$I$10000=I3765)*($W$2:$W$10000=W3765)*($E$2:$E$10000="51")*($P$2:$P$10000))</f>
        <v>0</v>
      </c>
      <c r="AC3765" s="957">
        <f t="shared" si="294"/>
        <v>0</v>
      </c>
    </row>
    <row r="3766" spans="24:29" x14ac:dyDescent="0.3">
      <c r="X3766" s="970" t="str">
        <f t="shared" si="292"/>
        <v>PAS AE 2018</v>
      </c>
      <c r="Y3766" s="970" t="str">
        <f t="shared" si="293"/>
        <v/>
      </c>
      <c r="Z3766" s="957">
        <f t="shared" si="290"/>
        <v>0</v>
      </c>
      <c r="AA3766" s="957" t="str">
        <f t="shared" si="291"/>
        <v/>
      </c>
      <c r="AB3766" s="957">
        <f t="array" ref="AB3766">MAX(($I$2:$I$10000=I3766)*($W$2:$W$10000=W3766)*($E$2:$E$10000="51")*($P$2:$P$10000))</f>
        <v>0</v>
      </c>
      <c r="AC3766" s="957">
        <f t="shared" si="294"/>
        <v>0</v>
      </c>
    </row>
    <row r="3767" spans="24:29" x14ac:dyDescent="0.3">
      <c r="X3767" s="970" t="str">
        <f t="shared" si="292"/>
        <v>PAS AE 2018</v>
      </c>
      <c r="Y3767" s="970" t="str">
        <f t="shared" si="293"/>
        <v/>
      </c>
      <c r="Z3767" s="957">
        <f t="shared" si="290"/>
        <v>0</v>
      </c>
      <c r="AA3767" s="957" t="str">
        <f t="shared" si="291"/>
        <v/>
      </c>
      <c r="AB3767" s="957">
        <f t="array" ref="AB3767">MAX(($I$2:$I$10000=I3767)*($W$2:$W$10000=W3767)*($E$2:$E$10000="51")*($P$2:$P$10000))</f>
        <v>0</v>
      </c>
      <c r="AC3767" s="957">
        <f t="shared" si="294"/>
        <v>0</v>
      </c>
    </row>
    <row r="3768" spans="24:29" x14ac:dyDescent="0.3">
      <c r="X3768" s="970" t="str">
        <f t="shared" si="292"/>
        <v>PAS AE 2018</v>
      </c>
      <c r="Y3768" s="970" t="str">
        <f t="shared" si="293"/>
        <v/>
      </c>
      <c r="Z3768" s="957">
        <f t="shared" si="290"/>
        <v>0</v>
      </c>
      <c r="AA3768" s="957" t="str">
        <f t="shared" si="291"/>
        <v/>
      </c>
      <c r="AB3768" s="957">
        <f t="array" ref="AB3768">MAX(($I$2:$I$10000=I3768)*($W$2:$W$10000=W3768)*($E$2:$E$10000="51")*($P$2:$P$10000))</f>
        <v>0</v>
      </c>
      <c r="AC3768" s="957">
        <f t="shared" si="294"/>
        <v>0</v>
      </c>
    </row>
    <row r="3769" spans="24:29" x14ac:dyDescent="0.3">
      <c r="X3769" s="970" t="str">
        <f t="shared" si="292"/>
        <v>PAS AE 2018</v>
      </c>
      <c r="Y3769" s="970" t="str">
        <f t="shared" si="293"/>
        <v/>
      </c>
      <c r="Z3769" s="957">
        <f t="shared" si="290"/>
        <v>0</v>
      </c>
      <c r="AA3769" s="957" t="str">
        <f t="shared" si="291"/>
        <v/>
      </c>
      <c r="AB3769" s="957">
        <f t="array" ref="AB3769">MAX(($I$2:$I$10000=I3769)*($W$2:$W$10000=W3769)*($E$2:$E$10000="51")*($P$2:$P$10000))</f>
        <v>0</v>
      </c>
      <c r="AC3769" s="957">
        <f t="shared" si="294"/>
        <v>0</v>
      </c>
    </row>
    <row r="3770" spans="24:29" x14ac:dyDescent="0.3">
      <c r="X3770" s="970" t="str">
        <f t="shared" si="292"/>
        <v>PAS AE 2018</v>
      </c>
      <c r="Y3770" s="970" t="str">
        <f t="shared" si="293"/>
        <v/>
      </c>
      <c r="Z3770" s="957">
        <f t="shared" si="290"/>
        <v>0</v>
      </c>
      <c r="AA3770" s="957" t="str">
        <f t="shared" si="291"/>
        <v/>
      </c>
      <c r="AB3770" s="957">
        <f t="array" ref="AB3770">MAX(($I$2:$I$10000=I3770)*($W$2:$W$10000=W3770)*($E$2:$E$10000="51")*($P$2:$P$10000))</f>
        <v>0</v>
      </c>
      <c r="AC3770" s="957">
        <f t="shared" si="294"/>
        <v>0</v>
      </c>
    </row>
    <row r="3771" spans="24:29" x14ac:dyDescent="0.3">
      <c r="X3771" s="970" t="str">
        <f t="shared" si="292"/>
        <v>PAS AE 2018</v>
      </c>
      <c r="Y3771" s="970" t="str">
        <f t="shared" si="293"/>
        <v/>
      </c>
      <c r="Z3771" s="957">
        <f t="shared" si="290"/>
        <v>0</v>
      </c>
      <c r="AA3771" s="957" t="str">
        <f t="shared" si="291"/>
        <v/>
      </c>
      <c r="AB3771" s="957">
        <f t="array" ref="AB3771">MAX(($I$2:$I$10000=I3771)*($W$2:$W$10000=W3771)*($E$2:$E$10000="51")*($P$2:$P$10000))</f>
        <v>0</v>
      </c>
      <c r="AC3771" s="957">
        <f t="shared" si="294"/>
        <v>0</v>
      </c>
    </row>
    <row r="3772" spans="24:29" x14ac:dyDescent="0.3">
      <c r="X3772" s="970" t="str">
        <f t="shared" si="292"/>
        <v>PAS AE 2018</v>
      </c>
      <c r="Y3772" s="970" t="str">
        <f t="shared" si="293"/>
        <v/>
      </c>
      <c r="Z3772" s="957">
        <f t="shared" si="290"/>
        <v>0</v>
      </c>
      <c r="AA3772" s="957" t="str">
        <f t="shared" si="291"/>
        <v/>
      </c>
      <c r="AB3772" s="957">
        <f t="array" ref="AB3772">MAX(($I$2:$I$10000=I3772)*($W$2:$W$10000=W3772)*($E$2:$E$10000="51")*($P$2:$P$10000))</f>
        <v>0</v>
      </c>
      <c r="AC3772" s="957">
        <f t="shared" si="294"/>
        <v>0</v>
      </c>
    </row>
    <row r="3773" spans="24:29" x14ac:dyDescent="0.3">
      <c r="X3773" s="970" t="str">
        <f t="shared" si="292"/>
        <v>PAS AE 2018</v>
      </c>
      <c r="Y3773" s="970" t="str">
        <f t="shared" si="293"/>
        <v/>
      </c>
      <c r="Z3773" s="957">
        <f t="shared" si="290"/>
        <v>0</v>
      </c>
      <c r="AA3773" s="957" t="str">
        <f t="shared" si="291"/>
        <v/>
      </c>
      <c r="AB3773" s="957">
        <f t="array" ref="AB3773">MAX(($I$2:$I$10000=I3773)*($W$2:$W$10000=W3773)*($E$2:$E$10000="51")*($P$2:$P$10000))</f>
        <v>0</v>
      </c>
      <c r="AC3773" s="957">
        <f t="shared" si="294"/>
        <v>0</v>
      </c>
    </row>
    <row r="3774" spans="24:29" x14ac:dyDescent="0.3">
      <c r="X3774" s="970" t="str">
        <f t="shared" si="292"/>
        <v>PAS AE 2018</v>
      </c>
      <c r="Y3774" s="970" t="str">
        <f t="shared" si="293"/>
        <v/>
      </c>
      <c r="Z3774" s="957">
        <f t="shared" si="290"/>
        <v>0</v>
      </c>
      <c r="AA3774" s="957" t="str">
        <f t="shared" si="291"/>
        <v/>
      </c>
      <c r="AB3774" s="957">
        <f t="array" ref="AB3774">MAX(($I$2:$I$10000=I3774)*($W$2:$W$10000=W3774)*($E$2:$E$10000="51")*($P$2:$P$10000))</f>
        <v>0</v>
      </c>
      <c r="AC3774" s="957">
        <f t="shared" si="294"/>
        <v>0</v>
      </c>
    </row>
    <row r="3775" spans="24:29" x14ac:dyDescent="0.3">
      <c r="X3775" s="970" t="str">
        <f t="shared" si="292"/>
        <v>PAS AE 2018</v>
      </c>
      <c r="Y3775" s="970" t="str">
        <f t="shared" si="293"/>
        <v/>
      </c>
      <c r="Z3775" s="957">
        <f t="shared" si="290"/>
        <v>0</v>
      </c>
      <c r="AA3775" s="957" t="str">
        <f t="shared" si="291"/>
        <v/>
      </c>
      <c r="AB3775" s="957">
        <f t="array" ref="AB3775">MAX(($I$2:$I$10000=I3775)*($W$2:$W$10000=W3775)*($E$2:$E$10000="51")*($P$2:$P$10000))</f>
        <v>0</v>
      </c>
      <c r="AC3775" s="957">
        <f t="shared" si="294"/>
        <v>0</v>
      </c>
    </row>
    <row r="3776" spans="24:29" x14ac:dyDescent="0.3">
      <c r="X3776" s="970" t="str">
        <f t="shared" si="292"/>
        <v>PAS AE 2018</v>
      </c>
      <c r="Y3776" s="970" t="str">
        <f t="shared" si="293"/>
        <v/>
      </c>
      <c r="Z3776" s="957">
        <f t="shared" si="290"/>
        <v>0</v>
      </c>
      <c r="AA3776" s="957" t="str">
        <f t="shared" si="291"/>
        <v/>
      </c>
      <c r="AB3776" s="957">
        <f t="array" ref="AB3776">MAX(($I$2:$I$10000=I3776)*($W$2:$W$10000=W3776)*($E$2:$E$10000="51")*($P$2:$P$10000))</f>
        <v>0</v>
      </c>
      <c r="AC3776" s="957">
        <f t="shared" si="294"/>
        <v>0</v>
      </c>
    </row>
    <row r="3777" spans="24:29" x14ac:dyDescent="0.3">
      <c r="X3777" s="970" t="str">
        <f t="shared" si="292"/>
        <v>PAS AE 2018</v>
      </c>
      <c r="Y3777" s="970" t="str">
        <f t="shared" si="293"/>
        <v/>
      </c>
      <c r="Z3777" s="957">
        <f t="shared" si="290"/>
        <v>0</v>
      </c>
      <c r="AA3777" s="957" t="str">
        <f t="shared" si="291"/>
        <v/>
      </c>
      <c r="AB3777" s="957">
        <f t="array" ref="AB3777">MAX(($I$2:$I$10000=I3777)*($W$2:$W$10000=W3777)*($E$2:$E$10000="51")*($P$2:$P$10000))</f>
        <v>0</v>
      </c>
      <c r="AC3777" s="957">
        <f t="shared" si="294"/>
        <v>0</v>
      </c>
    </row>
    <row r="3778" spans="24:29" x14ac:dyDescent="0.3">
      <c r="X3778" s="970" t="str">
        <f t="shared" si="292"/>
        <v>PAS AE 2018</v>
      </c>
      <c r="Y3778" s="970" t="str">
        <f t="shared" si="293"/>
        <v/>
      </c>
      <c r="Z3778" s="957">
        <f t="shared" ref="Z3778:Z3841" si="295">IF(AND(X3778="AE 2018",Y3778&lt;&gt;"0"),F3778,0)</f>
        <v>0</v>
      </c>
      <c r="AA3778" s="957" t="str">
        <f t="shared" ref="AA3778:AA3841" si="296">LEFT(C3778,12)</f>
        <v/>
      </c>
      <c r="AB3778" s="957">
        <f t="array" ref="AB3778">MAX(($I$2:$I$10000=I3778)*($W$2:$W$10000=W3778)*($E$2:$E$10000="51")*($P$2:$P$10000))</f>
        <v>0</v>
      </c>
      <c r="AC3778" s="957">
        <f t="shared" si="294"/>
        <v>0</v>
      </c>
    </row>
    <row r="3779" spans="24:29" x14ac:dyDescent="0.3">
      <c r="X3779" s="970" t="str">
        <f t="shared" ref="X3779:X3842" si="297">IF(AND(OR(E3779="51",E3779="57",E3779="54",E3779="61"),YEAR(AB3779)=2018),"AE 2018","PAS AE 2018")</f>
        <v>PAS AE 2018</v>
      </c>
      <c r="Y3779" s="970" t="str">
        <f t="shared" ref="Y3779:Y3842" si="298">CONCATENATE(W3779,I3779,E3779)</f>
        <v/>
      </c>
      <c r="Z3779" s="957">
        <f t="shared" si="295"/>
        <v>0</v>
      </c>
      <c r="AA3779" s="957" t="str">
        <f t="shared" si="296"/>
        <v/>
      </c>
      <c r="AB3779" s="957">
        <f t="array" ref="AB3779">MAX(($I$2:$I$10000=I3779)*($W$2:$W$10000=W3779)*($E$2:$E$10000="51")*($P$2:$P$10000))</f>
        <v>0</v>
      </c>
      <c r="AC3779" s="957">
        <f t="shared" ref="AC3779:AC3842" si="299">IF(YEAR(A3779)&gt;2018,0,F3779)</f>
        <v>0</v>
      </c>
    </row>
    <row r="3780" spans="24:29" x14ac:dyDescent="0.3">
      <c r="X3780" s="970" t="str">
        <f t="shared" si="297"/>
        <v>PAS AE 2018</v>
      </c>
      <c r="Y3780" s="970" t="str">
        <f t="shared" si="298"/>
        <v/>
      </c>
      <c r="Z3780" s="957">
        <f t="shared" si="295"/>
        <v>0</v>
      </c>
      <c r="AA3780" s="957" t="str">
        <f t="shared" si="296"/>
        <v/>
      </c>
      <c r="AB3780" s="957">
        <f t="array" ref="AB3780">MAX(($I$2:$I$10000=I3780)*($W$2:$W$10000=W3780)*($E$2:$E$10000="51")*($P$2:$P$10000))</f>
        <v>0</v>
      </c>
      <c r="AC3780" s="957">
        <f t="shared" si="299"/>
        <v>0</v>
      </c>
    </row>
    <row r="3781" spans="24:29" x14ac:dyDescent="0.3">
      <c r="X3781" s="970" t="str">
        <f t="shared" si="297"/>
        <v>PAS AE 2018</v>
      </c>
      <c r="Y3781" s="970" t="str">
        <f t="shared" si="298"/>
        <v/>
      </c>
      <c r="Z3781" s="957">
        <f t="shared" si="295"/>
        <v>0</v>
      </c>
      <c r="AA3781" s="957" t="str">
        <f t="shared" si="296"/>
        <v/>
      </c>
      <c r="AB3781" s="957">
        <f t="array" ref="AB3781">MAX(($I$2:$I$10000=I3781)*($W$2:$W$10000=W3781)*($E$2:$E$10000="51")*($P$2:$P$10000))</f>
        <v>0</v>
      </c>
      <c r="AC3781" s="957">
        <f t="shared" si="299"/>
        <v>0</v>
      </c>
    </row>
    <row r="3782" spans="24:29" x14ac:dyDescent="0.3">
      <c r="X3782" s="970" t="str">
        <f t="shared" si="297"/>
        <v>PAS AE 2018</v>
      </c>
      <c r="Y3782" s="970" t="str">
        <f t="shared" si="298"/>
        <v/>
      </c>
      <c r="Z3782" s="957">
        <f t="shared" si="295"/>
        <v>0</v>
      </c>
      <c r="AA3782" s="957" t="str">
        <f t="shared" si="296"/>
        <v/>
      </c>
      <c r="AB3782" s="957">
        <f t="array" ref="AB3782">MAX(($I$2:$I$10000=I3782)*($W$2:$W$10000=W3782)*($E$2:$E$10000="51")*($P$2:$P$10000))</f>
        <v>0</v>
      </c>
      <c r="AC3782" s="957">
        <f t="shared" si="299"/>
        <v>0</v>
      </c>
    </row>
    <row r="3783" spans="24:29" x14ac:dyDescent="0.3">
      <c r="X3783" s="970" t="str">
        <f t="shared" si="297"/>
        <v>PAS AE 2018</v>
      </c>
      <c r="Y3783" s="970" t="str">
        <f t="shared" si="298"/>
        <v/>
      </c>
      <c r="Z3783" s="957">
        <f t="shared" si="295"/>
        <v>0</v>
      </c>
      <c r="AA3783" s="957" t="str">
        <f t="shared" si="296"/>
        <v/>
      </c>
      <c r="AB3783" s="957">
        <f t="array" ref="AB3783">MAX(($I$2:$I$10000=I3783)*($W$2:$W$10000=W3783)*($E$2:$E$10000="51")*($P$2:$P$10000))</f>
        <v>0</v>
      </c>
      <c r="AC3783" s="957">
        <f t="shared" si="299"/>
        <v>0</v>
      </c>
    </row>
    <row r="3784" spans="24:29" x14ac:dyDescent="0.3">
      <c r="X3784" s="970" t="str">
        <f t="shared" si="297"/>
        <v>PAS AE 2018</v>
      </c>
      <c r="Y3784" s="970" t="str">
        <f t="shared" si="298"/>
        <v/>
      </c>
      <c r="Z3784" s="957">
        <f t="shared" si="295"/>
        <v>0</v>
      </c>
      <c r="AA3784" s="957" t="str">
        <f t="shared" si="296"/>
        <v/>
      </c>
      <c r="AB3784" s="957">
        <f t="array" ref="AB3784">MAX(($I$2:$I$10000=I3784)*($W$2:$W$10000=W3784)*($E$2:$E$10000="51")*($P$2:$P$10000))</f>
        <v>0</v>
      </c>
      <c r="AC3784" s="957">
        <f t="shared" si="299"/>
        <v>0</v>
      </c>
    </row>
    <row r="3785" spans="24:29" x14ac:dyDescent="0.3">
      <c r="X3785" s="970" t="str">
        <f t="shared" si="297"/>
        <v>PAS AE 2018</v>
      </c>
      <c r="Y3785" s="970" t="str">
        <f t="shared" si="298"/>
        <v/>
      </c>
      <c r="Z3785" s="957">
        <f t="shared" si="295"/>
        <v>0</v>
      </c>
      <c r="AA3785" s="957" t="str">
        <f t="shared" si="296"/>
        <v/>
      </c>
      <c r="AB3785" s="957">
        <f t="array" ref="AB3785">MAX(($I$2:$I$10000=I3785)*($W$2:$W$10000=W3785)*($E$2:$E$10000="51")*($P$2:$P$10000))</f>
        <v>0</v>
      </c>
      <c r="AC3785" s="957">
        <f t="shared" si="299"/>
        <v>0</v>
      </c>
    </row>
    <row r="3786" spans="24:29" x14ac:dyDescent="0.3">
      <c r="X3786" s="970" t="str">
        <f t="shared" si="297"/>
        <v>PAS AE 2018</v>
      </c>
      <c r="Y3786" s="970" t="str">
        <f t="shared" si="298"/>
        <v/>
      </c>
      <c r="Z3786" s="957">
        <f t="shared" si="295"/>
        <v>0</v>
      </c>
      <c r="AA3786" s="957" t="str">
        <f t="shared" si="296"/>
        <v/>
      </c>
      <c r="AB3786" s="957">
        <f t="array" ref="AB3786">MAX(($I$2:$I$10000=I3786)*($W$2:$W$10000=W3786)*($E$2:$E$10000="51")*($P$2:$P$10000))</f>
        <v>0</v>
      </c>
      <c r="AC3786" s="957">
        <f t="shared" si="299"/>
        <v>0</v>
      </c>
    </row>
    <row r="3787" spans="24:29" x14ac:dyDescent="0.3">
      <c r="X3787" s="970" t="str">
        <f t="shared" si="297"/>
        <v>PAS AE 2018</v>
      </c>
      <c r="Y3787" s="970" t="str">
        <f t="shared" si="298"/>
        <v/>
      </c>
      <c r="Z3787" s="957">
        <f t="shared" si="295"/>
        <v>0</v>
      </c>
      <c r="AA3787" s="957" t="str">
        <f t="shared" si="296"/>
        <v/>
      </c>
      <c r="AB3787" s="957">
        <f t="array" ref="AB3787">MAX(($I$2:$I$10000=I3787)*($W$2:$W$10000=W3787)*($E$2:$E$10000="51")*($P$2:$P$10000))</f>
        <v>0</v>
      </c>
      <c r="AC3787" s="957">
        <f t="shared" si="299"/>
        <v>0</v>
      </c>
    </row>
    <row r="3788" spans="24:29" x14ac:dyDescent="0.3">
      <c r="X3788" s="970" t="str">
        <f t="shared" si="297"/>
        <v>PAS AE 2018</v>
      </c>
      <c r="Y3788" s="970" t="str">
        <f t="shared" si="298"/>
        <v/>
      </c>
      <c r="Z3788" s="957">
        <f t="shared" si="295"/>
        <v>0</v>
      </c>
      <c r="AA3788" s="957" t="str">
        <f t="shared" si="296"/>
        <v/>
      </c>
      <c r="AB3788" s="957">
        <f t="array" ref="AB3788">MAX(($I$2:$I$10000=I3788)*($W$2:$W$10000=W3788)*($E$2:$E$10000="51")*($P$2:$P$10000))</f>
        <v>0</v>
      </c>
      <c r="AC3788" s="957">
        <f t="shared" si="299"/>
        <v>0</v>
      </c>
    </row>
    <row r="3789" spans="24:29" x14ac:dyDescent="0.3">
      <c r="X3789" s="970" t="str">
        <f t="shared" si="297"/>
        <v>PAS AE 2018</v>
      </c>
      <c r="Y3789" s="970" t="str">
        <f t="shared" si="298"/>
        <v/>
      </c>
      <c r="Z3789" s="957">
        <f t="shared" si="295"/>
        <v>0</v>
      </c>
      <c r="AA3789" s="957" t="str">
        <f t="shared" si="296"/>
        <v/>
      </c>
      <c r="AB3789" s="957">
        <f t="array" ref="AB3789">MAX(($I$2:$I$10000=I3789)*($W$2:$W$10000=W3789)*($E$2:$E$10000="51")*($P$2:$P$10000))</f>
        <v>0</v>
      </c>
      <c r="AC3789" s="957">
        <f t="shared" si="299"/>
        <v>0</v>
      </c>
    </row>
    <row r="3790" spans="24:29" x14ac:dyDescent="0.3">
      <c r="X3790" s="970" t="str">
        <f t="shared" si="297"/>
        <v>PAS AE 2018</v>
      </c>
      <c r="Y3790" s="970" t="str">
        <f t="shared" si="298"/>
        <v/>
      </c>
      <c r="Z3790" s="957">
        <f t="shared" si="295"/>
        <v>0</v>
      </c>
      <c r="AA3790" s="957" t="str">
        <f t="shared" si="296"/>
        <v/>
      </c>
      <c r="AB3790" s="957">
        <f t="array" ref="AB3790">MAX(($I$2:$I$10000=I3790)*($W$2:$W$10000=W3790)*($E$2:$E$10000="51")*($P$2:$P$10000))</f>
        <v>0</v>
      </c>
      <c r="AC3790" s="957">
        <f t="shared" si="299"/>
        <v>0</v>
      </c>
    </row>
    <row r="3791" spans="24:29" x14ac:dyDescent="0.3">
      <c r="X3791" s="970" t="str">
        <f t="shared" si="297"/>
        <v>PAS AE 2018</v>
      </c>
      <c r="Y3791" s="970" t="str">
        <f t="shared" si="298"/>
        <v/>
      </c>
      <c r="Z3791" s="957">
        <f t="shared" si="295"/>
        <v>0</v>
      </c>
      <c r="AA3791" s="957" t="str">
        <f t="shared" si="296"/>
        <v/>
      </c>
      <c r="AB3791" s="957">
        <f t="array" ref="AB3791">MAX(($I$2:$I$10000=I3791)*($W$2:$W$10000=W3791)*($E$2:$E$10000="51")*($P$2:$P$10000))</f>
        <v>0</v>
      </c>
      <c r="AC3791" s="957">
        <f t="shared" si="299"/>
        <v>0</v>
      </c>
    </row>
    <row r="3792" spans="24:29" x14ac:dyDescent="0.3">
      <c r="X3792" s="970" t="str">
        <f t="shared" si="297"/>
        <v>PAS AE 2018</v>
      </c>
      <c r="Y3792" s="970" t="str">
        <f t="shared" si="298"/>
        <v/>
      </c>
      <c r="Z3792" s="957">
        <f t="shared" si="295"/>
        <v>0</v>
      </c>
      <c r="AA3792" s="957" t="str">
        <f t="shared" si="296"/>
        <v/>
      </c>
      <c r="AB3792" s="957">
        <f t="array" ref="AB3792">MAX(($I$2:$I$10000=I3792)*($W$2:$W$10000=W3792)*($E$2:$E$10000="51")*($P$2:$P$10000))</f>
        <v>0</v>
      </c>
      <c r="AC3792" s="957">
        <f t="shared" si="299"/>
        <v>0</v>
      </c>
    </row>
    <row r="3793" spans="24:29" x14ac:dyDescent="0.3">
      <c r="X3793" s="970" t="str">
        <f t="shared" si="297"/>
        <v>PAS AE 2018</v>
      </c>
      <c r="Y3793" s="970" t="str">
        <f t="shared" si="298"/>
        <v/>
      </c>
      <c r="Z3793" s="957">
        <f t="shared" si="295"/>
        <v>0</v>
      </c>
      <c r="AA3793" s="957" t="str">
        <f t="shared" si="296"/>
        <v/>
      </c>
      <c r="AB3793" s="957">
        <f t="array" ref="AB3793">MAX(($I$2:$I$10000=I3793)*($W$2:$W$10000=W3793)*($E$2:$E$10000="51")*($P$2:$P$10000))</f>
        <v>0</v>
      </c>
      <c r="AC3793" s="957">
        <f t="shared" si="299"/>
        <v>0</v>
      </c>
    </row>
    <row r="3794" spans="24:29" x14ac:dyDescent="0.3">
      <c r="X3794" s="970" t="str">
        <f t="shared" si="297"/>
        <v>PAS AE 2018</v>
      </c>
      <c r="Y3794" s="970" t="str">
        <f t="shared" si="298"/>
        <v/>
      </c>
      <c r="Z3794" s="957">
        <f t="shared" si="295"/>
        <v>0</v>
      </c>
      <c r="AA3794" s="957" t="str">
        <f t="shared" si="296"/>
        <v/>
      </c>
      <c r="AB3794" s="957">
        <f t="array" ref="AB3794">MAX(($I$2:$I$10000=I3794)*($W$2:$W$10000=W3794)*($E$2:$E$10000="51")*($P$2:$P$10000))</f>
        <v>0</v>
      </c>
      <c r="AC3794" s="957">
        <f t="shared" si="299"/>
        <v>0</v>
      </c>
    </row>
    <row r="3795" spans="24:29" x14ac:dyDescent="0.3">
      <c r="X3795" s="970" t="str">
        <f t="shared" si="297"/>
        <v>PAS AE 2018</v>
      </c>
      <c r="Y3795" s="970" t="str">
        <f t="shared" si="298"/>
        <v/>
      </c>
      <c r="Z3795" s="957">
        <f t="shared" si="295"/>
        <v>0</v>
      </c>
      <c r="AA3795" s="957" t="str">
        <f t="shared" si="296"/>
        <v/>
      </c>
      <c r="AB3795" s="957">
        <f t="array" ref="AB3795">MAX(($I$2:$I$10000=I3795)*($W$2:$W$10000=W3795)*($E$2:$E$10000="51")*($P$2:$P$10000))</f>
        <v>0</v>
      </c>
      <c r="AC3795" s="957">
        <f t="shared" si="299"/>
        <v>0</v>
      </c>
    </row>
    <row r="3796" spans="24:29" x14ac:dyDescent="0.3">
      <c r="X3796" s="970" t="str">
        <f t="shared" si="297"/>
        <v>PAS AE 2018</v>
      </c>
      <c r="Y3796" s="970" t="str">
        <f t="shared" si="298"/>
        <v/>
      </c>
      <c r="Z3796" s="957">
        <f t="shared" si="295"/>
        <v>0</v>
      </c>
      <c r="AA3796" s="957" t="str">
        <f t="shared" si="296"/>
        <v/>
      </c>
      <c r="AB3796" s="957">
        <f t="array" ref="AB3796">MAX(($I$2:$I$10000=I3796)*($W$2:$W$10000=W3796)*($E$2:$E$10000="51")*($P$2:$P$10000))</f>
        <v>0</v>
      </c>
      <c r="AC3796" s="957">
        <f t="shared" si="299"/>
        <v>0</v>
      </c>
    </row>
    <row r="3797" spans="24:29" x14ac:dyDescent="0.3">
      <c r="X3797" s="970" t="str">
        <f t="shared" si="297"/>
        <v>PAS AE 2018</v>
      </c>
      <c r="Y3797" s="970" t="str">
        <f t="shared" si="298"/>
        <v/>
      </c>
      <c r="Z3797" s="957">
        <f t="shared" si="295"/>
        <v>0</v>
      </c>
      <c r="AA3797" s="957" t="str">
        <f t="shared" si="296"/>
        <v/>
      </c>
      <c r="AB3797" s="957">
        <f t="array" ref="AB3797">MAX(($I$2:$I$10000=I3797)*($W$2:$W$10000=W3797)*($E$2:$E$10000="51")*($P$2:$P$10000))</f>
        <v>0</v>
      </c>
      <c r="AC3797" s="957">
        <f t="shared" si="299"/>
        <v>0</v>
      </c>
    </row>
    <row r="3798" spans="24:29" x14ac:dyDescent="0.3">
      <c r="X3798" s="970" t="str">
        <f t="shared" si="297"/>
        <v>PAS AE 2018</v>
      </c>
      <c r="Y3798" s="970" t="str">
        <f t="shared" si="298"/>
        <v/>
      </c>
      <c r="Z3798" s="957">
        <f t="shared" si="295"/>
        <v>0</v>
      </c>
      <c r="AA3798" s="957" t="str">
        <f t="shared" si="296"/>
        <v/>
      </c>
      <c r="AB3798" s="957">
        <f t="array" ref="AB3798">MAX(($I$2:$I$10000=I3798)*($W$2:$W$10000=W3798)*($E$2:$E$10000="51")*($P$2:$P$10000))</f>
        <v>0</v>
      </c>
      <c r="AC3798" s="957">
        <f t="shared" si="299"/>
        <v>0</v>
      </c>
    </row>
    <row r="3799" spans="24:29" x14ac:dyDescent="0.3">
      <c r="X3799" s="970" t="str">
        <f t="shared" si="297"/>
        <v>PAS AE 2018</v>
      </c>
      <c r="Y3799" s="970" t="str">
        <f t="shared" si="298"/>
        <v/>
      </c>
      <c r="Z3799" s="957">
        <f t="shared" si="295"/>
        <v>0</v>
      </c>
      <c r="AA3799" s="957" t="str">
        <f t="shared" si="296"/>
        <v/>
      </c>
      <c r="AB3799" s="957">
        <f t="array" ref="AB3799">MAX(($I$2:$I$10000=I3799)*($W$2:$W$10000=W3799)*($E$2:$E$10000="51")*($P$2:$P$10000))</f>
        <v>0</v>
      </c>
      <c r="AC3799" s="957">
        <f t="shared" si="299"/>
        <v>0</v>
      </c>
    </row>
    <row r="3800" spans="24:29" x14ac:dyDescent="0.3">
      <c r="X3800" s="970" t="str">
        <f t="shared" si="297"/>
        <v>PAS AE 2018</v>
      </c>
      <c r="Y3800" s="970" t="str">
        <f t="shared" si="298"/>
        <v/>
      </c>
      <c r="Z3800" s="957">
        <f t="shared" si="295"/>
        <v>0</v>
      </c>
      <c r="AA3800" s="957" t="str">
        <f t="shared" si="296"/>
        <v/>
      </c>
      <c r="AB3800" s="957">
        <f t="array" ref="AB3800">MAX(($I$2:$I$10000=I3800)*($W$2:$W$10000=W3800)*($E$2:$E$10000="51")*($P$2:$P$10000))</f>
        <v>0</v>
      </c>
      <c r="AC3800" s="957">
        <f t="shared" si="299"/>
        <v>0</v>
      </c>
    </row>
    <row r="3801" spans="24:29" x14ac:dyDescent="0.3">
      <c r="X3801" s="970" t="str">
        <f t="shared" si="297"/>
        <v>PAS AE 2018</v>
      </c>
      <c r="Y3801" s="970" t="str">
        <f t="shared" si="298"/>
        <v/>
      </c>
      <c r="Z3801" s="957">
        <f t="shared" si="295"/>
        <v>0</v>
      </c>
      <c r="AA3801" s="957" t="str">
        <f t="shared" si="296"/>
        <v/>
      </c>
      <c r="AB3801" s="957">
        <f t="array" ref="AB3801">MAX(($I$2:$I$10000=I3801)*($W$2:$W$10000=W3801)*($E$2:$E$10000="51")*($P$2:$P$10000))</f>
        <v>0</v>
      </c>
      <c r="AC3801" s="957">
        <f t="shared" si="299"/>
        <v>0</v>
      </c>
    </row>
    <row r="3802" spans="24:29" x14ac:dyDescent="0.3">
      <c r="X3802" s="970" t="str">
        <f t="shared" si="297"/>
        <v>PAS AE 2018</v>
      </c>
      <c r="Y3802" s="970" t="str">
        <f t="shared" si="298"/>
        <v/>
      </c>
      <c r="Z3802" s="957">
        <f t="shared" si="295"/>
        <v>0</v>
      </c>
      <c r="AA3802" s="957" t="str">
        <f t="shared" si="296"/>
        <v/>
      </c>
      <c r="AB3802" s="957">
        <f t="array" ref="AB3802">MAX(($I$2:$I$10000=I3802)*($W$2:$W$10000=W3802)*($E$2:$E$10000="51")*($P$2:$P$10000))</f>
        <v>0</v>
      </c>
      <c r="AC3802" s="957">
        <f t="shared" si="299"/>
        <v>0</v>
      </c>
    </row>
    <row r="3803" spans="24:29" x14ac:dyDescent="0.3">
      <c r="X3803" s="970" t="str">
        <f t="shared" si="297"/>
        <v>PAS AE 2018</v>
      </c>
      <c r="Y3803" s="970" t="str">
        <f t="shared" si="298"/>
        <v/>
      </c>
      <c r="Z3803" s="957">
        <f t="shared" si="295"/>
        <v>0</v>
      </c>
      <c r="AA3803" s="957" t="str">
        <f t="shared" si="296"/>
        <v/>
      </c>
      <c r="AB3803" s="957">
        <f t="array" ref="AB3803">MAX(($I$2:$I$10000=I3803)*($W$2:$W$10000=W3803)*($E$2:$E$10000="51")*($P$2:$P$10000))</f>
        <v>0</v>
      </c>
      <c r="AC3803" s="957">
        <f t="shared" si="299"/>
        <v>0</v>
      </c>
    </row>
    <row r="3804" spans="24:29" x14ac:dyDescent="0.3">
      <c r="X3804" s="970" t="str">
        <f t="shared" si="297"/>
        <v>PAS AE 2018</v>
      </c>
      <c r="Y3804" s="970" t="str">
        <f t="shared" si="298"/>
        <v/>
      </c>
      <c r="Z3804" s="957">
        <f t="shared" si="295"/>
        <v>0</v>
      </c>
      <c r="AA3804" s="957" t="str">
        <f t="shared" si="296"/>
        <v/>
      </c>
      <c r="AB3804" s="957">
        <f t="array" ref="AB3804">MAX(($I$2:$I$10000=I3804)*($W$2:$W$10000=W3804)*($E$2:$E$10000="51")*($P$2:$P$10000))</f>
        <v>0</v>
      </c>
      <c r="AC3804" s="957">
        <f t="shared" si="299"/>
        <v>0</v>
      </c>
    </row>
    <row r="3805" spans="24:29" x14ac:dyDescent="0.3">
      <c r="X3805" s="970" t="str">
        <f t="shared" si="297"/>
        <v>PAS AE 2018</v>
      </c>
      <c r="Y3805" s="970" t="str">
        <f t="shared" si="298"/>
        <v/>
      </c>
      <c r="Z3805" s="957">
        <f t="shared" si="295"/>
        <v>0</v>
      </c>
      <c r="AA3805" s="957" t="str">
        <f t="shared" si="296"/>
        <v/>
      </c>
      <c r="AB3805" s="957">
        <f t="array" ref="AB3805">MAX(($I$2:$I$10000=I3805)*($W$2:$W$10000=W3805)*($E$2:$E$10000="51")*($P$2:$P$10000))</f>
        <v>0</v>
      </c>
      <c r="AC3805" s="957">
        <f t="shared" si="299"/>
        <v>0</v>
      </c>
    </row>
    <row r="3806" spans="24:29" x14ac:dyDescent="0.3">
      <c r="X3806" s="970" t="str">
        <f t="shared" si="297"/>
        <v>PAS AE 2018</v>
      </c>
      <c r="Y3806" s="970" t="str">
        <f t="shared" si="298"/>
        <v/>
      </c>
      <c r="Z3806" s="957">
        <f t="shared" si="295"/>
        <v>0</v>
      </c>
      <c r="AA3806" s="957" t="str">
        <f t="shared" si="296"/>
        <v/>
      </c>
      <c r="AB3806" s="957">
        <f t="array" ref="AB3806">MAX(($I$2:$I$10000=I3806)*($W$2:$W$10000=W3806)*($E$2:$E$10000="51")*($P$2:$P$10000))</f>
        <v>0</v>
      </c>
      <c r="AC3806" s="957">
        <f t="shared" si="299"/>
        <v>0</v>
      </c>
    </row>
    <row r="3807" spans="24:29" x14ac:dyDescent="0.3">
      <c r="X3807" s="970" t="str">
        <f t="shared" si="297"/>
        <v>PAS AE 2018</v>
      </c>
      <c r="Y3807" s="970" t="str">
        <f t="shared" si="298"/>
        <v/>
      </c>
      <c r="Z3807" s="957">
        <f t="shared" si="295"/>
        <v>0</v>
      </c>
      <c r="AA3807" s="957" t="str">
        <f t="shared" si="296"/>
        <v/>
      </c>
      <c r="AB3807" s="957">
        <f t="array" ref="AB3807">MAX(($I$2:$I$10000=I3807)*($W$2:$W$10000=W3807)*($E$2:$E$10000="51")*($P$2:$P$10000))</f>
        <v>0</v>
      </c>
      <c r="AC3807" s="957">
        <f t="shared" si="299"/>
        <v>0</v>
      </c>
    </row>
    <row r="3808" spans="24:29" x14ac:dyDescent="0.3">
      <c r="X3808" s="970" t="str">
        <f t="shared" si="297"/>
        <v>PAS AE 2018</v>
      </c>
      <c r="Y3808" s="970" t="str">
        <f t="shared" si="298"/>
        <v/>
      </c>
      <c r="Z3808" s="957">
        <f t="shared" si="295"/>
        <v>0</v>
      </c>
      <c r="AA3808" s="957" t="str">
        <f t="shared" si="296"/>
        <v/>
      </c>
      <c r="AB3808" s="957">
        <f t="array" ref="AB3808">MAX(($I$2:$I$10000=I3808)*($W$2:$W$10000=W3808)*($E$2:$E$10000="51")*($P$2:$P$10000))</f>
        <v>0</v>
      </c>
      <c r="AC3808" s="957">
        <f t="shared" si="299"/>
        <v>0</v>
      </c>
    </row>
    <row r="3809" spans="24:29" x14ac:dyDescent="0.3">
      <c r="X3809" s="970" t="str">
        <f t="shared" si="297"/>
        <v>PAS AE 2018</v>
      </c>
      <c r="Y3809" s="970" t="str">
        <f t="shared" si="298"/>
        <v/>
      </c>
      <c r="Z3809" s="957">
        <f t="shared" si="295"/>
        <v>0</v>
      </c>
      <c r="AA3809" s="957" t="str">
        <f t="shared" si="296"/>
        <v/>
      </c>
      <c r="AB3809" s="957">
        <f t="array" ref="AB3809">MAX(($I$2:$I$10000=I3809)*($W$2:$W$10000=W3809)*($E$2:$E$10000="51")*($P$2:$P$10000))</f>
        <v>0</v>
      </c>
      <c r="AC3809" s="957">
        <f t="shared" si="299"/>
        <v>0</v>
      </c>
    </row>
    <row r="3810" spans="24:29" x14ac:dyDescent="0.3">
      <c r="X3810" s="970" t="str">
        <f t="shared" si="297"/>
        <v>PAS AE 2018</v>
      </c>
      <c r="Y3810" s="970" t="str">
        <f t="shared" si="298"/>
        <v/>
      </c>
      <c r="Z3810" s="957">
        <f t="shared" si="295"/>
        <v>0</v>
      </c>
      <c r="AA3810" s="957" t="str">
        <f t="shared" si="296"/>
        <v/>
      </c>
      <c r="AB3810" s="957">
        <f t="array" ref="AB3810">MAX(($I$2:$I$10000=I3810)*($W$2:$W$10000=W3810)*($E$2:$E$10000="51")*($P$2:$P$10000))</f>
        <v>0</v>
      </c>
      <c r="AC3810" s="957">
        <f t="shared" si="299"/>
        <v>0</v>
      </c>
    </row>
    <row r="3811" spans="24:29" x14ac:dyDescent="0.3">
      <c r="X3811" s="970" t="str">
        <f t="shared" si="297"/>
        <v>PAS AE 2018</v>
      </c>
      <c r="Y3811" s="970" t="str">
        <f t="shared" si="298"/>
        <v/>
      </c>
      <c r="Z3811" s="957">
        <f t="shared" si="295"/>
        <v>0</v>
      </c>
      <c r="AA3811" s="957" t="str">
        <f t="shared" si="296"/>
        <v/>
      </c>
      <c r="AB3811" s="957">
        <f t="array" ref="AB3811">MAX(($I$2:$I$10000=I3811)*($W$2:$W$10000=W3811)*($E$2:$E$10000="51")*($P$2:$P$10000))</f>
        <v>0</v>
      </c>
      <c r="AC3811" s="957">
        <f t="shared" si="299"/>
        <v>0</v>
      </c>
    </row>
    <row r="3812" spans="24:29" x14ac:dyDescent="0.3">
      <c r="X3812" s="970" t="str">
        <f t="shared" si="297"/>
        <v>PAS AE 2018</v>
      </c>
      <c r="Y3812" s="970" t="str">
        <f t="shared" si="298"/>
        <v/>
      </c>
      <c r="Z3812" s="957">
        <f t="shared" si="295"/>
        <v>0</v>
      </c>
      <c r="AA3812" s="957" t="str">
        <f t="shared" si="296"/>
        <v/>
      </c>
      <c r="AB3812" s="957">
        <f t="array" ref="AB3812">MAX(($I$2:$I$10000=I3812)*($W$2:$W$10000=W3812)*($E$2:$E$10000="51")*($P$2:$P$10000))</f>
        <v>0</v>
      </c>
      <c r="AC3812" s="957">
        <f t="shared" si="299"/>
        <v>0</v>
      </c>
    </row>
    <row r="3813" spans="24:29" x14ac:dyDescent="0.3">
      <c r="X3813" s="970" t="str">
        <f t="shared" si="297"/>
        <v>PAS AE 2018</v>
      </c>
      <c r="Y3813" s="970" t="str">
        <f t="shared" si="298"/>
        <v/>
      </c>
      <c r="Z3813" s="957">
        <f t="shared" si="295"/>
        <v>0</v>
      </c>
      <c r="AA3813" s="957" t="str">
        <f t="shared" si="296"/>
        <v/>
      </c>
      <c r="AB3813" s="957">
        <f t="array" ref="AB3813">MAX(($I$2:$I$10000=I3813)*($W$2:$W$10000=W3813)*($E$2:$E$10000="51")*($P$2:$P$10000))</f>
        <v>0</v>
      </c>
      <c r="AC3813" s="957">
        <f t="shared" si="299"/>
        <v>0</v>
      </c>
    </row>
    <row r="3814" spans="24:29" x14ac:dyDescent="0.3">
      <c r="X3814" s="970" t="str">
        <f t="shared" si="297"/>
        <v>PAS AE 2018</v>
      </c>
      <c r="Y3814" s="970" t="str">
        <f t="shared" si="298"/>
        <v/>
      </c>
      <c r="Z3814" s="957">
        <f t="shared" si="295"/>
        <v>0</v>
      </c>
      <c r="AA3814" s="957" t="str">
        <f t="shared" si="296"/>
        <v/>
      </c>
      <c r="AB3814" s="957">
        <f t="array" ref="AB3814">MAX(($I$2:$I$10000=I3814)*($W$2:$W$10000=W3814)*($E$2:$E$10000="51")*($P$2:$P$10000))</f>
        <v>0</v>
      </c>
      <c r="AC3814" s="957">
        <f t="shared" si="299"/>
        <v>0</v>
      </c>
    </row>
    <row r="3815" spans="24:29" x14ac:dyDescent="0.3">
      <c r="X3815" s="970" t="str">
        <f t="shared" si="297"/>
        <v>PAS AE 2018</v>
      </c>
      <c r="Y3815" s="970" t="str">
        <f t="shared" si="298"/>
        <v/>
      </c>
      <c r="Z3815" s="957">
        <f t="shared" si="295"/>
        <v>0</v>
      </c>
      <c r="AA3815" s="957" t="str">
        <f t="shared" si="296"/>
        <v/>
      </c>
      <c r="AB3815" s="957">
        <f t="array" ref="AB3815">MAX(($I$2:$I$10000=I3815)*($W$2:$W$10000=W3815)*($E$2:$E$10000="51")*($P$2:$P$10000))</f>
        <v>0</v>
      </c>
      <c r="AC3815" s="957">
        <f t="shared" si="299"/>
        <v>0</v>
      </c>
    </row>
    <row r="3816" spans="24:29" x14ac:dyDescent="0.3">
      <c r="X3816" s="970" t="str">
        <f t="shared" si="297"/>
        <v>PAS AE 2018</v>
      </c>
      <c r="Y3816" s="970" t="str">
        <f t="shared" si="298"/>
        <v/>
      </c>
      <c r="Z3816" s="957">
        <f t="shared" si="295"/>
        <v>0</v>
      </c>
      <c r="AA3816" s="957" t="str">
        <f t="shared" si="296"/>
        <v/>
      </c>
      <c r="AB3816" s="957">
        <f t="array" ref="AB3816">MAX(($I$2:$I$10000=I3816)*($W$2:$W$10000=W3816)*($E$2:$E$10000="51")*($P$2:$P$10000))</f>
        <v>0</v>
      </c>
      <c r="AC3816" s="957">
        <f t="shared" si="299"/>
        <v>0</v>
      </c>
    </row>
    <row r="3817" spans="24:29" x14ac:dyDescent="0.3">
      <c r="X3817" s="970" t="str">
        <f t="shared" si="297"/>
        <v>PAS AE 2018</v>
      </c>
      <c r="Y3817" s="970" t="str">
        <f t="shared" si="298"/>
        <v/>
      </c>
      <c r="Z3817" s="957">
        <f t="shared" si="295"/>
        <v>0</v>
      </c>
      <c r="AA3817" s="957" t="str">
        <f t="shared" si="296"/>
        <v/>
      </c>
      <c r="AB3817" s="957">
        <f t="array" ref="AB3817">MAX(($I$2:$I$10000=I3817)*($W$2:$W$10000=W3817)*($E$2:$E$10000="51")*($P$2:$P$10000))</f>
        <v>0</v>
      </c>
      <c r="AC3817" s="957">
        <f t="shared" si="299"/>
        <v>0</v>
      </c>
    </row>
    <row r="3818" spans="24:29" x14ac:dyDescent="0.3">
      <c r="X3818" s="970" t="str">
        <f t="shared" si="297"/>
        <v>PAS AE 2018</v>
      </c>
      <c r="Y3818" s="970" t="str">
        <f t="shared" si="298"/>
        <v/>
      </c>
      <c r="Z3818" s="957">
        <f t="shared" si="295"/>
        <v>0</v>
      </c>
      <c r="AA3818" s="957" t="str">
        <f t="shared" si="296"/>
        <v/>
      </c>
      <c r="AB3818" s="957">
        <f t="array" ref="AB3818">MAX(($I$2:$I$10000=I3818)*($W$2:$W$10000=W3818)*($E$2:$E$10000="51")*($P$2:$P$10000))</f>
        <v>0</v>
      </c>
      <c r="AC3818" s="957">
        <f t="shared" si="299"/>
        <v>0</v>
      </c>
    </row>
    <row r="3819" spans="24:29" x14ac:dyDescent="0.3">
      <c r="X3819" s="970" t="str">
        <f t="shared" si="297"/>
        <v>PAS AE 2018</v>
      </c>
      <c r="Y3819" s="970" t="str">
        <f t="shared" si="298"/>
        <v/>
      </c>
      <c r="Z3819" s="957">
        <f t="shared" si="295"/>
        <v>0</v>
      </c>
      <c r="AA3819" s="957" t="str">
        <f t="shared" si="296"/>
        <v/>
      </c>
      <c r="AB3819" s="957">
        <f t="array" ref="AB3819">MAX(($I$2:$I$10000=I3819)*($W$2:$W$10000=W3819)*($E$2:$E$10000="51")*($P$2:$P$10000))</f>
        <v>0</v>
      </c>
      <c r="AC3819" s="957">
        <f t="shared" si="299"/>
        <v>0</v>
      </c>
    </row>
    <row r="3820" spans="24:29" x14ac:dyDescent="0.3">
      <c r="X3820" s="970" t="str">
        <f t="shared" si="297"/>
        <v>PAS AE 2018</v>
      </c>
      <c r="Y3820" s="970" t="str">
        <f t="shared" si="298"/>
        <v/>
      </c>
      <c r="Z3820" s="957">
        <f t="shared" si="295"/>
        <v>0</v>
      </c>
      <c r="AA3820" s="957" t="str">
        <f t="shared" si="296"/>
        <v/>
      </c>
      <c r="AB3820" s="957">
        <f t="array" ref="AB3820">MAX(($I$2:$I$10000=I3820)*($W$2:$W$10000=W3820)*($E$2:$E$10000="51")*($P$2:$P$10000))</f>
        <v>0</v>
      </c>
      <c r="AC3820" s="957">
        <f t="shared" si="299"/>
        <v>0</v>
      </c>
    </row>
    <row r="3821" spans="24:29" x14ac:dyDescent="0.3">
      <c r="X3821" s="970" t="str">
        <f t="shared" si="297"/>
        <v>PAS AE 2018</v>
      </c>
      <c r="Y3821" s="970" t="str">
        <f t="shared" si="298"/>
        <v/>
      </c>
      <c r="Z3821" s="957">
        <f t="shared" si="295"/>
        <v>0</v>
      </c>
      <c r="AA3821" s="957" t="str">
        <f t="shared" si="296"/>
        <v/>
      </c>
      <c r="AB3821" s="957">
        <f t="array" ref="AB3821">MAX(($I$2:$I$10000=I3821)*($W$2:$W$10000=W3821)*($E$2:$E$10000="51")*($P$2:$P$10000))</f>
        <v>0</v>
      </c>
      <c r="AC3821" s="957">
        <f t="shared" si="299"/>
        <v>0</v>
      </c>
    </row>
    <row r="3822" spans="24:29" x14ac:dyDescent="0.3">
      <c r="X3822" s="970" t="str">
        <f t="shared" si="297"/>
        <v>PAS AE 2018</v>
      </c>
      <c r="Y3822" s="970" t="str">
        <f t="shared" si="298"/>
        <v/>
      </c>
      <c r="Z3822" s="957">
        <f t="shared" si="295"/>
        <v>0</v>
      </c>
      <c r="AA3822" s="957" t="str">
        <f t="shared" si="296"/>
        <v/>
      </c>
      <c r="AB3822" s="957">
        <f t="array" ref="AB3822">MAX(($I$2:$I$10000=I3822)*($W$2:$W$10000=W3822)*($E$2:$E$10000="51")*($P$2:$P$10000))</f>
        <v>0</v>
      </c>
      <c r="AC3822" s="957">
        <f t="shared" si="299"/>
        <v>0</v>
      </c>
    </row>
    <row r="3823" spans="24:29" x14ac:dyDescent="0.3">
      <c r="X3823" s="970" t="str">
        <f t="shared" si="297"/>
        <v>PAS AE 2018</v>
      </c>
      <c r="Y3823" s="970" t="str">
        <f t="shared" si="298"/>
        <v/>
      </c>
      <c r="Z3823" s="957">
        <f t="shared" si="295"/>
        <v>0</v>
      </c>
      <c r="AA3823" s="957" t="str">
        <f t="shared" si="296"/>
        <v/>
      </c>
      <c r="AB3823" s="957">
        <f t="array" ref="AB3823">MAX(($I$2:$I$10000=I3823)*($W$2:$W$10000=W3823)*($E$2:$E$10000="51")*($P$2:$P$10000))</f>
        <v>0</v>
      </c>
      <c r="AC3823" s="957">
        <f t="shared" si="299"/>
        <v>0</v>
      </c>
    </row>
    <row r="3824" spans="24:29" x14ac:dyDescent="0.3">
      <c r="X3824" s="970" t="str">
        <f t="shared" si="297"/>
        <v>PAS AE 2018</v>
      </c>
      <c r="Y3824" s="970" t="str">
        <f t="shared" si="298"/>
        <v/>
      </c>
      <c r="Z3824" s="957">
        <f t="shared" si="295"/>
        <v>0</v>
      </c>
      <c r="AA3824" s="957" t="str">
        <f t="shared" si="296"/>
        <v/>
      </c>
      <c r="AB3824" s="957">
        <f t="array" ref="AB3824">MAX(($I$2:$I$10000=I3824)*($W$2:$W$10000=W3824)*($E$2:$E$10000="51")*($P$2:$P$10000))</f>
        <v>0</v>
      </c>
      <c r="AC3824" s="957">
        <f t="shared" si="299"/>
        <v>0</v>
      </c>
    </row>
    <row r="3825" spans="24:29" x14ac:dyDescent="0.3">
      <c r="X3825" s="970" t="str">
        <f t="shared" si="297"/>
        <v>PAS AE 2018</v>
      </c>
      <c r="Y3825" s="970" t="str">
        <f t="shared" si="298"/>
        <v/>
      </c>
      <c r="Z3825" s="957">
        <f t="shared" si="295"/>
        <v>0</v>
      </c>
      <c r="AA3825" s="957" t="str">
        <f t="shared" si="296"/>
        <v/>
      </c>
      <c r="AB3825" s="957">
        <f t="array" ref="AB3825">MAX(($I$2:$I$10000=I3825)*($W$2:$W$10000=W3825)*($E$2:$E$10000="51")*($P$2:$P$10000))</f>
        <v>0</v>
      </c>
      <c r="AC3825" s="957">
        <f t="shared" si="299"/>
        <v>0</v>
      </c>
    </row>
    <row r="3826" spans="24:29" x14ac:dyDescent="0.3">
      <c r="X3826" s="970" t="str">
        <f t="shared" si="297"/>
        <v>PAS AE 2018</v>
      </c>
      <c r="Y3826" s="970" t="str">
        <f t="shared" si="298"/>
        <v/>
      </c>
      <c r="Z3826" s="957">
        <f t="shared" si="295"/>
        <v>0</v>
      </c>
      <c r="AA3826" s="957" t="str">
        <f t="shared" si="296"/>
        <v/>
      </c>
      <c r="AB3826" s="957">
        <f t="array" ref="AB3826">MAX(($I$2:$I$10000=I3826)*($W$2:$W$10000=W3826)*($E$2:$E$10000="51")*($P$2:$P$10000))</f>
        <v>0</v>
      </c>
      <c r="AC3826" s="957">
        <f t="shared" si="299"/>
        <v>0</v>
      </c>
    </row>
    <row r="3827" spans="24:29" x14ac:dyDescent="0.3">
      <c r="X3827" s="970" t="str">
        <f t="shared" si="297"/>
        <v>PAS AE 2018</v>
      </c>
      <c r="Y3827" s="970" t="str">
        <f t="shared" si="298"/>
        <v/>
      </c>
      <c r="Z3827" s="957">
        <f t="shared" si="295"/>
        <v>0</v>
      </c>
      <c r="AA3827" s="957" t="str">
        <f t="shared" si="296"/>
        <v/>
      </c>
      <c r="AB3827" s="957">
        <f t="array" ref="AB3827">MAX(($I$2:$I$10000=I3827)*($W$2:$W$10000=W3827)*($E$2:$E$10000="51")*($P$2:$P$10000))</f>
        <v>0</v>
      </c>
      <c r="AC3827" s="957">
        <f t="shared" si="299"/>
        <v>0</v>
      </c>
    </row>
    <row r="3828" spans="24:29" x14ac:dyDescent="0.3">
      <c r="X3828" s="970" t="str">
        <f t="shared" si="297"/>
        <v>PAS AE 2018</v>
      </c>
      <c r="Y3828" s="970" t="str">
        <f t="shared" si="298"/>
        <v/>
      </c>
      <c r="Z3828" s="957">
        <f t="shared" si="295"/>
        <v>0</v>
      </c>
      <c r="AA3828" s="957" t="str">
        <f t="shared" si="296"/>
        <v/>
      </c>
      <c r="AB3828" s="957">
        <f t="array" ref="AB3828">MAX(($I$2:$I$10000=I3828)*($W$2:$W$10000=W3828)*($E$2:$E$10000="51")*($P$2:$P$10000))</f>
        <v>0</v>
      </c>
      <c r="AC3828" s="957">
        <f t="shared" si="299"/>
        <v>0</v>
      </c>
    </row>
    <row r="3829" spans="24:29" x14ac:dyDescent="0.3">
      <c r="X3829" s="970" t="str">
        <f t="shared" si="297"/>
        <v>PAS AE 2018</v>
      </c>
      <c r="Y3829" s="970" t="str">
        <f t="shared" si="298"/>
        <v/>
      </c>
      <c r="Z3829" s="957">
        <f t="shared" si="295"/>
        <v>0</v>
      </c>
      <c r="AA3829" s="957" t="str">
        <f t="shared" si="296"/>
        <v/>
      </c>
      <c r="AB3829" s="957">
        <f t="array" ref="AB3829">MAX(($I$2:$I$10000=I3829)*($W$2:$W$10000=W3829)*($E$2:$E$10000="51")*($P$2:$P$10000))</f>
        <v>0</v>
      </c>
      <c r="AC3829" s="957">
        <f t="shared" si="299"/>
        <v>0</v>
      </c>
    </row>
    <row r="3830" spans="24:29" x14ac:dyDescent="0.3">
      <c r="X3830" s="970" t="str">
        <f t="shared" si="297"/>
        <v>PAS AE 2018</v>
      </c>
      <c r="Y3830" s="970" t="str">
        <f t="shared" si="298"/>
        <v/>
      </c>
      <c r="Z3830" s="957">
        <f t="shared" si="295"/>
        <v>0</v>
      </c>
      <c r="AA3830" s="957" t="str">
        <f t="shared" si="296"/>
        <v/>
      </c>
      <c r="AB3830" s="957">
        <f t="array" ref="AB3830">MAX(($I$2:$I$10000=I3830)*($W$2:$W$10000=W3830)*($E$2:$E$10000="51")*($P$2:$P$10000))</f>
        <v>0</v>
      </c>
      <c r="AC3830" s="957">
        <f t="shared" si="299"/>
        <v>0</v>
      </c>
    </row>
    <row r="3831" spans="24:29" x14ac:dyDescent="0.3">
      <c r="X3831" s="970" t="str">
        <f t="shared" si="297"/>
        <v>PAS AE 2018</v>
      </c>
      <c r="Y3831" s="970" t="str">
        <f t="shared" si="298"/>
        <v/>
      </c>
      <c r="Z3831" s="957">
        <f t="shared" si="295"/>
        <v>0</v>
      </c>
      <c r="AA3831" s="957" t="str">
        <f t="shared" si="296"/>
        <v/>
      </c>
      <c r="AB3831" s="957">
        <f t="array" ref="AB3831">MAX(($I$2:$I$10000=I3831)*($W$2:$W$10000=W3831)*($E$2:$E$10000="51")*($P$2:$P$10000))</f>
        <v>0</v>
      </c>
      <c r="AC3831" s="957">
        <f t="shared" si="299"/>
        <v>0</v>
      </c>
    </row>
    <row r="3832" spans="24:29" x14ac:dyDescent="0.3">
      <c r="X3832" s="970" t="str">
        <f t="shared" si="297"/>
        <v>PAS AE 2018</v>
      </c>
      <c r="Y3832" s="970" t="str">
        <f t="shared" si="298"/>
        <v/>
      </c>
      <c r="Z3832" s="957">
        <f t="shared" si="295"/>
        <v>0</v>
      </c>
      <c r="AA3832" s="957" t="str">
        <f t="shared" si="296"/>
        <v/>
      </c>
      <c r="AB3832" s="957">
        <f t="array" ref="AB3832">MAX(($I$2:$I$10000=I3832)*($W$2:$W$10000=W3832)*($E$2:$E$10000="51")*($P$2:$P$10000))</f>
        <v>0</v>
      </c>
      <c r="AC3832" s="957">
        <f t="shared" si="299"/>
        <v>0</v>
      </c>
    </row>
    <row r="3833" spans="24:29" x14ac:dyDescent="0.3">
      <c r="X3833" s="970" t="str">
        <f t="shared" si="297"/>
        <v>PAS AE 2018</v>
      </c>
      <c r="Y3833" s="970" t="str">
        <f t="shared" si="298"/>
        <v/>
      </c>
      <c r="Z3833" s="957">
        <f t="shared" si="295"/>
        <v>0</v>
      </c>
      <c r="AA3833" s="957" t="str">
        <f t="shared" si="296"/>
        <v/>
      </c>
      <c r="AB3833" s="957">
        <f t="array" ref="AB3833">MAX(($I$2:$I$10000=I3833)*($W$2:$W$10000=W3833)*($E$2:$E$10000="51")*($P$2:$P$10000))</f>
        <v>0</v>
      </c>
      <c r="AC3833" s="957">
        <f t="shared" si="299"/>
        <v>0</v>
      </c>
    </row>
    <row r="3834" spans="24:29" x14ac:dyDescent="0.3">
      <c r="X3834" s="970" t="str">
        <f t="shared" si="297"/>
        <v>PAS AE 2018</v>
      </c>
      <c r="Y3834" s="970" t="str">
        <f t="shared" si="298"/>
        <v/>
      </c>
      <c r="Z3834" s="957">
        <f t="shared" si="295"/>
        <v>0</v>
      </c>
      <c r="AA3834" s="957" t="str">
        <f t="shared" si="296"/>
        <v/>
      </c>
      <c r="AB3834" s="957">
        <f t="array" ref="AB3834">MAX(($I$2:$I$10000=I3834)*($W$2:$W$10000=W3834)*($E$2:$E$10000="51")*($P$2:$P$10000))</f>
        <v>0</v>
      </c>
      <c r="AC3834" s="957">
        <f t="shared" si="299"/>
        <v>0</v>
      </c>
    </row>
    <row r="3835" spans="24:29" x14ac:dyDescent="0.3">
      <c r="X3835" s="970" t="str">
        <f t="shared" si="297"/>
        <v>PAS AE 2018</v>
      </c>
      <c r="Y3835" s="970" t="str">
        <f t="shared" si="298"/>
        <v/>
      </c>
      <c r="Z3835" s="957">
        <f t="shared" si="295"/>
        <v>0</v>
      </c>
      <c r="AA3835" s="957" t="str">
        <f t="shared" si="296"/>
        <v/>
      </c>
      <c r="AB3835" s="957">
        <f t="array" ref="AB3835">MAX(($I$2:$I$10000=I3835)*($W$2:$W$10000=W3835)*($E$2:$E$10000="51")*($P$2:$P$10000))</f>
        <v>0</v>
      </c>
      <c r="AC3835" s="957">
        <f t="shared" si="299"/>
        <v>0</v>
      </c>
    </row>
    <row r="3836" spans="24:29" x14ac:dyDescent="0.3">
      <c r="X3836" s="970" t="str">
        <f t="shared" si="297"/>
        <v>PAS AE 2018</v>
      </c>
      <c r="Y3836" s="970" t="str">
        <f t="shared" si="298"/>
        <v/>
      </c>
      <c r="Z3836" s="957">
        <f t="shared" si="295"/>
        <v>0</v>
      </c>
      <c r="AA3836" s="957" t="str">
        <f t="shared" si="296"/>
        <v/>
      </c>
      <c r="AB3836" s="957">
        <f t="array" ref="AB3836">MAX(($I$2:$I$10000=I3836)*($W$2:$W$10000=W3836)*($E$2:$E$10000="51")*($P$2:$P$10000))</f>
        <v>0</v>
      </c>
      <c r="AC3836" s="957">
        <f t="shared" si="299"/>
        <v>0</v>
      </c>
    </row>
    <row r="3837" spans="24:29" x14ac:dyDescent="0.3">
      <c r="X3837" s="970" t="str">
        <f t="shared" si="297"/>
        <v>PAS AE 2018</v>
      </c>
      <c r="Y3837" s="970" t="str">
        <f t="shared" si="298"/>
        <v/>
      </c>
      <c r="Z3837" s="957">
        <f t="shared" si="295"/>
        <v>0</v>
      </c>
      <c r="AA3837" s="957" t="str">
        <f t="shared" si="296"/>
        <v/>
      </c>
      <c r="AB3837" s="957">
        <f t="array" ref="AB3837">MAX(($I$2:$I$10000=I3837)*($W$2:$W$10000=W3837)*($E$2:$E$10000="51")*($P$2:$P$10000))</f>
        <v>0</v>
      </c>
      <c r="AC3837" s="957">
        <f t="shared" si="299"/>
        <v>0</v>
      </c>
    </row>
    <row r="3838" spans="24:29" x14ac:dyDescent="0.3">
      <c r="X3838" s="970" t="str">
        <f t="shared" si="297"/>
        <v>PAS AE 2018</v>
      </c>
      <c r="Y3838" s="970" t="str">
        <f t="shared" si="298"/>
        <v/>
      </c>
      <c r="Z3838" s="957">
        <f t="shared" si="295"/>
        <v>0</v>
      </c>
      <c r="AA3838" s="957" t="str">
        <f t="shared" si="296"/>
        <v/>
      </c>
      <c r="AB3838" s="957">
        <f t="array" ref="AB3838">MAX(($I$2:$I$10000=I3838)*($W$2:$W$10000=W3838)*($E$2:$E$10000="51")*($P$2:$P$10000))</f>
        <v>0</v>
      </c>
      <c r="AC3838" s="957">
        <f t="shared" si="299"/>
        <v>0</v>
      </c>
    </row>
    <row r="3839" spans="24:29" x14ac:dyDescent="0.3">
      <c r="X3839" s="970" t="str">
        <f t="shared" si="297"/>
        <v>PAS AE 2018</v>
      </c>
      <c r="Y3839" s="970" t="str">
        <f t="shared" si="298"/>
        <v/>
      </c>
      <c r="Z3839" s="957">
        <f t="shared" si="295"/>
        <v>0</v>
      </c>
      <c r="AA3839" s="957" t="str">
        <f t="shared" si="296"/>
        <v/>
      </c>
      <c r="AB3839" s="957">
        <f t="array" ref="AB3839">MAX(($I$2:$I$10000=I3839)*($W$2:$W$10000=W3839)*($E$2:$E$10000="51")*($P$2:$P$10000))</f>
        <v>0</v>
      </c>
      <c r="AC3839" s="957">
        <f t="shared" si="299"/>
        <v>0</v>
      </c>
    </row>
    <row r="3840" spans="24:29" x14ac:dyDescent="0.3">
      <c r="X3840" s="970" t="str">
        <f t="shared" si="297"/>
        <v>PAS AE 2018</v>
      </c>
      <c r="Y3840" s="970" t="str">
        <f t="shared" si="298"/>
        <v/>
      </c>
      <c r="Z3840" s="957">
        <f t="shared" si="295"/>
        <v>0</v>
      </c>
      <c r="AA3840" s="957" t="str">
        <f t="shared" si="296"/>
        <v/>
      </c>
      <c r="AB3840" s="957">
        <f t="array" ref="AB3840">MAX(($I$2:$I$10000=I3840)*($W$2:$W$10000=W3840)*($E$2:$E$10000="51")*($P$2:$P$10000))</f>
        <v>0</v>
      </c>
      <c r="AC3840" s="957">
        <f t="shared" si="299"/>
        <v>0</v>
      </c>
    </row>
    <row r="3841" spans="24:29" x14ac:dyDescent="0.3">
      <c r="X3841" s="970" t="str">
        <f t="shared" si="297"/>
        <v>PAS AE 2018</v>
      </c>
      <c r="Y3841" s="970" t="str">
        <f t="shared" si="298"/>
        <v/>
      </c>
      <c r="Z3841" s="957">
        <f t="shared" si="295"/>
        <v>0</v>
      </c>
      <c r="AA3841" s="957" t="str">
        <f t="shared" si="296"/>
        <v/>
      </c>
      <c r="AB3841" s="957">
        <f t="array" ref="AB3841">MAX(($I$2:$I$10000=I3841)*($W$2:$W$10000=W3841)*($E$2:$E$10000="51")*($P$2:$P$10000))</f>
        <v>0</v>
      </c>
      <c r="AC3841" s="957">
        <f t="shared" si="299"/>
        <v>0</v>
      </c>
    </row>
    <row r="3842" spans="24:29" x14ac:dyDescent="0.3">
      <c r="X3842" s="970" t="str">
        <f t="shared" si="297"/>
        <v>PAS AE 2018</v>
      </c>
      <c r="Y3842" s="970" t="str">
        <f t="shared" si="298"/>
        <v/>
      </c>
      <c r="Z3842" s="957">
        <f t="shared" ref="Z3842:Z3905" si="300">IF(AND(X3842="AE 2018",Y3842&lt;&gt;"0"),F3842,0)</f>
        <v>0</v>
      </c>
      <c r="AA3842" s="957" t="str">
        <f t="shared" ref="AA3842:AA3905" si="301">LEFT(C3842,12)</f>
        <v/>
      </c>
      <c r="AB3842" s="957">
        <f t="array" ref="AB3842">MAX(($I$2:$I$10000=I3842)*($W$2:$W$10000=W3842)*($E$2:$E$10000="51")*($P$2:$P$10000))</f>
        <v>0</v>
      </c>
      <c r="AC3842" s="957">
        <f t="shared" si="299"/>
        <v>0</v>
      </c>
    </row>
    <row r="3843" spans="24:29" x14ac:dyDescent="0.3">
      <c r="X3843" s="970" t="str">
        <f t="shared" ref="X3843:X3906" si="302">IF(AND(OR(E3843="51",E3843="57",E3843="54",E3843="61"),YEAR(AB3843)=2018),"AE 2018","PAS AE 2018")</f>
        <v>PAS AE 2018</v>
      </c>
      <c r="Y3843" s="970" t="str">
        <f t="shared" ref="Y3843:Y3906" si="303">CONCATENATE(W3843,I3843,E3843)</f>
        <v/>
      </c>
      <c r="Z3843" s="957">
        <f t="shared" si="300"/>
        <v>0</v>
      </c>
      <c r="AA3843" s="957" t="str">
        <f t="shared" si="301"/>
        <v/>
      </c>
      <c r="AB3843" s="957">
        <f t="array" ref="AB3843">MAX(($I$2:$I$10000=I3843)*($W$2:$W$10000=W3843)*($E$2:$E$10000="51")*($P$2:$P$10000))</f>
        <v>0</v>
      </c>
      <c r="AC3843" s="957">
        <f t="shared" ref="AC3843:AC3906" si="304">IF(YEAR(A3843)&gt;2018,0,F3843)</f>
        <v>0</v>
      </c>
    </row>
    <row r="3844" spans="24:29" x14ac:dyDescent="0.3">
      <c r="X3844" s="970" t="str">
        <f t="shared" si="302"/>
        <v>PAS AE 2018</v>
      </c>
      <c r="Y3844" s="970" t="str">
        <f t="shared" si="303"/>
        <v/>
      </c>
      <c r="Z3844" s="957">
        <f t="shared" si="300"/>
        <v>0</v>
      </c>
      <c r="AA3844" s="957" t="str">
        <f t="shared" si="301"/>
        <v/>
      </c>
      <c r="AB3844" s="957">
        <f t="array" ref="AB3844">MAX(($I$2:$I$10000=I3844)*($W$2:$W$10000=W3844)*($E$2:$E$10000="51")*($P$2:$P$10000))</f>
        <v>0</v>
      </c>
      <c r="AC3844" s="957">
        <f t="shared" si="304"/>
        <v>0</v>
      </c>
    </row>
    <row r="3845" spans="24:29" x14ac:dyDescent="0.3">
      <c r="X3845" s="970" t="str">
        <f t="shared" si="302"/>
        <v>PAS AE 2018</v>
      </c>
      <c r="Y3845" s="970" t="str">
        <f t="shared" si="303"/>
        <v/>
      </c>
      <c r="Z3845" s="957">
        <f t="shared" si="300"/>
        <v>0</v>
      </c>
      <c r="AA3845" s="957" t="str">
        <f t="shared" si="301"/>
        <v/>
      </c>
      <c r="AB3845" s="957">
        <f t="array" ref="AB3845">MAX(($I$2:$I$10000=I3845)*($W$2:$W$10000=W3845)*($E$2:$E$10000="51")*($P$2:$P$10000))</f>
        <v>0</v>
      </c>
      <c r="AC3845" s="957">
        <f t="shared" si="304"/>
        <v>0</v>
      </c>
    </row>
    <row r="3846" spans="24:29" x14ac:dyDescent="0.3">
      <c r="X3846" s="970" t="str">
        <f t="shared" si="302"/>
        <v>PAS AE 2018</v>
      </c>
      <c r="Y3846" s="970" t="str">
        <f t="shared" si="303"/>
        <v/>
      </c>
      <c r="Z3846" s="957">
        <f t="shared" si="300"/>
        <v>0</v>
      </c>
      <c r="AA3846" s="957" t="str">
        <f t="shared" si="301"/>
        <v/>
      </c>
      <c r="AB3846" s="957">
        <f t="array" ref="AB3846">MAX(($I$2:$I$10000=I3846)*($W$2:$W$10000=W3846)*($E$2:$E$10000="51")*($P$2:$P$10000))</f>
        <v>0</v>
      </c>
      <c r="AC3846" s="957">
        <f t="shared" si="304"/>
        <v>0</v>
      </c>
    </row>
    <row r="3847" spans="24:29" x14ac:dyDescent="0.3">
      <c r="X3847" s="970" t="str">
        <f t="shared" si="302"/>
        <v>PAS AE 2018</v>
      </c>
      <c r="Y3847" s="970" t="str">
        <f t="shared" si="303"/>
        <v/>
      </c>
      <c r="Z3847" s="957">
        <f t="shared" si="300"/>
        <v>0</v>
      </c>
      <c r="AA3847" s="957" t="str">
        <f t="shared" si="301"/>
        <v/>
      </c>
      <c r="AB3847" s="957">
        <f t="array" ref="AB3847">MAX(($I$2:$I$10000=I3847)*($W$2:$W$10000=W3847)*($E$2:$E$10000="51")*($P$2:$P$10000))</f>
        <v>0</v>
      </c>
      <c r="AC3847" s="957">
        <f t="shared" si="304"/>
        <v>0</v>
      </c>
    </row>
    <row r="3848" spans="24:29" x14ac:dyDescent="0.3">
      <c r="X3848" s="970" t="str">
        <f t="shared" si="302"/>
        <v>PAS AE 2018</v>
      </c>
      <c r="Y3848" s="970" t="str">
        <f t="shared" si="303"/>
        <v/>
      </c>
      <c r="Z3848" s="957">
        <f t="shared" si="300"/>
        <v>0</v>
      </c>
      <c r="AA3848" s="957" t="str">
        <f t="shared" si="301"/>
        <v/>
      </c>
      <c r="AB3848" s="957">
        <f t="array" ref="AB3848">MAX(($I$2:$I$10000=I3848)*($W$2:$W$10000=W3848)*($E$2:$E$10000="51")*($P$2:$P$10000))</f>
        <v>0</v>
      </c>
      <c r="AC3848" s="957">
        <f t="shared" si="304"/>
        <v>0</v>
      </c>
    </row>
    <row r="3849" spans="24:29" x14ac:dyDescent="0.3">
      <c r="X3849" s="970" t="str">
        <f t="shared" si="302"/>
        <v>PAS AE 2018</v>
      </c>
      <c r="Y3849" s="970" t="str">
        <f t="shared" si="303"/>
        <v/>
      </c>
      <c r="Z3849" s="957">
        <f t="shared" si="300"/>
        <v>0</v>
      </c>
      <c r="AA3849" s="957" t="str">
        <f t="shared" si="301"/>
        <v/>
      </c>
      <c r="AB3849" s="957">
        <f t="array" ref="AB3849">MAX(($I$2:$I$10000=I3849)*($W$2:$W$10000=W3849)*($E$2:$E$10000="51")*($P$2:$P$10000))</f>
        <v>0</v>
      </c>
      <c r="AC3849" s="957">
        <f t="shared" si="304"/>
        <v>0</v>
      </c>
    </row>
    <row r="3850" spans="24:29" x14ac:dyDescent="0.3">
      <c r="X3850" s="970" t="str">
        <f t="shared" si="302"/>
        <v>PAS AE 2018</v>
      </c>
      <c r="Y3850" s="970" t="str">
        <f t="shared" si="303"/>
        <v/>
      </c>
      <c r="Z3850" s="957">
        <f t="shared" si="300"/>
        <v>0</v>
      </c>
      <c r="AA3850" s="957" t="str">
        <f t="shared" si="301"/>
        <v/>
      </c>
      <c r="AB3850" s="957">
        <f t="array" ref="AB3850">MAX(($I$2:$I$10000=I3850)*($W$2:$W$10000=W3850)*($E$2:$E$10000="51")*($P$2:$P$10000))</f>
        <v>0</v>
      </c>
      <c r="AC3850" s="957">
        <f t="shared" si="304"/>
        <v>0</v>
      </c>
    </row>
    <row r="3851" spans="24:29" x14ac:dyDescent="0.3">
      <c r="X3851" s="970" t="str">
        <f t="shared" si="302"/>
        <v>PAS AE 2018</v>
      </c>
      <c r="Y3851" s="970" t="str">
        <f t="shared" si="303"/>
        <v/>
      </c>
      <c r="Z3851" s="957">
        <f t="shared" si="300"/>
        <v>0</v>
      </c>
      <c r="AA3851" s="957" t="str">
        <f t="shared" si="301"/>
        <v/>
      </c>
      <c r="AB3851" s="957">
        <f t="array" ref="AB3851">MAX(($I$2:$I$10000=I3851)*($W$2:$W$10000=W3851)*($E$2:$E$10000="51")*($P$2:$P$10000))</f>
        <v>0</v>
      </c>
      <c r="AC3851" s="957">
        <f t="shared" si="304"/>
        <v>0</v>
      </c>
    </row>
    <row r="3852" spans="24:29" x14ac:dyDescent="0.3">
      <c r="X3852" s="970" t="str">
        <f t="shared" si="302"/>
        <v>PAS AE 2018</v>
      </c>
      <c r="Y3852" s="970" t="str">
        <f t="shared" si="303"/>
        <v/>
      </c>
      <c r="Z3852" s="957">
        <f t="shared" si="300"/>
        <v>0</v>
      </c>
      <c r="AA3852" s="957" t="str">
        <f t="shared" si="301"/>
        <v/>
      </c>
      <c r="AB3852" s="957">
        <f t="array" ref="AB3852">MAX(($I$2:$I$10000=I3852)*($W$2:$W$10000=W3852)*($E$2:$E$10000="51")*($P$2:$P$10000))</f>
        <v>0</v>
      </c>
      <c r="AC3852" s="957">
        <f t="shared" si="304"/>
        <v>0</v>
      </c>
    </row>
    <row r="3853" spans="24:29" x14ac:dyDescent="0.3">
      <c r="X3853" s="970" t="str">
        <f t="shared" si="302"/>
        <v>PAS AE 2018</v>
      </c>
      <c r="Y3853" s="970" t="str">
        <f t="shared" si="303"/>
        <v/>
      </c>
      <c r="Z3853" s="957">
        <f t="shared" si="300"/>
        <v>0</v>
      </c>
      <c r="AA3853" s="957" t="str">
        <f t="shared" si="301"/>
        <v/>
      </c>
      <c r="AB3853" s="957">
        <f t="array" ref="AB3853">MAX(($I$2:$I$10000=I3853)*($W$2:$W$10000=W3853)*($E$2:$E$10000="51")*($P$2:$P$10000))</f>
        <v>0</v>
      </c>
      <c r="AC3853" s="957">
        <f t="shared" si="304"/>
        <v>0</v>
      </c>
    </row>
    <row r="3854" spans="24:29" x14ac:dyDescent="0.3">
      <c r="X3854" s="970" t="str">
        <f t="shared" si="302"/>
        <v>PAS AE 2018</v>
      </c>
      <c r="Y3854" s="970" t="str">
        <f t="shared" si="303"/>
        <v/>
      </c>
      <c r="Z3854" s="957">
        <f t="shared" si="300"/>
        <v>0</v>
      </c>
      <c r="AA3854" s="957" t="str">
        <f t="shared" si="301"/>
        <v/>
      </c>
      <c r="AB3854" s="957">
        <f t="array" ref="AB3854">MAX(($I$2:$I$10000=I3854)*($W$2:$W$10000=W3854)*($E$2:$E$10000="51")*($P$2:$P$10000))</f>
        <v>0</v>
      </c>
      <c r="AC3854" s="957">
        <f t="shared" si="304"/>
        <v>0</v>
      </c>
    </row>
    <row r="3855" spans="24:29" x14ac:dyDescent="0.3">
      <c r="X3855" s="970" t="str">
        <f t="shared" si="302"/>
        <v>PAS AE 2018</v>
      </c>
      <c r="Y3855" s="970" t="str">
        <f t="shared" si="303"/>
        <v/>
      </c>
      <c r="Z3855" s="957">
        <f t="shared" si="300"/>
        <v>0</v>
      </c>
      <c r="AA3855" s="957" t="str">
        <f t="shared" si="301"/>
        <v/>
      </c>
      <c r="AB3855" s="957">
        <f t="array" ref="AB3855">MAX(($I$2:$I$10000=I3855)*($W$2:$W$10000=W3855)*($E$2:$E$10000="51")*($P$2:$P$10000))</f>
        <v>0</v>
      </c>
      <c r="AC3855" s="957">
        <f t="shared" si="304"/>
        <v>0</v>
      </c>
    </row>
    <row r="3856" spans="24:29" x14ac:dyDescent="0.3">
      <c r="X3856" s="970" t="str">
        <f t="shared" si="302"/>
        <v>PAS AE 2018</v>
      </c>
      <c r="Y3856" s="970" t="str">
        <f t="shared" si="303"/>
        <v/>
      </c>
      <c r="Z3856" s="957">
        <f t="shared" si="300"/>
        <v>0</v>
      </c>
      <c r="AA3856" s="957" t="str">
        <f t="shared" si="301"/>
        <v/>
      </c>
      <c r="AB3856" s="957">
        <f t="array" ref="AB3856">MAX(($I$2:$I$10000=I3856)*($W$2:$W$10000=W3856)*($E$2:$E$10000="51")*($P$2:$P$10000))</f>
        <v>0</v>
      </c>
      <c r="AC3856" s="957">
        <f t="shared" si="304"/>
        <v>0</v>
      </c>
    </row>
    <row r="3857" spans="24:29" x14ac:dyDescent="0.3">
      <c r="X3857" s="970" t="str">
        <f t="shared" si="302"/>
        <v>PAS AE 2018</v>
      </c>
      <c r="Y3857" s="970" t="str">
        <f t="shared" si="303"/>
        <v/>
      </c>
      <c r="Z3857" s="957">
        <f t="shared" si="300"/>
        <v>0</v>
      </c>
      <c r="AA3857" s="957" t="str">
        <f t="shared" si="301"/>
        <v/>
      </c>
      <c r="AB3857" s="957">
        <f t="array" ref="AB3857">MAX(($I$2:$I$10000=I3857)*($W$2:$W$10000=W3857)*($E$2:$E$10000="51")*($P$2:$P$10000))</f>
        <v>0</v>
      </c>
      <c r="AC3857" s="957">
        <f t="shared" si="304"/>
        <v>0</v>
      </c>
    </row>
    <row r="3858" spans="24:29" x14ac:dyDescent="0.3">
      <c r="X3858" s="970" t="str">
        <f t="shared" si="302"/>
        <v>PAS AE 2018</v>
      </c>
      <c r="Y3858" s="970" t="str">
        <f t="shared" si="303"/>
        <v/>
      </c>
      <c r="Z3858" s="957">
        <f t="shared" si="300"/>
        <v>0</v>
      </c>
      <c r="AA3858" s="957" t="str">
        <f t="shared" si="301"/>
        <v/>
      </c>
      <c r="AB3858" s="957">
        <f t="array" ref="AB3858">MAX(($I$2:$I$10000=I3858)*($W$2:$W$10000=W3858)*($E$2:$E$10000="51")*($P$2:$P$10000))</f>
        <v>0</v>
      </c>
      <c r="AC3858" s="957">
        <f t="shared" si="304"/>
        <v>0</v>
      </c>
    </row>
    <row r="3859" spans="24:29" x14ac:dyDescent="0.3">
      <c r="X3859" s="970" t="str">
        <f t="shared" si="302"/>
        <v>PAS AE 2018</v>
      </c>
      <c r="Y3859" s="970" t="str">
        <f t="shared" si="303"/>
        <v/>
      </c>
      <c r="Z3859" s="957">
        <f t="shared" si="300"/>
        <v>0</v>
      </c>
      <c r="AA3859" s="957" t="str">
        <f t="shared" si="301"/>
        <v/>
      </c>
      <c r="AB3859" s="957">
        <f t="array" ref="AB3859">MAX(($I$2:$I$10000=I3859)*($W$2:$W$10000=W3859)*($E$2:$E$10000="51")*($P$2:$P$10000))</f>
        <v>0</v>
      </c>
      <c r="AC3859" s="957">
        <f t="shared" si="304"/>
        <v>0</v>
      </c>
    </row>
    <row r="3860" spans="24:29" x14ac:dyDescent="0.3">
      <c r="X3860" s="970" t="str">
        <f t="shared" si="302"/>
        <v>PAS AE 2018</v>
      </c>
      <c r="Y3860" s="970" t="str">
        <f t="shared" si="303"/>
        <v/>
      </c>
      <c r="Z3860" s="957">
        <f t="shared" si="300"/>
        <v>0</v>
      </c>
      <c r="AA3860" s="957" t="str">
        <f t="shared" si="301"/>
        <v/>
      </c>
      <c r="AB3860" s="957">
        <f t="array" ref="AB3860">MAX(($I$2:$I$10000=I3860)*($W$2:$W$10000=W3860)*($E$2:$E$10000="51")*($P$2:$P$10000))</f>
        <v>0</v>
      </c>
      <c r="AC3860" s="957">
        <f t="shared" si="304"/>
        <v>0</v>
      </c>
    </row>
    <row r="3861" spans="24:29" x14ac:dyDescent="0.3">
      <c r="X3861" s="970" t="str">
        <f t="shared" si="302"/>
        <v>PAS AE 2018</v>
      </c>
      <c r="Y3861" s="970" t="str">
        <f t="shared" si="303"/>
        <v/>
      </c>
      <c r="Z3861" s="957">
        <f t="shared" si="300"/>
        <v>0</v>
      </c>
      <c r="AA3861" s="957" t="str">
        <f t="shared" si="301"/>
        <v/>
      </c>
      <c r="AB3861" s="957">
        <f t="array" ref="AB3861">MAX(($I$2:$I$10000=I3861)*($W$2:$W$10000=W3861)*($E$2:$E$10000="51")*($P$2:$P$10000))</f>
        <v>0</v>
      </c>
      <c r="AC3861" s="957">
        <f t="shared" si="304"/>
        <v>0</v>
      </c>
    </row>
    <row r="3862" spans="24:29" x14ac:dyDescent="0.3">
      <c r="X3862" s="970" t="str">
        <f t="shared" si="302"/>
        <v>PAS AE 2018</v>
      </c>
      <c r="Y3862" s="970" t="str">
        <f t="shared" si="303"/>
        <v/>
      </c>
      <c r="Z3862" s="957">
        <f t="shared" si="300"/>
        <v>0</v>
      </c>
      <c r="AA3862" s="957" t="str">
        <f t="shared" si="301"/>
        <v/>
      </c>
      <c r="AB3862" s="957">
        <f t="array" ref="AB3862">MAX(($I$2:$I$10000=I3862)*($W$2:$W$10000=W3862)*($E$2:$E$10000="51")*($P$2:$P$10000))</f>
        <v>0</v>
      </c>
      <c r="AC3862" s="957">
        <f t="shared" si="304"/>
        <v>0</v>
      </c>
    </row>
    <row r="3863" spans="24:29" x14ac:dyDescent="0.3">
      <c r="X3863" s="970" t="str">
        <f t="shared" si="302"/>
        <v>PAS AE 2018</v>
      </c>
      <c r="Y3863" s="970" t="str">
        <f t="shared" si="303"/>
        <v/>
      </c>
      <c r="Z3863" s="957">
        <f t="shared" si="300"/>
        <v>0</v>
      </c>
      <c r="AA3863" s="957" t="str">
        <f t="shared" si="301"/>
        <v/>
      </c>
      <c r="AB3863" s="957">
        <f t="array" ref="AB3863">MAX(($I$2:$I$10000=I3863)*($W$2:$W$10000=W3863)*($E$2:$E$10000="51")*($P$2:$P$10000))</f>
        <v>0</v>
      </c>
      <c r="AC3863" s="957">
        <f t="shared" si="304"/>
        <v>0</v>
      </c>
    </row>
    <row r="3864" spans="24:29" x14ac:dyDescent="0.3">
      <c r="X3864" s="970" t="str">
        <f t="shared" si="302"/>
        <v>PAS AE 2018</v>
      </c>
      <c r="Y3864" s="970" t="str">
        <f t="shared" si="303"/>
        <v/>
      </c>
      <c r="Z3864" s="957">
        <f t="shared" si="300"/>
        <v>0</v>
      </c>
      <c r="AA3864" s="957" t="str">
        <f t="shared" si="301"/>
        <v/>
      </c>
      <c r="AB3864" s="957">
        <f t="array" ref="AB3864">MAX(($I$2:$I$10000=I3864)*($W$2:$W$10000=W3864)*($E$2:$E$10000="51")*($P$2:$P$10000))</f>
        <v>0</v>
      </c>
      <c r="AC3864" s="957">
        <f t="shared" si="304"/>
        <v>0</v>
      </c>
    </row>
    <row r="3865" spans="24:29" x14ac:dyDescent="0.3">
      <c r="X3865" s="970" t="str">
        <f t="shared" si="302"/>
        <v>PAS AE 2018</v>
      </c>
      <c r="Y3865" s="970" t="str">
        <f t="shared" si="303"/>
        <v/>
      </c>
      <c r="Z3865" s="957">
        <f t="shared" si="300"/>
        <v>0</v>
      </c>
      <c r="AA3865" s="957" t="str">
        <f t="shared" si="301"/>
        <v/>
      </c>
      <c r="AB3865" s="957">
        <f t="array" ref="AB3865">MAX(($I$2:$I$10000=I3865)*($W$2:$W$10000=W3865)*($E$2:$E$10000="51")*($P$2:$P$10000))</f>
        <v>0</v>
      </c>
      <c r="AC3865" s="957">
        <f t="shared" si="304"/>
        <v>0</v>
      </c>
    </row>
    <row r="3866" spans="24:29" x14ac:dyDescent="0.3">
      <c r="X3866" s="970" t="str">
        <f t="shared" si="302"/>
        <v>PAS AE 2018</v>
      </c>
      <c r="Y3866" s="970" t="str">
        <f t="shared" si="303"/>
        <v/>
      </c>
      <c r="Z3866" s="957">
        <f t="shared" si="300"/>
        <v>0</v>
      </c>
      <c r="AA3866" s="957" t="str">
        <f t="shared" si="301"/>
        <v/>
      </c>
      <c r="AB3866" s="957">
        <f t="array" ref="AB3866">MAX(($I$2:$I$10000=I3866)*($W$2:$W$10000=W3866)*($E$2:$E$10000="51")*($P$2:$P$10000))</f>
        <v>0</v>
      </c>
      <c r="AC3866" s="957">
        <f t="shared" si="304"/>
        <v>0</v>
      </c>
    </row>
    <row r="3867" spans="24:29" x14ac:dyDescent="0.3">
      <c r="X3867" s="970" t="str">
        <f t="shared" si="302"/>
        <v>PAS AE 2018</v>
      </c>
      <c r="Y3867" s="970" t="str">
        <f t="shared" si="303"/>
        <v/>
      </c>
      <c r="Z3867" s="957">
        <f t="shared" si="300"/>
        <v>0</v>
      </c>
      <c r="AA3867" s="957" t="str">
        <f t="shared" si="301"/>
        <v/>
      </c>
      <c r="AB3867" s="957">
        <f t="array" ref="AB3867">MAX(($I$2:$I$10000=I3867)*($W$2:$W$10000=W3867)*($E$2:$E$10000="51")*($P$2:$P$10000))</f>
        <v>0</v>
      </c>
      <c r="AC3867" s="957">
        <f t="shared" si="304"/>
        <v>0</v>
      </c>
    </row>
    <row r="3868" spans="24:29" x14ac:dyDescent="0.3">
      <c r="X3868" s="970" t="str">
        <f t="shared" si="302"/>
        <v>PAS AE 2018</v>
      </c>
      <c r="Y3868" s="970" t="str">
        <f t="shared" si="303"/>
        <v/>
      </c>
      <c r="Z3868" s="957">
        <f t="shared" si="300"/>
        <v>0</v>
      </c>
      <c r="AA3868" s="957" t="str">
        <f t="shared" si="301"/>
        <v/>
      </c>
      <c r="AB3868" s="957">
        <f t="array" ref="AB3868">MAX(($I$2:$I$10000=I3868)*($W$2:$W$10000=W3868)*($E$2:$E$10000="51")*($P$2:$P$10000))</f>
        <v>0</v>
      </c>
      <c r="AC3868" s="957">
        <f t="shared" si="304"/>
        <v>0</v>
      </c>
    </row>
    <row r="3869" spans="24:29" x14ac:dyDescent="0.3">
      <c r="X3869" s="970" t="str">
        <f t="shared" si="302"/>
        <v>PAS AE 2018</v>
      </c>
      <c r="Y3869" s="970" t="str">
        <f t="shared" si="303"/>
        <v/>
      </c>
      <c r="Z3869" s="957">
        <f t="shared" si="300"/>
        <v>0</v>
      </c>
      <c r="AA3869" s="957" t="str">
        <f t="shared" si="301"/>
        <v/>
      </c>
      <c r="AB3869" s="957">
        <f t="array" ref="AB3869">MAX(($I$2:$I$10000=I3869)*($W$2:$W$10000=W3869)*($E$2:$E$10000="51")*($P$2:$P$10000))</f>
        <v>0</v>
      </c>
      <c r="AC3869" s="957">
        <f t="shared" si="304"/>
        <v>0</v>
      </c>
    </row>
    <row r="3870" spans="24:29" x14ac:dyDescent="0.3">
      <c r="X3870" s="970" t="str">
        <f t="shared" si="302"/>
        <v>PAS AE 2018</v>
      </c>
      <c r="Y3870" s="970" t="str">
        <f t="shared" si="303"/>
        <v/>
      </c>
      <c r="Z3870" s="957">
        <f t="shared" si="300"/>
        <v>0</v>
      </c>
      <c r="AA3870" s="957" t="str">
        <f t="shared" si="301"/>
        <v/>
      </c>
      <c r="AB3870" s="957">
        <f t="array" ref="AB3870">MAX(($I$2:$I$10000=I3870)*($W$2:$W$10000=W3870)*($E$2:$E$10000="51")*($P$2:$P$10000))</f>
        <v>0</v>
      </c>
      <c r="AC3870" s="957">
        <f t="shared" si="304"/>
        <v>0</v>
      </c>
    </row>
    <row r="3871" spans="24:29" x14ac:dyDescent="0.3">
      <c r="X3871" s="970" t="str">
        <f t="shared" si="302"/>
        <v>PAS AE 2018</v>
      </c>
      <c r="Y3871" s="970" t="str">
        <f t="shared" si="303"/>
        <v/>
      </c>
      <c r="Z3871" s="957">
        <f t="shared" si="300"/>
        <v>0</v>
      </c>
      <c r="AA3871" s="957" t="str">
        <f t="shared" si="301"/>
        <v/>
      </c>
      <c r="AB3871" s="957">
        <f t="array" ref="AB3871">MAX(($I$2:$I$10000=I3871)*($W$2:$W$10000=W3871)*($E$2:$E$10000="51")*($P$2:$P$10000))</f>
        <v>0</v>
      </c>
      <c r="AC3871" s="957">
        <f t="shared" si="304"/>
        <v>0</v>
      </c>
    </row>
    <row r="3872" spans="24:29" x14ac:dyDescent="0.3">
      <c r="X3872" s="970" t="str">
        <f t="shared" si="302"/>
        <v>PAS AE 2018</v>
      </c>
      <c r="Y3872" s="970" t="str">
        <f t="shared" si="303"/>
        <v/>
      </c>
      <c r="Z3872" s="957">
        <f t="shared" si="300"/>
        <v>0</v>
      </c>
      <c r="AA3872" s="957" t="str">
        <f t="shared" si="301"/>
        <v/>
      </c>
      <c r="AB3872" s="957">
        <f t="array" ref="AB3872">MAX(($I$2:$I$10000=I3872)*($W$2:$W$10000=W3872)*($E$2:$E$10000="51")*($P$2:$P$10000))</f>
        <v>0</v>
      </c>
      <c r="AC3872" s="957">
        <f t="shared" si="304"/>
        <v>0</v>
      </c>
    </row>
    <row r="3873" spans="24:29" x14ac:dyDescent="0.3">
      <c r="X3873" s="970" t="str">
        <f t="shared" si="302"/>
        <v>PAS AE 2018</v>
      </c>
      <c r="Y3873" s="970" t="str">
        <f t="shared" si="303"/>
        <v/>
      </c>
      <c r="Z3873" s="957">
        <f t="shared" si="300"/>
        <v>0</v>
      </c>
      <c r="AA3873" s="957" t="str">
        <f t="shared" si="301"/>
        <v/>
      </c>
      <c r="AB3873" s="957">
        <f t="array" ref="AB3873">MAX(($I$2:$I$10000=I3873)*($W$2:$W$10000=W3873)*($E$2:$E$10000="51")*($P$2:$P$10000))</f>
        <v>0</v>
      </c>
      <c r="AC3873" s="957">
        <f t="shared" si="304"/>
        <v>0</v>
      </c>
    </row>
    <row r="3874" spans="24:29" x14ac:dyDescent="0.3">
      <c r="X3874" s="970" t="str">
        <f t="shared" si="302"/>
        <v>PAS AE 2018</v>
      </c>
      <c r="Y3874" s="970" t="str">
        <f t="shared" si="303"/>
        <v/>
      </c>
      <c r="Z3874" s="957">
        <f t="shared" si="300"/>
        <v>0</v>
      </c>
      <c r="AA3874" s="957" t="str">
        <f t="shared" si="301"/>
        <v/>
      </c>
      <c r="AB3874" s="957">
        <f t="array" ref="AB3874">MAX(($I$2:$I$10000=I3874)*($W$2:$W$10000=W3874)*($E$2:$E$10000="51")*($P$2:$P$10000))</f>
        <v>0</v>
      </c>
      <c r="AC3874" s="957">
        <f t="shared" si="304"/>
        <v>0</v>
      </c>
    </row>
    <row r="3875" spans="24:29" x14ac:dyDescent="0.3">
      <c r="X3875" s="970" t="str">
        <f t="shared" si="302"/>
        <v>PAS AE 2018</v>
      </c>
      <c r="Y3875" s="970" t="str">
        <f t="shared" si="303"/>
        <v/>
      </c>
      <c r="Z3875" s="957">
        <f t="shared" si="300"/>
        <v>0</v>
      </c>
      <c r="AA3875" s="957" t="str">
        <f t="shared" si="301"/>
        <v/>
      </c>
      <c r="AB3875" s="957">
        <f t="array" ref="AB3875">MAX(($I$2:$I$10000=I3875)*($W$2:$W$10000=W3875)*($E$2:$E$10000="51")*($P$2:$P$10000))</f>
        <v>0</v>
      </c>
      <c r="AC3875" s="957">
        <f t="shared" si="304"/>
        <v>0</v>
      </c>
    </row>
    <row r="3876" spans="24:29" x14ac:dyDescent="0.3">
      <c r="X3876" s="970" t="str">
        <f t="shared" si="302"/>
        <v>PAS AE 2018</v>
      </c>
      <c r="Y3876" s="970" t="str">
        <f t="shared" si="303"/>
        <v/>
      </c>
      <c r="Z3876" s="957">
        <f t="shared" si="300"/>
        <v>0</v>
      </c>
      <c r="AA3876" s="957" t="str">
        <f t="shared" si="301"/>
        <v/>
      </c>
      <c r="AB3876" s="957">
        <f t="array" ref="AB3876">MAX(($I$2:$I$10000=I3876)*($W$2:$W$10000=W3876)*($E$2:$E$10000="51")*($P$2:$P$10000))</f>
        <v>0</v>
      </c>
      <c r="AC3876" s="957">
        <f t="shared" si="304"/>
        <v>0</v>
      </c>
    </row>
    <row r="3877" spans="24:29" x14ac:dyDescent="0.3">
      <c r="X3877" s="970" t="str">
        <f t="shared" si="302"/>
        <v>PAS AE 2018</v>
      </c>
      <c r="Y3877" s="970" t="str">
        <f t="shared" si="303"/>
        <v/>
      </c>
      <c r="Z3877" s="957">
        <f t="shared" si="300"/>
        <v>0</v>
      </c>
      <c r="AA3877" s="957" t="str">
        <f t="shared" si="301"/>
        <v/>
      </c>
      <c r="AB3877" s="957">
        <f t="array" ref="AB3877">MAX(($I$2:$I$10000=I3877)*($W$2:$W$10000=W3877)*($E$2:$E$10000="51")*($P$2:$P$10000))</f>
        <v>0</v>
      </c>
      <c r="AC3877" s="957">
        <f t="shared" si="304"/>
        <v>0</v>
      </c>
    </row>
    <row r="3878" spans="24:29" x14ac:dyDescent="0.3">
      <c r="X3878" s="970" t="str">
        <f t="shared" si="302"/>
        <v>PAS AE 2018</v>
      </c>
      <c r="Y3878" s="970" t="str">
        <f t="shared" si="303"/>
        <v/>
      </c>
      <c r="Z3878" s="957">
        <f t="shared" si="300"/>
        <v>0</v>
      </c>
      <c r="AA3878" s="957" t="str">
        <f t="shared" si="301"/>
        <v/>
      </c>
      <c r="AB3878" s="957">
        <f t="array" ref="AB3878">MAX(($I$2:$I$10000=I3878)*($W$2:$W$10000=W3878)*($E$2:$E$10000="51")*($P$2:$P$10000))</f>
        <v>0</v>
      </c>
      <c r="AC3878" s="957">
        <f t="shared" si="304"/>
        <v>0</v>
      </c>
    </row>
    <row r="3879" spans="24:29" x14ac:dyDescent="0.3">
      <c r="X3879" s="970" t="str">
        <f t="shared" si="302"/>
        <v>PAS AE 2018</v>
      </c>
      <c r="Y3879" s="970" t="str">
        <f t="shared" si="303"/>
        <v/>
      </c>
      <c r="Z3879" s="957">
        <f t="shared" si="300"/>
        <v>0</v>
      </c>
      <c r="AA3879" s="957" t="str">
        <f t="shared" si="301"/>
        <v/>
      </c>
      <c r="AB3879" s="957">
        <f t="array" ref="AB3879">MAX(($I$2:$I$10000=I3879)*($W$2:$W$10000=W3879)*($E$2:$E$10000="51")*($P$2:$P$10000))</f>
        <v>0</v>
      </c>
      <c r="AC3879" s="957">
        <f t="shared" si="304"/>
        <v>0</v>
      </c>
    </row>
    <row r="3880" spans="24:29" x14ac:dyDescent="0.3">
      <c r="X3880" s="970" t="str">
        <f t="shared" si="302"/>
        <v>PAS AE 2018</v>
      </c>
      <c r="Y3880" s="970" t="str">
        <f t="shared" si="303"/>
        <v/>
      </c>
      <c r="Z3880" s="957">
        <f t="shared" si="300"/>
        <v>0</v>
      </c>
      <c r="AA3880" s="957" t="str">
        <f t="shared" si="301"/>
        <v/>
      </c>
      <c r="AB3880" s="957">
        <f t="array" ref="AB3880">MAX(($I$2:$I$10000=I3880)*($W$2:$W$10000=W3880)*($E$2:$E$10000="51")*($P$2:$P$10000))</f>
        <v>0</v>
      </c>
      <c r="AC3880" s="957">
        <f t="shared" si="304"/>
        <v>0</v>
      </c>
    </row>
    <row r="3881" spans="24:29" x14ac:dyDescent="0.3">
      <c r="X3881" s="970" t="str">
        <f t="shared" si="302"/>
        <v>PAS AE 2018</v>
      </c>
      <c r="Y3881" s="970" t="str">
        <f t="shared" si="303"/>
        <v/>
      </c>
      <c r="Z3881" s="957">
        <f t="shared" si="300"/>
        <v>0</v>
      </c>
      <c r="AA3881" s="957" t="str">
        <f t="shared" si="301"/>
        <v/>
      </c>
      <c r="AB3881" s="957">
        <f t="array" ref="AB3881">MAX(($I$2:$I$10000=I3881)*($W$2:$W$10000=W3881)*($E$2:$E$10000="51")*($P$2:$P$10000))</f>
        <v>0</v>
      </c>
      <c r="AC3881" s="957">
        <f t="shared" si="304"/>
        <v>0</v>
      </c>
    </row>
    <row r="3882" spans="24:29" x14ac:dyDescent="0.3">
      <c r="X3882" s="970" t="str">
        <f t="shared" si="302"/>
        <v>PAS AE 2018</v>
      </c>
      <c r="Y3882" s="970" t="str">
        <f t="shared" si="303"/>
        <v/>
      </c>
      <c r="Z3882" s="957">
        <f t="shared" si="300"/>
        <v>0</v>
      </c>
      <c r="AA3882" s="957" t="str">
        <f t="shared" si="301"/>
        <v/>
      </c>
      <c r="AB3882" s="957">
        <f t="array" ref="AB3882">MAX(($I$2:$I$10000=I3882)*($W$2:$W$10000=W3882)*($E$2:$E$10000="51")*($P$2:$P$10000))</f>
        <v>0</v>
      </c>
      <c r="AC3882" s="957">
        <f t="shared" si="304"/>
        <v>0</v>
      </c>
    </row>
    <row r="3883" spans="24:29" x14ac:dyDescent="0.3">
      <c r="X3883" s="970" t="str">
        <f t="shared" si="302"/>
        <v>PAS AE 2018</v>
      </c>
      <c r="Y3883" s="970" t="str">
        <f t="shared" si="303"/>
        <v/>
      </c>
      <c r="Z3883" s="957">
        <f t="shared" si="300"/>
        <v>0</v>
      </c>
      <c r="AA3883" s="957" t="str">
        <f t="shared" si="301"/>
        <v/>
      </c>
      <c r="AB3883" s="957">
        <f t="array" ref="AB3883">MAX(($I$2:$I$10000=I3883)*($W$2:$W$10000=W3883)*($E$2:$E$10000="51")*($P$2:$P$10000))</f>
        <v>0</v>
      </c>
      <c r="AC3883" s="957">
        <f t="shared" si="304"/>
        <v>0</v>
      </c>
    </row>
    <row r="3884" spans="24:29" x14ac:dyDescent="0.3">
      <c r="X3884" s="970" t="str">
        <f t="shared" si="302"/>
        <v>PAS AE 2018</v>
      </c>
      <c r="Y3884" s="970" t="str">
        <f t="shared" si="303"/>
        <v/>
      </c>
      <c r="Z3884" s="957">
        <f t="shared" si="300"/>
        <v>0</v>
      </c>
      <c r="AA3884" s="957" t="str">
        <f t="shared" si="301"/>
        <v/>
      </c>
      <c r="AB3884" s="957">
        <f t="array" ref="AB3884">MAX(($I$2:$I$10000=I3884)*($W$2:$W$10000=W3884)*($E$2:$E$10000="51")*($P$2:$P$10000))</f>
        <v>0</v>
      </c>
      <c r="AC3884" s="957">
        <f t="shared" si="304"/>
        <v>0</v>
      </c>
    </row>
    <row r="3885" spans="24:29" x14ac:dyDescent="0.3">
      <c r="X3885" s="970" t="str">
        <f t="shared" si="302"/>
        <v>PAS AE 2018</v>
      </c>
      <c r="Y3885" s="970" t="str">
        <f t="shared" si="303"/>
        <v/>
      </c>
      <c r="Z3885" s="957">
        <f t="shared" si="300"/>
        <v>0</v>
      </c>
      <c r="AA3885" s="957" t="str">
        <f t="shared" si="301"/>
        <v/>
      </c>
      <c r="AB3885" s="957">
        <f t="array" ref="AB3885">MAX(($I$2:$I$10000=I3885)*($W$2:$W$10000=W3885)*($E$2:$E$10000="51")*($P$2:$P$10000))</f>
        <v>0</v>
      </c>
      <c r="AC3885" s="957">
        <f t="shared" si="304"/>
        <v>0</v>
      </c>
    </row>
    <row r="3886" spans="24:29" x14ac:dyDescent="0.3">
      <c r="X3886" s="970" t="str">
        <f t="shared" si="302"/>
        <v>PAS AE 2018</v>
      </c>
      <c r="Y3886" s="970" t="str">
        <f t="shared" si="303"/>
        <v/>
      </c>
      <c r="Z3886" s="957">
        <f t="shared" si="300"/>
        <v>0</v>
      </c>
      <c r="AA3886" s="957" t="str">
        <f t="shared" si="301"/>
        <v/>
      </c>
      <c r="AB3886" s="957">
        <f t="array" ref="AB3886">MAX(($I$2:$I$10000=I3886)*($W$2:$W$10000=W3886)*($E$2:$E$10000="51")*($P$2:$P$10000))</f>
        <v>0</v>
      </c>
      <c r="AC3886" s="957">
        <f t="shared" si="304"/>
        <v>0</v>
      </c>
    </row>
    <row r="3887" spans="24:29" x14ac:dyDescent="0.3">
      <c r="X3887" s="970" t="str">
        <f t="shared" si="302"/>
        <v>PAS AE 2018</v>
      </c>
      <c r="Y3887" s="970" t="str">
        <f t="shared" si="303"/>
        <v/>
      </c>
      <c r="Z3887" s="957">
        <f t="shared" si="300"/>
        <v>0</v>
      </c>
      <c r="AA3887" s="957" t="str">
        <f t="shared" si="301"/>
        <v/>
      </c>
      <c r="AB3887" s="957">
        <f t="array" ref="AB3887">MAX(($I$2:$I$10000=I3887)*($W$2:$W$10000=W3887)*($E$2:$E$10000="51")*($P$2:$P$10000))</f>
        <v>0</v>
      </c>
      <c r="AC3887" s="957">
        <f t="shared" si="304"/>
        <v>0</v>
      </c>
    </row>
    <row r="3888" spans="24:29" x14ac:dyDescent="0.3">
      <c r="X3888" s="970" t="str">
        <f t="shared" si="302"/>
        <v>PAS AE 2018</v>
      </c>
      <c r="Y3888" s="970" t="str">
        <f t="shared" si="303"/>
        <v/>
      </c>
      <c r="Z3888" s="957">
        <f t="shared" si="300"/>
        <v>0</v>
      </c>
      <c r="AA3888" s="957" t="str">
        <f t="shared" si="301"/>
        <v/>
      </c>
      <c r="AB3888" s="957">
        <f t="array" ref="AB3888">MAX(($I$2:$I$10000=I3888)*($W$2:$W$10000=W3888)*($E$2:$E$10000="51")*($P$2:$P$10000))</f>
        <v>0</v>
      </c>
      <c r="AC3888" s="957">
        <f t="shared" si="304"/>
        <v>0</v>
      </c>
    </row>
    <row r="3889" spans="24:29" x14ac:dyDescent="0.3">
      <c r="X3889" s="970" t="str">
        <f t="shared" si="302"/>
        <v>PAS AE 2018</v>
      </c>
      <c r="Y3889" s="970" t="str">
        <f t="shared" si="303"/>
        <v/>
      </c>
      <c r="Z3889" s="957">
        <f t="shared" si="300"/>
        <v>0</v>
      </c>
      <c r="AA3889" s="957" t="str">
        <f t="shared" si="301"/>
        <v/>
      </c>
      <c r="AB3889" s="957">
        <f t="array" ref="AB3889">MAX(($I$2:$I$10000=I3889)*($W$2:$W$10000=W3889)*($E$2:$E$10000="51")*($P$2:$P$10000))</f>
        <v>0</v>
      </c>
      <c r="AC3889" s="957">
        <f t="shared" si="304"/>
        <v>0</v>
      </c>
    </row>
    <row r="3890" spans="24:29" x14ac:dyDescent="0.3">
      <c r="X3890" s="970" t="str">
        <f t="shared" si="302"/>
        <v>PAS AE 2018</v>
      </c>
      <c r="Y3890" s="970" t="str">
        <f t="shared" si="303"/>
        <v/>
      </c>
      <c r="Z3890" s="957">
        <f t="shared" si="300"/>
        <v>0</v>
      </c>
      <c r="AA3890" s="957" t="str">
        <f t="shared" si="301"/>
        <v/>
      </c>
      <c r="AB3890" s="957">
        <f t="array" ref="AB3890">MAX(($I$2:$I$10000=I3890)*($W$2:$W$10000=W3890)*($E$2:$E$10000="51")*($P$2:$P$10000))</f>
        <v>0</v>
      </c>
      <c r="AC3890" s="957">
        <f t="shared" si="304"/>
        <v>0</v>
      </c>
    </row>
    <row r="3891" spans="24:29" x14ac:dyDescent="0.3">
      <c r="X3891" s="970" t="str">
        <f t="shared" si="302"/>
        <v>PAS AE 2018</v>
      </c>
      <c r="Y3891" s="970" t="str">
        <f t="shared" si="303"/>
        <v/>
      </c>
      <c r="Z3891" s="957">
        <f t="shared" si="300"/>
        <v>0</v>
      </c>
      <c r="AA3891" s="957" t="str">
        <f t="shared" si="301"/>
        <v/>
      </c>
      <c r="AB3891" s="957">
        <f t="array" ref="AB3891">MAX(($I$2:$I$10000=I3891)*($W$2:$W$10000=W3891)*($E$2:$E$10000="51")*($P$2:$P$10000))</f>
        <v>0</v>
      </c>
      <c r="AC3891" s="957">
        <f t="shared" si="304"/>
        <v>0</v>
      </c>
    </row>
    <row r="3892" spans="24:29" x14ac:dyDescent="0.3">
      <c r="X3892" s="970" t="str">
        <f t="shared" si="302"/>
        <v>PAS AE 2018</v>
      </c>
      <c r="Y3892" s="970" t="str">
        <f t="shared" si="303"/>
        <v/>
      </c>
      <c r="Z3892" s="957">
        <f t="shared" si="300"/>
        <v>0</v>
      </c>
      <c r="AA3892" s="957" t="str">
        <f t="shared" si="301"/>
        <v/>
      </c>
      <c r="AB3892" s="957">
        <f t="array" ref="AB3892">MAX(($I$2:$I$10000=I3892)*($W$2:$W$10000=W3892)*($E$2:$E$10000="51")*($P$2:$P$10000))</f>
        <v>0</v>
      </c>
      <c r="AC3892" s="957">
        <f t="shared" si="304"/>
        <v>0</v>
      </c>
    </row>
    <row r="3893" spans="24:29" x14ac:dyDescent="0.3">
      <c r="X3893" s="970" t="str">
        <f t="shared" si="302"/>
        <v>PAS AE 2018</v>
      </c>
      <c r="Y3893" s="970" t="str">
        <f t="shared" si="303"/>
        <v/>
      </c>
      <c r="Z3893" s="957">
        <f t="shared" si="300"/>
        <v>0</v>
      </c>
      <c r="AA3893" s="957" t="str">
        <f t="shared" si="301"/>
        <v/>
      </c>
      <c r="AB3893" s="957">
        <f t="array" ref="AB3893">MAX(($I$2:$I$10000=I3893)*($W$2:$W$10000=W3893)*($E$2:$E$10000="51")*($P$2:$P$10000))</f>
        <v>0</v>
      </c>
      <c r="AC3893" s="957">
        <f t="shared" si="304"/>
        <v>0</v>
      </c>
    </row>
    <row r="3894" spans="24:29" x14ac:dyDescent="0.3">
      <c r="X3894" s="970" t="str">
        <f t="shared" si="302"/>
        <v>PAS AE 2018</v>
      </c>
      <c r="Y3894" s="970" t="str">
        <f t="shared" si="303"/>
        <v/>
      </c>
      <c r="Z3894" s="957">
        <f t="shared" si="300"/>
        <v>0</v>
      </c>
      <c r="AA3894" s="957" t="str">
        <f t="shared" si="301"/>
        <v/>
      </c>
      <c r="AB3894" s="957">
        <f t="array" ref="AB3894">MAX(($I$2:$I$10000=I3894)*($W$2:$W$10000=W3894)*($E$2:$E$10000="51")*($P$2:$P$10000))</f>
        <v>0</v>
      </c>
      <c r="AC3894" s="957">
        <f t="shared" si="304"/>
        <v>0</v>
      </c>
    </row>
    <row r="3895" spans="24:29" x14ac:dyDescent="0.3">
      <c r="X3895" s="970" t="str">
        <f t="shared" si="302"/>
        <v>PAS AE 2018</v>
      </c>
      <c r="Y3895" s="970" t="str">
        <f t="shared" si="303"/>
        <v/>
      </c>
      <c r="Z3895" s="957">
        <f t="shared" si="300"/>
        <v>0</v>
      </c>
      <c r="AA3895" s="957" t="str">
        <f t="shared" si="301"/>
        <v/>
      </c>
      <c r="AB3895" s="957">
        <f t="array" ref="AB3895">MAX(($I$2:$I$10000=I3895)*($W$2:$W$10000=W3895)*($E$2:$E$10000="51")*($P$2:$P$10000))</f>
        <v>0</v>
      </c>
      <c r="AC3895" s="957">
        <f t="shared" si="304"/>
        <v>0</v>
      </c>
    </row>
    <row r="3896" spans="24:29" x14ac:dyDescent="0.3">
      <c r="X3896" s="970" t="str">
        <f t="shared" si="302"/>
        <v>PAS AE 2018</v>
      </c>
      <c r="Y3896" s="970" t="str">
        <f t="shared" si="303"/>
        <v/>
      </c>
      <c r="Z3896" s="957">
        <f t="shared" si="300"/>
        <v>0</v>
      </c>
      <c r="AA3896" s="957" t="str">
        <f t="shared" si="301"/>
        <v/>
      </c>
      <c r="AB3896" s="957">
        <f t="array" ref="AB3896">MAX(($I$2:$I$10000=I3896)*($W$2:$W$10000=W3896)*($E$2:$E$10000="51")*($P$2:$P$10000))</f>
        <v>0</v>
      </c>
      <c r="AC3896" s="957">
        <f t="shared" si="304"/>
        <v>0</v>
      </c>
    </row>
    <row r="3897" spans="24:29" x14ac:dyDescent="0.3">
      <c r="X3897" s="970" t="str">
        <f t="shared" si="302"/>
        <v>PAS AE 2018</v>
      </c>
      <c r="Y3897" s="970" t="str">
        <f t="shared" si="303"/>
        <v/>
      </c>
      <c r="Z3897" s="957">
        <f t="shared" si="300"/>
        <v>0</v>
      </c>
      <c r="AA3897" s="957" t="str">
        <f t="shared" si="301"/>
        <v/>
      </c>
      <c r="AB3897" s="957">
        <f t="array" ref="AB3897">MAX(($I$2:$I$10000=I3897)*($W$2:$W$10000=W3897)*($E$2:$E$10000="51")*($P$2:$P$10000))</f>
        <v>0</v>
      </c>
      <c r="AC3897" s="957">
        <f t="shared" si="304"/>
        <v>0</v>
      </c>
    </row>
    <row r="3898" spans="24:29" x14ac:dyDescent="0.3">
      <c r="X3898" s="970" t="str">
        <f t="shared" si="302"/>
        <v>PAS AE 2018</v>
      </c>
      <c r="Y3898" s="970" t="str">
        <f t="shared" si="303"/>
        <v/>
      </c>
      <c r="Z3898" s="957">
        <f t="shared" si="300"/>
        <v>0</v>
      </c>
      <c r="AA3898" s="957" t="str">
        <f t="shared" si="301"/>
        <v/>
      </c>
      <c r="AB3898" s="957">
        <f t="array" ref="AB3898">MAX(($I$2:$I$10000=I3898)*($W$2:$W$10000=W3898)*($E$2:$E$10000="51")*($P$2:$P$10000))</f>
        <v>0</v>
      </c>
      <c r="AC3898" s="957">
        <f t="shared" si="304"/>
        <v>0</v>
      </c>
    </row>
    <row r="3899" spans="24:29" x14ac:dyDescent="0.3">
      <c r="X3899" s="970" t="str">
        <f t="shared" si="302"/>
        <v>PAS AE 2018</v>
      </c>
      <c r="Y3899" s="970" t="str">
        <f t="shared" si="303"/>
        <v/>
      </c>
      <c r="Z3899" s="957">
        <f t="shared" si="300"/>
        <v>0</v>
      </c>
      <c r="AA3899" s="957" t="str">
        <f t="shared" si="301"/>
        <v/>
      </c>
      <c r="AB3899" s="957">
        <f t="array" ref="AB3899">MAX(($I$2:$I$10000=I3899)*($W$2:$W$10000=W3899)*($E$2:$E$10000="51")*($P$2:$P$10000))</f>
        <v>0</v>
      </c>
      <c r="AC3899" s="957">
        <f t="shared" si="304"/>
        <v>0</v>
      </c>
    </row>
    <row r="3900" spans="24:29" x14ac:dyDescent="0.3">
      <c r="X3900" s="970" t="str">
        <f t="shared" si="302"/>
        <v>PAS AE 2018</v>
      </c>
      <c r="Y3900" s="970" t="str">
        <f t="shared" si="303"/>
        <v/>
      </c>
      <c r="Z3900" s="957">
        <f t="shared" si="300"/>
        <v>0</v>
      </c>
      <c r="AA3900" s="957" t="str">
        <f t="shared" si="301"/>
        <v/>
      </c>
      <c r="AB3900" s="957">
        <f t="array" ref="AB3900">MAX(($I$2:$I$10000=I3900)*($W$2:$W$10000=W3900)*($E$2:$E$10000="51")*($P$2:$P$10000))</f>
        <v>0</v>
      </c>
      <c r="AC3900" s="957">
        <f t="shared" si="304"/>
        <v>0</v>
      </c>
    </row>
    <row r="3901" spans="24:29" x14ac:dyDescent="0.3">
      <c r="X3901" s="970" t="str">
        <f t="shared" si="302"/>
        <v>PAS AE 2018</v>
      </c>
      <c r="Y3901" s="970" t="str">
        <f t="shared" si="303"/>
        <v/>
      </c>
      <c r="Z3901" s="957">
        <f t="shared" si="300"/>
        <v>0</v>
      </c>
      <c r="AA3901" s="957" t="str">
        <f t="shared" si="301"/>
        <v/>
      </c>
      <c r="AB3901" s="957">
        <f t="array" ref="AB3901">MAX(($I$2:$I$10000=I3901)*($W$2:$W$10000=W3901)*($E$2:$E$10000="51")*($P$2:$P$10000))</f>
        <v>0</v>
      </c>
      <c r="AC3901" s="957">
        <f t="shared" si="304"/>
        <v>0</v>
      </c>
    </row>
    <row r="3902" spans="24:29" x14ac:dyDescent="0.3">
      <c r="X3902" s="970" t="str">
        <f t="shared" si="302"/>
        <v>PAS AE 2018</v>
      </c>
      <c r="Y3902" s="970" t="str">
        <f t="shared" si="303"/>
        <v/>
      </c>
      <c r="Z3902" s="957">
        <f t="shared" si="300"/>
        <v>0</v>
      </c>
      <c r="AA3902" s="957" t="str">
        <f t="shared" si="301"/>
        <v/>
      </c>
      <c r="AB3902" s="957">
        <f t="array" ref="AB3902">MAX(($I$2:$I$10000=I3902)*($W$2:$W$10000=W3902)*($E$2:$E$10000="51")*($P$2:$P$10000))</f>
        <v>0</v>
      </c>
      <c r="AC3902" s="957">
        <f t="shared" si="304"/>
        <v>0</v>
      </c>
    </row>
    <row r="3903" spans="24:29" x14ac:dyDescent="0.3">
      <c r="X3903" s="970" t="str">
        <f t="shared" si="302"/>
        <v>PAS AE 2018</v>
      </c>
      <c r="Y3903" s="970" t="str">
        <f t="shared" si="303"/>
        <v/>
      </c>
      <c r="Z3903" s="957">
        <f t="shared" si="300"/>
        <v>0</v>
      </c>
      <c r="AA3903" s="957" t="str">
        <f t="shared" si="301"/>
        <v/>
      </c>
      <c r="AB3903" s="957">
        <f t="array" ref="AB3903">MAX(($I$2:$I$10000=I3903)*($W$2:$W$10000=W3903)*($E$2:$E$10000="51")*($P$2:$P$10000))</f>
        <v>0</v>
      </c>
      <c r="AC3903" s="957">
        <f t="shared" si="304"/>
        <v>0</v>
      </c>
    </row>
    <row r="3904" spans="24:29" x14ac:dyDescent="0.3">
      <c r="X3904" s="970" t="str">
        <f t="shared" si="302"/>
        <v>PAS AE 2018</v>
      </c>
      <c r="Y3904" s="970" t="str">
        <f t="shared" si="303"/>
        <v/>
      </c>
      <c r="Z3904" s="957">
        <f t="shared" si="300"/>
        <v>0</v>
      </c>
      <c r="AA3904" s="957" t="str">
        <f t="shared" si="301"/>
        <v/>
      </c>
      <c r="AB3904" s="957">
        <f t="array" ref="AB3904">MAX(($I$2:$I$10000=I3904)*($W$2:$W$10000=W3904)*($E$2:$E$10000="51")*($P$2:$P$10000))</f>
        <v>0</v>
      </c>
      <c r="AC3904" s="957">
        <f t="shared" si="304"/>
        <v>0</v>
      </c>
    </row>
    <row r="3905" spans="24:29" x14ac:dyDescent="0.3">
      <c r="X3905" s="970" t="str">
        <f t="shared" si="302"/>
        <v>PAS AE 2018</v>
      </c>
      <c r="Y3905" s="970" t="str">
        <f t="shared" si="303"/>
        <v/>
      </c>
      <c r="Z3905" s="957">
        <f t="shared" si="300"/>
        <v>0</v>
      </c>
      <c r="AA3905" s="957" t="str">
        <f t="shared" si="301"/>
        <v/>
      </c>
      <c r="AB3905" s="957">
        <f t="array" ref="AB3905">MAX(($I$2:$I$10000=I3905)*($W$2:$W$10000=W3905)*($E$2:$E$10000="51")*($P$2:$P$10000))</f>
        <v>0</v>
      </c>
      <c r="AC3905" s="957">
        <f t="shared" si="304"/>
        <v>0</v>
      </c>
    </row>
    <row r="3906" spans="24:29" x14ac:dyDescent="0.3">
      <c r="X3906" s="970" t="str">
        <f t="shared" si="302"/>
        <v>PAS AE 2018</v>
      </c>
      <c r="Y3906" s="970" t="str">
        <f t="shared" si="303"/>
        <v/>
      </c>
      <c r="Z3906" s="957">
        <f t="shared" ref="Z3906:Z3969" si="305">IF(AND(X3906="AE 2018",Y3906&lt;&gt;"0"),F3906,0)</f>
        <v>0</v>
      </c>
      <c r="AA3906" s="957" t="str">
        <f t="shared" ref="AA3906:AA3969" si="306">LEFT(C3906,12)</f>
        <v/>
      </c>
      <c r="AB3906" s="957">
        <f t="array" ref="AB3906">MAX(($I$2:$I$10000=I3906)*($W$2:$W$10000=W3906)*($E$2:$E$10000="51")*($P$2:$P$10000))</f>
        <v>0</v>
      </c>
      <c r="AC3906" s="957">
        <f t="shared" si="304"/>
        <v>0</v>
      </c>
    </row>
    <row r="3907" spans="24:29" x14ac:dyDescent="0.3">
      <c r="X3907" s="970" t="str">
        <f t="shared" ref="X3907:X3970" si="307">IF(AND(OR(E3907="51",E3907="57",E3907="54",E3907="61"),YEAR(AB3907)=2018),"AE 2018","PAS AE 2018")</f>
        <v>PAS AE 2018</v>
      </c>
      <c r="Y3907" s="970" t="str">
        <f t="shared" ref="Y3907:Y3970" si="308">CONCATENATE(W3907,I3907,E3907)</f>
        <v/>
      </c>
      <c r="Z3907" s="957">
        <f t="shared" si="305"/>
        <v>0</v>
      </c>
      <c r="AA3907" s="957" t="str">
        <f t="shared" si="306"/>
        <v/>
      </c>
      <c r="AB3907" s="957">
        <f t="array" ref="AB3907">MAX(($I$2:$I$10000=I3907)*($W$2:$W$10000=W3907)*($E$2:$E$10000="51")*($P$2:$P$10000))</f>
        <v>0</v>
      </c>
      <c r="AC3907" s="957">
        <f t="shared" ref="AC3907:AC3970" si="309">IF(YEAR(A3907)&gt;2018,0,F3907)</f>
        <v>0</v>
      </c>
    </row>
    <row r="3908" spans="24:29" x14ac:dyDescent="0.3">
      <c r="X3908" s="970" t="str">
        <f t="shared" si="307"/>
        <v>PAS AE 2018</v>
      </c>
      <c r="Y3908" s="970" t="str">
        <f t="shared" si="308"/>
        <v/>
      </c>
      <c r="Z3908" s="957">
        <f t="shared" si="305"/>
        <v>0</v>
      </c>
      <c r="AA3908" s="957" t="str">
        <f t="shared" si="306"/>
        <v/>
      </c>
      <c r="AB3908" s="957">
        <f t="array" ref="AB3908">MAX(($I$2:$I$10000=I3908)*($W$2:$W$10000=W3908)*($E$2:$E$10000="51")*($P$2:$P$10000))</f>
        <v>0</v>
      </c>
      <c r="AC3908" s="957">
        <f t="shared" si="309"/>
        <v>0</v>
      </c>
    </row>
    <row r="3909" spans="24:29" x14ac:dyDescent="0.3">
      <c r="X3909" s="970" t="str">
        <f t="shared" si="307"/>
        <v>PAS AE 2018</v>
      </c>
      <c r="Y3909" s="970" t="str">
        <f t="shared" si="308"/>
        <v/>
      </c>
      <c r="Z3909" s="957">
        <f t="shared" si="305"/>
        <v>0</v>
      </c>
      <c r="AA3909" s="957" t="str">
        <f t="shared" si="306"/>
        <v/>
      </c>
      <c r="AB3909" s="957">
        <f t="array" ref="AB3909">MAX(($I$2:$I$10000=I3909)*($W$2:$W$10000=W3909)*($E$2:$E$10000="51")*($P$2:$P$10000))</f>
        <v>0</v>
      </c>
      <c r="AC3909" s="957">
        <f t="shared" si="309"/>
        <v>0</v>
      </c>
    </row>
    <row r="3910" spans="24:29" x14ac:dyDescent="0.3">
      <c r="X3910" s="970" t="str">
        <f t="shared" si="307"/>
        <v>PAS AE 2018</v>
      </c>
      <c r="Y3910" s="970" t="str">
        <f t="shared" si="308"/>
        <v/>
      </c>
      <c r="Z3910" s="957">
        <f t="shared" si="305"/>
        <v>0</v>
      </c>
      <c r="AA3910" s="957" t="str">
        <f t="shared" si="306"/>
        <v/>
      </c>
      <c r="AB3910" s="957">
        <f t="array" ref="AB3910">MAX(($I$2:$I$10000=I3910)*($W$2:$W$10000=W3910)*($E$2:$E$10000="51")*($P$2:$P$10000))</f>
        <v>0</v>
      </c>
      <c r="AC3910" s="957">
        <f t="shared" si="309"/>
        <v>0</v>
      </c>
    </row>
    <row r="3911" spans="24:29" x14ac:dyDescent="0.3">
      <c r="X3911" s="970" t="str">
        <f t="shared" si="307"/>
        <v>PAS AE 2018</v>
      </c>
      <c r="Y3911" s="970" t="str">
        <f t="shared" si="308"/>
        <v/>
      </c>
      <c r="Z3911" s="957">
        <f t="shared" si="305"/>
        <v>0</v>
      </c>
      <c r="AA3911" s="957" t="str">
        <f t="shared" si="306"/>
        <v/>
      </c>
      <c r="AB3911" s="957">
        <f t="array" ref="AB3911">MAX(($I$2:$I$10000=I3911)*($W$2:$W$10000=W3911)*($E$2:$E$10000="51")*($P$2:$P$10000))</f>
        <v>0</v>
      </c>
      <c r="AC3911" s="957">
        <f t="shared" si="309"/>
        <v>0</v>
      </c>
    </row>
    <row r="3912" spans="24:29" x14ac:dyDescent="0.3">
      <c r="X3912" s="970" t="str">
        <f t="shared" si="307"/>
        <v>PAS AE 2018</v>
      </c>
      <c r="Y3912" s="970" t="str">
        <f t="shared" si="308"/>
        <v/>
      </c>
      <c r="Z3912" s="957">
        <f t="shared" si="305"/>
        <v>0</v>
      </c>
      <c r="AA3912" s="957" t="str">
        <f t="shared" si="306"/>
        <v/>
      </c>
      <c r="AB3912" s="957">
        <f t="array" ref="AB3912">MAX(($I$2:$I$10000=I3912)*($W$2:$W$10000=W3912)*($E$2:$E$10000="51")*($P$2:$P$10000))</f>
        <v>0</v>
      </c>
      <c r="AC3912" s="957">
        <f t="shared" si="309"/>
        <v>0</v>
      </c>
    </row>
    <row r="3913" spans="24:29" x14ac:dyDescent="0.3">
      <c r="X3913" s="970" t="str">
        <f t="shared" si="307"/>
        <v>PAS AE 2018</v>
      </c>
      <c r="Y3913" s="970" t="str">
        <f t="shared" si="308"/>
        <v/>
      </c>
      <c r="Z3913" s="957">
        <f t="shared" si="305"/>
        <v>0</v>
      </c>
      <c r="AA3913" s="957" t="str">
        <f t="shared" si="306"/>
        <v/>
      </c>
      <c r="AB3913" s="957">
        <f t="array" ref="AB3913">MAX(($I$2:$I$10000=I3913)*($W$2:$W$10000=W3913)*($E$2:$E$10000="51")*($P$2:$P$10000))</f>
        <v>0</v>
      </c>
      <c r="AC3913" s="957">
        <f t="shared" si="309"/>
        <v>0</v>
      </c>
    </row>
    <row r="3914" spans="24:29" x14ac:dyDescent="0.3">
      <c r="X3914" s="970" t="str">
        <f t="shared" si="307"/>
        <v>PAS AE 2018</v>
      </c>
      <c r="Y3914" s="970" t="str">
        <f t="shared" si="308"/>
        <v/>
      </c>
      <c r="Z3914" s="957">
        <f t="shared" si="305"/>
        <v>0</v>
      </c>
      <c r="AA3914" s="957" t="str">
        <f t="shared" si="306"/>
        <v/>
      </c>
      <c r="AB3914" s="957">
        <f t="array" ref="AB3914">MAX(($I$2:$I$10000=I3914)*($W$2:$W$10000=W3914)*($E$2:$E$10000="51")*($P$2:$P$10000))</f>
        <v>0</v>
      </c>
      <c r="AC3914" s="957">
        <f t="shared" si="309"/>
        <v>0</v>
      </c>
    </row>
    <row r="3915" spans="24:29" x14ac:dyDescent="0.3">
      <c r="X3915" s="970" t="str">
        <f t="shared" si="307"/>
        <v>PAS AE 2018</v>
      </c>
      <c r="Y3915" s="970" t="str">
        <f t="shared" si="308"/>
        <v/>
      </c>
      <c r="Z3915" s="957">
        <f t="shared" si="305"/>
        <v>0</v>
      </c>
      <c r="AA3915" s="957" t="str">
        <f t="shared" si="306"/>
        <v/>
      </c>
      <c r="AB3915" s="957">
        <f t="array" ref="AB3915">MAX(($I$2:$I$10000=I3915)*($W$2:$W$10000=W3915)*($E$2:$E$10000="51")*($P$2:$P$10000))</f>
        <v>0</v>
      </c>
      <c r="AC3915" s="957">
        <f t="shared" si="309"/>
        <v>0</v>
      </c>
    </row>
    <row r="3916" spans="24:29" x14ac:dyDescent="0.3">
      <c r="X3916" s="970" t="str">
        <f t="shared" si="307"/>
        <v>PAS AE 2018</v>
      </c>
      <c r="Y3916" s="970" t="str">
        <f t="shared" si="308"/>
        <v/>
      </c>
      <c r="Z3916" s="957">
        <f t="shared" si="305"/>
        <v>0</v>
      </c>
      <c r="AA3916" s="957" t="str">
        <f t="shared" si="306"/>
        <v/>
      </c>
      <c r="AB3916" s="957">
        <f t="array" ref="AB3916">MAX(($I$2:$I$10000=I3916)*($W$2:$W$10000=W3916)*($E$2:$E$10000="51")*($P$2:$P$10000))</f>
        <v>0</v>
      </c>
      <c r="AC3916" s="957">
        <f t="shared" si="309"/>
        <v>0</v>
      </c>
    </row>
    <row r="3917" spans="24:29" x14ac:dyDescent="0.3">
      <c r="X3917" s="970" t="str">
        <f t="shared" si="307"/>
        <v>PAS AE 2018</v>
      </c>
      <c r="Y3917" s="970" t="str">
        <f t="shared" si="308"/>
        <v/>
      </c>
      <c r="Z3917" s="957">
        <f t="shared" si="305"/>
        <v>0</v>
      </c>
      <c r="AA3917" s="957" t="str">
        <f t="shared" si="306"/>
        <v/>
      </c>
      <c r="AB3917" s="957">
        <f t="array" ref="AB3917">MAX(($I$2:$I$10000=I3917)*($W$2:$W$10000=W3917)*($E$2:$E$10000="51")*($P$2:$P$10000))</f>
        <v>0</v>
      </c>
      <c r="AC3917" s="957">
        <f t="shared" si="309"/>
        <v>0</v>
      </c>
    </row>
    <row r="3918" spans="24:29" x14ac:dyDescent="0.3">
      <c r="X3918" s="970" t="str">
        <f t="shared" si="307"/>
        <v>PAS AE 2018</v>
      </c>
      <c r="Y3918" s="970" t="str">
        <f t="shared" si="308"/>
        <v/>
      </c>
      <c r="Z3918" s="957">
        <f t="shared" si="305"/>
        <v>0</v>
      </c>
      <c r="AA3918" s="957" t="str">
        <f t="shared" si="306"/>
        <v/>
      </c>
      <c r="AB3918" s="957">
        <f t="array" ref="AB3918">MAX(($I$2:$I$10000=I3918)*($W$2:$W$10000=W3918)*($E$2:$E$10000="51")*($P$2:$P$10000))</f>
        <v>0</v>
      </c>
      <c r="AC3918" s="957">
        <f t="shared" si="309"/>
        <v>0</v>
      </c>
    </row>
    <row r="3919" spans="24:29" x14ac:dyDescent="0.3">
      <c r="X3919" s="970" t="str">
        <f t="shared" si="307"/>
        <v>PAS AE 2018</v>
      </c>
      <c r="Y3919" s="970" t="str">
        <f t="shared" si="308"/>
        <v/>
      </c>
      <c r="Z3919" s="957">
        <f t="shared" si="305"/>
        <v>0</v>
      </c>
      <c r="AA3919" s="957" t="str">
        <f t="shared" si="306"/>
        <v/>
      </c>
      <c r="AB3919" s="957">
        <f t="array" ref="AB3919">MAX(($I$2:$I$10000=I3919)*($W$2:$W$10000=W3919)*($E$2:$E$10000="51")*($P$2:$P$10000))</f>
        <v>0</v>
      </c>
      <c r="AC3919" s="957">
        <f t="shared" si="309"/>
        <v>0</v>
      </c>
    </row>
    <row r="3920" spans="24:29" x14ac:dyDescent="0.3">
      <c r="X3920" s="970" t="str">
        <f t="shared" si="307"/>
        <v>PAS AE 2018</v>
      </c>
      <c r="Y3920" s="970" t="str">
        <f t="shared" si="308"/>
        <v/>
      </c>
      <c r="Z3920" s="957">
        <f t="shared" si="305"/>
        <v>0</v>
      </c>
      <c r="AA3920" s="957" t="str">
        <f t="shared" si="306"/>
        <v/>
      </c>
      <c r="AB3920" s="957">
        <f t="array" ref="AB3920">MAX(($I$2:$I$10000=I3920)*($W$2:$W$10000=W3920)*($E$2:$E$10000="51")*($P$2:$P$10000))</f>
        <v>0</v>
      </c>
      <c r="AC3920" s="957">
        <f t="shared" si="309"/>
        <v>0</v>
      </c>
    </row>
    <row r="3921" spans="24:29" x14ac:dyDescent="0.3">
      <c r="X3921" s="970" t="str">
        <f t="shared" si="307"/>
        <v>PAS AE 2018</v>
      </c>
      <c r="Y3921" s="970" t="str">
        <f t="shared" si="308"/>
        <v/>
      </c>
      <c r="Z3921" s="957">
        <f t="shared" si="305"/>
        <v>0</v>
      </c>
      <c r="AA3921" s="957" t="str">
        <f t="shared" si="306"/>
        <v/>
      </c>
      <c r="AB3921" s="957">
        <f t="array" ref="AB3921">MAX(($I$2:$I$10000=I3921)*($W$2:$W$10000=W3921)*($E$2:$E$10000="51")*($P$2:$P$10000))</f>
        <v>0</v>
      </c>
      <c r="AC3921" s="957">
        <f t="shared" si="309"/>
        <v>0</v>
      </c>
    </row>
    <row r="3922" spans="24:29" x14ac:dyDescent="0.3">
      <c r="X3922" s="970" t="str">
        <f t="shared" si="307"/>
        <v>PAS AE 2018</v>
      </c>
      <c r="Y3922" s="970" t="str">
        <f t="shared" si="308"/>
        <v/>
      </c>
      <c r="Z3922" s="957">
        <f t="shared" si="305"/>
        <v>0</v>
      </c>
      <c r="AA3922" s="957" t="str">
        <f t="shared" si="306"/>
        <v/>
      </c>
      <c r="AB3922" s="957">
        <f t="array" ref="AB3922">MAX(($I$2:$I$10000=I3922)*($W$2:$W$10000=W3922)*($E$2:$E$10000="51")*($P$2:$P$10000))</f>
        <v>0</v>
      </c>
      <c r="AC3922" s="957">
        <f t="shared" si="309"/>
        <v>0</v>
      </c>
    </row>
    <row r="3923" spans="24:29" x14ac:dyDescent="0.3">
      <c r="X3923" s="970" t="str">
        <f t="shared" si="307"/>
        <v>PAS AE 2018</v>
      </c>
      <c r="Y3923" s="970" t="str">
        <f t="shared" si="308"/>
        <v/>
      </c>
      <c r="Z3923" s="957">
        <f t="shared" si="305"/>
        <v>0</v>
      </c>
      <c r="AA3923" s="957" t="str">
        <f t="shared" si="306"/>
        <v/>
      </c>
      <c r="AB3923" s="957">
        <f t="array" ref="AB3923">MAX(($I$2:$I$10000=I3923)*($W$2:$W$10000=W3923)*($E$2:$E$10000="51")*($P$2:$P$10000))</f>
        <v>0</v>
      </c>
      <c r="AC3923" s="957">
        <f t="shared" si="309"/>
        <v>0</v>
      </c>
    </row>
    <row r="3924" spans="24:29" x14ac:dyDescent="0.3">
      <c r="X3924" s="970" t="str">
        <f t="shared" si="307"/>
        <v>PAS AE 2018</v>
      </c>
      <c r="Y3924" s="970" t="str">
        <f t="shared" si="308"/>
        <v/>
      </c>
      <c r="Z3924" s="957">
        <f t="shared" si="305"/>
        <v>0</v>
      </c>
      <c r="AA3924" s="957" t="str">
        <f t="shared" si="306"/>
        <v/>
      </c>
      <c r="AB3924" s="957">
        <f t="array" ref="AB3924">MAX(($I$2:$I$10000=I3924)*($W$2:$W$10000=W3924)*($E$2:$E$10000="51")*($P$2:$P$10000))</f>
        <v>0</v>
      </c>
      <c r="AC3924" s="957">
        <f t="shared" si="309"/>
        <v>0</v>
      </c>
    </row>
    <row r="3925" spans="24:29" x14ac:dyDescent="0.3">
      <c r="X3925" s="970" t="str">
        <f t="shared" si="307"/>
        <v>PAS AE 2018</v>
      </c>
      <c r="Y3925" s="970" t="str">
        <f t="shared" si="308"/>
        <v/>
      </c>
      <c r="Z3925" s="957">
        <f t="shared" si="305"/>
        <v>0</v>
      </c>
      <c r="AA3925" s="957" t="str">
        <f t="shared" si="306"/>
        <v/>
      </c>
      <c r="AB3925" s="957">
        <f t="array" ref="AB3925">MAX(($I$2:$I$10000=I3925)*($W$2:$W$10000=W3925)*($E$2:$E$10000="51")*($P$2:$P$10000))</f>
        <v>0</v>
      </c>
      <c r="AC3925" s="957">
        <f t="shared" si="309"/>
        <v>0</v>
      </c>
    </row>
    <row r="3926" spans="24:29" x14ac:dyDescent="0.3">
      <c r="X3926" s="970" t="str">
        <f t="shared" si="307"/>
        <v>PAS AE 2018</v>
      </c>
      <c r="Y3926" s="970" t="str">
        <f t="shared" si="308"/>
        <v/>
      </c>
      <c r="Z3926" s="957">
        <f t="shared" si="305"/>
        <v>0</v>
      </c>
      <c r="AA3926" s="957" t="str">
        <f t="shared" si="306"/>
        <v/>
      </c>
      <c r="AB3926" s="957">
        <f t="array" ref="AB3926">MAX(($I$2:$I$10000=I3926)*($W$2:$W$10000=W3926)*($E$2:$E$10000="51")*($P$2:$P$10000))</f>
        <v>0</v>
      </c>
      <c r="AC3926" s="957">
        <f t="shared" si="309"/>
        <v>0</v>
      </c>
    </row>
    <row r="3927" spans="24:29" x14ac:dyDescent="0.3">
      <c r="X3927" s="970" t="str">
        <f t="shared" si="307"/>
        <v>PAS AE 2018</v>
      </c>
      <c r="Y3927" s="970" t="str">
        <f t="shared" si="308"/>
        <v/>
      </c>
      <c r="Z3927" s="957">
        <f t="shared" si="305"/>
        <v>0</v>
      </c>
      <c r="AA3927" s="957" t="str">
        <f t="shared" si="306"/>
        <v/>
      </c>
      <c r="AB3927" s="957">
        <f t="array" ref="AB3927">MAX(($I$2:$I$10000=I3927)*($W$2:$W$10000=W3927)*($E$2:$E$10000="51")*($P$2:$P$10000))</f>
        <v>0</v>
      </c>
      <c r="AC3927" s="957">
        <f t="shared" si="309"/>
        <v>0</v>
      </c>
    </row>
    <row r="3928" spans="24:29" x14ac:dyDescent="0.3">
      <c r="X3928" s="970" t="str">
        <f t="shared" si="307"/>
        <v>PAS AE 2018</v>
      </c>
      <c r="Y3928" s="970" t="str">
        <f t="shared" si="308"/>
        <v/>
      </c>
      <c r="Z3928" s="957">
        <f t="shared" si="305"/>
        <v>0</v>
      </c>
      <c r="AA3928" s="957" t="str">
        <f t="shared" si="306"/>
        <v/>
      </c>
      <c r="AB3928" s="957">
        <f t="array" ref="AB3928">MAX(($I$2:$I$10000=I3928)*($W$2:$W$10000=W3928)*($E$2:$E$10000="51")*($P$2:$P$10000))</f>
        <v>0</v>
      </c>
      <c r="AC3928" s="957">
        <f t="shared" si="309"/>
        <v>0</v>
      </c>
    </row>
    <row r="3929" spans="24:29" x14ac:dyDescent="0.3">
      <c r="X3929" s="970" t="str">
        <f t="shared" si="307"/>
        <v>PAS AE 2018</v>
      </c>
      <c r="Y3929" s="970" t="str">
        <f t="shared" si="308"/>
        <v/>
      </c>
      <c r="Z3929" s="957">
        <f t="shared" si="305"/>
        <v>0</v>
      </c>
      <c r="AA3929" s="957" t="str">
        <f t="shared" si="306"/>
        <v/>
      </c>
      <c r="AB3929" s="957">
        <f t="array" ref="AB3929">MAX(($I$2:$I$10000=I3929)*($W$2:$W$10000=W3929)*($E$2:$E$10000="51")*($P$2:$P$10000))</f>
        <v>0</v>
      </c>
      <c r="AC3929" s="957">
        <f t="shared" si="309"/>
        <v>0</v>
      </c>
    </row>
    <row r="3930" spans="24:29" x14ac:dyDescent="0.3">
      <c r="X3930" s="970" t="str">
        <f t="shared" si="307"/>
        <v>PAS AE 2018</v>
      </c>
      <c r="Y3930" s="970" t="str">
        <f t="shared" si="308"/>
        <v/>
      </c>
      <c r="Z3930" s="957">
        <f t="shared" si="305"/>
        <v>0</v>
      </c>
      <c r="AA3930" s="957" t="str">
        <f t="shared" si="306"/>
        <v/>
      </c>
      <c r="AB3930" s="957">
        <f t="array" ref="AB3930">MAX(($I$2:$I$10000=I3930)*($W$2:$W$10000=W3930)*($E$2:$E$10000="51")*($P$2:$P$10000))</f>
        <v>0</v>
      </c>
      <c r="AC3930" s="957">
        <f t="shared" si="309"/>
        <v>0</v>
      </c>
    </row>
    <row r="3931" spans="24:29" x14ac:dyDescent="0.3">
      <c r="X3931" s="970" t="str">
        <f t="shared" si="307"/>
        <v>PAS AE 2018</v>
      </c>
      <c r="Y3931" s="970" t="str">
        <f t="shared" si="308"/>
        <v/>
      </c>
      <c r="Z3931" s="957">
        <f t="shared" si="305"/>
        <v>0</v>
      </c>
      <c r="AA3931" s="957" t="str">
        <f t="shared" si="306"/>
        <v/>
      </c>
      <c r="AB3931" s="957">
        <f t="array" ref="AB3931">MAX(($I$2:$I$10000=I3931)*($W$2:$W$10000=W3931)*($E$2:$E$10000="51")*($P$2:$P$10000))</f>
        <v>0</v>
      </c>
      <c r="AC3931" s="957">
        <f t="shared" si="309"/>
        <v>0</v>
      </c>
    </row>
    <row r="3932" spans="24:29" x14ac:dyDescent="0.3">
      <c r="X3932" s="970" t="str">
        <f t="shared" si="307"/>
        <v>PAS AE 2018</v>
      </c>
      <c r="Y3932" s="970" t="str">
        <f t="shared" si="308"/>
        <v/>
      </c>
      <c r="Z3932" s="957">
        <f t="shared" si="305"/>
        <v>0</v>
      </c>
      <c r="AA3932" s="957" t="str">
        <f t="shared" si="306"/>
        <v/>
      </c>
      <c r="AB3932" s="957">
        <f t="array" ref="AB3932">MAX(($I$2:$I$10000=I3932)*($W$2:$W$10000=W3932)*($E$2:$E$10000="51")*($P$2:$P$10000))</f>
        <v>0</v>
      </c>
      <c r="AC3932" s="957">
        <f t="shared" si="309"/>
        <v>0</v>
      </c>
    </row>
    <row r="3933" spans="24:29" x14ac:dyDescent="0.3">
      <c r="X3933" s="970" t="str">
        <f t="shared" si="307"/>
        <v>PAS AE 2018</v>
      </c>
      <c r="Y3933" s="970" t="str">
        <f t="shared" si="308"/>
        <v/>
      </c>
      <c r="Z3933" s="957">
        <f t="shared" si="305"/>
        <v>0</v>
      </c>
      <c r="AA3933" s="957" t="str">
        <f t="shared" si="306"/>
        <v/>
      </c>
      <c r="AB3933" s="957">
        <f t="array" ref="AB3933">MAX(($I$2:$I$10000=I3933)*($W$2:$W$10000=W3933)*($E$2:$E$10000="51")*($P$2:$P$10000))</f>
        <v>0</v>
      </c>
      <c r="AC3933" s="957">
        <f t="shared" si="309"/>
        <v>0</v>
      </c>
    </row>
    <row r="3934" spans="24:29" x14ac:dyDescent="0.3">
      <c r="X3934" s="970" t="str">
        <f t="shared" si="307"/>
        <v>PAS AE 2018</v>
      </c>
      <c r="Y3934" s="970" t="str">
        <f t="shared" si="308"/>
        <v/>
      </c>
      <c r="Z3934" s="957">
        <f t="shared" si="305"/>
        <v>0</v>
      </c>
      <c r="AA3934" s="957" t="str">
        <f t="shared" si="306"/>
        <v/>
      </c>
      <c r="AB3934" s="957">
        <f t="array" ref="AB3934">MAX(($I$2:$I$10000=I3934)*($W$2:$W$10000=W3934)*($E$2:$E$10000="51")*($P$2:$P$10000))</f>
        <v>0</v>
      </c>
      <c r="AC3934" s="957">
        <f t="shared" si="309"/>
        <v>0</v>
      </c>
    </row>
    <row r="3935" spans="24:29" x14ac:dyDescent="0.3">
      <c r="X3935" s="970" t="str">
        <f t="shared" si="307"/>
        <v>PAS AE 2018</v>
      </c>
      <c r="Y3935" s="970" t="str">
        <f t="shared" si="308"/>
        <v/>
      </c>
      <c r="Z3935" s="957">
        <f t="shared" si="305"/>
        <v>0</v>
      </c>
      <c r="AA3935" s="957" t="str">
        <f t="shared" si="306"/>
        <v/>
      </c>
      <c r="AB3935" s="957">
        <f t="array" ref="AB3935">MAX(($I$2:$I$10000=I3935)*($W$2:$W$10000=W3935)*($E$2:$E$10000="51")*($P$2:$P$10000))</f>
        <v>0</v>
      </c>
      <c r="AC3935" s="957">
        <f t="shared" si="309"/>
        <v>0</v>
      </c>
    </row>
    <row r="3936" spans="24:29" x14ac:dyDescent="0.3">
      <c r="X3936" s="970" t="str">
        <f t="shared" si="307"/>
        <v>PAS AE 2018</v>
      </c>
      <c r="Y3936" s="970" t="str">
        <f t="shared" si="308"/>
        <v/>
      </c>
      <c r="Z3936" s="957">
        <f t="shared" si="305"/>
        <v>0</v>
      </c>
      <c r="AA3936" s="957" t="str">
        <f t="shared" si="306"/>
        <v/>
      </c>
      <c r="AB3936" s="957">
        <f t="array" ref="AB3936">MAX(($I$2:$I$10000=I3936)*($W$2:$W$10000=W3936)*($E$2:$E$10000="51")*($P$2:$P$10000))</f>
        <v>0</v>
      </c>
      <c r="AC3936" s="957">
        <f t="shared" si="309"/>
        <v>0</v>
      </c>
    </row>
    <row r="3937" spans="24:29" x14ac:dyDescent="0.3">
      <c r="X3937" s="970" t="str">
        <f t="shared" si="307"/>
        <v>PAS AE 2018</v>
      </c>
      <c r="Y3937" s="970" t="str">
        <f t="shared" si="308"/>
        <v/>
      </c>
      <c r="Z3937" s="957">
        <f t="shared" si="305"/>
        <v>0</v>
      </c>
      <c r="AA3937" s="957" t="str">
        <f t="shared" si="306"/>
        <v/>
      </c>
      <c r="AB3937" s="957">
        <f t="array" ref="AB3937">MAX(($I$2:$I$10000=I3937)*($W$2:$W$10000=W3937)*($E$2:$E$10000="51")*($P$2:$P$10000))</f>
        <v>0</v>
      </c>
      <c r="AC3937" s="957">
        <f t="shared" si="309"/>
        <v>0</v>
      </c>
    </row>
    <row r="3938" spans="24:29" x14ac:dyDescent="0.3">
      <c r="X3938" s="970" t="str">
        <f t="shared" si="307"/>
        <v>PAS AE 2018</v>
      </c>
      <c r="Y3938" s="970" t="str">
        <f t="shared" si="308"/>
        <v/>
      </c>
      <c r="Z3938" s="957">
        <f t="shared" si="305"/>
        <v>0</v>
      </c>
      <c r="AA3938" s="957" t="str">
        <f t="shared" si="306"/>
        <v/>
      </c>
      <c r="AB3938" s="957">
        <f t="array" ref="AB3938">MAX(($I$2:$I$10000=I3938)*($W$2:$W$10000=W3938)*($E$2:$E$10000="51")*($P$2:$P$10000))</f>
        <v>0</v>
      </c>
      <c r="AC3938" s="957">
        <f t="shared" si="309"/>
        <v>0</v>
      </c>
    </row>
    <row r="3939" spans="24:29" x14ac:dyDescent="0.3">
      <c r="X3939" s="970" t="str">
        <f t="shared" si="307"/>
        <v>PAS AE 2018</v>
      </c>
      <c r="Y3939" s="970" t="str">
        <f t="shared" si="308"/>
        <v/>
      </c>
      <c r="Z3939" s="957">
        <f t="shared" si="305"/>
        <v>0</v>
      </c>
      <c r="AA3939" s="957" t="str">
        <f t="shared" si="306"/>
        <v/>
      </c>
      <c r="AB3939" s="957">
        <f t="array" ref="AB3939">MAX(($I$2:$I$10000=I3939)*($W$2:$W$10000=W3939)*($E$2:$E$10000="51")*($P$2:$P$10000))</f>
        <v>0</v>
      </c>
      <c r="AC3939" s="957">
        <f t="shared" si="309"/>
        <v>0</v>
      </c>
    </row>
    <row r="3940" spans="24:29" x14ac:dyDescent="0.3">
      <c r="X3940" s="970" t="str">
        <f t="shared" si="307"/>
        <v>PAS AE 2018</v>
      </c>
      <c r="Y3940" s="970" t="str">
        <f t="shared" si="308"/>
        <v/>
      </c>
      <c r="Z3940" s="957">
        <f t="shared" si="305"/>
        <v>0</v>
      </c>
      <c r="AA3940" s="957" t="str">
        <f t="shared" si="306"/>
        <v/>
      </c>
      <c r="AB3940" s="957">
        <f t="array" ref="AB3940">MAX(($I$2:$I$10000=I3940)*($W$2:$W$10000=W3940)*($E$2:$E$10000="51")*($P$2:$P$10000))</f>
        <v>0</v>
      </c>
      <c r="AC3940" s="957">
        <f t="shared" si="309"/>
        <v>0</v>
      </c>
    </row>
    <row r="3941" spans="24:29" x14ac:dyDescent="0.3">
      <c r="X3941" s="970" t="str">
        <f t="shared" si="307"/>
        <v>PAS AE 2018</v>
      </c>
      <c r="Y3941" s="970" t="str">
        <f t="shared" si="308"/>
        <v/>
      </c>
      <c r="Z3941" s="957">
        <f t="shared" si="305"/>
        <v>0</v>
      </c>
      <c r="AA3941" s="957" t="str">
        <f t="shared" si="306"/>
        <v/>
      </c>
      <c r="AB3941" s="957">
        <f t="array" ref="AB3941">MAX(($I$2:$I$10000=I3941)*($W$2:$W$10000=W3941)*($E$2:$E$10000="51")*($P$2:$P$10000))</f>
        <v>0</v>
      </c>
      <c r="AC3941" s="957">
        <f t="shared" si="309"/>
        <v>0</v>
      </c>
    </row>
    <row r="3942" spans="24:29" x14ac:dyDescent="0.3">
      <c r="X3942" s="970" t="str">
        <f t="shared" si="307"/>
        <v>PAS AE 2018</v>
      </c>
      <c r="Y3942" s="970" t="str">
        <f t="shared" si="308"/>
        <v/>
      </c>
      <c r="Z3942" s="957">
        <f t="shared" si="305"/>
        <v>0</v>
      </c>
      <c r="AA3942" s="957" t="str">
        <f t="shared" si="306"/>
        <v/>
      </c>
      <c r="AB3942" s="957">
        <f t="array" ref="AB3942">MAX(($I$2:$I$10000=I3942)*($W$2:$W$10000=W3942)*($E$2:$E$10000="51")*($P$2:$P$10000))</f>
        <v>0</v>
      </c>
      <c r="AC3942" s="957">
        <f t="shared" si="309"/>
        <v>0</v>
      </c>
    </row>
    <row r="3943" spans="24:29" x14ac:dyDescent="0.3">
      <c r="X3943" s="970" t="str">
        <f t="shared" si="307"/>
        <v>PAS AE 2018</v>
      </c>
      <c r="Y3943" s="970" t="str">
        <f t="shared" si="308"/>
        <v/>
      </c>
      <c r="Z3943" s="957">
        <f t="shared" si="305"/>
        <v>0</v>
      </c>
      <c r="AA3943" s="957" t="str">
        <f t="shared" si="306"/>
        <v/>
      </c>
      <c r="AB3943" s="957">
        <f t="array" ref="AB3943">MAX(($I$2:$I$10000=I3943)*($W$2:$W$10000=W3943)*($E$2:$E$10000="51")*($P$2:$P$10000))</f>
        <v>0</v>
      </c>
      <c r="AC3943" s="957">
        <f t="shared" si="309"/>
        <v>0</v>
      </c>
    </row>
    <row r="3944" spans="24:29" x14ac:dyDescent="0.3">
      <c r="X3944" s="970" t="str">
        <f t="shared" si="307"/>
        <v>PAS AE 2018</v>
      </c>
      <c r="Y3944" s="970" t="str">
        <f t="shared" si="308"/>
        <v/>
      </c>
      <c r="Z3944" s="957">
        <f t="shared" si="305"/>
        <v>0</v>
      </c>
      <c r="AA3944" s="957" t="str">
        <f t="shared" si="306"/>
        <v/>
      </c>
      <c r="AB3944" s="957">
        <f t="array" ref="AB3944">MAX(($I$2:$I$10000=I3944)*($W$2:$W$10000=W3944)*($E$2:$E$10000="51")*($P$2:$P$10000))</f>
        <v>0</v>
      </c>
      <c r="AC3944" s="957">
        <f t="shared" si="309"/>
        <v>0</v>
      </c>
    </row>
    <row r="3945" spans="24:29" x14ac:dyDescent="0.3">
      <c r="X3945" s="970" t="str">
        <f t="shared" si="307"/>
        <v>PAS AE 2018</v>
      </c>
      <c r="Y3945" s="970" t="str">
        <f t="shared" si="308"/>
        <v/>
      </c>
      <c r="Z3945" s="957">
        <f t="shared" si="305"/>
        <v>0</v>
      </c>
      <c r="AA3945" s="957" t="str">
        <f t="shared" si="306"/>
        <v/>
      </c>
      <c r="AB3945" s="957">
        <f t="array" ref="AB3945">MAX(($I$2:$I$10000=I3945)*($W$2:$W$10000=W3945)*($E$2:$E$10000="51")*($P$2:$P$10000))</f>
        <v>0</v>
      </c>
      <c r="AC3945" s="957">
        <f t="shared" si="309"/>
        <v>0</v>
      </c>
    </row>
    <row r="3946" spans="24:29" x14ac:dyDescent="0.3">
      <c r="X3946" s="970" t="str">
        <f t="shared" si="307"/>
        <v>PAS AE 2018</v>
      </c>
      <c r="Y3946" s="970" t="str">
        <f t="shared" si="308"/>
        <v/>
      </c>
      <c r="Z3946" s="957">
        <f t="shared" si="305"/>
        <v>0</v>
      </c>
      <c r="AA3946" s="957" t="str">
        <f t="shared" si="306"/>
        <v/>
      </c>
      <c r="AB3946" s="957">
        <f t="array" ref="AB3946">MAX(($I$2:$I$10000=I3946)*($W$2:$W$10000=W3946)*($E$2:$E$10000="51")*($P$2:$P$10000))</f>
        <v>0</v>
      </c>
      <c r="AC3946" s="957">
        <f t="shared" si="309"/>
        <v>0</v>
      </c>
    </row>
    <row r="3947" spans="24:29" x14ac:dyDescent="0.3">
      <c r="X3947" s="970" t="str">
        <f t="shared" si="307"/>
        <v>PAS AE 2018</v>
      </c>
      <c r="Y3947" s="970" t="str">
        <f t="shared" si="308"/>
        <v/>
      </c>
      <c r="Z3947" s="957">
        <f t="shared" si="305"/>
        <v>0</v>
      </c>
      <c r="AA3947" s="957" t="str">
        <f t="shared" si="306"/>
        <v/>
      </c>
      <c r="AB3947" s="957">
        <f t="array" ref="AB3947">MAX(($I$2:$I$10000=I3947)*($W$2:$W$10000=W3947)*($E$2:$E$10000="51")*($P$2:$P$10000))</f>
        <v>0</v>
      </c>
      <c r="AC3947" s="957">
        <f t="shared" si="309"/>
        <v>0</v>
      </c>
    </row>
    <row r="3948" spans="24:29" x14ac:dyDescent="0.3">
      <c r="X3948" s="970" t="str">
        <f t="shared" si="307"/>
        <v>PAS AE 2018</v>
      </c>
      <c r="Y3948" s="970" t="str">
        <f t="shared" si="308"/>
        <v/>
      </c>
      <c r="Z3948" s="957">
        <f t="shared" si="305"/>
        <v>0</v>
      </c>
      <c r="AA3948" s="957" t="str">
        <f t="shared" si="306"/>
        <v/>
      </c>
      <c r="AB3948" s="957">
        <f t="array" ref="AB3948">MAX(($I$2:$I$10000=I3948)*($W$2:$W$10000=W3948)*($E$2:$E$10000="51")*($P$2:$P$10000))</f>
        <v>0</v>
      </c>
      <c r="AC3948" s="957">
        <f t="shared" si="309"/>
        <v>0</v>
      </c>
    </row>
    <row r="3949" spans="24:29" x14ac:dyDescent="0.3">
      <c r="X3949" s="970" t="str">
        <f t="shared" si="307"/>
        <v>PAS AE 2018</v>
      </c>
      <c r="Y3949" s="970" t="str">
        <f t="shared" si="308"/>
        <v/>
      </c>
      <c r="Z3949" s="957">
        <f t="shared" si="305"/>
        <v>0</v>
      </c>
      <c r="AA3949" s="957" t="str">
        <f t="shared" si="306"/>
        <v/>
      </c>
      <c r="AB3949" s="957">
        <f t="array" ref="AB3949">MAX(($I$2:$I$10000=I3949)*($W$2:$W$10000=W3949)*($E$2:$E$10000="51")*($P$2:$P$10000))</f>
        <v>0</v>
      </c>
      <c r="AC3949" s="957">
        <f t="shared" si="309"/>
        <v>0</v>
      </c>
    </row>
    <row r="3950" spans="24:29" x14ac:dyDescent="0.3">
      <c r="X3950" s="970" t="str">
        <f t="shared" si="307"/>
        <v>PAS AE 2018</v>
      </c>
      <c r="Y3950" s="970" t="str">
        <f t="shared" si="308"/>
        <v/>
      </c>
      <c r="Z3950" s="957">
        <f t="shared" si="305"/>
        <v>0</v>
      </c>
      <c r="AA3950" s="957" t="str">
        <f t="shared" si="306"/>
        <v/>
      </c>
      <c r="AB3950" s="957">
        <f t="array" ref="AB3950">MAX(($I$2:$I$10000=I3950)*($W$2:$W$10000=W3950)*($E$2:$E$10000="51")*($P$2:$P$10000))</f>
        <v>0</v>
      </c>
      <c r="AC3950" s="957">
        <f t="shared" si="309"/>
        <v>0</v>
      </c>
    </row>
    <row r="3951" spans="24:29" x14ac:dyDescent="0.3">
      <c r="X3951" s="970" t="str">
        <f t="shared" si="307"/>
        <v>PAS AE 2018</v>
      </c>
      <c r="Y3951" s="970" t="str">
        <f t="shared" si="308"/>
        <v/>
      </c>
      <c r="Z3951" s="957">
        <f t="shared" si="305"/>
        <v>0</v>
      </c>
      <c r="AA3951" s="957" t="str">
        <f t="shared" si="306"/>
        <v/>
      </c>
      <c r="AB3951" s="957">
        <f t="array" ref="AB3951">MAX(($I$2:$I$10000=I3951)*($W$2:$W$10000=W3951)*($E$2:$E$10000="51")*($P$2:$P$10000))</f>
        <v>0</v>
      </c>
      <c r="AC3951" s="957">
        <f t="shared" si="309"/>
        <v>0</v>
      </c>
    </row>
    <row r="3952" spans="24:29" x14ac:dyDescent="0.3">
      <c r="X3952" s="970" t="str">
        <f t="shared" si="307"/>
        <v>PAS AE 2018</v>
      </c>
      <c r="Y3952" s="970" t="str">
        <f t="shared" si="308"/>
        <v/>
      </c>
      <c r="Z3952" s="957">
        <f t="shared" si="305"/>
        <v>0</v>
      </c>
      <c r="AA3952" s="957" t="str">
        <f t="shared" si="306"/>
        <v/>
      </c>
      <c r="AB3952" s="957">
        <f t="array" ref="AB3952">MAX(($I$2:$I$10000=I3952)*($W$2:$W$10000=W3952)*($E$2:$E$10000="51")*($P$2:$P$10000))</f>
        <v>0</v>
      </c>
      <c r="AC3952" s="957">
        <f t="shared" si="309"/>
        <v>0</v>
      </c>
    </row>
    <row r="3953" spans="24:29" x14ac:dyDescent="0.3">
      <c r="X3953" s="970" t="str">
        <f t="shared" si="307"/>
        <v>PAS AE 2018</v>
      </c>
      <c r="Y3953" s="970" t="str">
        <f t="shared" si="308"/>
        <v/>
      </c>
      <c r="Z3953" s="957">
        <f t="shared" si="305"/>
        <v>0</v>
      </c>
      <c r="AA3953" s="957" t="str">
        <f t="shared" si="306"/>
        <v/>
      </c>
      <c r="AB3953" s="957">
        <f t="array" ref="AB3953">MAX(($I$2:$I$10000=I3953)*($W$2:$W$10000=W3953)*($E$2:$E$10000="51")*($P$2:$P$10000))</f>
        <v>0</v>
      </c>
      <c r="AC3953" s="957">
        <f t="shared" si="309"/>
        <v>0</v>
      </c>
    </row>
    <row r="3954" spans="24:29" x14ac:dyDescent="0.3">
      <c r="X3954" s="970" t="str">
        <f t="shared" si="307"/>
        <v>PAS AE 2018</v>
      </c>
      <c r="Y3954" s="970" t="str">
        <f t="shared" si="308"/>
        <v/>
      </c>
      <c r="Z3954" s="957">
        <f t="shared" si="305"/>
        <v>0</v>
      </c>
      <c r="AA3954" s="957" t="str">
        <f t="shared" si="306"/>
        <v/>
      </c>
      <c r="AB3954" s="957">
        <f t="array" ref="AB3954">MAX(($I$2:$I$10000=I3954)*($W$2:$W$10000=W3954)*($E$2:$E$10000="51")*($P$2:$P$10000))</f>
        <v>0</v>
      </c>
      <c r="AC3954" s="957">
        <f t="shared" si="309"/>
        <v>0</v>
      </c>
    </row>
    <row r="3955" spans="24:29" x14ac:dyDescent="0.3">
      <c r="X3955" s="970" t="str">
        <f t="shared" si="307"/>
        <v>PAS AE 2018</v>
      </c>
      <c r="Y3955" s="970" t="str">
        <f t="shared" si="308"/>
        <v/>
      </c>
      <c r="Z3955" s="957">
        <f t="shared" si="305"/>
        <v>0</v>
      </c>
      <c r="AA3955" s="957" t="str">
        <f t="shared" si="306"/>
        <v/>
      </c>
      <c r="AB3955" s="957">
        <f t="array" ref="AB3955">MAX(($I$2:$I$10000=I3955)*($W$2:$W$10000=W3955)*($E$2:$E$10000="51")*($P$2:$P$10000))</f>
        <v>0</v>
      </c>
      <c r="AC3955" s="957">
        <f t="shared" si="309"/>
        <v>0</v>
      </c>
    </row>
    <row r="3956" spans="24:29" x14ac:dyDescent="0.3">
      <c r="X3956" s="970" t="str">
        <f t="shared" si="307"/>
        <v>PAS AE 2018</v>
      </c>
      <c r="Y3956" s="970" t="str">
        <f t="shared" si="308"/>
        <v/>
      </c>
      <c r="Z3956" s="957">
        <f t="shared" si="305"/>
        <v>0</v>
      </c>
      <c r="AA3956" s="957" t="str">
        <f t="shared" si="306"/>
        <v/>
      </c>
      <c r="AB3956" s="957">
        <f t="array" ref="AB3956">MAX(($I$2:$I$10000=I3956)*($W$2:$W$10000=W3956)*($E$2:$E$10000="51")*($P$2:$P$10000))</f>
        <v>0</v>
      </c>
      <c r="AC3956" s="957">
        <f t="shared" si="309"/>
        <v>0</v>
      </c>
    </row>
    <row r="3957" spans="24:29" x14ac:dyDescent="0.3">
      <c r="X3957" s="970" t="str">
        <f t="shared" si="307"/>
        <v>PAS AE 2018</v>
      </c>
      <c r="Y3957" s="970" t="str">
        <f t="shared" si="308"/>
        <v/>
      </c>
      <c r="Z3957" s="957">
        <f t="shared" si="305"/>
        <v>0</v>
      </c>
      <c r="AA3957" s="957" t="str">
        <f t="shared" si="306"/>
        <v/>
      </c>
      <c r="AB3957" s="957">
        <f t="array" ref="AB3957">MAX(($I$2:$I$10000=I3957)*($W$2:$W$10000=W3957)*($E$2:$E$10000="51")*($P$2:$P$10000))</f>
        <v>0</v>
      </c>
      <c r="AC3957" s="957">
        <f t="shared" si="309"/>
        <v>0</v>
      </c>
    </row>
    <row r="3958" spans="24:29" x14ac:dyDescent="0.3">
      <c r="X3958" s="970" t="str">
        <f t="shared" si="307"/>
        <v>PAS AE 2018</v>
      </c>
      <c r="Y3958" s="970" t="str">
        <f t="shared" si="308"/>
        <v/>
      </c>
      <c r="Z3958" s="957">
        <f t="shared" si="305"/>
        <v>0</v>
      </c>
      <c r="AA3958" s="957" t="str">
        <f t="shared" si="306"/>
        <v/>
      </c>
      <c r="AB3958" s="957">
        <f t="array" ref="AB3958">MAX(($I$2:$I$10000=I3958)*($W$2:$W$10000=W3958)*($E$2:$E$10000="51")*($P$2:$P$10000))</f>
        <v>0</v>
      </c>
      <c r="AC3958" s="957">
        <f t="shared" si="309"/>
        <v>0</v>
      </c>
    </row>
    <row r="3959" spans="24:29" x14ac:dyDescent="0.3">
      <c r="X3959" s="970" t="str">
        <f t="shared" si="307"/>
        <v>PAS AE 2018</v>
      </c>
      <c r="Y3959" s="970" t="str">
        <f t="shared" si="308"/>
        <v/>
      </c>
      <c r="Z3959" s="957">
        <f t="shared" si="305"/>
        <v>0</v>
      </c>
      <c r="AA3959" s="957" t="str">
        <f t="shared" si="306"/>
        <v/>
      </c>
      <c r="AB3959" s="957">
        <f t="array" ref="AB3959">MAX(($I$2:$I$10000=I3959)*($W$2:$W$10000=W3959)*($E$2:$E$10000="51")*($P$2:$P$10000))</f>
        <v>0</v>
      </c>
      <c r="AC3959" s="957">
        <f t="shared" si="309"/>
        <v>0</v>
      </c>
    </row>
    <row r="3960" spans="24:29" x14ac:dyDescent="0.3">
      <c r="X3960" s="970" t="str">
        <f t="shared" si="307"/>
        <v>PAS AE 2018</v>
      </c>
      <c r="Y3960" s="970" t="str">
        <f t="shared" si="308"/>
        <v/>
      </c>
      <c r="Z3960" s="957">
        <f t="shared" si="305"/>
        <v>0</v>
      </c>
      <c r="AA3960" s="957" t="str">
        <f t="shared" si="306"/>
        <v/>
      </c>
      <c r="AB3960" s="957">
        <f t="array" ref="AB3960">MAX(($I$2:$I$10000=I3960)*($W$2:$W$10000=W3960)*($E$2:$E$10000="51")*($P$2:$P$10000))</f>
        <v>0</v>
      </c>
      <c r="AC3960" s="957">
        <f t="shared" si="309"/>
        <v>0</v>
      </c>
    </row>
    <row r="3961" spans="24:29" x14ac:dyDescent="0.3">
      <c r="X3961" s="970" t="str">
        <f t="shared" si="307"/>
        <v>PAS AE 2018</v>
      </c>
      <c r="Y3961" s="970" t="str">
        <f t="shared" si="308"/>
        <v/>
      </c>
      <c r="Z3961" s="957">
        <f t="shared" si="305"/>
        <v>0</v>
      </c>
      <c r="AA3961" s="957" t="str">
        <f t="shared" si="306"/>
        <v/>
      </c>
      <c r="AB3961" s="957">
        <f t="array" ref="AB3961">MAX(($I$2:$I$10000=I3961)*($W$2:$W$10000=W3961)*($E$2:$E$10000="51")*($P$2:$P$10000))</f>
        <v>0</v>
      </c>
      <c r="AC3961" s="957">
        <f t="shared" si="309"/>
        <v>0</v>
      </c>
    </row>
    <row r="3962" spans="24:29" x14ac:dyDescent="0.3">
      <c r="X3962" s="970" t="str">
        <f t="shared" si="307"/>
        <v>PAS AE 2018</v>
      </c>
      <c r="Y3962" s="970" t="str">
        <f t="shared" si="308"/>
        <v/>
      </c>
      <c r="Z3962" s="957">
        <f t="shared" si="305"/>
        <v>0</v>
      </c>
      <c r="AA3962" s="957" t="str">
        <f t="shared" si="306"/>
        <v/>
      </c>
      <c r="AB3962" s="957">
        <f t="array" ref="AB3962">MAX(($I$2:$I$10000=I3962)*($W$2:$W$10000=W3962)*($E$2:$E$10000="51")*($P$2:$P$10000))</f>
        <v>0</v>
      </c>
      <c r="AC3962" s="957">
        <f t="shared" si="309"/>
        <v>0</v>
      </c>
    </row>
    <row r="3963" spans="24:29" x14ac:dyDescent="0.3">
      <c r="X3963" s="970" t="str">
        <f t="shared" si="307"/>
        <v>PAS AE 2018</v>
      </c>
      <c r="Y3963" s="970" t="str">
        <f t="shared" si="308"/>
        <v/>
      </c>
      <c r="Z3963" s="957">
        <f t="shared" si="305"/>
        <v>0</v>
      </c>
      <c r="AA3963" s="957" t="str">
        <f t="shared" si="306"/>
        <v/>
      </c>
      <c r="AB3963" s="957">
        <f t="array" ref="AB3963">MAX(($I$2:$I$10000=I3963)*($W$2:$W$10000=W3963)*($E$2:$E$10000="51")*($P$2:$P$10000))</f>
        <v>0</v>
      </c>
      <c r="AC3963" s="957">
        <f t="shared" si="309"/>
        <v>0</v>
      </c>
    </row>
    <row r="3964" spans="24:29" x14ac:dyDescent="0.3">
      <c r="X3964" s="970" t="str">
        <f t="shared" si="307"/>
        <v>PAS AE 2018</v>
      </c>
      <c r="Y3964" s="970" t="str">
        <f t="shared" si="308"/>
        <v/>
      </c>
      <c r="Z3964" s="957">
        <f t="shared" si="305"/>
        <v>0</v>
      </c>
      <c r="AA3964" s="957" t="str">
        <f t="shared" si="306"/>
        <v/>
      </c>
      <c r="AB3964" s="957">
        <f t="array" ref="AB3964">MAX(($I$2:$I$10000=I3964)*($W$2:$W$10000=W3964)*($E$2:$E$10000="51")*($P$2:$P$10000))</f>
        <v>0</v>
      </c>
      <c r="AC3964" s="957">
        <f t="shared" si="309"/>
        <v>0</v>
      </c>
    </row>
    <row r="3965" spans="24:29" x14ac:dyDescent="0.3">
      <c r="X3965" s="970" t="str">
        <f t="shared" si="307"/>
        <v>PAS AE 2018</v>
      </c>
      <c r="Y3965" s="970" t="str">
        <f t="shared" si="308"/>
        <v/>
      </c>
      <c r="Z3965" s="957">
        <f t="shared" si="305"/>
        <v>0</v>
      </c>
      <c r="AA3965" s="957" t="str">
        <f t="shared" si="306"/>
        <v/>
      </c>
      <c r="AB3965" s="957">
        <f t="array" ref="AB3965">MAX(($I$2:$I$10000=I3965)*($W$2:$W$10000=W3965)*($E$2:$E$10000="51")*($P$2:$P$10000))</f>
        <v>0</v>
      </c>
      <c r="AC3965" s="957">
        <f t="shared" si="309"/>
        <v>0</v>
      </c>
    </row>
    <row r="3966" spans="24:29" x14ac:dyDescent="0.3">
      <c r="X3966" s="970" t="str">
        <f t="shared" si="307"/>
        <v>PAS AE 2018</v>
      </c>
      <c r="Y3966" s="970" t="str">
        <f t="shared" si="308"/>
        <v/>
      </c>
      <c r="Z3966" s="957">
        <f t="shared" si="305"/>
        <v>0</v>
      </c>
      <c r="AA3966" s="957" t="str">
        <f t="shared" si="306"/>
        <v/>
      </c>
      <c r="AB3966" s="957">
        <f t="array" ref="AB3966">MAX(($I$2:$I$10000=I3966)*($W$2:$W$10000=W3966)*($E$2:$E$10000="51")*($P$2:$P$10000))</f>
        <v>0</v>
      </c>
      <c r="AC3966" s="957">
        <f t="shared" si="309"/>
        <v>0</v>
      </c>
    </row>
    <row r="3967" spans="24:29" x14ac:dyDescent="0.3">
      <c r="X3967" s="970" t="str">
        <f t="shared" si="307"/>
        <v>PAS AE 2018</v>
      </c>
      <c r="Y3967" s="970" t="str">
        <f t="shared" si="308"/>
        <v/>
      </c>
      <c r="Z3967" s="957">
        <f t="shared" si="305"/>
        <v>0</v>
      </c>
      <c r="AA3967" s="957" t="str">
        <f t="shared" si="306"/>
        <v/>
      </c>
      <c r="AB3967" s="957">
        <f t="array" ref="AB3967">MAX(($I$2:$I$10000=I3967)*($W$2:$W$10000=W3967)*($E$2:$E$10000="51")*($P$2:$P$10000))</f>
        <v>0</v>
      </c>
      <c r="AC3967" s="957">
        <f t="shared" si="309"/>
        <v>0</v>
      </c>
    </row>
    <row r="3968" spans="24:29" x14ac:dyDescent="0.3">
      <c r="X3968" s="970" t="str">
        <f t="shared" si="307"/>
        <v>PAS AE 2018</v>
      </c>
      <c r="Y3968" s="970" t="str">
        <f t="shared" si="308"/>
        <v/>
      </c>
      <c r="Z3968" s="957">
        <f t="shared" si="305"/>
        <v>0</v>
      </c>
      <c r="AA3968" s="957" t="str">
        <f t="shared" si="306"/>
        <v/>
      </c>
      <c r="AB3968" s="957">
        <f t="array" ref="AB3968">MAX(($I$2:$I$10000=I3968)*($W$2:$W$10000=W3968)*($E$2:$E$10000="51")*($P$2:$P$10000))</f>
        <v>0</v>
      </c>
      <c r="AC3968" s="957">
        <f t="shared" si="309"/>
        <v>0</v>
      </c>
    </row>
    <row r="3969" spans="24:29" x14ac:dyDescent="0.3">
      <c r="X3969" s="970" t="str">
        <f t="shared" si="307"/>
        <v>PAS AE 2018</v>
      </c>
      <c r="Y3969" s="970" t="str">
        <f t="shared" si="308"/>
        <v/>
      </c>
      <c r="Z3969" s="957">
        <f t="shared" si="305"/>
        <v>0</v>
      </c>
      <c r="AA3969" s="957" t="str">
        <f t="shared" si="306"/>
        <v/>
      </c>
      <c r="AB3969" s="957">
        <f t="array" ref="AB3969">MAX(($I$2:$I$10000=I3969)*($W$2:$W$10000=W3969)*($E$2:$E$10000="51")*($P$2:$P$10000))</f>
        <v>0</v>
      </c>
      <c r="AC3969" s="957">
        <f t="shared" si="309"/>
        <v>0</v>
      </c>
    </row>
    <row r="3970" spans="24:29" x14ac:dyDescent="0.3">
      <c r="X3970" s="970" t="str">
        <f t="shared" si="307"/>
        <v>PAS AE 2018</v>
      </c>
      <c r="Y3970" s="970" t="str">
        <f t="shared" si="308"/>
        <v/>
      </c>
      <c r="Z3970" s="957">
        <f t="shared" ref="Z3970:Z4033" si="310">IF(AND(X3970="AE 2018",Y3970&lt;&gt;"0"),F3970,0)</f>
        <v>0</v>
      </c>
      <c r="AA3970" s="957" t="str">
        <f t="shared" ref="AA3970:AA4033" si="311">LEFT(C3970,12)</f>
        <v/>
      </c>
      <c r="AB3970" s="957">
        <f t="array" ref="AB3970">MAX(($I$2:$I$10000=I3970)*($W$2:$W$10000=W3970)*($E$2:$E$10000="51")*($P$2:$P$10000))</f>
        <v>0</v>
      </c>
      <c r="AC3970" s="957">
        <f t="shared" si="309"/>
        <v>0</v>
      </c>
    </row>
    <row r="3971" spans="24:29" x14ac:dyDescent="0.3">
      <c r="X3971" s="970" t="str">
        <f t="shared" ref="X3971:X4034" si="312">IF(AND(OR(E3971="51",E3971="57",E3971="54",E3971="61"),YEAR(AB3971)=2018),"AE 2018","PAS AE 2018")</f>
        <v>PAS AE 2018</v>
      </c>
      <c r="Y3971" s="970" t="str">
        <f t="shared" ref="Y3971:Y4034" si="313">CONCATENATE(W3971,I3971,E3971)</f>
        <v/>
      </c>
      <c r="Z3971" s="957">
        <f t="shared" si="310"/>
        <v>0</v>
      </c>
      <c r="AA3971" s="957" t="str">
        <f t="shared" si="311"/>
        <v/>
      </c>
      <c r="AB3971" s="957">
        <f t="array" ref="AB3971">MAX(($I$2:$I$10000=I3971)*($W$2:$W$10000=W3971)*($E$2:$E$10000="51")*($P$2:$P$10000))</f>
        <v>0</v>
      </c>
      <c r="AC3971" s="957">
        <f t="shared" ref="AC3971:AC4034" si="314">IF(YEAR(A3971)&gt;2018,0,F3971)</f>
        <v>0</v>
      </c>
    </row>
    <row r="3972" spans="24:29" x14ac:dyDescent="0.3">
      <c r="X3972" s="970" t="str">
        <f t="shared" si="312"/>
        <v>PAS AE 2018</v>
      </c>
      <c r="Y3972" s="970" t="str">
        <f t="shared" si="313"/>
        <v/>
      </c>
      <c r="Z3972" s="957">
        <f t="shared" si="310"/>
        <v>0</v>
      </c>
      <c r="AA3972" s="957" t="str">
        <f t="shared" si="311"/>
        <v/>
      </c>
      <c r="AB3972" s="957">
        <f t="array" ref="AB3972">MAX(($I$2:$I$10000=I3972)*($W$2:$W$10000=W3972)*($E$2:$E$10000="51")*($P$2:$P$10000))</f>
        <v>0</v>
      </c>
      <c r="AC3972" s="957">
        <f t="shared" si="314"/>
        <v>0</v>
      </c>
    </row>
    <row r="3973" spans="24:29" x14ac:dyDescent="0.3">
      <c r="X3973" s="970" t="str">
        <f t="shared" si="312"/>
        <v>PAS AE 2018</v>
      </c>
      <c r="Y3973" s="970" t="str">
        <f t="shared" si="313"/>
        <v/>
      </c>
      <c r="Z3973" s="957">
        <f t="shared" si="310"/>
        <v>0</v>
      </c>
      <c r="AA3973" s="957" t="str">
        <f t="shared" si="311"/>
        <v/>
      </c>
      <c r="AB3973" s="957">
        <f t="array" ref="AB3973">MAX(($I$2:$I$10000=I3973)*($W$2:$W$10000=W3973)*($E$2:$E$10000="51")*($P$2:$P$10000))</f>
        <v>0</v>
      </c>
      <c r="AC3973" s="957">
        <f t="shared" si="314"/>
        <v>0</v>
      </c>
    </row>
    <row r="3974" spans="24:29" x14ac:dyDescent="0.3">
      <c r="X3974" s="970" t="str">
        <f t="shared" si="312"/>
        <v>PAS AE 2018</v>
      </c>
      <c r="Y3974" s="970" t="str">
        <f t="shared" si="313"/>
        <v/>
      </c>
      <c r="Z3974" s="957">
        <f t="shared" si="310"/>
        <v>0</v>
      </c>
      <c r="AA3974" s="957" t="str">
        <f t="shared" si="311"/>
        <v/>
      </c>
      <c r="AB3974" s="957">
        <f t="array" ref="AB3974">MAX(($I$2:$I$10000=I3974)*($W$2:$W$10000=W3974)*($E$2:$E$10000="51")*($P$2:$P$10000))</f>
        <v>0</v>
      </c>
      <c r="AC3974" s="957">
        <f t="shared" si="314"/>
        <v>0</v>
      </c>
    </row>
    <row r="3975" spans="24:29" x14ac:dyDescent="0.3">
      <c r="X3975" s="970" t="str">
        <f t="shared" si="312"/>
        <v>PAS AE 2018</v>
      </c>
      <c r="Y3975" s="970" t="str">
        <f t="shared" si="313"/>
        <v/>
      </c>
      <c r="Z3975" s="957">
        <f t="shared" si="310"/>
        <v>0</v>
      </c>
      <c r="AA3975" s="957" t="str">
        <f t="shared" si="311"/>
        <v/>
      </c>
      <c r="AB3975" s="957">
        <f t="array" ref="AB3975">MAX(($I$2:$I$10000=I3975)*($W$2:$W$10000=W3975)*($E$2:$E$10000="51")*($P$2:$P$10000))</f>
        <v>0</v>
      </c>
      <c r="AC3975" s="957">
        <f t="shared" si="314"/>
        <v>0</v>
      </c>
    </row>
    <row r="3976" spans="24:29" x14ac:dyDescent="0.3">
      <c r="X3976" s="970" t="str">
        <f t="shared" si="312"/>
        <v>PAS AE 2018</v>
      </c>
      <c r="Y3976" s="970" t="str">
        <f t="shared" si="313"/>
        <v/>
      </c>
      <c r="Z3976" s="957">
        <f t="shared" si="310"/>
        <v>0</v>
      </c>
      <c r="AA3976" s="957" t="str">
        <f t="shared" si="311"/>
        <v/>
      </c>
      <c r="AB3976" s="957">
        <f t="array" ref="AB3976">MAX(($I$2:$I$10000=I3976)*($W$2:$W$10000=W3976)*($E$2:$E$10000="51")*($P$2:$P$10000))</f>
        <v>0</v>
      </c>
      <c r="AC3976" s="957">
        <f t="shared" si="314"/>
        <v>0</v>
      </c>
    </row>
    <row r="3977" spans="24:29" x14ac:dyDescent="0.3">
      <c r="X3977" s="970" t="str">
        <f t="shared" si="312"/>
        <v>PAS AE 2018</v>
      </c>
      <c r="Y3977" s="970" t="str">
        <f t="shared" si="313"/>
        <v/>
      </c>
      <c r="Z3977" s="957">
        <f t="shared" si="310"/>
        <v>0</v>
      </c>
      <c r="AA3977" s="957" t="str">
        <f t="shared" si="311"/>
        <v/>
      </c>
      <c r="AB3977" s="957">
        <f t="array" ref="AB3977">MAX(($I$2:$I$10000=I3977)*($W$2:$W$10000=W3977)*($E$2:$E$10000="51")*($P$2:$P$10000))</f>
        <v>0</v>
      </c>
      <c r="AC3977" s="957">
        <f t="shared" si="314"/>
        <v>0</v>
      </c>
    </row>
    <row r="3978" spans="24:29" x14ac:dyDescent="0.3">
      <c r="X3978" s="970" t="str">
        <f t="shared" si="312"/>
        <v>PAS AE 2018</v>
      </c>
      <c r="Y3978" s="970" t="str">
        <f t="shared" si="313"/>
        <v/>
      </c>
      <c r="Z3978" s="957">
        <f t="shared" si="310"/>
        <v>0</v>
      </c>
      <c r="AA3978" s="957" t="str">
        <f t="shared" si="311"/>
        <v/>
      </c>
      <c r="AB3978" s="957">
        <f t="array" ref="AB3978">MAX(($I$2:$I$10000=I3978)*($W$2:$W$10000=W3978)*($E$2:$E$10000="51")*($P$2:$P$10000))</f>
        <v>0</v>
      </c>
      <c r="AC3978" s="957">
        <f t="shared" si="314"/>
        <v>0</v>
      </c>
    </row>
    <row r="3979" spans="24:29" x14ac:dyDescent="0.3">
      <c r="X3979" s="970" t="str">
        <f t="shared" si="312"/>
        <v>PAS AE 2018</v>
      </c>
      <c r="Y3979" s="970" t="str">
        <f t="shared" si="313"/>
        <v/>
      </c>
      <c r="Z3979" s="957">
        <f t="shared" si="310"/>
        <v>0</v>
      </c>
      <c r="AA3979" s="957" t="str">
        <f t="shared" si="311"/>
        <v/>
      </c>
      <c r="AB3979" s="957">
        <f t="array" ref="AB3979">MAX(($I$2:$I$10000=I3979)*($W$2:$W$10000=W3979)*($E$2:$E$10000="51")*($P$2:$P$10000))</f>
        <v>0</v>
      </c>
      <c r="AC3979" s="957">
        <f t="shared" si="314"/>
        <v>0</v>
      </c>
    </row>
    <row r="3980" spans="24:29" x14ac:dyDescent="0.3">
      <c r="X3980" s="970" t="str">
        <f t="shared" si="312"/>
        <v>PAS AE 2018</v>
      </c>
      <c r="Y3980" s="970" t="str">
        <f t="shared" si="313"/>
        <v/>
      </c>
      <c r="Z3980" s="957">
        <f t="shared" si="310"/>
        <v>0</v>
      </c>
      <c r="AA3980" s="957" t="str">
        <f t="shared" si="311"/>
        <v/>
      </c>
      <c r="AB3980" s="957">
        <f t="array" ref="AB3980">MAX(($I$2:$I$10000=I3980)*($W$2:$W$10000=W3980)*($E$2:$E$10000="51")*($P$2:$P$10000))</f>
        <v>0</v>
      </c>
      <c r="AC3980" s="957">
        <f t="shared" si="314"/>
        <v>0</v>
      </c>
    </row>
    <row r="3981" spans="24:29" x14ac:dyDescent="0.3">
      <c r="X3981" s="970" t="str">
        <f t="shared" si="312"/>
        <v>PAS AE 2018</v>
      </c>
      <c r="Y3981" s="970" t="str">
        <f t="shared" si="313"/>
        <v/>
      </c>
      <c r="Z3981" s="957">
        <f t="shared" si="310"/>
        <v>0</v>
      </c>
      <c r="AA3981" s="957" t="str">
        <f t="shared" si="311"/>
        <v/>
      </c>
      <c r="AB3981" s="957">
        <f t="array" ref="AB3981">MAX(($I$2:$I$10000=I3981)*($W$2:$W$10000=W3981)*($E$2:$E$10000="51")*($P$2:$P$10000))</f>
        <v>0</v>
      </c>
      <c r="AC3981" s="957">
        <f t="shared" si="314"/>
        <v>0</v>
      </c>
    </row>
    <row r="3982" spans="24:29" x14ac:dyDescent="0.3">
      <c r="X3982" s="970" t="str">
        <f t="shared" si="312"/>
        <v>PAS AE 2018</v>
      </c>
      <c r="Y3982" s="970" t="str">
        <f t="shared" si="313"/>
        <v/>
      </c>
      <c r="Z3982" s="957">
        <f t="shared" si="310"/>
        <v>0</v>
      </c>
      <c r="AA3982" s="957" t="str">
        <f t="shared" si="311"/>
        <v/>
      </c>
      <c r="AB3982" s="957">
        <f t="array" ref="AB3982">MAX(($I$2:$I$10000=I3982)*($W$2:$W$10000=W3982)*($E$2:$E$10000="51")*($P$2:$P$10000))</f>
        <v>0</v>
      </c>
      <c r="AC3982" s="957">
        <f t="shared" si="314"/>
        <v>0</v>
      </c>
    </row>
    <row r="3983" spans="24:29" x14ac:dyDescent="0.3">
      <c r="X3983" s="970" t="str">
        <f t="shared" si="312"/>
        <v>PAS AE 2018</v>
      </c>
      <c r="Y3983" s="970" t="str">
        <f t="shared" si="313"/>
        <v/>
      </c>
      <c r="Z3983" s="957">
        <f t="shared" si="310"/>
        <v>0</v>
      </c>
      <c r="AA3983" s="957" t="str">
        <f t="shared" si="311"/>
        <v/>
      </c>
      <c r="AB3983" s="957">
        <f t="array" ref="AB3983">MAX(($I$2:$I$10000=I3983)*($W$2:$W$10000=W3983)*($E$2:$E$10000="51")*($P$2:$P$10000))</f>
        <v>0</v>
      </c>
      <c r="AC3983" s="957">
        <f t="shared" si="314"/>
        <v>0</v>
      </c>
    </row>
    <row r="3984" spans="24:29" x14ac:dyDescent="0.3">
      <c r="X3984" s="970" t="str">
        <f t="shared" si="312"/>
        <v>PAS AE 2018</v>
      </c>
      <c r="Y3984" s="970" t="str">
        <f t="shared" si="313"/>
        <v/>
      </c>
      <c r="Z3984" s="957">
        <f t="shared" si="310"/>
        <v>0</v>
      </c>
      <c r="AA3984" s="957" t="str">
        <f t="shared" si="311"/>
        <v/>
      </c>
      <c r="AB3984" s="957">
        <f t="array" ref="AB3984">MAX(($I$2:$I$10000=I3984)*($W$2:$W$10000=W3984)*($E$2:$E$10000="51")*($P$2:$P$10000))</f>
        <v>0</v>
      </c>
      <c r="AC3984" s="957">
        <f t="shared" si="314"/>
        <v>0</v>
      </c>
    </row>
    <row r="3985" spans="24:29" x14ac:dyDescent="0.3">
      <c r="X3985" s="970" t="str">
        <f t="shared" si="312"/>
        <v>PAS AE 2018</v>
      </c>
      <c r="Y3985" s="970" t="str">
        <f t="shared" si="313"/>
        <v/>
      </c>
      <c r="Z3985" s="957">
        <f t="shared" si="310"/>
        <v>0</v>
      </c>
      <c r="AA3985" s="957" t="str">
        <f t="shared" si="311"/>
        <v/>
      </c>
      <c r="AB3985" s="957">
        <f t="array" ref="AB3985">MAX(($I$2:$I$10000=I3985)*($W$2:$W$10000=W3985)*($E$2:$E$10000="51")*($P$2:$P$10000))</f>
        <v>0</v>
      </c>
      <c r="AC3985" s="957">
        <f t="shared" si="314"/>
        <v>0</v>
      </c>
    </row>
    <row r="3986" spans="24:29" x14ac:dyDescent="0.3">
      <c r="X3986" s="970" t="str">
        <f t="shared" si="312"/>
        <v>PAS AE 2018</v>
      </c>
      <c r="Y3986" s="970" t="str">
        <f t="shared" si="313"/>
        <v/>
      </c>
      <c r="Z3986" s="957">
        <f t="shared" si="310"/>
        <v>0</v>
      </c>
      <c r="AA3986" s="957" t="str">
        <f t="shared" si="311"/>
        <v/>
      </c>
      <c r="AB3986" s="957">
        <f t="array" ref="AB3986">MAX(($I$2:$I$10000=I3986)*($W$2:$W$10000=W3986)*($E$2:$E$10000="51")*($P$2:$P$10000))</f>
        <v>0</v>
      </c>
      <c r="AC3986" s="957">
        <f t="shared" si="314"/>
        <v>0</v>
      </c>
    </row>
    <row r="3987" spans="24:29" x14ac:dyDescent="0.3">
      <c r="X3987" s="970" t="str">
        <f t="shared" si="312"/>
        <v>PAS AE 2018</v>
      </c>
      <c r="Y3987" s="970" t="str">
        <f t="shared" si="313"/>
        <v/>
      </c>
      <c r="Z3987" s="957">
        <f t="shared" si="310"/>
        <v>0</v>
      </c>
      <c r="AA3987" s="957" t="str">
        <f t="shared" si="311"/>
        <v/>
      </c>
      <c r="AB3987" s="957">
        <f t="array" ref="AB3987">MAX(($I$2:$I$10000=I3987)*($W$2:$W$10000=W3987)*($E$2:$E$10000="51")*($P$2:$P$10000))</f>
        <v>0</v>
      </c>
      <c r="AC3987" s="957">
        <f t="shared" si="314"/>
        <v>0</v>
      </c>
    </row>
    <row r="3988" spans="24:29" x14ac:dyDescent="0.3">
      <c r="X3988" s="970" t="str">
        <f t="shared" si="312"/>
        <v>PAS AE 2018</v>
      </c>
      <c r="Y3988" s="970" t="str">
        <f t="shared" si="313"/>
        <v/>
      </c>
      <c r="Z3988" s="957">
        <f t="shared" si="310"/>
        <v>0</v>
      </c>
      <c r="AA3988" s="957" t="str">
        <f t="shared" si="311"/>
        <v/>
      </c>
      <c r="AB3988" s="957">
        <f t="array" ref="AB3988">MAX(($I$2:$I$10000=I3988)*($W$2:$W$10000=W3988)*($E$2:$E$10000="51")*($P$2:$P$10000))</f>
        <v>0</v>
      </c>
      <c r="AC3988" s="957">
        <f t="shared" si="314"/>
        <v>0</v>
      </c>
    </row>
    <row r="3989" spans="24:29" x14ac:dyDescent="0.3">
      <c r="X3989" s="970" t="str">
        <f t="shared" si="312"/>
        <v>PAS AE 2018</v>
      </c>
      <c r="Y3989" s="970" t="str">
        <f t="shared" si="313"/>
        <v/>
      </c>
      <c r="Z3989" s="957">
        <f t="shared" si="310"/>
        <v>0</v>
      </c>
      <c r="AA3989" s="957" t="str">
        <f t="shared" si="311"/>
        <v/>
      </c>
      <c r="AB3989" s="957">
        <f t="array" ref="AB3989">MAX(($I$2:$I$10000=I3989)*($W$2:$W$10000=W3989)*($E$2:$E$10000="51")*($P$2:$P$10000))</f>
        <v>0</v>
      </c>
      <c r="AC3989" s="957">
        <f t="shared" si="314"/>
        <v>0</v>
      </c>
    </row>
    <row r="3990" spans="24:29" x14ac:dyDescent="0.3">
      <c r="X3990" s="970" t="str">
        <f t="shared" si="312"/>
        <v>PAS AE 2018</v>
      </c>
      <c r="Y3990" s="970" t="str">
        <f t="shared" si="313"/>
        <v/>
      </c>
      <c r="Z3990" s="957">
        <f t="shared" si="310"/>
        <v>0</v>
      </c>
      <c r="AA3990" s="957" t="str">
        <f t="shared" si="311"/>
        <v/>
      </c>
      <c r="AB3990" s="957">
        <f t="array" ref="AB3990">MAX(($I$2:$I$10000=I3990)*($W$2:$W$10000=W3990)*($E$2:$E$10000="51")*($P$2:$P$10000))</f>
        <v>0</v>
      </c>
      <c r="AC3990" s="957">
        <f t="shared" si="314"/>
        <v>0</v>
      </c>
    </row>
    <row r="3991" spans="24:29" x14ac:dyDescent="0.3">
      <c r="X3991" s="970" t="str">
        <f t="shared" si="312"/>
        <v>PAS AE 2018</v>
      </c>
      <c r="Y3991" s="970" t="str">
        <f t="shared" si="313"/>
        <v/>
      </c>
      <c r="Z3991" s="957">
        <f t="shared" si="310"/>
        <v>0</v>
      </c>
      <c r="AA3991" s="957" t="str">
        <f t="shared" si="311"/>
        <v/>
      </c>
      <c r="AB3991" s="957">
        <f t="array" ref="AB3991">MAX(($I$2:$I$10000=I3991)*($W$2:$W$10000=W3991)*($E$2:$E$10000="51")*($P$2:$P$10000))</f>
        <v>0</v>
      </c>
      <c r="AC3991" s="957">
        <f t="shared" si="314"/>
        <v>0</v>
      </c>
    </row>
    <row r="3992" spans="24:29" x14ac:dyDescent="0.3">
      <c r="X3992" s="970" t="str">
        <f t="shared" si="312"/>
        <v>PAS AE 2018</v>
      </c>
      <c r="Y3992" s="970" t="str">
        <f t="shared" si="313"/>
        <v/>
      </c>
      <c r="Z3992" s="957">
        <f t="shared" si="310"/>
        <v>0</v>
      </c>
      <c r="AA3992" s="957" t="str">
        <f t="shared" si="311"/>
        <v/>
      </c>
      <c r="AB3992" s="957">
        <f t="array" ref="AB3992">MAX(($I$2:$I$10000=I3992)*($W$2:$W$10000=W3992)*($E$2:$E$10000="51")*($P$2:$P$10000))</f>
        <v>0</v>
      </c>
      <c r="AC3992" s="957">
        <f t="shared" si="314"/>
        <v>0</v>
      </c>
    </row>
    <row r="3993" spans="24:29" x14ac:dyDescent="0.3">
      <c r="X3993" s="970" t="str">
        <f t="shared" si="312"/>
        <v>PAS AE 2018</v>
      </c>
      <c r="Y3993" s="970" t="str">
        <f t="shared" si="313"/>
        <v/>
      </c>
      <c r="Z3993" s="957">
        <f t="shared" si="310"/>
        <v>0</v>
      </c>
      <c r="AA3993" s="957" t="str">
        <f t="shared" si="311"/>
        <v/>
      </c>
      <c r="AB3993" s="957">
        <f t="array" ref="AB3993">MAX(($I$2:$I$10000=I3993)*($W$2:$W$10000=W3993)*($E$2:$E$10000="51")*($P$2:$P$10000))</f>
        <v>0</v>
      </c>
      <c r="AC3993" s="957">
        <f t="shared" si="314"/>
        <v>0</v>
      </c>
    </row>
    <row r="3994" spans="24:29" x14ac:dyDescent="0.3">
      <c r="X3994" s="970" t="str">
        <f t="shared" si="312"/>
        <v>PAS AE 2018</v>
      </c>
      <c r="Y3994" s="970" t="str">
        <f t="shared" si="313"/>
        <v/>
      </c>
      <c r="Z3994" s="957">
        <f t="shared" si="310"/>
        <v>0</v>
      </c>
      <c r="AA3994" s="957" t="str">
        <f t="shared" si="311"/>
        <v/>
      </c>
      <c r="AB3994" s="957">
        <f t="array" ref="AB3994">MAX(($I$2:$I$10000=I3994)*($W$2:$W$10000=W3994)*($E$2:$E$10000="51")*($P$2:$P$10000))</f>
        <v>0</v>
      </c>
      <c r="AC3994" s="957">
        <f t="shared" si="314"/>
        <v>0</v>
      </c>
    </row>
    <row r="3995" spans="24:29" x14ac:dyDescent="0.3">
      <c r="X3995" s="970" t="str">
        <f t="shared" si="312"/>
        <v>PAS AE 2018</v>
      </c>
      <c r="Y3995" s="970" t="str">
        <f t="shared" si="313"/>
        <v/>
      </c>
      <c r="Z3995" s="957">
        <f t="shared" si="310"/>
        <v>0</v>
      </c>
      <c r="AA3995" s="957" t="str">
        <f t="shared" si="311"/>
        <v/>
      </c>
      <c r="AB3995" s="957">
        <f t="array" ref="AB3995">MAX(($I$2:$I$10000=I3995)*($W$2:$W$10000=W3995)*($E$2:$E$10000="51")*($P$2:$P$10000))</f>
        <v>0</v>
      </c>
      <c r="AC3995" s="957">
        <f t="shared" si="314"/>
        <v>0</v>
      </c>
    </row>
    <row r="3996" spans="24:29" x14ac:dyDescent="0.3">
      <c r="X3996" s="970" t="str">
        <f t="shared" si="312"/>
        <v>PAS AE 2018</v>
      </c>
      <c r="Y3996" s="970" t="str">
        <f t="shared" si="313"/>
        <v/>
      </c>
      <c r="Z3996" s="957">
        <f t="shared" si="310"/>
        <v>0</v>
      </c>
      <c r="AA3996" s="957" t="str">
        <f t="shared" si="311"/>
        <v/>
      </c>
      <c r="AB3996" s="957">
        <f t="array" ref="AB3996">MAX(($I$2:$I$10000=I3996)*($W$2:$W$10000=W3996)*($E$2:$E$10000="51")*($P$2:$P$10000))</f>
        <v>0</v>
      </c>
      <c r="AC3996" s="957">
        <f t="shared" si="314"/>
        <v>0</v>
      </c>
    </row>
    <row r="3997" spans="24:29" x14ac:dyDescent="0.3">
      <c r="X3997" s="970" t="str">
        <f t="shared" si="312"/>
        <v>PAS AE 2018</v>
      </c>
      <c r="Y3997" s="970" t="str">
        <f t="shared" si="313"/>
        <v/>
      </c>
      <c r="Z3997" s="957">
        <f t="shared" si="310"/>
        <v>0</v>
      </c>
      <c r="AA3997" s="957" t="str">
        <f t="shared" si="311"/>
        <v/>
      </c>
      <c r="AB3997" s="957">
        <f t="array" ref="AB3997">MAX(($I$2:$I$10000=I3997)*($W$2:$W$10000=W3997)*($E$2:$E$10000="51")*($P$2:$P$10000))</f>
        <v>0</v>
      </c>
      <c r="AC3997" s="957">
        <f t="shared" si="314"/>
        <v>0</v>
      </c>
    </row>
    <row r="3998" spans="24:29" x14ac:dyDescent="0.3">
      <c r="X3998" s="970" t="str">
        <f t="shared" si="312"/>
        <v>PAS AE 2018</v>
      </c>
      <c r="Y3998" s="970" t="str">
        <f t="shared" si="313"/>
        <v/>
      </c>
      <c r="Z3998" s="957">
        <f t="shared" si="310"/>
        <v>0</v>
      </c>
      <c r="AA3998" s="957" t="str">
        <f t="shared" si="311"/>
        <v/>
      </c>
      <c r="AB3998" s="957">
        <f t="array" ref="AB3998">MAX(($I$2:$I$10000=I3998)*($W$2:$W$10000=W3998)*($E$2:$E$10000="51")*($P$2:$P$10000))</f>
        <v>0</v>
      </c>
      <c r="AC3998" s="957">
        <f t="shared" si="314"/>
        <v>0</v>
      </c>
    </row>
    <row r="3999" spans="24:29" x14ac:dyDescent="0.3">
      <c r="X3999" s="970" t="str">
        <f t="shared" si="312"/>
        <v>PAS AE 2018</v>
      </c>
      <c r="Y3999" s="970" t="str">
        <f t="shared" si="313"/>
        <v/>
      </c>
      <c r="Z3999" s="957">
        <f t="shared" si="310"/>
        <v>0</v>
      </c>
      <c r="AA3999" s="957" t="str">
        <f t="shared" si="311"/>
        <v/>
      </c>
      <c r="AB3999" s="957">
        <f t="array" ref="AB3999">MAX(($I$2:$I$10000=I3999)*($W$2:$W$10000=W3999)*($E$2:$E$10000="51")*($P$2:$P$10000))</f>
        <v>0</v>
      </c>
      <c r="AC3999" s="957">
        <f t="shared" si="314"/>
        <v>0</v>
      </c>
    </row>
    <row r="4000" spans="24:29" x14ac:dyDescent="0.3">
      <c r="X4000" s="970" t="str">
        <f t="shared" si="312"/>
        <v>PAS AE 2018</v>
      </c>
      <c r="Y4000" s="970" t="str">
        <f t="shared" si="313"/>
        <v/>
      </c>
      <c r="Z4000" s="957">
        <f t="shared" si="310"/>
        <v>0</v>
      </c>
      <c r="AA4000" s="957" t="str">
        <f t="shared" si="311"/>
        <v/>
      </c>
      <c r="AB4000" s="957">
        <f t="array" ref="AB4000">MAX(($I$2:$I$10000=I4000)*($W$2:$W$10000=W4000)*($E$2:$E$10000="51")*($P$2:$P$10000))</f>
        <v>0</v>
      </c>
      <c r="AC4000" s="957">
        <f t="shared" si="314"/>
        <v>0</v>
      </c>
    </row>
    <row r="4001" spans="24:29" x14ac:dyDescent="0.3">
      <c r="X4001" s="970" t="str">
        <f t="shared" si="312"/>
        <v>PAS AE 2018</v>
      </c>
      <c r="Y4001" s="970" t="str">
        <f t="shared" si="313"/>
        <v/>
      </c>
      <c r="Z4001" s="957">
        <f t="shared" si="310"/>
        <v>0</v>
      </c>
      <c r="AA4001" s="957" t="str">
        <f t="shared" si="311"/>
        <v/>
      </c>
      <c r="AB4001" s="957">
        <f t="array" ref="AB4001">MAX(($I$2:$I$10000=I4001)*($W$2:$W$10000=W4001)*($E$2:$E$10000="51")*($P$2:$P$10000))</f>
        <v>0</v>
      </c>
      <c r="AC4001" s="957">
        <f t="shared" si="314"/>
        <v>0</v>
      </c>
    </row>
    <row r="4002" spans="24:29" x14ac:dyDescent="0.3">
      <c r="X4002" s="970" t="str">
        <f t="shared" si="312"/>
        <v>PAS AE 2018</v>
      </c>
      <c r="Y4002" s="970" t="str">
        <f t="shared" si="313"/>
        <v/>
      </c>
      <c r="Z4002" s="957">
        <f t="shared" si="310"/>
        <v>0</v>
      </c>
      <c r="AA4002" s="957" t="str">
        <f t="shared" si="311"/>
        <v/>
      </c>
      <c r="AB4002" s="957">
        <f t="array" ref="AB4002">MAX(($I$2:$I$10000=I4002)*($W$2:$W$10000=W4002)*($E$2:$E$10000="51")*($P$2:$P$10000))</f>
        <v>0</v>
      </c>
      <c r="AC4002" s="957">
        <f t="shared" si="314"/>
        <v>0</v>
      </c>
    </row>
    <row r="4003" spans="24:29" x14ac:dyDescent="0.3">
      <c r="X4003" s="970" t="str">
        <f t="shared" si="312"/>
        <v>PAS AE 2018</v>
      </c>
      <c r="Y4003" s="970" t="str">
        <f t="shared" si="313"/>
        <v/>
      </c>
      <c r="Z4003" s="957">
        <f t="shared" si="310"/>
        <v>0</v>
      </c>
      <c r="AA4003" s="957" t="str">
        <f t="shared" si="311"/>
        <v/>
      </c>
      <c r="AB4003" s="957">
        <f t="array" ref="AB4003">MAX(($I$2:$I$10000=I4003)*($W$2:$W$10000=W4003)*($E$2:$E$10000="51")*($P$2:$P$10000))</f>
        <v>0</v>
      </c>
      <c r="AC4003" s="957">
        <f t="shared" si="314"/>
        <v>0</v>
      </c>
    </row>
    <row r="4004" spans="24:29" x14ac:dyDescent="0.3">
      <c r="X4004" s="970" t="str">
        <f t="shared" si="312"/>
        <v>PAS AE 2018</v>
      </c>
      <c r="Y4004" s="970" t="str">
        <f t="shared" si="313"/>
        <v/>
      </c>
      <c r="Z4004" s="957">
        <f t="shared" si="310"/>
        <v>0</v>
      </c>
      <c r="AA4004" s="957" t="str">
        <f t="shared" si="311"/>
        <v/>
      </c>
      <c r="AB4004" s="957">
        <f t="array" ref="AB4004">MAX(($I$2:$I$10000=I4004)*($W$2:$W$10000=W4004)*($E$2:$E$10000="51")*($P$2:$P$10000))</f>
        <v>0</v>
      </c>
      <c r="AC4004" s="957">
        <f t="shared" si="314"/>
        <v>0</v>
      </c>
    </row>
    <row r="4005" spans="24:29" x14ac:dyDescent="0.3">
      <c r="X4005" s="970" t="str">
        <f t="shared" si="312"/>
        <v>PAS AE 2018</v>
      </c>
      <c r="Y4005" s="970" t="str">
        <f t="shared" si="313"/>
        <v/>
      </c>
      <c r="Z4005" s="957">
        <f t="shared" si="310"/>
        <v>0</v>
      </c>
      <c r="AA4005" s="957" t="str">
        <f t="shared" si="311"/>
        <v/>
      </c>
      <c r="AB4005" s="957">
        <f t="array" ref="AB4005">MAX(($I$2:$I$10000=I4005)*($W$2:$W$10000=W4005)*($E$2:$E$10000="51")*($P$2:$P$10000))</f>
        <v>0</v>
      </c>
      <c r="AC4005" s="957">
        <f t="shared" si="314"/>
        <v>0</v>
      </c>
    </row>
    <row r="4006" spans="24:29" x14ac:dyDescent="0.3">
      <c r="X4006" s="970" t="str">
        <f t="shared" si="312"/>
        <v>PAS AE 2018</v>
      </c>
      <c r="Y4006" s="970" t="str">
        <f t="shared" si="313"/>
        <v/>
      </c>
      <c r="Z4006" s="957">
        <f t="shared" si="310"/>
        <v>0</v>
      </c>
      <c r="AA4006" s="957" t="str">
        <f t="shared" si="311"/>
        <v/>
      </c>
      <c r="AB4006" s="957">
        <f t="array" ref="AB4006">MAX(($I$2:$I$10000=I4006)*($W$2:$W$10000=W4006)*($E$2:$E$10000="51")*($P$2:$P$10000))</f>
        <v>0</v>
      </c>
      <c r="AC4006" s="957">
        <f t="shared" si="314"/>
        <v>0</v>
      </c>
    </row>
    <row r="4007" spans="24:29" x14ac:dyDescent="0.3">
      <c r="X4007" s="970" t="str">
        <f t="shared" si="312"/>
        <v>PAS AE 2018</v>
      </c>
      <c r="Y4007" s="970" t="str">
        <f t="shared" si="313"/>
        <v/>
      </c>
      <c r="Z4007" s="957">
        <f t="shared" si="310"/>
        <v>0</v>
      </c>
      <c r="AA4007" s="957" t="str">
        <f t="shared" si="311"/>
        <v/>
      </c>
      <c r="AB4007" s="957">
        <f t="array" ref="AB4007">MAX(($I$2:$I$10000=I4007)*($W$2:$W$10000=W4007)*($E$2:$E$10000="51")*($P$2:$P$10000))</f>
        <v>0</v>
      </c>
      <c r="AC4007" s="957">
        <f t="shared" si="314"/>
        <v>0</v>
      </c>
    </row>
    <row r="4008" spans="24:29" x14ac:dyDescent="0.3">
      <c r="X4008" s="970" t="str">
        <f t="shared" si="312"/>
        <v>PAS AE 2018</v>
      </c>
      <c r="Y4008" s="970" t="str">
        <f t="shared" si="313"/>
        <v/>
      </c>
      <c r="Z4008" s="957">
        <f t="shared" si="310"/>
        <v>0</v>
      </c>
      <c r="AA4008" s="957" t="str">
        <f t="shared" si="311"/>
        <v/>
      </c>
      <c r="AB4008" s="957">
        <f t="array" ref="AB4008">MAX(($I$2:$I$10000=I4008)*($W$2:$W$10000=W4008)*($E$2:$E$10000="51")*($P$2:$P$10000))</f>
        <v>0</v>
      </c>
      <c r="AC4008" s="957">
        <f t="shared" si="314"/>
        <v>0</v>
      </c>
    </row>
    <row r="4009" spans="24:29" x14ac:dyDescent="0.3">
      <c r="X4009" s="970" t="str">
        <f t="shared" si="312"/>
        <v>PAS AE 2018</v>
      </c>
      <c r="Y4009" s="970" t="str">
        <f t="shared" si="313"/>
        <v/>
      </c>
      <c r="Z4009" s="957">
        <f t="shared" si="310"/>
        <v>0</v>
      </c>
      <c r="AA4009" s="957" t="str">
        <f t="shared" si="311"/>
        <v/>
      </c>
      <c r="AB4009" s="957">
        <f t="array" ref="AB4009">MAX(($I$2:$I$10000=I4009)*($W$2:$W$10000=W4009)*($E$2:$E$10000="51")*($P$2:$P$10000))</f>
        <v>0</v>
      </c>
      <c r="AC4009" s="957">
        <f t="shared" si="314"/>
        <v>0</v>
      </c>
    </row>
    <row r="4010" spans="24:29" x14ac:dyDescent="0.3">
      <c r="X4010" s="970" t="str">
        <f t="shared" si="312"/>
        <v>PAS AE 2018</v>
      </c>
      <c r="Y4010" s="970" t="str">
        <f t="shared" si="313"/>
        <v/>
      </c>
      <c r="Z4010" s="957">
        <f t="shared" si="310"/>
        <v>0</v>
      </c>
      <c r="AA4010" s="957" t="str">
        <f t="shared" si="311"/>
        <v/>
      </c>
      <c r="AB4010" s="957">
        <f t="array" ref="AB4010">MAX(($I$2:$I$10000=I4010)*($W$2:$W$10000=W4010)*($E$2:$E$10000="51")*($P$2:$P$10000))</f>
        <v>0</v>
      </c>
      <c r="AC4010" s="957">
        <f t="shared" si="314"/>
        <v>0</v>
      </c>
    </row>
    <row r="4011" spans="24:29" x14ac:dyDescent="0.3">
      <c r="X4011" s="970" t="str">
        <f t="shared" si="312"/>
        <v>PAS AE 2018</v>
      </c>
      <c r="Y4011" s="970" t="str">
        <f t="shared" si="313"/>
        <v/>
      </c>
      <c r="Z4011" s="957">
        <f t="shared" si="310"/>
        <v>0</v>
      </c>
      <c r="AA4011" s="957" t="str">
        <f t="shared" si="311"/>
        <v/>
      </c>
      <c r="AB4011" s="957">
        <f t="array" ref="AB4011">MAX(($I$2:$I$10000=I4011)*($W$2:$W$10000=W4011)*($E$2:$E$10000="51")*($P$2:$P$10000))</f>
        <v>0</v>
      </c>
      <c r="AC4011" s="957">
        <f t="shared" si="314"/>
        <v>0</v>
      </c>
    </row>
    <row r="4012" spans="24:29" x14ac:dyDescent="0.3">
      <c r="X4012" s="970" t="str">
        <f t="shared" si="312"/>
        <v>PAS AE 2018</v>
      </c>
      <c r="Y4012" s="970" t="str">
        <f t="shared" si="313"/>
        <v/>
      </c>
      <c r="Z4012" s="957">
        <f t="shared" si="310"/>
        <v>0</v>
      </c>
      <c r="AA4012" s="957" t="str">
        <f t="shared" si="311"/>
        <v/>
      </c>
      <c r="AB4012" s="957">
        <f t="array" ref="AB4012">MAX(($I$2:$I$10000=I4012)*($W$2:$W$10000=W4012)*($E$2:$E$10000="51")*($P$2:$P$10000))</f>
        <v>0</v>
      </c>
      <c r="AC4012" s="957">
        <f t="shared" si="314"/>
        <v>0</v>
      </c>
    </row>
    <row r="4013" spans="24:29" x14ac:dyDescent="0.3">
      <c r="X4013" s="970" t="str">
        <f t="shared" si="312"/>
        <v>PAS AE 2018</v>
      </c>
      <c r="Y4013" s="970" t="str">
        <f t="shared" si="313"/>
        <v/>
      </c>
      <c r="Z4013" s="957">
        <f t="shared" si="310"/>
        <v>0</v>
      </c>
      <c r="AA4013" s="957" t="str">
        <f t="shared" si="311"/>
        <v/>
      </c>
      <c r="AB4013" s="957">
        <f t="array" ref="AB4013">MAX(($I$2:$I$10000=I4013)*($W$2:$W$10000=W4013)*($E$2:$E$10000="51")*($P$2:$P$10000))</f>
        <v>0</v>
      </c>
      <c r="AC4013" s="957">
        <f t="shared" si="314"/>
        <v>0</v>
      </c>
    </row>
    <row r="4014" spans="24:29" x14ac:dyDescent="0.3">
      <c r="X4014" s="970" t="str">
        <f t="shared" si="312"/>
        <v>PAS AE 2018</v>
      </c>
      <c r="Y4014" s="970" t="str">
        <f t="shared" si="313"/>
        <v/>
      </c>
      <c r="Z4014" s="957">
        <f t="shared" si="310"/>
        <v>0</v>
      </c>
      <c r="AA4014" s="957" t="str">
        <f t="shared" si="311"/>
        <v/>
      </c>
      <c r="AB4014" s="957">
        <f t="array" ref="AB4014">MAX(($I$2:$I$10000=I4014)*($W$2:$W$10000=W4014)*($E$2:$E$10000="51")*($P$2:$P$10000))</f>
        <v>0</v>
      </c>
      <c r="AC4014" s="957">
        <f t="shared" si="314"/>
        <v>0</v>
      </c>
    </row>
    <row r="4015" spans="24:29" x14ac:dyDescent="0.3">
      <c r="X4015" s="970" t="str">
        <f t="shared" si="312"/>
        <v>PAS AE 2018</v>
      </c>
      <c r="Y4015" s="970" t="str">
        <f t="shared" si="313"/>
        <v/>
      </c>
      <c r="Z4015" s="957">
        <f t="shared" si="310"/>
        <v>0</v>
      </c>
      <c r="AA4015" s="957" t="str">
        <f t="shared" si="311"/>
        <v/>
      </c>
      <c r="AB4015" s="957">
        <f t="array" ref="AB4015">MAX(($I$2:$I$10000=I4015)*($W$2:$W$10000=W4015)*($E$2:$E$10000="51")*($P$2:$P$10000))</f>
        <v>0</v>
      </c>
      <c r="AC4015" s="957">
        <f t="shared" si="314"/>
        <v>0</v>
      </c>
    </row>
    <row r="4016" spans="24:29" x14ac:dyDescent="0.3">
      <c r="X4016" s="970" t="str">
        <f t="shared" si="312"/>
        <v>PAS AE 2018</v>
      </c>
      <c r="Y4016" s="970" t="str">
        <f t="shared" si="313"/>
        <v/>
      </c>
      <c r="Z4016" s="957">
        <f t="shared" si="310"/>
        <v>0</v>
      </c>
      <c r="AA4016" s="957" t="str">
        <f t="shared" si="311"/>
        <v/>
      </c>
      <c r="AB4016" s="957">
        <f t="array" ref="AB4016">MAX(($I$2:$I$10000=I4016)*($W$2:$W$10000=W4016)*($E$2:$E$10000="51")*($P$2:$P$10000))</f>
        <v>0</v>
      </c>
      <c r="AC4016" s="957">
        <f t="shared" si="314"/>
        <v>0</v>
      </c>
    </row>
    <row r="4017" spans="24:29" x14ac:dyDescent="0.3">
      <c r="X4017" s="970" t="str">
        <f t="shared" si="312"/>
        <v>PAS AE 2018</v>
      </c>
      <c r="Y4017" s="970" t="str">
        <f t="shared" si="313"/>
        <v/>
      </c>
      <c r="Z4017" s="957">
        <f t="shared" si="310"/>
        <v>0</v>
      </c>
      <c r="AA4017" s="957" t="str">
        <f t="shared" si="311"/>
        <v/>
      </c>
      <c r="AB4017" s="957">
        <f t="array" ref="AB4017">MAX(($I$2:$I$10000=I4017)*($W$2:$W$10000=W4017)*($E$2:$E$10000="51")*($P$2:$P$10000))</f>
        <v>0</v>
      </c>
      <c r="AC4017" s="957">
        <f t="shared" si="314"/>
        <v>0</v>
      </c>
    </row>
    <row r="4018" spans="24:29" x14ac:dyDescent="0.3">
      <c r="X4018" s="970" t="str">
        <f t="shared" si="312"/>
        <v>PAS AE 2018</v>
      </c>
      <c r="Y4018" s="970" t="str">
        <f t="shared" si="313"/>
        <v/>
      </c>
      <c r="Z4018" s="957">
        <f t="shared" si="310"/>
        <v>0</v>
      </c>
      <c r="AA4018" s="957" t="str">
        <f t="shared" si="311"/>
        <v/>
      </c>
      <c r="AB4018" s="957">
        <f t="array" ref="AB4018">MAX(($I$2:$I$10000=I4018)*($W$2:$W$10000=W4018)*($E$2:$E$10000="51")*($P$2:$P$10000))</f>
        <v>0</v>
      </c>
      <c r="AC4018" s="957">
        <f t="shared" si="314"/>
        <v>0</v>
      </c>
    </row>
    <row r="4019" spans="24:29" x14ac:dyDescent="0.3">
      <c r="X4019" s="970" t="str">
        <f t="shared" si="312"/>
        <v>PAS AE 2018</v>
      </c>
      <c r="Y4019" s="970" t="str">
        <f t="shared" si="313"/>
        <v/>
      </c>
      <c r="Z4019" s="957">
        <f t="shared" si="310"/>
        <v>0</v>
      </c>
      <c r="AA4019" s="957" t="str">
        <f t="shared" si="311"/>
        <v/>
      </c>
      <c r="AB4019" s="957">
        <f t="array" ref="AB4019">MAX(($I$2:$I$10000=I4019)*($W$2:$W$10000=W4019)*($E$2:$E$10000="51")*($P$2:$P$10000))</f>
        <v>0</v>
      </c>
      <c r="AC4019" s="957">
        <f t="shared" si="314"/>
        <v>0</v>
      </c>
    </row>
    <row r="4020" spans="24:29" x14ac:dyDescent="0.3">
      <c r="X4020" s="970" t="str">
        <f t="shared" si="312"/>
        <v>PAS AE 2018</v>
      </c>
      <c r="Y4020" s="970" t="str">
        <f t="shared" si="313"/>
        <v/>
      </c>
      <c r="Z4020" s="957">
        <f t="shared" si="310"/>
        <v>0</v>
      </c>
      <c r="AA4020" s="957" t="str">
        <f t="shared" si="311"/>
        <v/>
      </c>
      <c r="AB4020" s="957">
        <f t="array" ref="AB4020">MAX(($I$2:$I$10000=I4020)*($W$2:$W$10000=W4020)*($E$2:$E$10000="51")*($P$2:$P$10000))</f>
        <v>0</v>
      </c>
      <c r="AC4020" s="957">
        <f t="shared" si="314"/>
        <v>0</v>
      </c>
    </row>
    <row r="4021" spans="24:29" x14ac:dyDescent="0.3">
      <c r="X4021" s="970" t="str">
        <f t="shared" si="312"/>
        <v>PAS AE 2018</v>
      </c>
      <c r="Y4021" s="970" t="str">
        <f t="shared" si="313"/>
        <v/>
      </c>
      <c r="Z4021" s="957">
        <f t="shared" si="310"/>
        <v>0</v>
      </c>
      <c r="AA4021" s="957" t="str">
        <f t="shared" si="311"/>
        <v/>
      </c>
      <c r="AB4021" s="957">
        <f t="array" ref="AB4021">MAX(($I$2:$I$10000=I4021)*($W$2:$W$10000=W4021)*($E$2:$E$10000="51")*($P$2:$P$10000))</f>
        <v>0</v>
      </c>
      <c r="AC4021" s="957">
        <f t="shared" si="314"/>
        <v>0</v>
      </c>
    </row>
    <row r="4022" spans="24:29" x14ac:dyDescent="0.3">
      <c r="X4022" s="970" t="str">
        <f t="shared" si="312"/>
        <v>PAS AE 2018</v>
      </c>
      <c r="Y4022" s="970" t="str">
        <f t="shared" si="313"/>
        <v/>
      </c>
      <c r="Z4022" s="957">
        <f t="shared" si="310"/>
        <v>0</v>
      </c>
      <c r="AA4022" s="957" t="str">
        <f t="shared" si="311"/>
        <v/>
      </c>
      <c r="AB4022" s="957">
        <f t="array" ref="AB4022">MAX(($I$2:$I$10000=I4022)*($W$2:$W$10000=W4022)*($E$2:$E$10000="51")*($P$2:$P$10000))</f>
        <v>0</v>
      </c>
      <c r="AC4022" s="957">
        <f t="shared" si="314"/>
        <v>0</v>
      </c>
    </row>
    <row r="4023" spans="24:29" x14ac:dyDescent="0.3">
      <c r="X4023" s="970" t="str">
        <f t="shared" si="312"/>
        <v>PAS AE 2018</v>
      </c>
      <c r="Y4023" s="970" t="str">
        <f t="shared" si="313"/>
        <v/>
      </c>
      <c r="Z4023" s="957">
        <f t="shared" si="310"/>
        <v>0</v>
      </c>
      <c r="AA4023" s="957" t="str">
        <f t="shared" si="311"/>
        <v/>
      </c>
      <c r="AB4023" s="957">
        <f t="array" ref="AB4023">MAX(($I$2:$I$10000=I4023)*($W$2:$W$10000=W4023)*($E$2:$E$10000="51")*($P$2:$P$10000))</f>
        <v>0</v>
      </c>
      <c r="AC4023" s="957">
        <f t="shared" si="314"/>
        <v>0</v>
      </c>
    </row>
    <row r="4024" spans="24:29" x14ac:dyDescent="0.3">
      <c r="X4024" s="970" t="str">
        <f t="shared" si="312"/>
        <v>PAS AE 2018</v>
      </c>
      <c r="Y4024" s="970" t="str">
        <f t="shared" si="313"/>
        <v/>
      </c>
      <c r="Z4024" s="957">
        <f t="shared" si="310"/>
        <v>0</v>
      </c>
      <c r="AA4024" s="957" t="str">
        <f t="shared" si="311"/>
        <v/>
      </c>
      <c r="AB4024" s="957">
        <f t="array" ref="AB4024">MAX(($I$2:$I$10000=I4024)*($W$2:$W$10000=W4024)*($E$2:$E$10000="51")*($P$2:$P$10000))</f>
        <v>0</v>
      </c>
      <c r="AC4024" s="957">
        <f t="shared" si="314"/>
        <v>0</v>
      </c>
    </row>
    <row r="4025" spans="24:29" x14ac:dyDescent="0.3">
      <c r="X4025" s="970" t="str">
        <f t="shared" si="312"/>
        <v>PAS AE 2018</v>
      </c>
      <c r="Y4025" s="970" t="str">
        <f t="shared" si="313"/>
        <v/>
      </c>
      <c r="Z4025" s="957">
        <f t="shared" si="310"/>
        <v>0</v>
      </c>
      <c r="AA4025" s="957" t="str">
        <f t="shared" si="311"/>
        <v/>
      </c>
      <c r="AB4025" s="957">
        <f t="array" ref="AB4025">MAX(($I$2:$I$10000=I4025)*($W$2:$W$10000=W4025)*($E$2:$E$10000="51")*($P$2:$P$10000))</f>
        <v>0</v>
      </c>
      <c r="AC4025" s="957">
        <f t="shared" si="314"/>
        <v>0</v>
      </c>
    </row>
    <row r="4026" spans="24:29" x14ac:dyDescent="0.3">
      <c r="X4026" s="970" t="str">
        <f t="shared" si="312"/>
        <v>PAS AE 2018</v>
      </c>
      <c r="Y4026" s="970" t="str">
        <f t="shared" si="313"/>
        <v/>
      </c>
      <c r="Z4026" s="957">
        <f t="shared" si="310"/>
        <v>0</v>
      </c>
      <c r="AA4026" s="957" t="str">
        <f t="shared" si="311"/>
        <v/>
      </c>
      <c r="AB4026" s="957">
        <f t="array" ref="AB4026">MAX(($I$2:$I$10000=I4026)*($W$2:$W$10000=W4026)*($E$2:$E$10000="51")*($P$2:$P$10000))</f>
        <v>0</v>
      </c>
      <c r="AC4026" s="957">
        <f t="shared" si="314"/>
        <v>0</v>
      </c>
    </row>
    <row r="4027" spans="24:29" x14ac:dyDescent="0.3">
      <c r="X4027" s="970" t="str">
        <f t="shared" si="312"/>
        <v>PAS AE 2018</v>
      </c>
      <c r="Y4027" s="970" t="str">
        <f t="shared" si="313"/>
        <v/>
      </c>
      <c r="Z4027" s="957">
        <f t="shared" si="310"/>
        <v>0</v>
      </c>
      <c r="AA4027" s="957" t="str">
        <f t="shared" si="311"/>
        <v/>
      </c>
      <c r="AB4027" s="957">
        <f t="array" ref="AB4027">MAX(($I$2:$I$10000=I4027)*($W$2:$W$10000=W4027)*($E$2:$E$10000="51")*($P$2:$P$10000))</f>
        <v>0</v>
      </c>
      <c r="AC4027" s="957">
        <f t="shared" si="314"/>
        <v>0</v>
      </c>
    </row>
    <row r="4028" spans="24:29" x14ac:dyDescent="0.3">
      <c r="X4028" s="970" t="str">
        <f t="shared" si="312"/>
        <v>PAS AE 2018</v>
      </c>
      <c r="Y4028" s="970" t="str">
        <f t="shared" si="313"/>
        <v/>
      </c>
      <c r="Z4028" s="957">
        <f t="shared" si="310"/>
        <v>0</v>
      </c>
      <c r="AA4028" s="957" t="str">
        <f t="shared" si="311"/>
        <v/>
      </c>
      <c r="AB4028" s="957">
        <f t="array" ref="AB4028">MAX(($I$2:$I$10000=I4028)*($W$2:$W$10000=W4028)*($E$2:$E$10000="51")*($P$2:$P$10000))</f>
        <v>0</v>
      </c>
      <c r="AC4028" s="957">
        <f t="shared" si="314"/>
        <v>0</v>
      </c>
    </row>
    <row r="4029" spans="24:29" x14ac:dyDescent="0.3">
      <c r="X4029" s="970" t="str">
        <f t="shared" si="312"/>
        <v>PAS AE 2018</v>
      </c>
      <c r="Y4029" s="970" t="str">
        <f t="shared" si="313"/>
        <v/>
      </c>
      <c r="Z4029" s="957">
        <f t="shared" si="310"/>
        <v>0</v>
      </c>
      <c r="AA4029" s="957" t="str">
        <f t="shared" si="311"/>
        <v/>
      </c>
      <c r="AB4029" s="957">
        <f t="array" ref="AB4029">MAX(($I$2:$I$10000=I4029)*($W$2:$W$10000=W4029)*($E$2:$E$10000="51")*($P$2:$P$10000))</f>
        <v>0</v>
      </c>
      <c r="AC4029" s="957">
        <f t="shared" si="314"/>
        <v>0</v>
      </c>
    </row>
    <row r="4030" spans="24:29" x14ac:dyDescent="0.3">
      <c r="X4030" s="970" t="str">
        <f t="shared" si="312"/>
        <v>PAS AE 2018</v>
      </c>
      <c r="Y4030" s="970" t="str">
        <f t="shared" si="313"/>
        <v/>
      </c>
      <c r="Z4030" s="957">
        <f t="shared" si="310"/>
        <v>0</v>
      </c>
      <c r="AA4030" s="957" t="str">
        <f t="shared" si="311"/>
        <v/>
      </c>
      <c r="AB4030" s="957">
        <f t="array" ref="AB4030">MAX(($I$2:$I$10000=I4030)*($W$2:$W$10000=W4030)*($E$2:$E$10000="51")*($P$2:$P$10000))</f>
        <v>0</v>
      </c>
      <c r="AC4030" s="957">
        <f t="shared" si="314"/>
        <v>0</v>
      </c>
    </row>
    <row r="4031" spans="24:29" x14ac:dyDescent="0.3">
      <c r="X4031" s="970" t="str">
        <f t="shared" si="312"/>
        <v>PAS AE 2018</v>
      </c>
      <c r="Y4031" s="970" t="str">
        <f t="shared" si="313"/>
        <v/>
      </c>
      <c r="Z4031" s="957">
        <f t="shared" si="310"/>
        <v>0</v>
      </c>
      <c r="AA4031" s="957" t="str">
        <f t="shared" si="311"/>
        <v/>
      </c>
      <c r="AB4031" s="957">
        <f t="array" ref="AB4031">MAX(($I$2:$I$10000=I4031)*($W$2:$W$10000=W4031)*($E$2:$E$10000="51")*($P$2:$P$10000))</f>
        <v>0</v>
      </c>
      <c r="AC4031" s="957">
        <f t="shared" si="314"/>
        <v>0</v>
      </c>
    </row>
    <row r="4032" spans="24:29" x14ac:dyDescent="0.3">
      <c r="X4032" s="970" t="str">
        <f t="shared" si="312"/>
        <v>PAS AE 2018</v>
      </c>
      <c r="Y4032" s="970" t="str">
        <f t="shared" si="313"/>
        <v/>
      </c>
      <c r="Z4032" s="957">
        <f t="shared" si="310"/>
        <v>0</v>
      </c>
      <c r="AA4032" s="957" t="str">
        <f t="shared" si="311"/>
        <v/>
      </c>
      <c r="AB4032" s="957">
        <f t="array" ref="AB4032">MAX(($I$2:$I$10000=I4032)*($W$2:$W$10000=W4032)*($E$2:$E$10000="51")*($P$2:$P$10000))</f>
        <v>0</v>
      </c>
      <c r="AC4032" s="957">
        <f t="shared" si="314"/>
        <v>0</v>
      </c>
    </row>
    <row r="4033" spans="24:29" x14ac:dyDescent="0.3">
      <c r="X4033" s="970" t="str">
        <f t="shared" si="312"/>
        <v>PAS AE 2018</v>
      </c>
      <c r="Y4033" s="970" t="str">
        <f t="shared" si="313"/>
        <v/>
      </c>
      <c r="Z4033" s="957">
        <f t="shared" si="310"/>
        <v>0</v>
      </c>
      <c r="AA4033" s="957" t="str">
        <f t="shared" si="311"/>
        <v/>
      </c>
      <c r="AB4033" s="957">
        <f t="array" ref="AB4033">MAX(($I$2:$I$10000=I4033)*($W$2:$W$10000=W4033)*($E$2:$E$10000="51")*($P$2:$P$10000))</f>
        <v>0</v>
      </c>
      <c r="AC4033" s="957">
        <f t="shared" si="314"/>
        <v>0</v>
      </c>
    </row>
    <row r="4034" spans="24:29" x14ac:dyDescent="0.3">
      <c r="X4034" s="970" t="str">
        <f t="shared" si="312"/>
        <v>PAS AE 2018</v>
      </c>
      <c r="Y4034" s="970" t="str">
        <f t="shared" si="313"/>
        <v/>
      </c>
      <c r="Z4034" s="957">
        <f t="shared" ref="Z4034:Z4097" si="315">IF(AND(X4034="AE 2018",Y4034&lt;&gt;"0"),F4034,0)</f>
        <v>0</v>
      </c>
      <c r="AA4034" s="957" t="str">
        <f t="shared" ref="AA4034:AA4097" si="316">LEFT(C4034,12)</f>
        <v/>
      </c>
      <c r="AB4034" s="957">
        <f t="array" ref="AB4034">MAX(($I$2:$I$10000=I4034)*($W$2:$W$10000=W4034)*($E$2:$E$10000="51")*($P$2:$P$10000))</f>
        <v>0</v>
      </c>
      <c r="AC4034" s="957">
        <f t="shared" si="314"/>
        <v>0</v>
      </c>
    </row>
    <row r="4035" spans="24:29" x14ac:dyDescent="0.3">
      <c r="X4035" s="970" t="str">
        <f t="shared" ref="X4035:X4098" si="317">IF(AND(OR(E4035="51",E4035="57",E4035="54",E4035="61"),YEAR(AB4035)=2018),"AE 2018","PAS AE 2018")</f>
        <v>PAS AE 2018</v>
      </c>
      <c r="Y4035" s="970" t="str">
        <f t="shared" ref="Y4035:Y4098" si="318">CONCATENATE(W4035,I4035,E4035)</f>
        <v/>
      </c>
      <c r="Z4035" s="957">
        <f t="shared" si="315"/>
        <v>0</v>
      </c>
      <c r="AA4035" s="957" t="str">
        <f t="shared" si="316"/>
        <v/>
      </c>
      <c r="AB4035" s="957">
        <f t="array" ref="AB4035">MAX(($I$2:$I$10000=I4035)*($W$2:$W$10000=W4035)*($E$2:$E$10000="51")*($P$2:$P$10000))</f>
        <v>0</v>
      </c>
      <c r="AC4035" s="957">
        <f t="shared" ref="AC4035:AC4098" si="319">IF(YEAR(A4035)&gt;2018,0,F4035)</f>
        <v>0</v>
      </c>
    </row>
    <row r="4036" spans="24:29" x14ac:dyDescent="0.3">
      <c r="X4036" s="970" t="str">
        <f t="shared" si="317"/>
        <v>PAS AE 2018</v>
      </c>
      <c r="Y4036" s="970" t="str">
        <f t="shared" si="318"/>
        <v/>
      </c>
      <c r="Z4036" s="957">
        <f t="shared" si="315"/>
        <v>0</v>
      </c>
      <c r="AA4036" s="957" t="str">
        <f t="shared" si="316"/>
        <v/>
      </c>
      <c r="AB4036" s="957">
        <f t="array" ref="AB4036">MAX(($I$2:$I$10000=I4036)*($W$2:$W$10000=W4036)*($E$2:$E$10000="51")*($P$2:$P$10000))</f>
        <v>0</v>
      </c>
      <c r="AC4036" s="957">
        <f t="shared" si="319"/>
        <v>0</v>
      </c>
    </row>
    <row r="4037" spans="24:29" x14ac:dyDescent="0.3">
      <c r="X4037" s="970" t="str">
        <f t="shared" si="317"/>
        <v>PAS AE 2018</v>
      </c>
      <c r="Y4037" s="970" t="str">
        <f t="shared" si="318"/>
        <v/>
      </c>
      <c r="Z4037" s="957">
        <f t="shared" si="315"/>
        <v>0</v>
      </c>
      <c r="AA4037" s="957" t="str">
        <f t="shared" si="316"/>
        <v/>
      </c>
      <c r="AB4037" s="957">
        <f t="array" ref="AB4037">MAX(($I$2:$I$10000=I4037)*($W$2:$W$10000=W4037)*($E$2:$E$10000="51")*($P$2:$P$10000))</f>
        <v>0</v>
      </c>
      <c r="AC4037" s="957">
        <f t="shared" si="319"/>
        <v>0</v>
      </c>
    </row>
    <row r="4038" spans="24:29" x14ac:dyDescent="0.3">
      <c r="X4038" s="970" t="str">
        <f t="shared" si="317"/>
        <v>PAS AE 2018</v>
      </c>
      <c r="Y4038" s="970" t="str">
        <f t="shared" si="318"/>
        <v/>
      </c>
      <c r="Z4038" s="957">
        <f t="shared" si="315"/>
        <v>0</v>
      </c>
      <c r="AA4038" s="957" t="str">
        <f t="shared" si="316"/>
        <v/>
      </c>
      <c r="AB4038" s="957">
        <f t="array" ref="AB4038">MAX(($I$2:$I$10000=I4038)*($W$2:$W$10000=W4038)*($E$2:$E$10000="51")*($P$2:$P$10000))</f>
        <v>0</v>
      </c>
      <c r="AC4038" s="957">
        <f t="shared" si="319"/>
        <v>0</v>
      </c>
    </row>
    <row r="4039" spans="24:29" x14ac:dyDescent="0.3">
      <c r="X4039" s="970" t="str">
        <f t="shared" si="317"/>
        <v>PAS AE 2018</v>
      </c>
      <c r="Y4039" s="970" t="str">
        <f t="shared" si="318"/>
        <v/>
      </c>
      <c r="Z4039" s="957">
        <f t="shared" si="315"/>
        <v>0</v>
      </c>
      <c r="AA4039" s="957" t="str">
        <f t="shared" si="316"/>
        <v/>
      </c>
      <c r="AB4039" s="957">
        <f t="array" ref="AB4039">MAX(($I$2:$I$10000=I4039)*($W$2:$W$10000=W4039)*($E$2:$E$10000="51")*($P$2:$P$10000))</f>
        <v>0</v>
      </c>
      <c r="AC4039" s="957">
        <f t="shared" si="319"/>
        <v>0</v>
      </c>
    </row>
    <row r="4040" spans="24:29" x14ac:dyDescent="0.3">
      <c r="X4040" s="970" t="str">
        <f t="shared" si="317"/>
        <v>PAS AE 2018</v>
      </c>
      <c r="Y4040" s="970" t="str">
        <f t="shared" si="318"/>
        <v/>
      </c>
      <c r="Z4040" s="957">
        <f t="shared" si="315"/>
        <v>0</v>
      </c>
      <c r="AA4040" s="957" t="str">
        <f t="shared" si="316"/>
        <v/>
      </c>
      <c r="AB4040" s="957">
        <f t="array" ref="AB4040">MAX(($I$2:$I$10000=I4040)*($W$2:$W$10000=W4040)*($E$2:$E$10000="51")*($P$2:$P$10000))</f>
        <v>0</v>
      </c>
      <c r="AC4040" s="957">
        <f t="shared" si="319"/>
        <v>0</v>
      </c>
    </row>
    <row r="4041" spans="24:29" x14ac:dyDescent="0.3">
      <c r="X4041" s="970" t="str">
        <f t="shared" si="317"/>
        <v>PAS AE 2018</v>
      </c>
      <c r="Y4041" s="970" t="str">
        <f t="shared" si="318"/>
        <v/>
      </c>
      <c r="Z4041" s="957">
        <f t="shared" si="315"/>
        <v>0</v>
      </c>
      <c r="AA4041" s="957" t="str">
        <f t="shared" si="316"/>
        <v/>
      </c>
      <c r="AB4041" s="957">
        <f t="array" ref="AB4041">MAX(($I$2:$I$10000=I4041)*($W$2:$W$10000=W4041)*($E$2:$E$10000="51")*($P$2:$P$10000))</f>
        <v>0</v>
      </c>
      <c r="AC4041" s="957">
        <f t="shared" si="319"/>
        <v>0</v>
      </c>
    </row>
    <row r="4042" spans="24:29" x14ac:dyDescent="0.3">
      <c r="X4042" s="970" t="str">
        <f t="shared" si="317"/>
        <v>PAS AE 2018</v>
      </c>
      <c r="Y4042" s="970" t="str">
        <f t="shared" si="318"/>
        <v/>
      </c>
      <c r="Z4042" s="957">
        <f t="shared" si="315"/>
        <v>0</v>
      </c>
      <c r="AA4042" s="957" t="str">
        <f t="shared" si="316"/>
        <v/>
      </c>
      <c r="AB4042" s="957">
        <f t="array" ref="AB4042">MAX(($I$2:$I$10000=I4042)*($W$2:$W$10000=W4042)*($E$2:$E$10000="51")*($P$2:$P$10000))</f>
        <v>0</v>
      </c>
      <c r="AC4042" s="957">
        <f t="shared" si="319"/>
        <v>0</v>
      </c>
    </row>
    <row r="4043" spans="24:29" x14ac:dyDescent="0.3">
      <c r="X4043" s="970" t="str">
        <f t="shared" si="317"/>
        <v>PAS AE 2018</v>
      </c>
      <c r="Y4043" s="970" t="str">
        <f t="shared" si="318"/>
        <v/>
      </c>
      <c r="Z4043" s="957">
        <f t="shared" si="315"/>
        <v>0</v>
      </c>
      <c r="AA4043" s="957" t="str">
        <f t="shared" si="316"/>
        <v/>
      </c>
      <c r="AB4043" s="957">
        <f t="array" ref="AB4043">MAX(($I$2:$I$10000=I4043)*($W$2:$W$10000=W4043)*($E$2:$E$10000="51")*($P$2:$P$10000))</f>
        <v>0</v>
      </c>
      <c r="AC4043" s="957">
        <f t="shared" si="319"/>
        <v>0</v>
      </c>
    </row>
    <row r="4044" spans="24:29" x14ac:dyDescent="0.3">
      <c r="X4044" s="970" t="str">
        <f t="shared" si="317"/>
        <v>PAS AE 2018</v>
      </c>
      <c r="Y4044" s="970" t="str">
        <f t="shared" si="318"/>
        <v/>
      </c>
      <c r="Z4044" s="957">
        <f t="shared" si="315"/>
        <v>0</v>
      </c>
      <c r="AA4044" s="957" t="str">
        <f t="shared" si="316"/>
        <v/>
      </c>
      <c r="AB4044" s="957">
        <f t="array" ref="AB4044">MAX(($I$2:$I$10000=I4044)*($W$2:$W$10000=W4044)*($E$2:$E$10000="51")*($P$2:$P$10000))</f>
        <v>0</v>
      </c>
      <c r="AC4044" s="957">
        <f t="shared" si="319"/>
        <v>0</v>
      </c>
    </row>
    <row r="4045" spans="24:29" x14ac:dyDescent="0.3">
      <c r="X4045" s="970" t="str">
        <f t="shared" si="317"/>
        <v>PAS AE 2018</v>
      </c>
      <c r="Y4045" s="970" t="str">
        <f t="shared" si="318"/>
        <v/>
      </c>
      <c r="Z4045" s="957">
        <f t="shared" si="315"/>
        <v>0</v>
      </c>
      <c r="AA4045" s="957" t="str">
        <f t="shared" si="316"/>
        <v/>
      </c>
      <c r="AB4045" s="957">
        <f t="array" ref="AB4045">MAX(($I$2:$I$10000=I4045)*($W$2:$W$10000=W4045)*($E$2:$E$10000="51")*($P$2:$P$10000))</f>
        <v>0</v>
      </c>
      <c r="AC4045" s="957">
        <f t="shared" si="319"/>
        <v>0</v>
      </c>
    </row>
    <row r="4046" spans="24:29" x14ac:dyDescent="0.3">
      <c r="X4046" s="970" t="str">
        <f t="shared" si="317"/>
        <v>PAS AE 2018</v>
      </c>
      <c r="Y4046" s="970" t="str">
        <f t="shared" si="318"/>
        <v/>
      </c>
      <c r="Z4046" s="957">
        <f t="shared" si="315"/>
        <v>0</v>
      </c>
      <c r="AA4046" s="957" t="str">
        <f t="shared" si="316"/>
        <v/>
      </c>
      <c r="AB4046" s="957">
        <f t="array" ref="AB4046">MAX(($I$2:$I$10000=I4046)*($W$2:$W$10000=W4046)*($E$2:$E$10000="51")*($P$2:$P$10000))</f>
        <v>0</v>
      </c>
      <c r="AC4046" s="957">
        <f t="shared" si="319"/>
        <v>0</v>
      </c>
    </row>
    <row r="4047" spans="24:29" x14ac:dyDescent="0.3">
      <c r="X4047" s="970" t="str">
        <f t="shared" si="317"/>
        <v>PAS AE 2018</v>
      </c>
      <c r="Y4047" s="970" t="str">
        <f t="shared" si="318"/>
        <v/>
      </c>
      <c r="Z4047" s="957">
        <f t="shared" si="315"/>
        <v>0</v>
      </c>
      <c r="AA4047" s="957" t="str">
        <f t="shared" si="316"/>
        <v/>
      </c>
      <c r="AB4047" s="957">
        <f t="array" ref="AB4047">MAX(($I$2:$I$10000=I4047)*($W$2:$W$10000=W4047)*($E$2:$E$10000="51")*($P$2:$P$10000))</f>
        <v>0</v>
      </c>
      <c r="AC4047" s="957">
        <f t="shared" si="319"/>
        <v>0</v>
      </c>
    </row>
    <row r="4048" spans="24:29" x14ac:dyDescent="0.3">
      <c r="X4048" s="970" t="str">
        <f t="shared" si="317"/>
        <v>PAS AE 2018</v>
      </c>
      <c r="Y4048" s="970" t="str">
        <f t="shared" si="318"/>
        <v/>
      </c>
      <c r="Z4048" s="957">
        <f t="shared" si="315"/>
        <v>0</v>
      </c>
      <c r="AA4048" s="957" t="str">
        <f t="shared" si="316"/>
        <v/>
      </c>
      <c r="AB4048" s="957">
        <f t="array" ref="AB4048">MAX(($I$2:$I$10000=I4048)*($W$2:$W$10000=W4048)*($E$2:$E$10000="51")*($P$2:$P$10000))</f>
        <v>0</v>
      </c>
      <c r="AC4048" s="957">
        <f t="shared" si="319"/>
        <v>0</v>
      </c>
    </row>
    <row r="4049" spans="24:29" x14ac:dyDescent="0.3">
      <c r="X4049" s="970" t="str">
        <f t="shared" si="317"/>
        <v>PAS AE 2018</v>
      </c>
      <c r="Y4049" s="970" t="str">
        <f t="shared" si="318"/>
        <v/>
      </c>
      <c r="Z4049" s="957">
        <f t="shared" si="315"/>
        <v>0</v>
      </c>
      <c r="AA4049" s="957" t="str">
        <f t="shared" si="316"/>
        <v/>
      </c>
      <c r="AB4049" s="957">
        <f t="array" ref="AB4049">MAX(($I$2:$I$10000=I4049)*($W$2:$W$10000=W4049)*($E$2:$E$10000="51")*($P$2:$P$10000))</f>
        <v>0</v>
      </c>
      <c r="AC4049" s="957">
        <f t="shared" si="319"/>
        <v>0</v>
      </c>
    </row>
    <row r="4050" spans="24:29" x14ac:dyDescent="0.3">
      <c r="X4050" s="970" t="str">
        <f t="shared" si="317"/>
        <v>PAS AE 2018</v>
      </c>
      <c r="Y4050" s="970" t="str">
        <f t="shared" si="318"/>
        <v/>
      </c>
      <c r="Z4050" s="957">
        <f t="shared" si="315"/>
        <v>0</v>
      </c>
      <c r="AA4050" s="957" t="str">
        <f t="shared" si="316"/>
        <v/>
      </c>
      <c r="AB4050" s="957">
        <f t="array" ref="AB4050">MAX(($I$2:$I$10000=I4050)*($W$2:$W$10000=W4050)*($E$2:$E$10000="51")*($P$2:$P$10000))</f>
        <v>0</v>
      </c>
      <c r="AC4050" s="957">
        <f t="shared" si="319"/>
        <v>0</v>
      </c>
    </row>
    <row r="4051" spans="24:29" x14ac:dyDescent="0.3">
      <c r="X4051" s="970" t="str">
        <f t="shared" si="317"/>
        <v>PAS AE 2018</v>
      </c>
      <c r="Y4051" s="970" t="str">
        <f t="shared" si="318"/>
        <v/>
      </c>
      <c r="Z4051" s="957">
        <f t="shared" si="315"/>
        <v>0</v>
      </c>
      <c r="AA4051" s="957" t="str">
        <f t="shared" si="316"/>
        <v/>
      </c>
      <c r="AB4051" s="957">
        <f t="array" ref="AB4051">MAX(($I$2:$I$10000=I4051)*($W$2:$W$10000=W4051)*($E$2:$E$10000="51")*($P$2:$P$10000))</f>
        <v>0</v>
      </c>
      <c r="AC4051" s="957">
        <f t="shared" si="319"/>
        <v>0</v>
      </c>
    </row>
    <row r="4052" spans="24:29" x14ac:dyDescent="0.3">
      <c r="X4052" s="970" t="str">
        <f t="shared" si="317"/>
        <v>PAS AE 2018</v>
      </c>
      <c r="Y4052" s="970" t="str">
        <f t="shared" si="318"/>
        <v/>
      </c>
      <c r="Z4052" s="957">
        <f t="shared" si="315"/>
        <v>0</v>
      </c>
      <c r="AA4052" s="957" t="str">
        <f t="shared" si="316"/>
        <v/>
      </c>
      <c r="AB4052" s="957">
        <f t="array" ref="AB4052">MAX(($I$2:$I$10000=I4052)*($W$2:$W$10000=W4052)*($E$2:$E$10000="51")*($P$2:$P$10000))</f>
        <v>0</v>
      </c>
      <c r="AC4052" s="957">
        <f t="shared" si="319"/>
        <v>0</v>
      </c>
    </row>
    <row r="4053" spans="24:29" x14ac:dyDescent="0.3">
      <c r="X4053" s="970" t="str">
        <f t="shared" si="317"/>
        <v>PAS AE 2018</v>
      </c>
      <c r="Y4053" s="970" t="str">
        <f t="shared" si="318"/>
        <v/>
      </c>
      <c r="Z4053" s="957">
        <f t="shared" si="315"/>
        <v>0</v>
      </c>
      <c r="AA4053" s="957" t="str">
        <f t="shared" si="316"/>
        <v/>
      </c>
      <c r="AB4053" s="957">
        <f t="array" ref="AB4053">MAX(($I$2:$I$10000=I4053)*($W$2:$W$10000=W4053)*($E$2:$E$10000="51")*($P$2:$P$10000))</f>
        <v>0</v>
      </c>
      <c r="AC4053" s="957">
        <f t="shared" si="319"/>
        <v>0</v>
      </c>
    </row>
    <row r="4054" spans="24:29" x14ac:dyDescent="0.3">
      <c r="X4054" s="970" t="str">
        <f t="shared" si="317"/>
        <v>PAS AE 2018</v>
      </c>
      <c r="Y4054" s="970" t="str">
        <f t="shared" si="318"/>
        <v/>
      </c>
      <c r="Z4054" s="957">
        <f t="shared" si="315"/>
        <v>0</v>
      </c>
      <c r="AA4054" s="957" t="str">
        <f t="shared" si="316"/>
        <v/>
      </c>
      <c r="AB4054" s="957">
        <f t="array" ref="AB4054">MAX(($I$2:$I$10000=I4054)*($W$2:$W$10000=W4054)*($E$2:$E$10000="51")*($P$2:$P$10000))</f>
        <v>0</v>
      </c>
      <c r="AC4054" s="957">
        <f t="shared" si="319"/>
        <v>0</v>
      </c>
    </row>
    <row r="4055" spans="24:29" x14ac:dyDescent="0.3">
      <c r="X4055" s="970" t="str">
        <f t="shared" si="317"/>
        <v>PAS AE 2018</v>
      </c>
      <c r="Y4055" s="970" t="str">
        <f t="shared" si="318"/>
        <v/>
      </c>
      <c r="Z4055" s="957">
        <f t="shared" si="315"/>
        <v>0</v>
      </c>
      <c r="AA4055" s="957" t="str">
        <f t="shared" si="316"/>
        <v/>
      </c>
      <c r="AB4055" s="957">
        <f t="array" ref="AB4055">MAX(($I$2:$I$10000=I4055)*($W$2:$W$10000=W4055)*($E$2:$E$10000="51")*($P$2:$P$10000))</f>
        <v>0</v>
      </c>
      <c r="AC4055" s="957">
        <f t="shared" si="319"/>
        <v>0</v>
      </c>
    </row>
    <row r="4056" spans="24:29" x14ac:dyDescent="0.3">
      <c r="X4056" s="970" t="str">
        <f t="shared" si="317"/>
        <v>PAS AE 2018</v>
      </c>
      <c r="Y4056" s="970" t="str">
        <f t="shared" si="318"/>
        <v/>
      </c>
      <c r="Z4056" s="957">
        <f t="shared" si="315"/>
        <v>0</v>
      </c>
      <c r="AA4056" s="957" t="str">
        <f t="shared" si="316"/>
        <v/>
      </c>
      <c r="AB4056" s="957">
        <f t="array" ref="AB4056">MAX(($I$2:$I$10000=I4056)*($W$2:$W$10000=W4056)*($E$2:$E$10000="51")*($P$2:$P$10000))</f>
        <v>0</v>
      </c>
      <c r="AC4056" s="957">
        <f t="shared" si="319"/>
        <v>0</v>
      </c>
    </row>
    <row r="4057" spans="24:29" x14ac:dyDescent="0.3">
      <c r="X4057" s="970" t="str">
        <f t="shared" si="317"/>
        <v>PAS AE 2018</v>
      </c>
      <c r="Y4057" s="970" t="str">
        <f t="shared" si="318"/>
        <v/>
      </c>
      <c r="Z4057" s="957">
        <f t="shared" si="315"/>
        <v>0</v>
      </c>
      <c r="AA4057" s="957" t="str">
        <f t="shared" si="316"/>
        <v/>
      </c>
      <c r="AB4057" s="957">
        <f t="array" ref="AB4057">MAX(($I$2:$I$10000=I4057)*($W$2:$W$10000=W4057)*($E$2:$E$10000="51")*($P$2:$P$10000))</f>
        <v>0</v>
      </c>
      <c r="AC4057" s="957">
        <f t="shared" si="319"/>
        <v>0</v>
      </c>
    </row>
    <row r="4058" spans="24:29" x14ac:dyDescent="0.3">
      <c r="X4058" s="970" t="str">
        <f t="shared" si="317"/>
        <v>PAS AE 2018</v>
      </c>
      <c r="Y4058" s="970" t="str">
        <f t="shared" si="318"/>
        <v/>
      </c>
      <c r="Z4058" s="957">
        <f t="shared" si="315"/>
        <v>0</v>
      </c>
      <c r="AA4058" s="957" t="str">
        <f t="shared" si="316"/>
        <v/>
      </c>
      <c r="AB4058" s="957">
        <f t="array" ref="AB4058">MAX(($I$2:$I$10000=I4058)*($W$2:$W$10000=W4058)*($E$2:$E$10000="51")*($P$2:$P$10000))</f>
        <v>0</v>
      </c>
      <c r="AC4058" s="957">
        <f t="shared" si="319"/>
        <v>0</v>
      </c>
    </row>
    <row r="4059" spans="24:29" x14ac:dyDescent="0.3">
      <c r="X4059" s="970" t="str">
        <f t="shared" si="317"/>
        <v>PAS AE 2018</v>
      </c>
      <c r="Y4059" s="970" t="str">
        <f t="shared" si="318"/>
        <v/>
      </c>
      <c r="Z4059" s="957">
        <f t="shared" si="315"/>
        <v>0</v>
      </c>
      <c r="AA4059" s="957" t="str">
        <f t="shared" si="316"/>
        <v/>
      </c>
      <c r="AB4059" s="957">
        <f t="array" ref="AB4059">MAX(($I$2:$I$10000=I4059)*($W$2:$W$10000=W4059)*($E$2:$E$10000="51")*($P$2:$P$10000))</f>
        <v>0</v>
      </c>
      <c r="AC4059" s="957">
        <f t="shared" si="319"/>
        <v>0</v>
      </c>
    </row>
    <row r="4060" spans="24:29" x14ac:dyDescent="0.3">
      <c r="X4060" s="970" t="str">
        <f t="shared" si="317"/>
        <v>PAS AE 2018</v>
      </c>
      <c r="Y4060" s="970" t="str">
        <f t="shared" si="318"/>
        <v/>
      </c>
      <c r="Z4060" s="957">
        <f t="shared" si="315"/>
        <v>0</v>
      </c>
      <c r="AA4060" s="957" t="str">
        <f t="shared" si="316"/>
        <v/>
      </c>
      <c r="AB4060" s="957">
        <f t="array" ref="AB4060">MAX(($I$2:$I$10000=I4060)*($W$2:$W$10000=W4060)*($E$2:$E$10000="51")*($P$2:$P$10000))</f>
        <v>0</v>
      </c>
      <c r="AC4060" s="957">
        <f t="shared" si="319"/>
        <v>0</v>
      </c>
    </row>
    <row r="4061" spans="24:29" x14ac:dyDescent="0.3">
      <c r="X4061" s="970" t="str">
        <f t="shared" si="317"/>
        <v>PAS AE 2018</v>
      </c>
      <c r="Y4061" s="970" t="str">
        <f t="shared" si="318"/>
        <v/>
      </c>
      <c r="Z4061" s="957">
        <f t="shared" si="315"/>
        <v>0</v>
      </c>
      <c r="AA4061" s="957" t="str">
        <f t="shared" si="316"/>
        <v/>
      </c>
      <c r="AB4061" s="957">
        <f t="array" ref="AB4061">MAX(($I$2:$I$10000=I4061)*($W$2:$W$10000=W4061)*($E$2:$E$10000="51")*($P$2:$P$10000))</f>
        <v>0</v>
      </c>
      <c r="AC4061" s="957">
        <f t="shared" si="319"/>
        <v>0</v>
      </c>
    </row>
    <row r="4062" spans="24:29" x14ac:dyDescent="0.3">
      <c r="X4062" s="970" t="str">
        <f t="shared" si="317"/>
        <v>PAS AE 2018</v>
      </c>
      <c r="Y4062" s="970" t="str">
        <f t="shared" si="318"/>
        <v/>
      </c>
      <c r="Z4062" s="957">
        <f t="shared" si="315"/>
        <v>0</v>
      </c>
      <c r="AA4062" s="957" t="str">
        <f t="shared" si="316"/>
        <v/>
      </c>
      <c r="AB4062" s="957">
        <f t="array" ref="AB4062">MAX(($I$2:$I$10000=I4062)*($W$2:$W$10000=W4062)*($E$2:$E$10000="51")*($P$2:$P$10000))</f>
        <v>0</v>
      </c>
      <c r="AC4062" s="957">
        <f t="shared" si="319"/>
        <v>0</v>
      </c>
    </row>
    <row r="4063" spans="24:29" x14ac:dyDescent="0.3">
      <c r="X4063" s="970" t="str">
        <f t="shared" si="317"/>
        <v>PAS AE 2018</v>
      </c>
      <c r="Y4063" s="970" t="str">
        <f t="shared" si="318"/>
        <v/>
      </c>
      <c r="Z4063" s="957">
        <f t="shared" si="315"/>
        <v>0</v>
      </c>
      <c r="AA4063" s="957" t="str">
        <f t="shared" si="316"/>
        <v/>
      </c>
      <c r="AB4063" s="957">
        <f t="array" ref="AB4063">MAX(($I$2:$I$10000=I4063)*($W$2:$W$10000=W4063)*($E$2:$E$10000="51")*($P$2:$P$10000))</f>
        <v>0</v>
      </c>
      <c r="AC4063" s="957">
        <f t="shared" si="319"/>
        <v>0</v>
      </c>
    </row>
    <row r="4064" spans="24:29" x14ac:dyDescent="0.3">
      <c r="X4064" s="970" t="str">
        <f t="shared" si="317"/>
        <v>PAS AE 2018</v>
      </c>
      <c r="Y4064" s="970" t="str">
        <f t="shared" si="318"/>
        <v/>
      </c>
      <c r="Z4064" s="957">
        <f t="shared" si="315"/>
        <v>0</v>
      </c>
      <c r="AA4064" s="957" t="str">
        <f t="shared" si="316"/>
        <v/>
      </c>
      <c r="AB4064" s="957">
        <f t="array" ref="AB4064">MAX(($I$2:$I$10000=I4064)*($W$2:$W$10000=W4064)*($E$2:$E$10000="51")*($P$2:$P$10000))</f>
        <v>0</v>
      </c>
      <c r="AC4064" s="957">
        <f t="shared" si="319"/>
        <v>0</v>
      </c>
    </row>
    <row r="4065" spans="24:29" x14ac:dyDescent="0.3">
      <c r="X4065" s="970" t="str">
        <f t="shared" si="317"/>
        <v>PAS AE 2018</v>
      </c>
      <c r="Y4065" s="970" t="str">
        <f t="shared" si="318"/>
        <v/>
      </c>
      <c r="Z4065" s="957">
        <f t="shared" si="315"/>
        <v>0</v>
      </c>
      <c r="AA4065" s="957" t="str">
        <f t="shared" si="316"/>
        <v/>
      </c>
      <c r="AB4065" s="957">
        <f t="array" ref="AB4065">MAX(($I$2:$I$10000=I4065)*($W$2:$W$10000=W4065)*($E$2:$E$10000="51")*($P$2:$P$10000))</f>
        <v>0</v>
      </c>
      <c r="AC4065" s="957">
        <f t="shared" si="319"/>
        <v>0</v>
      </c>
    </row>
    <row r="4066" spans="24:29" x14ac:dyDescent="0.3">
      <c r="X4066" s="970" t="str">
        <f t="shared" si="317"/>
        <v>PAS AE 2018</v>
      </c>
      <c r="Y4066" s="970" t="str">
        <f t="shared" si="318"/>
        <v/>
      </c>
      <c r="Z4066" s="957">
        <f t="shared" si="315"/>
        <v>0</v>
      </c>
      <c r="AA4066" s="957" t="str">
        <f t="shared" si="316"/>
        <v/>
      </c>
      <c r="AB4066" s="957">
        <f t="array" ref="AB4066">MAX(($I$2:$I$10000=I4066)*($W$2:$W$10000=W4066)*($E$2:$E$10000="51")*($P$2:$P$10000))</f>
        <v>0</v>
      </c>
      <c r="AC4066" s="957">
        <f t="shared" si="319"/>
        <v>0</v>
      </c>
    </row>
    <row r="4067" spans="24:29" x14ac:dyDescent="0.3">
      <c r="X4067" s="970" t="str">
        <f t="shared" si="317"/>
        <v>PAS AE 2018</v>
      </c>
      <c r="Y4067" s="970" t="str">
        <f t="shared" si="318"/>
        <v/>
      </c>
      <c r="Z4067" s="957">
        <f t="shared" si="315"/>
        <v>0</v>
      </c>
      <c r="AA4067" s="957" t="str">
        <f t="shared" si="316"/>
        <v/>
      </c>
      <c r="AB4067" s="957">
        <f t="array" ref="AB4067">MAX(($I$2:$I$10000=I4067)*($W$2:$W$10000=W4067)*($E$2:$E$10000="51")*($P$2:$P$10000))</f>
        <v>0</v>
      </c>
      <c r="AC4067" s="957">
        <f t="shared" si="319"/>
        <v>0</v>
      </c>
    </row>
    <row r="4068" spans="24:29" x14ac:dyDescent="0.3">
      <c r="X4068" s="970" t="str">
        <f t="shared" si="317"/>
        <v>PAS AE 2018</v>
      </c>
      <c r="Y4068" s="970" t="str">
        <f t="shared" si="318"/>
        <v/>
      </c>
      <c r="Z4068" s="957">
        <f t="shared" si="315"/>
        <v>0</v>
      </c>
      <c r="AA4068" s="957" t="str">
        <f t="shared" si="316"/>
        <v/>
      </c>
      <c r="AB4068" s="957">
        <f t="array" ref="AB4068">MAX(($I$2:$I$10000=I4068)*($W$2:$W$10000=W4068)*($E$2:$E$10000="51")*($P$2:$P$10000))</f>
        <v>0</v>
      </c>
      <c r="AC4068" s="957">
        <f t="shared" si="319"/>
        <v>0</v>
      </c>
    </row>
    <row r="4069" spans="24:29" x14ac:dyDescent="0.3">
      <c r="X4069" s="970" t="str">
        <f t="shared" si="317"/>
        <v>PAS AE 2018</v>
      </c>
      <c r="Y4069" s="970" t="str">
        <f t="shared" si="318"/>
        <v/>
      </c>
      <c r="Z4069" s="957">
        <f t="shared" si="315"/>
        <v>0</v>
      </c>
      <c r="AA4069" s="957" t="str">
        <f t="shared" si="316"/>
        <v/>
      </c>
      <c r="AB4069" s="957">
        <f t="array" ref="AB4069">MAX(($I$2:$I$10000=I4069)*($W$2:$W$10000=W4069)*($E$2:$E$10000="51")*($P$2:$P$10000))</f>
        <v>0</v>
      </c>
      <c r="AC4069" s="957">
        <f t="shared" si="319"/>
        <v>0</v>
      </c>
    </row>
    <row r="4070" spans="24:29" x14ac:dyDescent="0.3">
      <c r="X4070" s="970" t="str">
        <f t="shared" si="317"/>
        <v>PAS AE 2018</v>
      </c>
      <c r="Y4070" s="970" t="str">
        <f t="shared" si="318"/>
        <v/>
      </c>
      <c r="Z4070" s="957">
        <f t="shared" si="315"/>
        <v>0</v>
      </c>
      <c r="AA4070" s="957" t="str">
        <f t="shared" si="316"/>
        <v/>
      </c>
      <c r="AB4070" s="957">
        <f t="array" ref="AB4070">MAX(($I$2:$I$10000=I4070)*($W$2:$W$10000=W4070)*($E$2:$E$10000="51")*($P$2:$P$10000))</f>
        <v>0</v>
      </c>
      <c r="AC4070" s="957">
        <f t="shared" si="319"/>
        <v>0</v>
      </c>
    </row>
    <row r="4071" spans="24:29" x14ac:dyDescent="0.3">
      <c r="X4071" s="970" t="str">
        <f t="shared" si="317"/>
        <v>PAS AE 2018</v>
      </c>
      <c r="Y4071" s="970" t="str">
        <f t="shared" si="318"/>
        <v/>
      </c>
      <c r="Z4071" s="957">
        <f t="shared" si="315"/>
        <v>0</v>
      </c>
      <c r="AA4071" s="957" t="str">
        <f t="shared" si="316"/>
        <v/>
      </c>
      <c r="AB4071" s="957">
        <f t="array" ref="AB4071">MAX(($I$2:$I$10000=I4071)*($W$2:$W$10000=W4071)*($E$2:$E$10000="51")*($P$2:$P$10000))</f>
        <v>0</v>
      </c>
      <c r="AC4071" s="957">
        <f t="shared" si="319"/>
        <v>0</v>
      </c>
    </row>
    <row r="4072" spans="24:29" x14ac:dyDescent="0.3">
      <c r="X4072" s="970" t="str">
        <f t="shared" si="317"/>
        <v>PAS AE 2018</v>
      </c>
      <c r="Y4072" s="970" t="str">
        <f t="shared" si="318"/>
        <v/>
      </c>
      <c r="Z4072" s="957">
        <f t="shared" si="315"/>
        <v>0</v>
      </c>
      <c r="AA4072" s="957" t="str">
        <f t="shared" si="316"/>
        <v/>
      </c>
      <c r="AB4072" s="957">
        <f t="array" ref="AB4072">MAX(($I$2:$I$10000=I4072)*($W$2:$W$10000=W4072)*($E$2:$E$10000="51")*($P$2:$P$10000))</f>
        <v>0</v>
      </c>
      <c r="AC4072" s="957">
        <f t="shared" si="319"/>
        <v>0</v>
      </c>
    </row>
    <row r="4073" spans="24:29" x14ac:dyDescent="0.3">
      <c r="X4073" s="970" t="str">
        <f t="shared" si="317"/>
        <v>PAS AE 2018</v>
      </c>
      <c r="Y4073" s="970" t="str">
        <f t="shared" si="318"/>
        <v/>
      </c>
      <c r="Z4073" s="957">
        <f t="shared" si="315"/>
        <v>0</v>
      </c>
      <c r="AA4073" s="957" t="str">
        <f t="shared" si="316"/>
        <v/>
      </c>
      <c r="AB4073" s="957">
        <f t="array" ref="AB4073">MAX(($I$2:$I$10000=I4073)*($W$2:$W$10000=W4073)*($E$2:$E$10000="51")*($P$2:$P$10000))</f>
        <v>0</v>
      </c>
      <c r="AC4073" s="957">
        <f t="shared" si="319"/>
        <v>0</v>
      </c>
    </row>
    <row r="4074" spans="24:29" x14ac:dyDescent="0.3">
      <c r="X4074" s="970" t="str">
        <f t="shared" si="317"/>
        <v>PAS AE 2018</v>
      </c>
      <c r="Y4074" s="970" t="str">
        <f t="shared" si="318"/>
        <v/>
      </c>
      <c r="Z4074" s="957">
        <f t="shared" si="315"/>
        <v>0</v>
      </c>
      <c r="AA4074" s="957" t="str">
        <f t="shared" si="316"/>
        <v/>
      </c>
      <c r="AB4074" s="957">
        <f t="array" ref="AB4074">MAX(($I$2:$I$10000=I4074)*($W$2:$W$10000=W4074)*($E$2:$E$10000="51")*($P$2:$P$10000))</f>
        <v>0</v>
      </c>
      <c r="AC4074" s="957">
        <f t="shared" si="319"/>
        <v>0</v>
      </c>
    </row>
    <row r="4075" spans="24:29" x14ac:dyDescent="0.3">
      <c r="X4075" s="970" t="str">
        <f t="shared" si="317"/>
        <v>PAS AE 2018</v>
      </c>
      <c r="Y4075" s="970" t="str">
        <f t="shared" si="318"/>
        <v/>
      </c>
      <c r="Z4075" s="957">
        <f t="shared" si="315"/>
        <v>0</v>
      </c>
      <c r="AA4075" s="957" t="str">
        <f t="shared" si="316"/>
        <v/>
      </c>
      <c r="AB4075" s="957">
        <f t="array" ref="AB4075">MAX(($I$2:$I$10000=I4075)*($W$2:$W$10000=W4075)*($E$2:$E$10000="51")*($P$2:$P$10000))</f>
        <v>0</v>
      </c>
      <c r="AC4075" s="957">
        <f t="shared" si="319"/>
        <v>0</v>
      </c>
    </row>
    <row r="4076" spans="24:29" x14ac:dyDescent="0.3">
      <c r="X4076" s="970" t="str">
        <f t="shared" si="317"/>
        <v>PAS AE 2018</v>
      </c>
      <c r="Y4076" s="970" t="str">
        <f t="shared" si="318"/>
        <v/>
      </c>
      <c r="Z4076" s="957">
        <f t="shared" si="315"/>
        <v>0</v>
      </c>
      <c r="AA4076" s="957" t="str">
        <f t="shared" si="316"/>
        <v/>
      </c>
      <c r="AB4076" s="957">
        <f t="array" ref="AB4076">MAX(($I$2:$I$10000=I4076)*($W$2:$W$10000=W4076)*($E$2:$E$10000="51")*($P$2:$P$10000))</f>
        <v>0</v>
      </c>
      <c r="AC4076" s="957">
        <f t="shared" si="319"/>
        <v>0</v>
      </c>
    </row>
    <row r="4077" spans="24:29" x14ac:dyDescent="0.3">
      <c r="X4077" s="970" t="str">
        <f t="shared" si="317"/>
        <v>PAS AE 2018</v>
      </c>
      <c r="Y4077" s="970" t="str">
        <f t="shared" si="318"/>
        <v/>
      </c>
      <c r="Z4077" s="957">
        <f t="shared" si="315"/>
        <v>0</v>
      </c>
      <c r="AA4077" s="957" t="str">
        <f t="shared" si="316"/>
        <v/>
      </c>
      <c r="AB4077" s="957">
        <f t="array" ref="AB4077">MAX(($I$2:$I$10000=I4077)*($W$2:$W$10000=W4077)*($E$2:$E$10000="51")*($P$2:$P$10000))</f>
        <v>0</v>
      </c>
      <c r="AC4077" s="957">
        <f t="shared" si="319"/>
        <v>0</v>
      </c>
    </row>
    <row r="4078" spans="24:29" x14ac:dyDescent="0.3">
      <c r="X4078" s="970" t="str">
        <f t="shared" si="317"/>
        <v>PAS AE 2018</v>
      </c>
      <c r="Y4078" s="970" t="str">
        <f t="shared" si="318"/>
        <v/>
      </c>
      <c r="Z4078" s="957">
        <f t="shared" si="315"/>
        <v>0</v>
      </c>
      <c r="AA4078" s="957" t="str">
        <f t="shared" si="316"/>
        <v/>
      </c>
      <c r="AB4078" s="957">
        <f t="array" ref="AB4078">MAX(($I$2:$I$10000=I4078)*($W$2:$W$10000=W4078)*($E$2:$E$10000="51")*($P$2:$P$10000))</f>
        <v>0</v>
      </c>
      <c r="AC4078" s="957">
        <f t="shared" si="319"/>
        <v>0</v>
      </c>
    </row>
    <row r="4079" spans="24:29" x14ac:dyDescent="0.3">
      <c r="X4079" s="970" t="str">
        <f t="shared" si="317"/>
        <v>PAS AE 2018</v>
      </c>
      <c r="Y4079" s="970" t="str">
        <f t="shared" si="318"/>
        <v/>
      </c>
      <c r="Z4079" s="957">
        <f t="shared" si="315"/>
        <v>0</v>
      </c>
      <c r="AA4079" s="957" t="str">
        <f t="shared" si="316"/>
        <v/>
      </c>
      <c r="AB4079" s="957">
        <f t="array" ref="AB4079">MAX(($I$2:$I$10000=I4079)*($W$2:$W$10000=W4079)*($E$2:$E$10000="51")*($P$2:$P$10000))</f>
        <v>0</v>
      </c>
      <c r="AC4079" s="957">
        <f t="shared" si="319"/>
        <v>0</v>
      </c>
    </row>
    <row r="4080" spans="24:29" x14ac:dyDescent="0.3">
      <c r="X4080" s="970" t="str">
        <f t="shared" si="317"/>
        <v>PAS AE 2018</v>
      </c>
      <c r="Y4080" s="970" t="str">
        <f t="shared" si="318"/>
        <v/>
      </c>
      <c r="Z4080" s="957">
        <f t="shared" si="315"/>
        <v>0</v>
      </c>
      <c r="AA4080" s="957" t="str">
        <f t="shared" si="316"/>
        <v/>
      </c>
      <c r="AB4080" s="957">
        <f t="array" ref="AB4080">MAX(($I$2:$I$10000=I4080)*($W$2:$W$10000=W4080)*($E$2:$E$10000="51")*($P$2:$P$10000))</f>
        <v>0</v>
      </c>
      <c r="AC4080" s="957">
        <f t="shared" si="319"/>
        <v>0</v>
      </c>
    </row>
    <row r="4081" spans="24:29" x14ac:dyDescent="0.3">
      <c r="X4081" s="970" t="str">
        <f t="shared" si="317"/>
        <v>PAS AE 2018</v>
      </c>
      <c r="Y4081" s="970" t="str">
        <f t="shared" si="318"/>
        <v/>
      </c>
      <c r="Z4081" s="957">
        <f t="shared" si="315"/>
        <v>0</v>
      </c>
      <c r="AA4081" s="957" t="str">
        <f t="shared" si="316"/>
        <v/>
      </c>
      <c r="AB4081" s="957">
        <f t="array" ref="AB4081">MAX(($I$2:$I$10000=I4081)*($W$2:$W$10000=W4081)*($E$2:$E$10000="51")*($P$2:$P$10000))</f>
        <v>0</v>
      </c>
      <c r="AC4081" s="957">
        <f t="shared" si="319"/>
        <v>0</v>
      </c>
    </row>
    <row r="4082" spans="24:29" x14ac:dyDescent="0.3">
      <c r="X4082" s="970" t="str">
        <f t="shared" si="317"/>
        <v>PAS AE 2018</v>
      </c>
      <c r="Y4082" s="970" t="str">
        <f t="shared" si="318"/>
        <v/>
      </c>
      <c r="Z4082" s="957">
        <f t="shared" si="315"/>
        <v>0</v>
      </c>
      <c r="AA4082" s="957" t="str">
        <f t="shared" si="316"/>
        <v/>
      </c>
      <c r="AB4082" s="957">
        <f t="array" ref="AB4082">MAX(($I$2:$I$10000=I4082)*($W$2:$W$10000=W4082)*($E$2:$E$10000="51")*($P$2:$P$10000))</f>
        <v>0</v>
      </c>
      <c r="AC4082" s="957">
        <f t="shared" si="319"/>
        <v>0</v>
      </c>
    </row>
    <row r="4083" spans="24:29" x14ac:dyDescent="0.3">
      <c r="X4083" s="970" t="str">
        <f t="shared" si="317"/>
        <v>PAS AE 2018</v>
      </c>
      <c r="Y4083" s="970" t="str">
        <f t="shared" si="318"/>
        <v/>
      </c>
      <c r="Z4083" s="957">
        <f t="shared" si="315"/>
        <v>0</v>
      </c>
      <c r="AA4083" s="957" t="str">
        <f t="shared" si="316"/>
        <v/>
      </c>
      <c r="AB4083" s="957">
        <f t="array" ref="AB4083">MAX(($I$2:$I$10000=I4083)*($W$2:$W$10000=W4083)*($E$2:$E$10000="51")*($P$2:$P$10000))</f>
        <v>0</v>
      </c>
      <c r="AC4083" s="957">
        <f t="shared" si="319"/>
        <v>0</v>
      </c>
    </row>
    <row r="4084" spans="24:29" x14ac:dyDescent="0.3">
      <c r="X4084" s="970" t="str">
        <f t="shared" si="317"/>
        <v>PAS AE 2018</v>
      </c>
      <c r="Y4084" s="970" t="str">
        <f t="shared" si="318"/>
        <v/>
      </c>
      <c r="Z4084" s="957">
        <f t="shared" si="315"/>
        <v>0</v>
      </c>
      <c r="AA4084" s="957" t="str">
        <f t="shared" si="316"/>
        <v/>
      </c>
      <c r="AB4084" s="957">
        <f t="array" ref="AB4084">MAX(($I$2:$I$10000=I4084)*($W$2:$W$10000=W4084)*($E$2:$E$10000="51")*($P$2:$P$10000))</f>
        <v>0</v>
      </c>
      <c r="AC4084" s="957">
        <f t="shared" si="319"/>
        <v>0</v>
      </c>
    </row>
    <row r="4085" spans="24:29" x14ac:dyDescent="0.3">
      <c r="X4085" s="970" t="str">
        <f t="shared" si="317"/>
        <v>PAS AE 2018</v>
      </c>
      <c r="Y4085" s="970" t="str">
        <f t="shared" si="318"/>
        <v/>
      </c>
      <c r="Z4085" s="957">
        <f t="shared" si="315"/>
        <v>0</v>
      </c>
      <c r="AA4085" s="957" t="str">
        <f t="shared" si="316"/>
        <v/>
      </c>
      <c r="AB4085" s="957">
        <f t="array" ref="AB4085">MAX(($I$2:$I$10000=I4085)*($W$2:$W$10000=W4085)*($E$2:$E$10000="51")*($P$2:$P$10000))</f>
        <v>0</v>
      </c>
      <c r="AC4085" s="957">
        <f t="shared" si="319"/>
        <v>0</v>
      </c>
    </row>
    <row r="4086" spans="24:29" x14ac:dyDescent="0.3">
      <c r="X4086" s="970" t="str">
        <f t="shared" si="317"/>
        <v>PAS AE 2018</v>
      </c>
      <c r="Y4086" s="970" t="str">
        <f t="shared" si="318"/>
        <v/>
      </c>
      <c r="Z4086" s="957">
        <f t="shared" si="315"/>
        <v>0</v>
      </c>
      <c r="AA4086" s="957" t="str">
        <f t="shared" si="316"/>
        <v/>
      </c>
      <c r="AB4086" s="957">
        <f t="array" ref="AB4086">MAX(($I$2:$I$10000=I4086)*($W$2:$W$10000=W4086)*($E$2:$E$10000="51")*($P$2:$P$10000))</f>
        <v>0</v>
      </c>
      <c r="AC4086" s="957">
        <f t="shared" si="319"/>
        <v>0</v>
      </c>
    </row>
    <row r="4087" spans="24:29" x14ac:dyDescent="0.3">
      <c r="X4087" s="970" t="str">
        <f t="shared" si="317"/>
        <v>PAS AE 2018</v>
      </c>
      <c r="Y4087" s="970" t="str">
        <f t="shared" si="318"/>
        <v/>
      </c>
      <c r="Z4087" s="957">
        <f t="shared" si="315"/>
        <v>0</v>
      </c>
      <c r="AA4087" s="957" t="str">
        <f t="shared" si="316"/>
        <v/>
      </c>
      <c r="AB4087" s="957">
        <f t="array" ref="AB4087">MAX(($I$2:$I$10000=I4087)*($W$2:$W$10000=W4087)*($E$2:$E$10000="51")*($P$2:$P$10000))</f>
        <v>0</v>
      </c>
      <c r="AC4087" s="957">
        <f t="shared" si="319"/>
        <v>0</v>
      </c>
    </row>
    <row r="4088" spans="24:29" x14ac:dyDescent="0.3">
      <c r="X4088" s="970" t="str">
        <f t="shared" si="317"/>
        <v>PAS AE 2018</v>
      </c>
      <c r="Y4088" s="970" t="str">
        <f t="shared" si="318"/>
        <v/>
      </c>
      <c r="Z4088" s="957">
        <f t="shared" si="315"/>
        <v>0</v>
      </c>
      <c r="AA4088" s="957" t="str">
        <f t="shared" si="316"/>
        <v/>
      </c>
      <c r="AB4088" s="957">
        <f t="array" ref="AB4088">MAX(($I$2:$I$10000=I4088)*($W$2:$W$10000=W4088)*($E$2:$E$10000="51")*($P$2:$P$10000))</f>
        <v>0</v>
      </c>
      <c r="AC4088" s="957">
        <f t="shared" si="319"/>
        <v>0</v>
      </c>
    </row>
    <row r="4089" spans="24:29" x14ac:dyDescent="0.3">
      <c r="X4089" s="970" t="str">
        <f t="shared" si="317"/>
        <v>PAS AE 2018</v>
      </c>
      <c r="Y4089" s="970" t="str">
        <f t="shared" si="318"/>
        <v/>
      </c>
      <c r="Z4089" s="957">
        <f t="shared" si="315"/>
        <v>0</v>
      </c>
      <c r="AA4089" s="957" t="str">
        <f t="shared" si="316"/>
        <v/>
      </c>
      <c r="AB4089" s="957">
        <f t="array" ref="AB4089">MAX(($I$2:$I$10000=I4089)*($W$2:$W$10000=W4089)*($E$2:$E$10000="51")*($P$2:$P$10000))</f>
        <v>0</v>
      </c>
      <c r="AC4089" s="957">
        <f t="shared" si="319"/>
        <v>0</v>
      </c>
    </row>
    <row r="4090" spans="24:29" x14ac:dyDescent="0.3">
      <c r="X4090" s="970" t="str">
        <f t="shared" si="317"/>
        <v>PAS AE 2018</v>
      </c>
      <c r="Y4090" s="970" t="str">
        <f t="shared" si="318"/>
        <v/>
      </c>
      <c r="Z4090" s="957">
        <f t="shared" si="315"/>
        <v>0</v>
      </c>
      <c r="AA4090" s="957" t="str">
        <f t="shared" si="316"/>
        <v/>
      </c>
      <c r="AB4090" s="957">
        <f t="array" ref="AB4090">MAX(($I$2:$I$10000=I4090)*($W$2:$W$10000=W4090)*($E$2:$E$10000="51")*($P$2:$P$10000))</f>
        <v>0</v>
      </c>
      <c r="AC4090" s="957">
        <f t="shared" si="319"/>
        <v>0</v>
      </c>
    </row>
    <row r="4091" spans="24:29" x14ac:dyDescent="0.3">
      <c r="X4091" s="970" t="str">
        <f t="shared" si="317"/>
        <v>PAS AE 2018</v>
      </c>
      <c r="Y4091" s="970" t="str">
        <f t="shared" si="318"/>
        <v/>
      </c>
      <c r="Z4091" s="957">
        <f t="shared" si="315"/>
        <v>0</v>
      </c>
      <c r="AA4091" s="957" t="str">
        <f t="shared" si="316"/>
        <v/>
      </c>
      <c r="AB4091" s="957">
        <f t="array" ref="AB4091">MAX(($I$2:$I$10000=I4091)*($W$2:$W$10000=W4091)*($E$2:$E$10000="51")*($P$2:$P$10000))</f>
        <v>0</v>
      </c>
      <c r="AC4091" s="957">
        <f t="shared" si="319"/>
        <v>0</v>
      </c>
    </row>
    <row r="4092" spans="24:29" x14ac:dyDescent="0.3">
      <c r="X4092" s="970" t="str">
        <f t="shared" si="317"/>
        <v>PAS AE 2018</v>
      </c>
      <c r="Y4092" s="970" t="str">
        <f t="shared" si="318"/>
        <v/>
      </c>
      <c r="Z4092" s="957">
        <f t="shared" si="315"/>
        <v>0</v>
      </c>
      <c r="AA4092" s="957" t="str">
        <f t="shared" si="316"/>
        <v/>
      </c>
      <c r="AB4092" s="957">
        <f t="array" ref="AB4092">MAX(($I$2:$I$10000=I4092)*($W$2:$W$10000=W4092)*($E$2:$E$10000="51")*($P$2:$P$10000))</f>
        <v>0</v>
      </c>
      <c r="AC4092" s="957">
        <f t="shared" si="319"/>
        <v>0</v>
      </c>
    </row>
    <row r="4093" spans="24:29" x14ac:dyDescent="0.3">
      <c r="X4093" s="970" t="str">
        <f t="shared" si="317"/>
        <v>PAS AE 2018</v>
      </c>
      <c r="Y4093" s="970" t="str">
        <f t="shared" si="318"/>
        <v/>
      </c>
      <c r="Z4093" s="957">
        <f t="shared" si="315"/>
        <v>0</v>
      </c>
      <c r="AA4093" s="957" t="str">
        <f t="shared" si="316"/>
        <v/>
      </c>
      <c r="AB4093" s="957">
        <f t="array" ref="AB4093">MAX(($I$2:$I$10000=I4093)*($W$2:$W$10000=W4093)*($E$2:$E$10000="51")*($P$2:$P$10000))</f>
        <v>0</v>
      </c>
      <c r="AC4093" s="957">
        <f t="shared" si="319"/>
        <v>0</v>
      </c>
    </row>
    <row r="4094" spans="24:29" x14ac:dyDescent="0.3">
      <c r="X4094" s="970" t="str">
        <f t="shared" si="317"/>
        <v>PAS AE 2018</v>
      </c>
      <c r="Y4094" s="970" t="str">
        <f t="shared" si="318"/>
        <v/>
      </c>
      <c r="Z4094" s="957">
        <f t="shared" si="315"/>
        <v>0</v>
      </c>
      <c r="AA4094" s="957" t="str">
        <f t="shared" si="316"/>
        <v/>
      </c>
      <c r="AB4094" s="957">
        <f t="array" ref="AB4094">MAX(($I$2:$I$10000=I4094)*($W$2:$W$10000=W4094)*($E$2:$E$10000="51")*($P$2:$P$10000))</f>
        <v>0</v>
      </c>
      <c r="AC4094" s="957">
        <f t="shared" si="319"/>
        <v>0</v>
      </c>
    </row>
    <row r="4095" spans="24:29" x14ac:dyDescent="0.3">
      <c r="X4095" s="970" t="str">
        <f t="shared" si="317"/>
        <v>PAS AE 2018</v>
      </c>
      <c r="Y4095" s="970" t="str">
        <f t="shared" si="318"/>
        <v/>
      </c>
      <c r="Z4095" s="957">
        <f t="shared" si="315"/>
        <v>0</v>
      </c>
      <c r="AA4095" s="957" t="str">
        <f t="shared" si="316"/>
        <v/>
      </c>
      <c r="AB4095" s="957">
        <f t="array" ref="AB4095">MAX(($I$2:$I$10000=I4095)*($W$2:$W$10000=W4095)*($E$2:$E$10000="51")*($P$2:$P$10000))</f>
        <v>0</v>
      </c>
      <c r="AC4095" s="957">
        <f t="shared" si="319"/>
        <v>0</v>
      </c>
    </row>
    <row r="4096" spans="24:29" x14ac:dyDescent="0.3">
      <c r="X4096" s="970" t="str">
        <f t="shared" si="317"/>
        <v>PAS AE 2018</v>
      </c>
      <c r="Y4096" s="970" t="str">
        <f t="shared" si="318"/>
        <v/>
      </c>
      <c r="Z4096" s="957">
        <f t="shared" si="315"/>
        <v>0</v>
      </c>
      <c r="AA4096" s="957" t="str">
        <f t="shared" si="316"/>
        <v/>
      </c>
      <c r="AB4096" s="957">
        <f t="array" ref="AB4096">MAX(($I$2:$I$10000=I4096)*($W$2:$W$10000=W4096)*($E$2:$E$10000="51")*($P$2:$P$10000))</f>
        <v>0</v>
      </c>
      <c r="AC4096" s="957">
        <f t="shared" si="319"/>
        <v>0</v>
      </c>
    </row>
    <row r="4097" spans="24:29" x14ac:dyDescent="0.3">
      <c r="X4097" s="970" t="str">
        <f t="shared" si="317"/>
        <v>PAS AE 2018</v>
      </c>
      <c r="Y4097" s="970" t="str">
        <f t="shared" si="318"/>
        <v/>
      </c>
      <c r="Z4097" s="957">
        <f t="shared" si="315"/>
        <v>0</v>
      </c>
      <c r="AA4097" s="957" t="str">
        <f t="shared" si="316"/>
        <v/>
      </c>
      <c r="AB4097" s="957">
        <f t="array" ref="AB4097">MAX(($I$2:$I$10000=I4097)*($W$2:$W$10000=W4097)*($E$2:$E$10000="51")*($P$2:$P$10000))</f>
        <v>0</v>
      </c>
      <c r="AC4097" s="957">
        <f t="shared" si="319"/>
        <v>0</v>
      </c>
    </row>
    <row r="4098" spans="24:29" x14ac:dyDescent="0.3">
      <c r="X4098" s="970" t="str">
        <f t="shared" si="317"/>
        <v>PAS AE 2018</v>
      </c>
      <c r="Y4098" s="970" t="str">
        <f t="shared" si="318"/>
        <v/>
      </c>
      <c r="Z4098" s="957">
        <f t="shared" ref="Z4098:Z4161" si="320">IF(AND(X4098="AE 2018",Y4098&lt;&gt;"0"),F4098,0)</f>
        <v>0</v>
      </c>
      <c r="AA4098" s="957" t="str">
        <f t="shared" ref="AA4098:AA4161" si="321">LEFT(C4098,12)</f>
        <v/>
      </c>
      <c r="AB4098" s="957">
        <f t="array" ref="AB4098">MAX(($I$2:$I$10000=I4098)*($W$2:$W$10000=W4098)*($E$2:$E$10000="51")*($P$2:$P$10000))</f>
        <v>0</v>
      </c>
      <c r="AC4098" s="957">
        <f t="shared" si="319"/>
        <v>0</v>
      </c>
    </row>
    <row r="4099" spans="24:29" x14ac:dyDescent="0.3">
      <c r="X4099" s="970" t="str">
        <f t="shared" ref="X4099:X4162" si="322">IF(AND(OR(E4099="51",E4099="57",E4099="54",E4099="61"),YEAR(AB4099)=2018),"AE 2018","PAS AE 2018")</f>
        <v>PAS AE 2018</v>
      </c>
      <c r="Y4099" s="970" t="str">
        <f t="shared" ref="Y4099:Y4162" si="323">CONCATENATE(W4099,I4099,E4099)</f>
        <v/>
      </c>
      <c r="Z4099" s="957">
        <f t="shared" si="320"/>
        <v>0</v>
      </c>
      <c r="AA4099" s="957" t="str">
        <f t="shared" si="321"/>
        <v/>
      </c>
      <c r="AB4099" s="957">
        <f t="array" ref="AB4099">MAX(($I$2:$I$10000=I4099)*($W$2:$W$10000=W4099)*($E$2:$E$10000="51")*($P$2:$P$10000))</f>
        <v>0</v>
      </c>
      <c r="AC4099" s="957">
        <f t="shared" ref="AC4099:AC4162" si="324">IF(YEAR(A4099)&gt;2018,0,F4099)</f>
        <v>0</v>
      </c>
    </row>
    <row r="4100" spans="24:29" x14ac:dyDescent="0.3">
      <c r="X4100" s="970" t="str">
        <f t="shared" si="322"/>
        <v>PAS AE 2018</v>
      </c>
      <c r="Y4100" s="970" t="str">
        <f t="shared" si="323"/>
        <v/>
      </c>
      <c r="Z4100" s="957">
        <f t="shared" si="320"/>
        <v>0</v>
      </c>
      <c r="AA4100" s="957" t="str">
        <f t="shared" si="321"/>
        <v/>
      </c>
      <c r="AB4100" s="957">
        <f t="array" ref="AB4100">MAX(($I$2:$I$10000=I4100)*($W$2:$W$10000=W4100)*($E$2:$E$10000="51")*($P$2:$P$10000))</f>
        <v>0</v>
      </c>
      <c r="AC4100" s="957">
        <f t="shared" si="324"/>
        <v>0</v>
      </c>
    </row>
    <row r="4101" spans="24:29" x14ac:dyDescent="0.3">
      <c r="X4101" s="970" t="str">
        <f t="shared" si="322"/>
        <v>PAS AE 2018</v>
      </c>
      <c r="Y4101" s="970" t="str">
        <f t="shared" si="323"/>
        <v/>
      </c>
      <c r="Z4101" s="957">
        <f t="shared" si="320"/>
        <v>0</v>
      </c>
      <c r="AA4101" s="957" t="str">
        <f t="shared" si="321"/>
        <v/>
      </c>
      <c r="AB4101" s="957">
        <f t="array" ref="AB4101">MAX(($I$2:$I$10000=I4101)*($W$2:$W$10000=W4101)*($E$2:$E$10000="51")*($P$2:$P$10000))</f>
        <v>0</v>
      </c>
      <c r="AC4101" s="957">
        <f t="shared" si="324"/>
        <v>0</v>
      </c>
    </row>
    <row r="4102" spans="24:29" x14ac:dyDescent="0.3">
      <c r="X4102" s="970" t="str">
        <f t="shared" si="322"/>
        <v>PAS AE 2018</v>
      </c>
      <c r="Y4102" s="970" t="str">
        <f t="shared" si="323"/>
        <v/>
      </c>
      <c r="Z4102" s="957">
        <f t="shared" si="320"/>
        <v>0</v>
      </c>
      <c r="AA4102" s="957" t="str">
        <f t="shared" si="321"/>
        <v/>
      </c>
      <c r="AB4102" s="957">
        <f t="array" ref="AB4102">MAX(($I$2:$I$10000=I4102)*($W$2:$W$10000=W4102)*($E$2:$E$10000="51")*($P$2:$P$10000))</f>
        <v>0</v>
      </c>
      <c r="AC4102" s="957">
        <f t="shared" si="324"/>
        <v>0</v>
      </c>
    </row>
    <row r="4103" spans="24:29" x14ac:dyDescent="0.3">
      <c r="X4103" s="970" t="str">
        <f t="shared" si="322"/>
        <v>PAS AE 2018</v>
      </c>
      <c r="Y4103" s="970" t="str">
        <f t="shared" si="323"/>
        <v/>
      </c>
      <c r="Z4103" s="957">
        <f t="shared" si="320"/>
        <v>0</v>
      </c>
      <c r="AA4103" s="957" t="str">
        <f t="shared" si="321"/>
        <v/>
      </c>
      <c r="AB4103" s="957">
        <f t="array" ref="AB4103">MAX(($I$2:$I$10000=I4103)*($W$2:$W$10000=W4103)*($E$2:$E$10000="51")*($P$2:$P$10000))</f>
        <v>0</v>
      </c>
      <c r="AC4103" s="957">
        <f t="shared" si="324"/>
        <v>0</v>
      </c>
    </row>
    <row r="4104" spans="24:29" x14ac:dyDescent="0.3">
      <c r="X4104" s="970" t="str">
        <f t="shared" si="322"/>
        <v>PAS AE 2018</v>
      </c>
      <c r="Y4104" s="970" t="str">
        <f t="shared" si="323"/>
        <v/>
      </c>
      <c r="Z4104" s="957">
        <f t="shared" si="320"/>
        <v>0</v>
      </c>
      <c r="AA4104" s="957" t="str">
        <f t="shared" si="321"/>
        <v/>
      </c>
      <c r="AB4104" s="957">
        <f t="array" ref="AB4104">MAX(($I$2:$I$10000=I4104)*($W$2:$W$10000=W4104)*($E$2:$E$10000="51")*($P$2:$P$10000))</f>
        <v>0</v>
      </c>
      <c r="AC4104" s="957">
        <f t="shared" si="324"/>
        <v>0</v>
      </c>
    </row>
    <row r="4105" spans="24:29" x14ac:dyDescent="0.3">
      <c r="X4105" s="970" t="str">
        <f t="shared" si="322"/>
        <v>PAS AE 2018</v>
      </c>
      <c r="Y4105" s="970" t="str">
        <f t="shared" si="323"/>
        <v/>
      </c>
      <c r="Z4105" s="957">
        <f t="shared" si="320"/>
        <v>0</v>
      </c>
      <c r="AA4105" s="957" t="str">
        <f t="shared" si="321"/>
        <v/>
      </c>
      <c r="AB4105" s="957">
        <f t="array" ref="AB4105">MAX(($I$2:$I$10000=I4105)*($W$2:$W$10000=W4105)*($E$2:$E$10000="51")*($P$2:$P$10000))</f>
        <v>0</v>
      </c>
      <c r="AC4105" s="957">
        <f t="shared" si="324"/>
        <v>0</v>
      </c>
    </row>
    <row r="4106" spans="24:29" x14ac:dyDescent="0.3">
      <c r="X4106" s="970" t="str">
        <f t="shared" si="322"/>
        <v>PAS AE 2018</v>
      </c>
      <c r="Y4106" s="970" t="str">
        <f t="shared" si="323"/>
        <v/>
      </c>
      <c r="Z4106" s="957">
        <f t="shared" si="320"/>
        <v>0</v>
      </c>
      <c r="AA4106" s="957" t="str">
        <f t="shared" si="321"/>
        <v/>
      </c>
      <c r="AB4106" s="957">
        <f t="array" ref="AB4106">MAX(($I$2:$I$10000=I4106)*($W$2:$W$10000=W4106)*($E$2:$E$10000="51")*($P$2:$P$10000))</f>
        <v>0</v>
      </c>
      <c r="AC4106" s="957">
        <f t="shared" si="324"/>
        <v>0</v>
      </c>
    </row>
    <row r="4107" spans="24:29" x14ac:dyDescent="0.3">
      <c r="X4107" s="970" t="str">
        <f t="shared" si="322"/>
        <v>PAS AE 2018</v>
      </c>
      <c r="Y4107" s="970" t="str">
        <f t="shared" si="323"/>
        <v/>
      </c>
      <c r="Z4107" s="957">
        <f t="shared" si="320"/>
        <v>0</v>
      </c>
      <c r="AA4107" s="957" t="str">
        <f t="shared" si="321"/>
        <v/>
      </c>
      <c r="AB4107" s="957">
        <f t="array" ref="AB4107">MAX(($I$2:$I$10000=I4107)*($W$2:$W$10000=W4107)*($E$2:$E$10000="51")*($P$2:$P$10000))</f>
        <v>0</v>
      </c>
      <c r="AC4107" s="957">
        <f t="shared" si="324"/>
        <v>0</v>
      </c>
    </row>
    <row r="4108" spans="24:29" x14ac:dyDescent="0.3">
      <c r="X4108" s="970" t="str">
        <f t="shared" si="322"/>
        <v>PAS AE 2018</v>
      </c>
      <c r="Y4108" s="970" t="str">
        <f t="shared" si="323"/>
        <v/>
      </c>
      <c r="Z4108" s="957">
        <f t="shared" si="320"/>
        <v>0</v>
      </c>
      <c r="AA4108" s="957" t="str">
        <f t="shared" si="321"/>
        <v/>
      </c>
      <c r="AB4108" s="957">
        <f t="array" ref="AB4108">MAX(($I$2:$I$10000=I4108)*($W$2:$W$10000=W4108)*($E$2:$E$10000="51")*($P$2:$P$10000))</f>
        <v>0</v>
      </c>
      <c r="AC4108" s="957">
        <f t="shared" si="324"/>
        <v>0</v>
      </c>
    </row>
    <row r="4109" spans="24:29" x14ac:dyDescent="0.3">
      <c r="X4109" s="970" t="str">
        <f t="shared" si="322"/>
        <v>PAS AE 2018</v>
      </c>
      <c r="Y4109" s="970" t="str">
        <f t="shared" si="323"/>
        <v/>
      </c>
      <c r="Z4109" s="957">
        <f t="shared" si="320"/>
        <v>0</v>
      </c>
      <c r="AA4109" s="957" t="str">
        <f t="shared" si="321"/>
        <v/>
      </c>
      <c r="AB4109" s="957">
        <f t="array" ref="AB4109">MAX(($I$2:$I$10000=I4109)*($W$2:$W$10000=W4109)*($E$2:$E$10000="51")*($P$2:$P$10000))</f>
        <v>0</v>
      </c>
      <c r="AC4109" s="957">
        <f t="shared" si="324"/>
        <v>0</v>
      </c>
    </row>
    <row r="4110" spans="24:29" x14ac:dyDescent="0.3">
      <c r="X4110" s="970" t="str">
        <f t="shared" si="322"/>
        <v>PAS AE 2018</v>
      </c>
      <c r="Y4110" s="970" t="str">
        <f t="shared" si="323"/>
        <v/>
      </c>
      <c r="Z4110" s="957">
        <f t="shared" si="320"/>
        <v>0</v>
      </c>
      <c r="AA4110" s="957" t="str">
        <f t="shared" si="321"/>
        <v/>
      </c>
      <c r="AB4110" s="957">
        <f t="array" ref="AB4110">MAX(($I$2:$I$10000=I4110)*($W$2:$W$10000=W4110)*($E$2:$E$10000="51")*($P$2:$P$10000))</f>
        <v>0</v>
      </c>
      <c r="AC4110" s="957">
        <f t="shared" si="324"/>
        <v>0</v>
      </c>
    </row>
    <row r="4111" spans="24:29" x14ac:dyDescent="0.3">
      <c r="X4111" s="970" t="str">
        <f t="shared" si="322"/>
        <v>PAS AE 2018</v>
      </c>
      <c r="Y4111" s="970" t="str">
        <f t="shared" si="323"/>
        <v/>
      </c>
      <c r="Z4111" s="957">
        <f t="shared" si="320"/>
        <v>0</v>
      </c>
      <c r="AA4111" s="957" t="str">
        <f t="shared" si="321"/>
        <v/>
      </c>
      <c r="AB4111" s="957">
        <f t="array" ref="AB4111">MAX(($I$2:$I$10000=I4111)*($W$2:$W$10000=W4111)*($E$2:$E$10000="51")*($P$2:$P$10000))</f>
        <v>0</v>
      </c>
      <c r="AC4111" s="957">
        <f t="shared" si="324"/>
        <v>0</v>
      </c>
    </row>
    <row r="4112" spans="24:29" x14ac:dyDescent="0.3">
      <c r="X4112" s="970" t="str">
        <f t="shared" si="322"/>
        <v>PAS AE 2018</v>
      </c>
      <c r="Y4112" s="970" t="str">
        <f t="shared" si="323"/>
        <v/>
      </c>
      <c r="Z4112" s="957">
        <f t="shared" si="320"/>
        <v>0</v>
      </c>
      <c r="AA4112" s="957" t="str">
        <f t="shared" si="321"/>
        <v/>
      </c>
      <c r="AB4112" s="957">
        <f t="array" ref="AB4112">MAX(($I$2:$I$10000=I4112)*($W$2:$W$10000=W4112)*($E$2:$E$10000="51")*($P$2:$P$10000))</f>
        <v>0</v>
      </c>
      <c r="AC4112" s="957">
        <f t="shared" si="324"/>
        <v>0</v>
      </c>
    </row>
    <row r="4113" spans="24:29" x14ac:dyDescent="0.3">
      <c r="X4113" s="970" t="str">
        <f t="shared" si="322"/>
        <v>PAS AE 2018</v>
      </c>
      <c r="Y4113" s="970" t="str">
        <f t="shared" si="323"/>
        <v/>
      </c>
      <c r="Z4113" s="957">
        <f t="shared" si="320"/>
        <v>0</v>
      </c>
      <c r="AA4113" s="957" t="str">
        <f t="shared" si="321"/>
        <v/>
      </c>
      <c r="AB4113" s="957">
        <f t="array" ref="AB4113">MAX(($I$2:$I$10000=I4113)*($W$2:$W$10000=W4113)*($E$2:$E$10000="51")*($P$2:$P$10000))</f>
        <v>0</v>
      </c>
      <c r="AC4113" s="957">
        <f t="shared" si="324"/>
        <v>0</v>
      </c>
    </row>
    <row r="4114" spans="24:29" x14ac:dyDescent="0.3">
      <c r="X4114" s="970" t="str">
        <f t="shared" si="322"/>
        <v>PAS AE 2018</v>
      </c>
      <c r="Y4114" s="970" t="str">
        <f t="shared" si="323"/>
        <v/>
      </c>
      <c r="Z4114" s="957">
        <f t="shared" si="320"/>
        <v>0</v>
      </c>
      <c r="AA4114" s="957" t="str">
        <f t="shared" si="321"/>
        <v/>
      </c>
      <c r="AB4114" s="957">
        <f t="array" ref="AB4114">MAX(($I$2:$I$10000=I4114)*($W$2:$W$10000=W4114)*($E$2:$E$10000="51")*($P$2:$P$10000))</f>
        <v>0</v>
      </c>
      <c r="AC4114" s="957">
        <f t="shared" si="324"/>
        <v>0</v>
      </c>
    </row>
    <row r="4115" spans="24:29" x14ac:dyDescent="0.3">
      <c r="X4115" s="970" t="str">
        <f t="shared" si="322"/>
        <v>PAS AE 2018</v>
      </c>
      <c r="Y4115" s="970" t="str">
        <f t="shared" si="323"/>
        <v/>
      </c>
      <c r="Z4115" s="957">
        <f t="shared" si="320"/>
        <v>0</v>
      </c>
      <c r="AA4115" s="957" t="str">
        <f t="shared" si="321"/>
        <v/>
      </c>
      <c r="AB4115" s="957">
        <f t="array" ref="AB4115">MAX(($I$2:$I$10000=I4115)*($W$2:$W$10000=W4115)*($E$2:$E$10000="51")*($P$2:$P$10000))</f>
        <v>0</v>
      </c>
      <c r="AC4115" s="957">
        <f t="shared" si="324"/>
        <v>0</v>
      </c>
    </row>
    <row r="4116" spans="24:29" x14ac:dyDescent="0.3">
      <c r="X4116" s="970" t="str">
        <f t="shared" si="322"/>
        <v>PAS AE 2018</v>
      </c>
      <c r="Y4116" s="970" t="str">
        <f t="shared" si="323"/>
        <v/>
      </c>
      <c r="Z4116" s="957">
        <f t="shared" si="320"/>
        <v>0</v>
      </c>
      <c r="AA4116" s="957" t="str">
        <f t="shared" si="321"/>
        <v/>
      </c>
      <c r="AB4116" s="957">
        <f t="array" ref="AB4116">MAX(($I$2:$I$10000=I4116)*($W$2:$W$10000=W4116)*($E$2:$E$10000="51")*($P$2:$P$10000))</f>
        <v>0</v>
      </c>
      <c r="AC4116" s="957">
        <f t="shared" si="324"/>
        <v>0</v>
      </c>
    </row>
    <row r="4117" spans="24:29" x14ac:dyDescent="0.3">
      <c r="X4117" s="970" t="str">
        <f t="shared" si="322"/>
        <v>PAS AE 2018</v>
      </c>
      <c r="Y4117" s="970" t="str">
        <f t="shared" si="323"/>
        <v/>
      </c>
      <c r="Z4117" s="957">
        <f t="shared" si="320"/>
        <v>0</v>
      </c>
      <c r="AA4117" s="957" t="str">
        <f t="shared" si="321"/>
        <v/>
      </c>
      <c r="AB4117" s="957">
        <f t="array" ref="AB4117">MAX(($I$2:$I$10000=I4117)*($W$2:$W$10000=W4117)*($E$2:$E$10000="51")*($P$2:$P$10000))</f>
        <v>0</v>
      </c>
      <c r="AC4117" s="957">
        <f t="shared" si="324"/>
        <v>0</v>
      </c>
    </row>
    <row r="4118" spans="24:29" x14ac:dyDescent="0.3">
      <c r="X4118" s="970" t="str">
        <f t="shared" si="322"/>
        <v>PAS AE 2018</v>
      </c>
      <c r="Y4118" s="970" t="str">
        <f t="shared" si="323"/>
        <v/>
      </c>
      <c r="Z4118" s="957">
        <f t="shared" si="320"/>
        <v>0</v>
      </c>
      <c r="AA4118" s="957" t="str">
        <f t="shared" si="321"/>
        <v/>
      </c>
      <c r="AB4118" s="957">
        <f t="array" ref="AB4118">MAX(($I$2:$I$10000=I4118)*($W$2:$W$10000=W4118)*($E$2:$E$10000="51")*($P$2:$P$10000))</f>
        <v>0</v>
      </c>
      <c r="AC4118" s="957">
        <f t="shared" si="324"/>
        <v>0</v>
      </c>
    </row>
    <row r="4119" spans="24:29" x14ac:dyDescent="0.3">
      <c r="X4119" s="970" t="str">
        <f t="shared" si="322"/>
        <v>PAS AE 2018</v>
      </c>
      <c r="Y4119" s="970" t="str">
        <f t="shared" si="323"/>
        <v/>
      </c>
      <c r="Z4119" s="957">
        <f t="shared" si="320"/>
        <v>0</v>
      </c>
      <c r="AA4119" s="957" t="str">
        <f t="shared" si="321"/>
        <v/>
      </c>
      <c r="AB4119" s="957">
        <f t="array" ref="AB4119">MAX(($I$2:$I$10000=I4119)*($W$2:$W$10000=W4119)*($E$2:$E$10000="51")*($P$2:$P$10000))</f>
        <v>0</v>
      </c>
      <c r="AC4119" s="957">
        <f t="shared" si="324"/>
        <v>0</v>
      </c>
    </row>
    <row r="4120" spans="24:29" x14ac:dyDescent="0.3">
      <c r="X4120" s="970" t="str">
        <f t="shared" si="322"/>
        <v>PAS AE 2018</v>
      </c>
      <c r="Y4120" s="970" t="str">
        <f t="shared" si="323"/>
        <v/>
      </c>
      <c r="Z4120" s="957">
        <f t="shared" si="320"/>
        <v>0</v>
      </c>
      <c r="AA4120" s="957" t="str">
        <f t="shared" si="321"/>
        <v/>
      </c>
      <c r="AB4120" s="957">
        <f t="array" ref="AB4120">MAX(($I$2:$I$10000=I4120)*($W$2:$W$10000=W4120)*($E$2:$E$10000="51")*($P$2:$P$10000))</f>
        <v>0</v>
      </c>
      <c r="AC4120" s="957">
        <f t="shared" si="324"/>
        <v>0</v>
      </c>
    </row>
    <row r="4121" spans="24:29" x14ac:dyDescent="0.3">
      <c r="X4121" s="970" t="str">
        <f t="shared" si="322"/>
        <v>PAS AE 2018</v>
      </c>
      <c r="Y4121" s="970" t="str">
        <f t="shared" si="323"/>
        <v/>
      </c>
      <c r="Z4121" s="957">
        <f t="shared" si="320"/>
        <v>0</v>
      </c>
      <c r="AA4121" s="957" t="str">
        <f t="shared" si="321"/>
        <v/>
      </c>
      <c r="AB4121" s="957">
        <f t="array" ref="AB4121">MAX(($I$2:$I$10000=I4121)*($W$2:$W$10000=W4121)*($E$2:$E$10000="51")*($P$2:$P$10000))</f>
        <v>0</v>
      </c>
      <c r="AC4121" s="957">
        <f t="shared" si="324"/>
        <v>0</v>
      </c>
    </row>
    <row r="4122" spans="24:29" x14ac:dyDescent="0.3">
      <c r="X4122" s="970" t="str">
        <f t="shared" si="322"/>
        <v>PAS AE 2018</v>
      </c>
      <c r="Y4122" s="970" t="str">
        <f t="shared" si="323"/>
        <v/>
      </c>
      <c r="Z4122" s="957">
        <f t="shared" si="320"/>
        <v>0</v>
      </c>
      <c r="AA4122" s="957" t="str">
        <f t="shared" si="321"/>
        <v/>
      </c>
      <c r="AB4122" s="957">
        <f t="array" ref="AB4122">MAX(($I$2:$I$10000=I4122)*($W$2:$W$10000=W4122)*($E$2:$E$10000="51")*($P$2:$P$10000))</f>
        <v>0</v>
      </c>
      <c r="AC4122" s="957">
        <f t="shared" si="324"/>
        <v>0</v>
      </c>
    </row>
    <row r="4123" spans="24:29" x14ac:dyDescent="0.3">
      <c r="X4123" s="970" t="str">
        <f t="shared" si="322"/>
        <v>PAS AE 2018</v>
      </c>
      <c r="Y4123" s="970" t="str">
        <f t="shared" si="323"/>
        <v/>
      </c>
      <c r="Z4123" s="957">
        <f t="shared" si="320"/>
        <v>0</v>
      </c>
      <c r="AA4123" s="957" t="str">
        <f t="shared" si="321"/>
        <v/>
      </c>
      <c r="AB4123" s="957">
        <f t="array" ref="AB4123">MAX(($I$2:$I$10000=I4123)*($W$2:$W$10000=W4123)*($E$2:$E$10000="51")*($P$2:$P$10000))</f>
        <v>0</v>
      </c>
      <c r="AC4123" s="957">
        <f t="shared" si="324"/>
        <v>0</v>
      </c>
    </row>
    <row r="4124" spans="24:29" x14ac:dyDescent="0.3">
      <c r="X4124" s="970" t="str">
        <f t="shared" si="322"/>
        <v>PAS AE 2018</v>
      </c>
      <c r="Y4124" s="970" t="str">
        <f t="shared" si="323"/>
        <v/>
      </c>
      <c r="Z4124" s="957">
        <f t="shared" si="320"/>
        <v>0</v>
      </c>
      <c r="AA4124" s="957" t="str">
        <f t="shared" si="321"/>
        <v/>
      </c>
      <c r="AB4124" s="957">
        <f t="array" ref="AB4124">MAX(($I$2:$I$10000=I4124)*($W$2:$W$10000=W4124)*($E$2:$E$10000="51")*($P$2:$P$10000))</f>
        <v>0</v>
      </c>
      <c r="AC4124" s="957">
        <f t="shared" si="324"/>
        <v>0</v>
      </c>
    </row>
    <row r="4125" spans="24:29" x14ac:dyDescent="0.3">
      <c r="X4125" s="970" t="str">
        <f t="shared" si="322"/>
        <v>PAS AE 2018</v>
      </c>
      <c r="Y4125" s="970" t="str">
        <f t="shared" si="323"/>
        <v/>
      </c>
      <c r="Z4125" s="957">
        <f t="shared" si="320"/>
        <v>0</v>
      </c>
      <c r="AA4125" s="957" t="str">
        <f t="shared" si="321"/>
        <v/>
      </c>
      <c r="AB4125" s="957">
        <f t="array" ref="AB4125">MAX(($I$2:$I$10000=I4125)*($W$2:$W$10000=W4125)*($E$2:$E$10000="51")*($P$2:$P$10000))</f>
        <v>0</v>
      </c>
      <c r="AC4125" s="957">
        <f t="shared" si="324"/>
        <v>0</v>
      </c>
    </row>
    <row r="4126" spans="24:29" x14ac:dyDescent="0.3">
      <c r="X4126" s="970" t="str">
        <f t="shared" si="322"/>
        <v>PAS AE 2018</v>
      </c>
      <c r="Y4126" s="970" t="str">
        <f t="shared" si="323"/>
        <v/>
      </c>
      <c r="Z4126" s="957">
        <f t="shared" si="320"/>
        <v>0</v>
      </c>
      <c r="AA4126" s="957" t="str">
        <f t="shared" si="321"/>
        <v/>
      </c>
      <c r="AB4126" s="957">
        <f t="array" ref="AB4126">MAX(($I$2:$I$10000=I4126)*($W$2:$W$10000=W4126)*($E$2:$E$10000="51")*($P$2:$P$10000))</f>
        <v>0</v>
      </c>
      <c r="AC4126" s="957">
        <f t="shared" si="324"/>
        <v>0</v>
      </c>
    </row>
    <row r="4127" spans="24:29" x14ac:dyDescent="0.3">
      <c r="X4127" s="970" t="str">
        <f t="shared" si="322"/>
        <v>PAS AE 2018</v>
      </c>
      <c r="Y4127" s="970" t="str">
        <f t="shared" si="323"/>
        <v/>
      </c>
      <c r="Z4127" s="957">
        <f t="shared" si="320"/>
        <v>0</v>
      </c>
      <c r="AA4127" s="957" t="str">
        <f t="shared" si="321"/>
        <v/>
      </c>
      <c r="AB4127" s="957">
        <f t="array" ref="AB4127">MAX(($I$2:$I$10000=I4127)*($W$2:$W$10000=W4127)*($E$2:$E$10000="51")*($P$2:$P$10000))</f>
        <v>0</v>
      </c>
      <c r="AC4127" s="957">
        <f t="shared" si="324"/>
        <v>0</v>
      </c>
    </row>
    <row r="4128" spans="24:29" x14ac:dyDescent="0.3">
      <c r="X4128" s="970" t="str">
        <f t="shared" si="322"/>
        <v>PAS AE 2018</v>
      </c>
      <c r="Y4128" s="970" t="str">
        <f t="shared" si="323"/>
        <v/>
      </c>
      <c r="Z4128" s="957">
        <f t="shared" si="320"/>
        <v>0</v>
      </c>
      <c r="AA4128" s="957" t="str">
        <f t="shared" si="321"/>
        <v/>
      </c>
      <c r="AB4128" s="957">
        <f t="array" ref="AB4128">MAX(($I$2:$I$10000=I4128)*($W$2:$W$10000=W4128)*($E$2:$E$10000="51")*($P$2:$P$10000))</f>
        <v>0</v>
      </c>
      <c r="AC4128" s="957">
        <f t="shared" si="324"/>
        <v>0</v>
      </c>
    </row>
    <row r="4129" spans="24:29" x14ac:dyDescent="0.3">
      <c r="X4129" s="970" t="str">
        <f t="shared" si="322"/>
        <v>PAS AE 2018</v>
      </c>
      <c r="Y4129" s="970" t="str">
        <f t="shared" si="323"/>
        <v/>
      </c>
      <c r="Z4129" s="957">
        <f t="shared" si="320"/>
        <v>0</v>
      </c>
      <c r="AA4129" s="957" t="str">
        <f t="shared" si="321"/>
        <v/>
      </c>
      <c r="AB4129" s="957">
        <f t="array" ref="AB4129">MAX(($I$2:$I$10000=I4129)*($W$2:$W$10000=W4129)*($E$2:$E$10000="51")*($P$2:$P$10000))</f>
        <v>0</v>
      </c>
      <c r="AC4129" s="957">
        <f t="shared" si="324"/>
        <v>0</v>
      </c>
    </row>
    <row r="4130" spans="24:29" x14ac:dyDescent="0.3">
      <c r="X4130" s="970" t="str">
        <f t="shared" si="322"/>
        <v>PAS AE 2018</v>
      </c>
      <c r="Y4130" s="970" t="str">
        <f t="shared" si="323"/>
        <v/>
      </c>
      <c r="Z4130" s="957">
        <f t="shared" si="320"/>
        <v>0</v>
      </c>
      <c r="AA4130" s="957" t="str">
        <f t="shared" si="321"/>
        <v/>
      </c>
      <c r="AB4130" s="957">
        <f t="array" ref="AB4130">MAX(($I$2:$I$10000=I4130)*($W$2:$W$10000=W4130)*($E$2:$E$10000="51")*($P$2:$P$10000))</f>
        <v>0</v>
      </c>
      <c r="AC4130" s="957">
        <f t="shared" si="324"/>
        <v>0</v>
      </c>
    </row>
    <row r="4131" spans="24:29" x14ac:dyDescent="0.3">
      <c r="X4131" s="970" t="str">
        <f t="shared" si="322"/>
        <v>PAS AE 2018</v>
      </c>
      <c r="Y4131" s="970" t="str">
        <f t="shared" si="323"/>
        <v/>
      </c>
      <c r="Z4131" s="957">
        <f t="shared" si="320"/>
        <v>0</v>
      </c>
      <c r="AA4131" s="957" t="str">
        <f t="shared" si="321"/>
        <v/>
      </c>
      <c r="AB4131" s="957">
        <f t="array" ref="AB4131">MAX(($I$2:$I$10000=I4131)*($W$2:$W$10000=W4131)*($E$2:$E$10000="51")*($P$2:$P$10000))</f>
        <v>0</v>
      </c>
      <c r="AC4131" s="957">
        <f t="shared" si="324"/>
        <v>0</v>
      </c>
    </row>
    <row r="4132" spans="24:29" x14ac:dyDescent="0.3">
      <c r="X4132" s="970" t="str">
        <f t="shared" si="322"/>
        <v>PAS AE 2018</v>
      </c>
      <c r="Y4132" s="970" t="str">
        <f t="shared" si="323"/>
        <v/>
      </c>
      <c r="Z4132" s="957">
        <f t="shared" si="320"/>
        <v>0</v>
      </c>
      <c r="AA4132" s="957" t="str">
        <f t="shared" si="321"/>
        <v/>
      </c>
      <c r="AB4132" s="957">
        <f t="array" ref="AB4132">MAX(($I$2:$I$10000=I4132)*($W$2:$W$10000=W4132)*($E$2:$E$10000="51")*($P$2:$P$10000))</f>
        <v>0</v>
      </c>
      <c r="AC4132" s="957">
        <f t="shared" si="324"/>
        <v>0</v>
      </c>
    </row>
    <row r="4133" spans="24:29" x14ac:dyDescent="0.3">
      <c r="X4133" s="970" t="str">
        <f t="shared" si="322"/>
        <v>PAS AE 2018</v>
      </c>
      <c r="Y4133" s="970" t="str">
        <f t="shared" si="323"/>
        <v/>
      </c>
      <c r="Z4133" s="957">
        <f t="shared" si="320"/>
        <v>0</v>
      </c>
      <c r="AA4133" s="957" t="str">
        <f t="shared" si="321"/>
        <v/>
      </c>
      <c r="AB4133" s="957">
        <f t="array" ref="AB4133">MAX(($I$2:$I$10000=I4133)*($W$2:$W$10000=W4133)*($E$2:$E$10000="51")*($P$2:$P$10000))</f>
        <v>0</v>
      </c>
      <c r="AC4133" s="957">
        <f t="shared" si="324"/>
        <v>0</v>
      </c>
    </row>
    <row r="4134" spans="24:29" x14ac:dyDescent="0.3">
      <c r="X4134" s="970" t="str">
        <f t="shared" si="322"/>
        <v>PAS AE 2018</v>
      </c>
      <c r="Y4134" s="970" t="str">
        <f t="shared" si="323"/>
        <v/>
      </c>
      <c r="Z4134" s="957">
        <f t="shared" si="320"/>
        <v>0</v>
      </c>
      <c r="AA4134" s="957" t="str">
        <f t="shared" si="321"/>
        <v/>
      </c>
      <c r="AB4134" s="957">
        <f t="array" ref="AB4134">MAX(($I$2:$I$10000=I4134)*($W$2:$W$10000=W4134)*($E$2:$E$10000="51")*($P$2:$P$10000))</f>
        <v>0</v>
      </c>
      <c r="AC4134" s="957">
        <f t="shared" si="324"/>
        <v>0</v>
      </c>
    </row>
    <row r="4135" spans="24:29" x14ac:dyDescent="0.3">
      <c r="X4135" s="970" t="str">
        <f t="shared" si="322"/>
        <v>PAS AE 2018</v>
      </c>
      <c r="Y4135" s="970" t="str">
        <f t="shared" si="323"/>
        <v/>
      </c>
      <c r="Z4135" s="957">
        <f t="shared" si="320"/>
        <v>0</v>
      </c>
      <c r="AA4135" s="957" t="str">
        <f t="shared" si="321"/>
        <v/>
      </c>
      <c r="AB4135" s="957">
        <f t="array" ref="AB4135">MAX(($I$2:$I$10000=I4135)*($W$2:$W$10000=W4135)*($E$2:$E$10000="51")*($P$2:$P$10000))</f>
        <v>0</v>
      </c>
      <c r="AC4135" s="957">
        <f t="shared" si="324"/>
        <v>0</v>
      </c>
    </row>
    <row r="4136" spans="24:29" x14ac:dyDescent="0.3">
      <c r="X4136" s="970" t="str">
        <f t="shared" si="322"/>
        <v>PAS AE 2018</v>
      </c>
      <c r="Y4136" s="970" t="str">
        <f t="shared" si="323"/>
        <v/>
      </c>
      <c r="Z4136" s="957">
        <f t="shared" si="320"/>
        <v>0</v>
      </c>
      <c r="AA4136" s="957" t="str">
        <f t="shared" si="321"/>
        <v/>
      </c>
      <c r="AB4136" s="957">
        <f t="array" ref="AB4136">MAX(($I$2:$I$10000=I4136)*($W$2:$W$10000=W4136)*($E$2:$E$10000="51")*($P$2:$P$10000))</f>
        <v>0</v>
      </c>
      <c r="AC4136" s="957">
        <f t="shared" si="324"/>
        <v>0</v>
      </c>
    </row>
    <row r="4137" spans="24:29" x14ac:dyDescent="0.3">
      <c r="X4137" s="970" t="str">
        <f t="shared" si="322"/>
        <v>PAS AE 2018</v>
      </c>
      <c r="Y4137" s="970" t="str">
        <f t="shared" si="323"/>
        <v/>
      </c>
      <c r="Z4137" s="957">
        <f t="shared" si="320"/>
        <v>0</v>
      </c>
      <c r="AA4137" s="957" t="str">
        <f t="shared" si="321"/>
        <v/>
      </c>
      <c r="AB4137" s="957">
        <f t="array" ref="AB4137">MAX(($I$2:$I$10000=I4137)*($W$2:$W$10000=W4137)*($E$2:$E$10000="51")*($P$2:$P$10000))</f>
        <v>0</v>
      </c>
      <c r="AC4137" s="957">
        <f t="shared" si="324"/>
        <v>0</v>
      </c>
    </row>
    <row r="4138" spans="24:29" x14ac:dyDescent="0.3">
      <c r="X4138" s="970" t="str">
        <f t="shared" si="322"/>
        <v>PAS AE 2018</v>
      </c>
      <c r="Y4138" s="970" t="str">
        <f t="shared" si="323"/>
        <v/>
      </c>
      <c r="Z4138" s="957">
        <f t="shared" si="320"/>
        <v>0</v>
      </c>
      <c r="AA4138" s="957" t="str">
        <f t="shared" si="321"/>
        <v/>
      </c>
      <c r="AB4138" s="957">
        <f t="array" ref="AB4138">MAX(($I$2:$I$10000=I4138)*($W$2:$W$10000=W4138)*($E$2:$E$10000="51")*($P$2:$P$10000))</f>
        <v>0</v>
      </c>
      <c r="AC4138" s="957">
        <f t="shared" si="324"/>
        <v>0</v>
      </c>
    </row>
    <row r="4139" spans="24:29" x14ac:dyDescent="0.3">
      <c r="X4139" s="970" t="str">
        <f t="shared" si="322"/>
        <v>PAS AE 2018</v>
      </c>
      <c r="Y4139" s="970" t="str">
        <f t="shared" si="323"/>
        <v/>
      </c>
      <c r="Z4139" s="957">
        <f t="shared" si="320"/>
        <v>0</v>
      </c>
      <c r="AA4139" s="957" t="str">
        <f t="shared" si="321"/>
        <v/>
      </c>
      <c r="AB4139" s="957">
        <f t="array" ref="AB4139">MAX(($I$2:$I$10000=I4139)*($W$2:$W$10000=W4139)*($E$2:$E$10000="51")*($P$2:$P$10000))</f>
        <v>0</v>
      </c>
      <c r="AC4139" s="957">
        <f t="shared" si="324"/>
        <v>0</v>
      </c>
    </row>
    <row r="4140" spans="24:29" x14ac:dyDescent="0.3">
      <c r="X4140" s="970" t="str">
        <f t="shared" si="322"/>
        <v>PAS AE 2018</v>
      </c>
      <c r="Y4140" s="970" t="str">
        <f t="shared" si="323"/>
        <v/>
      </c>
      <c r="Z4140" s="957">
        <f t="shared" si="320"/>
        <v>0</v>
      </c>
      <c r="AA4140" s="957" t="str">
        <f t="shared" si="321"/>
        <v/>
      </c>
      <c r="AB4140" s="957">
        <f t="array" ref="AB4140">MAX(($I$2:$I$10000=I4140)*($W$2:$W$10000=W4140)*($E$2:$E$10000="51")*($P$2:$P$10000))</f>
        <v>0</v>
      </c>
      <c r="AC4140" s="957">
        <f t="shared" si="324"/>
        <v>0</v>
      </c>
    </row>
    <row r="4141" spans="24:29" x14ac:dyDescent="0.3">
      <c r="X4141" s="970" t="str">
        <f t="shared" si="322"/>
        <v>PAS AE 2018</v>
      </c>
      <c r="Y4141" s="970" t="str">
        <f t="shared" si="323"/>
        <v/>
      </c>
      <c r="Z4141" s="957">
        <f t="shared" si="320"/>
        <v>0</v>
      </c>
      <c r="AA4141" s="957" t="str">
        <f t="shared" si="321"/>
        <v/>
      </c>
      <c r="AB4141" s="957">
        <f t="array" ref="AB4141">MAX(($I$2:$I$10000=I4141)*($W$2:$W$10000=W4141)*($E$2:$E$10000="51")*($P$2:$P$10000))</f>
        <v>0</v>
      </c>
      <c r="AC4141" s="957">
        <f t="shared" si="324"/>
        <v>0</v>
      </c>
    </row>
    <row r="4142" spans="24:29" x14ac:dyDescent="0.3">
      <c r="X4142" s="970" t="str">
        <f t="shared" si="322"/>
        <v>PAS AE 2018</v>
      </c>
      <c r="Y4142" s="970" t="str">
        <f t="shared" si="323"/>
        <v/>
      </c>
      <c r="Z4142" s="957">
        <f t="shared" si="320"/>
        <v>0</v>
      </c>
      <c r="AA4142" s="957" t="str">
        <f t="shared" si="321"/>
        <v/>
      </c>
      <c r="AB4142" s="957">
        <f t="array" ref="AB4142">MAX(($I$2:$I$10000=I4142)*($W$2:$W$10000=W4142)*($E$2:$E$10000="51")*($P$2:$P$10000))</f>
        <v>0</v>
      </c>
      <c r="AC4142" s="957">
        <f t="shared" si="324"/>
        <v>0</v>
      </c>
    </row>
    <row r="4143" spans="24:29" x14ac:dyDescent="0.3">
      <c r="X4143" s="970" t="str">
        <f t="shared" si="322"/>
        <v>PAS AE 2018</v>
      </c>
      <c r="Y4143" s="970" t="str">
        <f t="shared" si="323"/>
        <v/>
      </c>
      <c r="Z4143" s="957">
        <f t="shared" si="320"/>
        <v>0</v>
      </c>
      <c r="AA4143" s="957" t="str">
        <f t="shared" si="321"/>
        <v/>
      </c>
      <c r="AB4143" s="957">
        <f t="array" ref="AB4143">MAX(($I$2:$I$10000=I4143)*($W$2:$W$10000=W4143)*($E$2:$E$10000="51")*($P$2:$P$10000))</f>
        <v>0</v>
      </c>
      <c r="AC4143" s="957">
        <f t="shared" si="324"/>
        <v>0</v>
      </c>
    </row>
    <row r="4144" spans="24:29" x14ac:dyDescent="0.3">
      <c r="X4144" s="970" t="str">
        <f t="shared" si="322"/>
        <v>PAS AE 2018</v>
      </c>
      <c r="Y4144" s="970" t="str">
        <f t="shared" si="323"/>
        <v/>
      </c>
      <c r="Z4144" s="957">
        <f t="shared" si="320"/>
        <v>0</v>
      </c>
      <c r="AA4144" s="957" t="str">
        <f t="shared" si="321"/>
        <v/>
      </c>
      <c r="AB4144" s="957">
        <f t="array" ref="AB4144">MAX(($I$2:$I$10000=I4144)*($W$2:$W$10000=W4144)*($E$2:$E$10000="51")*($P$2:$P$10000))</f>
        <v>0</v>
      </c>
      <c r="AC4144" s="957">
        <f t="shared" si="324"/>
        <v>0</v>
      </c>
    </row>
    <row r="4145" spans="24:29" x14ac:dyDescent="0.3">
      <c r="X4145" s="970" t="str">
        <f t="shared" si="322"/>
        <v>PAS AE 2018</v>
      </c>
      <c r="Y4145" s="970" t="str">
        <f t="shared" si="323"/>
        <v/>
      </c>
      <c r="Z4145" s="957">
        <f t="shared" si="320"/>
        <v>0</v>
      </c>
      <c r="AA4145" s="957" t="str">
        <f t="shared" si="321"/>
        <v/>
      </c>
      <c r="AB4145" s="957">
        <f t="array" ref="AB4145">MAX(($I$2:$I$10000=I4145)*($W$2:$W$10000=W4145)*($E$2:$E$10000="51")*($P$2:$P$10000))</f>
        <v>0</v>
      </c>
      <c r="AC4145" s="957">
        <f t="shared" si="324"/>
        <v>0</v>
      </c>
    </row>
    <row r="4146" spans="24:29" x14ac:dyDescent="0.3">
      <c r="X4146" s="970" t="str">
        <f t="shared" si="322"/>
        <v>PAS AE 2018</v>
      </c>
      <c r="Y4146" s="970" t="str">
        <f t="shared" si="323"/>
        <v/>
      </c>
      <c r="Z4146" s="957">
        <f t="shared" si="320"/>
        <v>0</v>
      </c>
      <c r="AA4146" s="957" t="str">
        <f t="shared" si="321"/>
        <v/>
      </c>
      <c r="AB4146" s="957">
        <f t="array" ref="AB4146">MAX(($I$2:$I$10000=I4146)*($W$2:$W$10000=W4146)*($E$2:$E$10000="51")*($P$2:$P$10000))</f>
        <v>0</v>
      </c>
      <c r="AC4146" s="957">
        <f t="shared" si="324"/>
        <v>0</v>
      </c>
    </row>
    <row r="4147" spans="24:29" x14ac:dyDescent="0.3">
      <c r="X4147" s="970" t="str">
        <f t="shared" si="322"/>
        <v>PAS AE 2018</v>
      </c>
      <c r="Y4147" s="970" t="str">
        <f t="shared" si="323"/>
        <v/>
      </c>
      <c r="Z4147" s="957">
        <f t="shared" si="320"/>
        <v>0</v>
      </c>
      <c r="AA4147" s="957" t="str">
        <f t="shared" si="321"/>
        <v/>
      </c>
      <c r="AB4147" s="957">
        <f t="array" ref="AB4147">MAX(($I$2:$I$10000=I4147)*($W$2:$W$10000=W4147)*($E$2:$E$10000="51")*($P$2:$P$10000))</f>
        <v>0</v>
      </c>
      <c r="AC4147" s="957">
        <f t="shared" si="324"/>
        <v>0</v>
      </c>
    </row>
    <row r="4148" spans="24:29" x14ac:dyDescent="0.3">
      <c r="X4148" s="970" t="str">
        <f t="shared" si="322"/>
        <v>PAS AE 2018</v>
      </c>
      <c r="Y4148" s="970" t="str">
        <f t="shared" si="323"/>
        <v/>
      </c>
      <c r="Z4148" s="957">
        <f t="shared" si="320"/>
        <v>0</v>
      </c>
      <c r="AA4148" s="957" t="str">
        <f t="shared" si="321"/>
        <v/>
      </c>
      <c r="AB4148" s="957">
        <f t="array" ref="AB4148">MAX(($I$2:$I$10000=I4148)*($W$2:$W$10000=W4148)*($E$2:$E$10000="51")*($P$2:$P$10000))</f>
        <v>0</v>
      </c>
      <c r="AC4148" s="957">
        <f t="shared" si="324"/>
        <v>0</v>
      </c>
    </row>
    <row r="4149" spans="24:29" x14ac:dyDescent="0.3">
      <c r="X4149" s="970" t="str">
        <f t="shared" si="322"/>
        <v>PAS AE 2018</v>
      </c>
      <c r="Y4149" s="970" t="str">
        <f t="shared" si="323"/>
        <v/>
      </c>
      <c r="Z4149" s="957">
        <f t="shared" si="320"/>
        <v>0</v>
      </c>
      <c r="AA4149" s="957" t="str">
        <f t="shared" si="321"/>
        <v/>
      </c>
      <c r="AB4149" s="957">
        <f t="array" ref="AB4149">MAX(($I$2:$I$10000=I4149)*($W$2:$W$10000=W4149)*($E$2:$E$10000="51")*($P$2:$P$10000))</f>
        <v>0</v>
      </c>
      <c r="AC4149" s="957">
        <f t="shared" si="324"/>
        <v>0</v>
      </c>
    </row>
    <row r="4150" spans="24:29" x14ac:dyDescent="0.3">
      <c r="X4150" s="970" t="str">
        <f t="shared" si="322"/>
        <v>PAS AE 2018</v>
      </c>
      <c r="Y4150" s="970" t="str">
        <f t="shared" si="323"/>
        <v/>
      </c>
      <c r="Z4150" s="957">
        <f t="shared" si="320"/>
        <v>0</v>
      </c>
      <c r="AA4150" s="957" t="str">
        <f t="shared" si="321"/>
        <v/>
      </c>
      <c r="AB4150" s="957">
        <f t="array" ref="AB4150">MAX(($I$2:$I$10000=I4150)*($W$2:$W$10000=W4150)*($E$2:$E$10000="51")*($P$2:$P$10000))</f>
        <v>0</v>
      </c>
      <c r="AC4150" s="957">
        <f t="shared" si="324"/>
        <v>0</v>
      </c>
    </row>
    <row r="4151" spans="24:29" x14ac:dyDescent="0.3">
      <c r="X4151" s="970" t="str">
        <f t="shared" si="322"/>
        <v>PAS AE 2018</v>
      </c>
      <c r="Y4151" s="970" t="str">
        <f t="shared" si="323"/>
        <v/>
      </c>
      <c r="Z4151" s="957">
        <f t="shared" si="320"/>
        <v>0</v>
      </c>
      <c r="AA4151" s="957" t="str">
        <f t="shared" si="321"/>
        <v/>
      </c>
      <c r="AB4151" s="957">
        <f t="array" ref="AB4151">MAX(($I$2:$I$10000=I4151)*($W$2:$W$10000=W4151)*($E$2:$E$10000="51")*($P$2:$P$10000))</f>
        <v>0</v>
      </c>
      <c r="AC4151" s="957">
        <f t="shared" si="324"/>
        <v>0</v>
      </c>
    </row>
    <row r="4152" spans="24:29" x14ac:dyDescent="0.3">
      <c r="X4152" s="970" t="str">
        <f t="shared" si="322"/>
        <v>PAS AE 2018</v>
      </c>
      <c r="Y4152" s="970" t="str">
        <f t="shared" si="323"/>
        <v/>
      </c>
      <c r="Z4152" s="957">
        <f t="shared" si="320"/>
        <v>0</v>
      </c>
      <c r="AA4152" s="957" t="str">
        <f t="shared" si="321"/>
        <v/>
      </c>
      <c r="AB4152" s="957">
        <f t="array" ref="AB4152">MAX(($I$2:$I$10000=I4152)*($W$2:$W$10000=W4152)*($E$2:$E$10000="51")*($P$2:$P$10000))</f>
        <v>0</v>
      </c>
      <c r="AC4152" s="957">
        <f t="shared" si="324"/>
        <v>0</v>
      </c>
    </row>
    <row r="4153" spans="24:29" x14ac:dyDescent="0.3">
      <c r="X4153" s="970" t="str">
        <f t="shared" si="322"/>
        <v>PAS AE 2018</v>
      </c>
      <c r="Y4153" s="970" t="str">
        <f t="shared" si="323"/>
        <v/>
      </c>
      <c r="Z4153" s="957">
        <f t="shared" si="320"/>
        <v>0</v>
      </c>
      <c r="AA4153" s="957" t="str">
        <f t="shared" si="321"/>
        <v/>
      </c>
      <c r="AB4153" s="957">
        <f t="array" ref="AB4153">MAX(($I$2:$I$10000=I4153)*($W$2:$W$10000=W4153)*($E$2:$E$10000="51")*($P$2:$P$10000))</f>
        <v>0</v>
      </c>
      <c r="AC4153" s="957">
        <f t="shared" si="324"/>
        <v>0</v>
      </c>
    </row>
    <row r="4154" spans="24:29" x14ac:dyDescent="0.3">
      <c r="X4154" s="970" t="str">
        <f t="shared" si="322"/>
        <v>PAS AE 2018</v>
      </c>
      <c r="Y4154" s="970" t="str">
        <f t="shared" si="323"/>
        <v/>
      </c>
      <c r="Z4154" s="957">
        <f t="shared" si="320"/>
        <v>0</v>
      </c>
      <c r="AA4154" s="957" t="str">
        <f t="shared" si="321"/>
        <v/>
      </c>
      <c r="AB4154" s="957">
        <f t="array" ref="AB4154">MAX(($I$2:$I$10000=I4154)*($W$2:$W$10000=W4154)*($E$2:$E$10000="51")*($P$2:$P$10000))</f>
        <v>0</v>
      </c>
      <c r="AC4154" s="957">
        <f t="shared" si="324"/>
        <v>0</v>
      </c>
    </row>
    <row r="4155" spans="24:29" x14ac:dyDescent="0.3">
      <c r="X4155" s="970" t="str">
        <f t="shared" si="322"/>
        <v>PAS AE 2018</v>
      </c>
      <c r="Y4155" s="970" t="str">
        <f t="shared" si="323"/>
        <v/>
      </c>
      <c r="Z4155" s="957">
        <f t="shared" si="320"/>
        <v>0</v>
      </c>
      <c r="AA4155" s="957" t="str">
        <f t="shared" si="321"/>
        <v/>
      </c>
      <c r="AB4155" s="957">
        <f t="array" ref="AB4155">MAX(($I$2:$I$10000=I4155)*($W$2:$W$10000=W4155)*($E$2:$E$10000="51")*($P$2:$P$10000))</f>
        <v>0</v>
      </c>
      <c r="AC4155" s="957">
        <f t="shared" si="324"/>
        <v>0</v>
      </c>
    </row>
    <row r="4156" spans="24:29" x14ac:dyDescent="0.3">
      <c r="X4156" s="970" t="str">
        <f t="shared" si="322"/>
        <v>PAS AE 2018</v>
      </c>
      <c r="Y4156" s="970" t="str">
        <f t="shared" si="323"/>
        <v/>
      </c>
      <c r="Z4156" s="957">
        <f t="shared" si="320"/>
        <v>0</v>
      </c>
      <c r="AA4156" s="957" t="str">
        <f t="shared" si="321"/>
        <v/>
      </c>
      <c r="AB4156" s="957">
        <f t="array" ref="AB4156">MAX(($I$2:$I$10000=I4156)*($W$2:$W$10000=W4156)*($E$2:$E$10000="51")*($P$2:$P$10000))</f>
        <v>0</v>
      </c>
      <c r="AC4156" s="957">
        <f t="shared" si="324"/>
        <v>0</v>
      </c>
    </row>
    <row r="4157" spans="24:29" x14ac:dyDescent="0.3">
      <c r="X4157" s="970" t="str">
        <f t="shared" si="322"/>
        <v>PAS AE 2018</v>
      </c>
      <c r="Y4157" s="970" t="str">
        <f t="shared" si="323"/>
        <v/>
      </c>
      <c r="Z4157" s="957">
        <f t="shared" si="320"/>
        <v>0</v>
      </c>
      <c r="AA4157" s="957" t="str">
        <f t="shared" si="321"/>
        <v/>
      </c>
      <c r="AB4157" s="957">
        <f t="array" ref="AB4157">MAX(($I$2:$I$10000=I4157)*($W$2:$W$10000=W4157)*($E$2:$E$10000="51")*($P$2:$P$10000))</f>
        <v>0</v>
      </c>
      <c r="AC4157" s="957">
        <f t="shared" si="324"/>
        <v>0</v>
      </c>
    </row>
    <row r="4158" spans="24:29" x14ac:dyDescent="0.3">
      <c r="X4158" s="970" t="str">
        <f t="shared" si="322"/>
        <v>PAS AE 2018</v>
      </c>
      <c r="Y4158" s="970" t="str">
        <f t="shared" si="323"/>
        <v/>
      </c>
      <c r="Z4158" s="957">
        <f t="shared" si="320"/>
        <v>0</v>
      </c>
      <c r="AA4158" s="957" t="str">
        <f t="shared" si="321"/>
        <v/>
      </c>
      <c r="AB4158" s="957">
        <f t="array" ref="AB4158">MAX(($I$2:$I$10000=I4158)*($W$2:$W$10000=W4158)*($E$2:$E$10000="51")*($P$2:$P$10000))</f>
        <v>0</v>
      </c>
      <c r="AC4158" s="957">
        <f t="shared" si="324"/>
        <v>0</v>
      </c>
    </row>
    <row r="4159" spans="24:29" x14ac:dyDescent="0.3">
      <c r="X4159" s="970" t="str">
        <f t="shared" si="322"/>
        <v>PAS AE 2018</v>
      </c>
      <c r="Y4159" s="970" t="str">
        <f t="shared" si="323"/>
        <v/>
      </c>
      <c r="Z4159" s="957">
        <f t="shared" si="320"/>
        <v>0</v>
      </c>
      <c r="AA4159" s="957" t="str">
        <f t="shared" si="321"/>
        <v/>
      </c>
      <c r="AB4159" s="957">
        <f t="array" ref="AB4159">MAX(($I$2:$I$10000=I4159)*($W$2:$W$10000=W4159)*($E$2:$E$10000="51")*($P$2:$P$10000))</f>
        <v>0</v>
      </c>
      <c r="AC4159" s="957">
        <f t="shared" si="324"/>
        <v>0</v>
      </c>
    </row>
    <row r="4160" spans="24:29" x14ac:dyDescent="0.3">
      <c r="X4160" s="970" t="str">
        <f t="shared" si="322"/>
        <v>PAS AE 2018</v>
      </c>
      <c r="Y4160" s="970" t="str">
        <f t="shared" si="323"/>
        <v/>
      </c>
      <c r="Z4160" s="957">
        <f t="shared" si="320"/>
        <v>0</v>
      </c>
      <c r="AA4160" s="957" t="str">
        <f t="shared" si="321"/>
        <v/>
      </c>
      <c r="AB4160" s="957">
        <f t="array" ref="AB4160">MAX(($I$2:$I$10000=I4160)*($W$2:$W$10000=W4160)*($E$2:$E$10000="51")*($P$2:$P$10000))</f>
        <v>0</v>
      </c>
      <c r="AC4160" s="957">
        <f t="shared" si="324"/>
        <v>0</v>
      </c>
    </row>
    <row r="4161" spans="24:29" x14ac:dyDescent="0.3">
      <c r="X4161" s="970" t="str">
        <f t="shared" si="322"/>
        <v>PAS AE 2018</v>
      </c>
      <c r="Y4161" s="970" t="str">
        <f t="shared" si="323"/>
        <v/>
      </c>
      <c r="Z4161" s="957">
        <f t="shared" si="320"/>
        <v>0</v>
      </c>
      <c r="AA4161" s="957" t="str">
        <f t="shared" si="321"/>
        <v/>
      </c>
      <c r="AB4161" s="957">
        <f t="array" ref="AB4161">MAX(($I$2:$I$10000=I4161)*($W$2:$W$10000=W4161)*($E$2:$E$10000="51")*($P$2:$P$10000))</f>
        <v>0</v>
      </c>
      <c r="AC4161" s="957">
        <f t="shared" si="324"/>
        <v>0</v>
      </c>
    </row>
    <row r="4162" spans="24:29" x14ac:dyDescent="0.3">
      <c r="X4162" s="970" t="str">
        <f t="shared" si="322"/>
        <v>PAS AE 2018</v>
      </c>
      <c r="Y4162" s="970" t="str">
        <f t="shared" si="323"/>
        <v/>
      </c>
      <c r="Z4162" s="957">
        <f t="shared" ref="Z4162:Z4225" si="325">IF(AND(X4162="AE 2018",Y4162&lt;&gt;"0"),F4162,0)</f>
        <v>0</v>
      </c>
      <c r="AA4162" s="957" t="str">
        <f t="shared" ref="AA4162:AA4225" si="326">LEFT(C4162,12)</f>
        <v/>
      </c>
      <c r="AB4162" s="957">
        <f t="array" ref="AB4162">MAX(($I$2:$I$10000=I4162)*($W$2:$W$10000=W4162)*($E$2:$E$10000="51")*($P$2:$P$10000))</f>
        <v>0</v>
      </c>
      <c r="AC4162" s="957">
        <f t="shared" si="324"/>
        <v>0</v>
      </c>
    </row>
    <row r="4163" spans="24:29" x14ac:dyDescent="0.3">
      <c r="X4163" s="970" t="str">
        <f t="shared" ref="X4163:X4226" si="327">IF(AND(OR(E4163="51",E4163="57",E4163="54",E4163="61"),YEAR(AB4163)=2018),"AE 2018","PAS AE 2018")</f>
        <v>PAS AE 2018</v>
      </c>
      <c r="Y4163" s="970" t="str">
        <f t="shared" ref="Y4163:Y4226" si="328">CONCATENATE(W4163,I4163,E4163)</f>
        <v/>
      </c>
      <c r="Z4163" s="957">
        <f t="shared" si="325"/>
        <v>0</v>
      </c>
      <c r="AA4163" s="957" t="str">
        <f t="shared" si="326"/>
        <v/>
      </c>
      <c r="AB4163" s="957">
        <f t="array" ref="AB4163">MAX(($I$2:$I$10000=I4163)*($W$2:$W$10000=W4163)*($E$2:$E$10000="51")*($P$2:$P$10000))</f>
        <v>0</v>
      </c>
      <c r="AC4163" s="957">
        <f t="shared" ref="AC4163:AC4226" si="329">IF(YEAR(A4163)&gt;2018,0,F4163)</f>
        <v>0</v>
      </c>
    </row>
    <row r="4164" spans="24:29" x14ac:dyDescent="0.3">
      <c r="X4164" s="970" t="str">
        <f t="shared" si="327"/>
        <v>PAS AE 2018</v>
      </c>
      <c r="Y4164" s="970" t="str">
        <f t="shared" si="328"/>
        <v/>
      </c>
      <c r="Z4164" s="957">
        <f t="shared" si="325"/>
        <v>0</v>
      </c>
      <c r="AA4164" s="957" t="str">
        <f t="shared" si="326"/>
        <v/>
      </c>
      <c r="AB4164" s="957">
        <f t="array" ref="AB4164">MAX(($I$2:$I$10000=I4164)*($W$2:$W$10000=W4164)*($E$2:$E$10000="51")*($P$2:$P$10000))</f>
        <v>0</v>
      </c>
      <c r="AC4164" s="957">
        <f t="shared" si="329"/>
        <v>0</v>
      </c>
    </row>
    <row r="4165" spans="24:29" x14ac:dyDescent="0.3">
      <c r="X4165" s="970" t="str">
        <f t="shared" si="327"/>
        <v>PAS AE 2018</v>
      </c>
      <c r="Y4165" s="970" t="str">
        <f t="shared" si="328"/>
        <v/>
      </c>
      <c r="Z4165" s="957">
        <f t="shared" si="325"/>
        <v>0</v>
      </c>
      <c r="AA4165" s="957" t="str">
        <f t="shared" si="326"/>
        <v/>
      </c>
      <c r="AB4165" s="957">
        <f t="array" ref="AB4165">MAX(($I$2:$I$10000=I4165)*($W$2:$W$10000=W4165)*($E$2:$E$10000="51")*($P$2:$P$10000))</f>
        <v>0</v>
      </c>
      <c r="AC4165" s="957">
        <f t="shared" si="329"/>
        <v>0</v>
      </c>
    </row>
    <row r="4166" spans="24:29" x14ac:dyDescent="0.3">
      <c r="X4166" s="970" t="str">
        <f t="shared" si="327"/>
        <v>PAS AE 2018</v>
      </c>
      <c r="Y4166" s="970" t="str">
        <f t="shared" si="328"/>
        <v/>
      </c>
      <c r="Z4166" s="957">
        <f t="shared" si="325"/>
        <v>0</v>
      </c>
      <c r="AA4166" s="957" t="str">
        <f t="shared" si="326"/>
        <v/>
      </c>
      <c r="AB4166" s="957">
        <f t="array" ref="AB4166">MAX(($I$2:$I$10000=I4166)*($W$2:$W$10000=W4166)*($E$2:$E$10000="51")*($P$2:$P$10000))</f>
        <v>0</v>
      </c>
      <c r="AC4166" s="957">
        <f t="shared" si="329"/>
        <v>0</v>
      </c>
    </row>
    <row r="4167" spans="24:29" x14ac:dyDescent="0.3">
      <c r="X4167" s="970" t="str">
        <f t="shared" si="327"/>
        <v>PAS AE 2018</v>
      </c>
      <c r="Y4167" s="970" t="str">
        <f t="shared" si="328"/>
        <v/>
      </c>
      <c r="Z4167" s="957">
        <f t="shared" si="325"/>
        <v>0</v>
      </c>
      <c r="AA4167" s="957" t="str">
        <f t="shared" si="326"/>
        <v/>
      </c>
      <c r="AB4167" s="957">
        <f t="array" ref="AB4167">MAX(($I$2:$I$10000=I4167)*($W$2:$W$10000=W4167)*($E$2:$E$10000="51")*($P$2:$P$10000))</f>
        <v>0</v>
      </c>
      <c r="AC4167" s="957">
        <f t="shared" si="329"/>
        <v>0</v>
      </c>
    </row>
    <row r="4168" spans="24:29" x14ac:dyDescent="0.3">
      <c r="X4168" s="970" t="str">
        <f t="shared" si="327"/>
        <v>PAS AE 2018</v>
      </c>
      <c r="Y4168" s="970" t="str">
        <f t="shared" si="328"/>
        <v/>
      </c>
      <c r="Z4168" s="957">
        <f t="shared" si="325"/>
        <v>0</v>
      </c>
      <c r="AA4168" s="957" t="str">
        <f t="shared" si="326"/>
        <v/>
      </c>
      <c r="AB4168" s="957">
        <f t="array" ref="AB4168">MAX(($I$2:$I$10000=I4168)*($W$2:$W$10000=W4168)*($E$2:$E$10000="51")*($P$2:$P$10000))</f>
        <v>0</v>
      </c>
      <c r="AC4168" s="957">
        <f t="shared" si="329"/>
        <v>0</v>
      </c>
    </row>
    <row r="4169" spans="24:29" x14ac:dyDescent="0.3">
      <c r="X4169" s="970" t="str">
        <f t="shared" si="327"/>
        <v>PAS AE 2018</v>
      </c>
      <c r="Y4169" s="970" t="str">
        <f t="shared" si="328"/>
        <v/>
      </c>
      <c r="Z4169" s="957">
        <f t="shared" si="325"/>
        <v>0</v>
      </c>
      <c r="AA4169" s="957" t="str">
        <f t="shared" si="326"/>
        <v/>
      </c>
      <c r="AB4169" s="957">
        <f t="array" ref="AB4169">MAX(($I$2:$I$10000=I4169)*($W$2:$W$10000=W4169)*($E$2:$E$10000="51")*($P$2:$P$10000))</f>
        <v>0</v>
      </c>
      <c r="AC4169" s="957">
        <f t="shared" si="329"/>
        <v>0</v>
      </c>
    </row>
    <row r="4170" spans="24:29" x14ac:dyDescent="0.3">
      <c r="X4170" s="970" t="str">
        <f t="shared" si="327"/>
        <v>PAS AE 2018</v>
      </c>
      <c r="Y4170" s="970" t="str">
        <f t="shared" si="328"/>
        <v/>
      </c>
      <c r="Z4170" s="957">
        <f t="shared" si="325"/>
        <v>0</v>
      </c>
      <c r="AA4170" s="957" t="str">
        <f t="shared" si="326"/>
        <v/>
      </c>
      <c r="AB4170" s="957">
        <f t="array" ref="AB4170">MAX(($I$2:$I$10000=I4170)*($W$2:$W$10000=W4170)*($E$2:$E$10000="51")*($P$2:$P$10000))</f>
        <v>0</v>
      </c>
      <c r="AC4170" s="957">
        <f t="shared" si="329"/>
        <v>0</v>
      </c>
    </row>
    <row r="4171" spans="24:29" x14ac:dyDescent="0.3">
      <c r="X4171" s="970" t="str">
        <f t="shared" si="327"/>
        <v>PAS AE 2018</v>
      </c>
      <c r="Y4171" s="970" t="str">
        <f t="shared" si="328"/>
        <v/>
      </c>
      <c r="Z4171" s="957">
        <f t="shared" si="325"/>
        <v>0</v>
      </c>
      <c r="AA4171" s="957" t="str">
        <f t="shared" si="326"/>
        <v/>
      </c>
      <c r="AB4171" s="957">
        <f t="array" ref="AB4171">MAX(($I$2:$I$10000=I4171)*($W$2:$W$10000=W4171)*($E$2:$E$10000="51")*($P$2:$P$10000))</f>
        <v>0</v>
      </c>
      <c r="AC4171" s="957">
        <f t="shared" si="329"/>
        <v>0</v>
      </c>
    </row>
    <row r="4172" spans="24:29" x14ac:dyDescent="0.3">
      <c r="X4172" s="970" t="str">
        <f t="shared" si="327"/>
        <v>PAS AE 2018</v>
      </c>
      <c r="Y4172" s="970" t="str">
        <f t="shared" si="328"/>
        <v/>
      </c>
      <c r="Z4172" s="957">
        <f t="shared" si="325"/>
        <v>0</v>
      </c>
      <c r="AA4172" s="957" t="str">
        <f t="shared" si="326"/>
        <v/>
      </c>
      <c r="AB4172" s="957">
        <f t="array" ref="AB4172">MAX(($I$2:$I$10000=I4172)*($W$2:$W$10000=W4172)*($E$2:$E$10000="51")*($P$2:$P$10000))</f>
        <v>0</v>
      </c>
      <c r="AC4172" s="957">
        <f t="shared" si="329"/>
        <v>0</v>
      </c>
    </row>
    <row r="4173" spans="24:29" x14ac:dyDescent="0.3">
      <c r="X4173" s="970" t="str">
        <f t="shared" si="327"/>
        <v>PAS AE 2018</v>
      </c>
      <c r="Y4173" s="970" t="str">
        <f t="shared" si="328"/>
        <v/>
      </c>
      <c r="Z4173" s="957">
        <f t="shared" si="325"/>
        <v>0</v>
      </c>
      <c r="AA4173" s="957" t="str">
        <f t="shared" si="326"/>
        <v/>
      </c>
      <c r="AB4173" s="957">
        <f t="array" ref="AB4173">MAX(($I$2:$I$10000=I4173)*($W$2:$W$10000=W4173)*($E$2:$E$10000="51")*($P$2:$P$10000))</f>
        <v>0</v>
      </c>
      <c r="AC4173" s="957">
        <f t="shared" si="329"/>
        <v>0</v>
      </c>
    </row>
    <row r="4174" spans="24:29" x14ac:dyDescent="0.3">
      <c r="X4174" s="970" t="str">
        <f t="shared" si="327"/>
        <v>PAS AE 2018</v>
      </c>
      <c r="Y4174" s="970" t="str">
        <f t="shared" si="328"/>
        <v/>
      </c>
      <c r="Z4174" s="957">
        <f t="shared" si="325"/>
        <v>0</v>
      </c>
      <c r="AA4174" s="957" t="str">
        <f t="shared" si="326"/>
        <v/>
      </c>
      <c r="AB4174" s="957">
        <f t="array" ref="AB4174">MAX(($I$2:$I$10000=I4174)*($W$2:$W$10000=W4174)*($E$2:$E$10000="51")*($P$2:$P$10000))</f>
        <v>0</v>
      </c>
      <c r="AC4174" s="957">
        <f t="shared" si="329"/>
        <v>0</v>
      </c>
    </row>
    <row r="4175" spans="24:29" x14ac:dyDescent="0.3">
      <c r="X4175" s="970" t="str">
        <f t="shared" si="327"/>
        <v>PAS AE 2018</v>
      </c>
      <c r="Y4175" s="970" t="str">
        <f t="shared" si="328"/>
        <v/>
      </c>
      <c r="Z4175" s="957">
        <f t="shared" si="325"/>
        <v>0</v>
      </c>
      <c r="AA4175" s="957" t="str">
        <f t="shared" si="326"/>
        <v/>
      </c>
      <c r="AB4175" s="957">
        <f t="array" ref="AB4175">MAX(($I$2:$I$10000=I4175)*($W$2:$W$10000=W4175)*($E$2:$E$10000="51")*($P$2:$P$10000))</f>
        <v>0</v>
      </c>
      <c r="AC4175" s="957">
        <f t="shared" si="329"/>
        <v>0</v>
      </c>
    </row>
    <row r="4176" spans="24:29" x14ac:dyDescent="0.3">
      <c r="X4176" s="970" t="str">
        <f t="shared" si="327"/>
        <v>PAS AE 2018</v>
      </c>
      <c r="Y4176" s="970" t="str">
        <f t="shared" si="328"/>
        <v/>
      </c>
      <c r="Z4176" s="957">
        <f t="shared" si="325"/>
        <v>0</v>
      </c>
      <c r="AA4176" s="957" t="str">
        <f t="shared" si="326"/>
        <v/>
      </c>
      <c r="AB4176" s="957">
        <f t="array" ref="AB4176">MAX(($I$2:$I$10000=I4176)*($W$2:$W$10000=W4176)*($E$2:$E$10000="51")*($P$2:$P$10000))</f>
        <v>0</v>
      </c>
      <c r="AC4176" s="957">
        <f t="shared" si="329"/>
        <v>0</v>
      </c>
    </row>
    <row r="4177" spans="24:29" x14ac:dyDescent="0.3">
      <c r="X4177" s="970" t="str">
        <f t="shared" si="327"/>
        <v>PAS AE 2018</v>
      </c>
      <c r="Y4177" s="970" t="str">
        <f t="shared" si="328"/>
        <v/>
      </c>
      <c r="Z4177" s="957">
        <f t="shared" si="325"/>
        <v>0</v>
      </c>
      <c r="AA4177" s="957" t="str">
        <f t="shared" si="326"/>
        <v/>
      </c>
      <c r="AB4177" s="957">
        <f t="array" ref="AB4177">MAX(($I$2:$I$10000=I4177)*($W$2:$W$10000=W4177)*($E$2:$E$10000="51")*($P$2:$P$10000))</f>
        <v>0</v>
      </c>
      <c r="AC4177" s="957">
        <f t="shared" si="329"/>
        <v>0</v>
      </c>
    </row>
    <row r="4178" spans="24:29" x14ac:dyDescent="0.3">
      <c r="X4178" s="970" t="str">
        <f t="shared" si="327"/>
        <v>PAS AE 2018</v>
      </c>
      <c r="Y4178" s="970" t="str">
        <f t="shared" si="328"/>
        <v/>
      </c>
      <c r="Z4178" s="957">
        <f t="shared" si="325"/>
        <v>0</v>
      </c>
      <c r="AA4178" s="957" t="str">
        <f t="shared" si="326"/>
        <v/>
      </c>
      <c r="AB4178" s="957">
        <f t="array" ref="AB4178">MAX(($I$2:$I$10000=I4178)*($W$2:$W$10000=W4178)*($E$2:$E$10000="51")*($P$2:$P$10000))</f>
        <v>0</v>
      </c>
      <c r="AC4178" s="957">
        <f t="shared" si="329"/>
        <v>0</v>
      </c>
    </row>
    <row r="4179" spans="24:29" x14ac:dyDescent="0.3">
      <c r="X4179" s="970" t="str">
        <f t="shared" si="327"/>
        <v>PAS AE 2018</v>
      </c>
      <c r="Y4179" s="970" t="str">
        <f t="shared" si="328"/>
        <v/>
      </c>
      <c r="Z4179" s="957">
        <f t="shared" si="325"/>
        <v>0</v>
      </c>
      <c r="AA4179" s="957" t="str">
        <f t="shared" si="326"/>
        <v/>
      </c>
      <c r="AB4179" s="957">
        <f t="array" ref="AB4179">MAX(($I$2:$I$10000=I4179)*($W$2:$W$10000=W4179)*($E$2:$E$10000="51")*($P$2:$P$10000))</f>
        <v>0</v>
      </c>
      <c r="AC4179" s="957">
        <f t="shared" si="329"/>
        <v>0</v>
      </c>
    </row>
    <row r="4180" spans="24:29" x14ac:dyDescent="0.3">
      <c r="X4180" s="970" t="str">
        <f t="shared" si="327"/>
        <v>PAS AE 2018</v>
      </c>
      <c r="Y4180" s="970" t="str">
        <f t="shared" si="328"/>
        <v/>
      </c>
      <c r="Z4180" s="957">
        <f t="shared" si="325"/>
        <v>0</v>
      </c>
      <c r="AA4180" s="957" t="str">
        <f t="shared" si="326"/>
        <v/>
      </c>
      <c r="AB4180" s="957">
        <f t="array" ref="AB4180">MAX(($I$2:$I$10000=I4180)*($W$2:$W$10000=W4180)*($E$2:$E$10000="51")*($P$2:$P$10000))</f>
        <v>0</v>
      </c>
      <c r="AC4180" s="957">
        <f t="shared" si="329"/>
        <v>0</v>
      </c>
    </row>
    <row r="4181" spans="24:29" x14ac:dyDescent="0.3">
      <c r="X4181" s="970" t="str">
        <f t="shared" si="327"/>
        <v>PAS AE 2018</v>
      </c>
      <c r="Y4181" s="970" t="str">
        <f t="shared" si="328"/>
        <v/>
      </c>
      <c r="Z4181" s="957">
        <f t="shared" si="325"/>
        <v>0</v>
      </c>
      <c r="AA4181" s="957" t="str">
        <f t="shared" si="326"/>
        <v/>
      </c>
      <c r="AB4181" s="957">
        <f t="array" ref="AB4181">MAX(($I$2:$I$10000=I4181)*($W$2:$W$10000=W4181)*($E$2:$E$10000="51")*($P$2:$P$10000))</f>
        <v>0</v>
      </c>
      <c r="AC4181" s="957">
        <f t="shared" si="329"/>
        <v>0</v>
      </c>
    </row>
    <row r="4182" spans="24:29" x14ac:dyDescent="0.3">
      <c r="X4182" s="970" t="str">
        <f t="shared" si="327"/>
        <v>PAS AE 2018</v>
      </c>
      <c r="Y4182" s="970" t="str">
        <f t="shared" si="328"/>
        <v/>
      </c>
      <c r="Z4182" s="957">
        <f t="shared" si="325"/>
        <v>0</v>
      </c>
      <c r="AA4182" s="957" t="str">
        <f t="shared" si="326"/>
        <v/>
      </c>
      <c r="AB4182" s="957">
        <f t="array" ref="AB4182">MAX(($I$2:$I$10000=I4182)*($W$2:$W$10000=W4182)*($E$2:$E$10000="51")*($P$2:$P$10000))</f>
        <v>0</v>
      </c>
      <c r="AC4182" s="957">
        <f t="shared" si="329"/>
        <v>0</v>
      </c>
    </row>
    <row r="4183" spans="24:29" x14ac:dyDescent="0.3">
      <c r="X4183" s="970" t="str">
        <f t="shared" si="327"/>
        <v>PAS AE 2018</v>
      </c>
      <c r="Y4183" s="970" t="str">
        <f t="shared" si="328"/>
        <v/>
      </c>
      <c r="Z4183" s="957">
        <f t="shared" si="325"/>
        <v>0</v>
      </c>
      <c r="AA4183" s="957" t="str">
        <f t="shared" si="326"/>
        <v/>
      </c>
      <c r="AB4183" s="957">
        <f t="array" ref="AB4183">MAX(($I$2:$I$10000=I4183)*($W$2:$W$10000=W4183)*($E$2:$E$10000="51")*($P$2:$P$10000))</f>
        <v>0</v>
      </c>
      <c r="AC4183" s="957">
        <f t="shared" si="329"/>
        <v>0</v>
      </c>
    </row>
    <row r="4184" spans="24:29" x14ac:dyDescent="0.3">
      <c r="X4184" s="970" t="str">
        <f t="shared" si="327"/>
        <v>PAS AE 2018</v>
      </c>
      <c r="Y4184" s="970" t="str">
        <f t="shared" si="328"/>
        <v/>
      </c>
      <c r="Z4184" s="957">
        <f t="shared" si="325"/>
        <v>0</v>
      </c>
      <c r="AA4184" s="957" t="str">
        <f t="shared" si="326"/>
        <v/>
      </c>
      <c r="AB4184" s="957">
        <f t="array" ref="AB4184">MAX(($I$2:$I$10000=I4184)*($W$2:$W$10000=W4184)*($E$2:$E$10000="51")*($P$2:$P$10000))</f>
        <v>0</v>
      </c>
      <c r="AC4184" s="957">
        <f t="shared" si="329"/>
        <v>0</v>
      </c>
    </row>
    <row r="4185" spans="24:29" x14ac:dyDescent="0.3">
      <c r="X4185" s="970" t="str">
        <f t="shared" si="327"/>
        <v>PAS AE 2018</v>
      </c>
      <c r="Y4185" s="970" t="str">
        <f t="shared" si="328"/>
        <v/>
      </c>
      <c r="Z4185" s="957">
        <f t="shared" si="325"/>
        <v>0</v>
      </c>
      <c r="AA4185" s="957" t="str">
        <f t="shared" si="326"/>
        <v/>
      </c>
      <c r="AB4185" s="957">
        <f t="array" ref="AB4185">MAX(($I$2:$I$10000=I4185)*($W$2:$W$10000=W4185)*($E$2:$E$10000="51")*($P$2:$P$10000))</f>
        <v>0</v>
      </c>
      <c r="AC4185" s="957">
        <f t="shared" si="329"/>
        <v>0</v>
      </c>
    </row>
    <row r="4186" spans="24:29" x14ac:dyDescent="0.3">
      <c r="X4186" s="970" t="str">
        <f t="shared" si="327"/>
        <v>PAS AE 2018</v>
      </c>
      <c r="Y4186" s="970" t="str">
        <f t="shared" si="328"/>
        <v/>
      </c>
      <c r="Z4186" s="957">
        <f t="shared" si="325"/>
        <v>0</v>
      </c>
      <c r="AA4186" s="957" t="str">
        <f t="shared" si="326"/>
        <v/>
      </c>
      <c r="AB4186" s="957">
        <f t="array" ref="AB4186">MAX(($I$2:$I$10000=I4186)*($W$2:$W$10000=W4186)*($E$2:$E$10000="51")*($P$2:$P$10000))</f>
        <v>0</v>
      </c>
      <c r="AC4186" s="957">
        <f t="shared" si="329"/>
        <v>0</v>
      </c>
    </row>
    <row r="4187" spans="24:29" x14ac:dyDescent="0.3">
      <c r="X4187" s="970" t="str">
        <f t="shared" si="327"/>
        <v>PAS AE 2018</v>
      </c>
      <c r="Y4187" s="970" t="str">
        <f t="shared" si="328"/>
        <v/>
      </c>
      <c r="Z4187" s="957">
        <f t="shared" si="325"/>
        <v>0</v>
      </c>
      <c r="AA4187" s="957" t="str">
        <f t="shared" si="326"/>
        <v/>
      </c>
      <c r="AB4187" s="957">
        <f t="array" ref="AB4187">MAX(($I$2:$I$10000=I4187)*($W$2:$W$10000=W4187)*($E$2:$E$10000="51")*($P$2:$P$10000))</f>
        <v>0</v>
      </c>
      <c r="AC4187" s="957">
        <f t="shared" si="329"/>
        <v>0</v>
      </c>
    </row>
    <row r="4188" spans="24:29" x14ac:dyDescent="0.3">
      <c r="X4188" s="970" t="str">
        <f t="shared" si="327"/>
        <v>PAS AE 2018</v>
      </c>
      <c r="Y4188" s="970" t="str">
        <f t="shared" si="328"/>
        <v/>
      </c>
      <c r="Z4188" s="957">
        <f t="shared" si="325"/>
        <v>0</v>
      </c>
      <c r="AA4188" s="957" t="str">
        <f t="shared" si="326"/>
        <v/>
      </c>
      <c r="AB4188" s="957">
        <f t="array" ref="AB4188">MAX(($I$2:$I$10000=I4188)*($W$2:$W$10000=W4188)*($E$2:$E$10000="51")*($P$2:$P$10000))</f>
        <v>0</v>
      </c>
      <c r="AC4188" s="957">
        <f t="shared" si="329"/>
        <v>0</v>
      </c>
    </row>
    <row r="4189" spans="24:29" x14ac:dyDescent="0.3">
      <c r="X4189" s="970" t="str">
        <f t="shared" si="327"/>
        <v>PAS AE 2018</v>
      </c>
      <c r="Y4189" s="970" t="str">
        <f t="shared" si="328"/>
        <v/>
      </c>
      <c r="Z4189" s="957">
        <f t="shared" si="325"/>
        <v>0</v>
      </c>
      <c r="AA4189" s="957" t="str">
        <f t="shared" si="326"/>
        <v/>
      </c>
      <c r="AB4189" s="957">
        <f t="array" ref="AB4189">MAX(($I$2:$I$10000=I4189)*($W$2:$W$10000=W4189)*($E$2:$E$10000="51")*($P$2:$P$10000))</f>
        <v>0</v>
      </c>
      <c r="AC4189" s="957">
        <f t="shared" si="329"/>
        <v>0</v>
      </c>
    </row>
    <row r="4190" spans="24:29" x14ac:dyDescent="0.3">
      <c r="X4190" s="970" t="str">
        <f t="shared" si="327"/>
        <v>PAS AE 2018</v>
      </c>
      <c r="Y4190" s="970" t="str">
        <f t="shared" si="328"/>
        <v/>
      </c>
      <c r="Z4190" s="957">
        <f t="shared" si="325"/>
        <v>0</v>
      </c>
      <c r="AA4190" s="957" t="str">
        <f t="shared" si="326"/>
        <v/>
      </c>
      <c r="AB4190" s="957">
        <f t="array" ref="AB4190">MAX(($I$2:$I$10000=I4190)*($W$2:$W$10000=W4190)*($E$2:$E$10000="51")*($P$2:$P$10000))</f>
        <v>0</v>
      </c>
      <c r="AC4190" s="957">
        <f t="shared" si="329"/>
        <v>0</v>
      </c>
    </row>
    <row r="4191" spans="24:29" x14ac:dyDescent="0.3">
      <c r="X4191" s="970" t="str">
        <f t="shared" si="327"/>
        <v>PAS AE 2018</v>
      </c>
      <c r="Y4191" s="970" t="str">
        <f t="shared" si="328"/>
        <v/>
      </c>
      <c r="Z4191" s="957">
        <f t="shared" si="325"/>
        <v>0</v>
      </c>
      <c r="AA4191" s="957" t="str">
        <f t="shared" si="326"/>
        <v/>
      </c>
      <c r="AB4191" s="957">
        <f t="array" ref="AB4191">MAX(($I$2:$I$10000=I4191)*($W$2:$W$10000=W4191)*($E$2:$E$10000="51")*($P$2:$P$10000))</f>
        <v>0</v>
      </c>
      <c r="AC4191" s="957">
        <f t="shared" si="329"/>
        <v>0</v>
      </c>
    </row>
    <row r="4192" spans="24:29" x14ac:dyDescent="0.3">
      <c r="X4192" s="970" t="str">
        <f t="shared" si="327"/>
        <v>PAS AE 2018</v>
      </c>
      <c r="Y4192" s="970" t="str">
        <f t="shared" si="328"/>
        <v/>
      </c>
      <c r="Z4192" s="957">
        <f t="shared" si="325"/>
        <v>0</v>
      </c>
      <c r="AA4192" s="957" t="str">
        <f t="shared" si="326"/>
        <v/>
      </c>
      <c r="AB4192" s="957">
        <f t="array" ref="AB4192">MAX(($I$2:$I$10000=I4192)*($W$2:$W$10000=W4192)*($E$2:$E$10000="51")*($P$2:$P$10000))</f>
        <v>0</v>
      </c>
      <c r="AC4192" s="957">
        <f t="shared" si="329"/>
        <v>0</v>
      </c>
    </row>
    <row r="4193" spans="24:29" x14ac:dyDescent="0.3">
      <c r="X4193" s="970" t="str">
        <f t="shared" si="327"/>
        <v>PAS AE 2018</v>
      </c>
      <c r="Y4193" s="970" t="str">
        <f t="shared" si="328"/>
        <v/>
      </c>
      <c r="Z4193" s="957">
        <f t="shared" si="325"/>
        <v>0</v>
      </c>
      <c r="AA4193" s="957" t="str">
        <f t="shared" si="326"/>
        <v/>
      </c>
      <c r="AB4193" s="957">
        <f t="array" ref="AB4193">MAX(($I$2:$I$10000=I4193)*($W$2:$W$10000=W4193)*($E$2:$E$10000="51")*($P$2:$P$10000))</f>
        <v>0</v>
      </c>
      <c r="AC4193" s="957">
        <f t="shared" si="329"/>
        <v>0</v>
      </c>
    </row>
    <row r="4194" spans="24:29" x14ac:dyDescent="0.3">
      <c r="X4194" s="970" t="str">
        <f t="shared" si="327"/>
        <v>PAS AE 2018</v>
      </c>
      <c r="Y4194" s="970" t="str">
        <f t="shared" si="328"/>
        <v/>
      </c>
      <c r="Z4194" s="957">
        <f t="shared" si="325"/>
        <v>0</v>
      </c>
      <c r="AA4194" s="957" t="str">
        <f t="shared" si="326"/>
        <v/>
      </c>
      <c r="AB4194" s="957">
        <f t="array" ref="AB4194">MAX(($I$2:$I$10000=I4194)*($W$2:$W$10000=W4194)*($E$2:$E$10000="51")*($P$2:$P$10000))</f>
        <v>0</v>
      </c>
      <c r="AC4194" s="957">
        <f t="shared" si="329"/>
        <v>0</v>
      </c>
    </row>
    <row r="4195" spans="24:29" x14ac:dyDescent="0.3">
      <c r="X4195" s="970" t="str">
        <f t="shared" si="327"/>
        <v>PAS AE 2018</v>
      </c>
      <c r="Y4195" s="970" t="str">
        <f t="shared" si="328"/>
        <v/>
      </c>
      <c r="Z4195" s="957">
        <f t="shared" si="325"/>
        <v>0</v>
      </c>
      <c r="AA4195" s="957" t="str">
        <f t="shared" si="326"/>
        <v/>
      </c>
      <c r="AB4195" s="957">
        <f t="array" ref="AB4195">MAX(($I$2:$I$10000=I4195)*($W$2:$W$10000=W4195)*($E$2:$E$10000="51")*($P$2:$P$10000))</f>
        <v>0</v>
      </c>
      <c r="AC4195" s="957">
        <f t="shared" si="329"/>
        <v>0</v>
      </c>
    </row>
    <row r="4196" spans="24:29" x14ac:dyDescent="0.3">
      <c r="X4196" s="970" t="str">
        <f t="shared" si="327"/>
        <v>PAS AE 2018</v>
      </c>
      <c r="Y4196" s="970" t="str">
        <f t="shared" si="328"/>
        <v/>
      </c>
      <c r="Z4196" s="957">
        <f t="shared" si="325"/>
        <v>0</v>
      </c>
      <c r="AA4196" s="957" t="str">
        <f t="shared" si="326"/>
        <v/>
      </c>
      <c r="AB4196" s="957">
        <f t="array" ref="AB4196">MAX(($I$2:$I$10000=I4196)*($W$2:$W$10000=W4196)*($E$2:$E$10000="51")*($P$2:$P$10000))</f>
        <v>0</v>
      </c>
      <c r="AC4196" s="957">
        <f t="shared" si="329"/>
        <v>0</v>
      </c>
    </row>
    <row r="4197" spans="24:29" x14ac:dyDescent="0.3">
      <c r="X4197" s="970" t="str">
        <f t="shared" si="327"/>
        <v>PAS AE 2018</v>
      </c>
      <c r="Y4197" s="970" t="str">
        <f t="shared" si="328"/>
        <v/>
      </c>
      <c r="Z4197" s="957">
        <f t="shared" si="325"/>
        <v>0</v>
      </c>
      <c r="AA4197" s="957" t="str">
        <f t="shared" si="326"/>
        <v/>
      </c>
      <c r="AB4197" s="957">
        <f t="array" ref="AB4197">MAX(($I$2:$I$10000=I4197)*($W$2:$W$10000=W4197)*($E$2:$E$10000="51")*($P$2:$P$10000))</f>
        <v>0</v>
      </c>
      <c r="AC4197" s="957">
        <f t="shared" si="329"/>
        <v>0</v>
      </c>
    </row>
    <row r="4198" spans="24:29" x14ac:dyDescent="0.3">
      <c r="X4198" s="970" t="str">
        <f t="shared" si="327"/>
        <v>PAS AE 2018</v>
      </c>
      <c r="Y4198" s="970" t="str">
        <f t="shared" si="328"/>
        <v/>
      </c>
      <c r="Z4198" s="957">
        <f t="shared" si="325"/>
        <v>0</v>
      </c>
      <c r="AA4198" s="957" t="str">
        <f t="shared" si="326"/>
        <v/>
      </c>
      <c r="AB4198" s="957">
        <f t="array" ref="AB4198">MAX(($I$2:$I$10000=I4198)*($W$2:$W$10000=W4198)*($E$2:$E$10000="51")*($P$2:$P$10000))</f>
        <v>0</v>
      </c>
      <c r="AC4198" s="957">
        <f t="shared" si="329"/>
        <v>0</v>
      </c>
    </row>
    <row r="4199" spans="24:29" x14ac:dyDescent="0.3">
      <c r="X4199" s="970" t="str">
        <f t="shared" si="327"/>
        <v>PAS AE 2018</v>
      </c>
      <c r="Y4199" s="970" t="str">
        <f t="shared" si="328"/>
        <v/>
      </c>
      <c r="Z4199" s="957">
        <f t="shared" si="325"/>
        <v>0</v>
      </c>
      <c r="AA4199" s="957" t="str">
        <f t="shared" si="326"/>
        <v/>
      </c>
      <c r="AB4199" s="957">
        <f t="array" ref="AB4199">MAX(($I$2:$I$10000=I4199)*($W$2:$W$10000=W4199)*($E$2:$E$10000="51")*($P$2:$P$10000))</f>
        <v>0</v>
      </c>
      <c r="AC4199" s="957">
        <f t="shared" si="329"/>
        <v>0</v>
      </c>
    </row>
    <row r="4200" spans="24:29" x14ac:dyDescent="0.3">
      <c r="X4200" s="970" t="str">
        <f t="shared" si="327"/>
        <v>PAS AE 2018</v>
      </c>
      <c r="Y4200" s="970" t="str">
        <f t="shared" si="328"/>
        <v/>
      </c>
      <c r="Z4200" s="957">
        <f t="shared" si="325"/>
        <v>0</v>
      </c>
      <c r="AA4200" s="957" t="str">
        <f t="shared" si="326"/>
        <v/>
      </c>
      <c r="AB4200" s="957">
        <f t="array" ref="AB4200">MAX(($I$2:$I$10000=I4200)*($W$2:$W$10000=W4200)*($E$2:$E$10000="51")*($P$2:$P$10000))</f>
        <v>0</v>
      </c>
      <c r="AC4200" s="957">
        <f t="shared" si="329"/>
        <v>0</v>
      </c>
    </row>
    <row r="4201" spans="24:29" x14ac:dyDescent="0.3">
      <c r="X4201" s="970" t="str">
        <f t="shared" si="327"/>
        <v>PAS AE 2018</v>
      </c>
      <c r="Y4201" s="970" t="str">
        <f t="shared" si="328"/>
        <v/>
      </c>
      <c r="Z4201" s="957">
        <f t="shared" si="325"/>
        <v>0</v>
      </c>
      <c r="AA4201" s="957" t="str">
        <f t="shared" si="326"/>
        <v/>
      </c>
      <c r="AB4201" s="957">
        <f t="array" ref="AB4201">MAX(($I$2:$I$10000=I4201)*($W$2:$W$10000=W4201)*($E$2:$E$10000="51")*($P$2:$P$10000))</f>
        <v>0</v>
      </c>
      <c r="AC4201" s="957">
        <f t="shared" si="329"/>
        <v>0</v>
      </c>
    </row>
    <row r="4202" spans="24:29" x14ac:dyDescent="0.3">
      <c r="X4202" s="970" t="str">
        <f t="shared" si="327"/>
        <v>PAS AE 2018</v>
      </c>
      <c r="Y4202" s="970" t="str">
        <f t="shared" si="328"/>
        <v/>
      </c>
      <c r="Z4202" s="957">
        <f t="shared" si="325"/>
        <v>0</v>
      </c>
      <c r="AA4202" s="957" t="str">
        <f t="shared" si="326"/>
        <v/>
      </c>
      <c r="AB4202" s="957">
        <f t="array" ref="AB4202">MAX(($I$2:$I$10000=I4202)*($W$2:$W$10000=W4202)*($E$2:$E$10000="51")*($P$2:$P$10000))</f>
        <v>0</v>
      </c>
      <c r="AC4202" s="957">
        <f t="shared" si="329"/>
        <v>0</v>
      </c>
    </row>
    <row r="4203" spans="24:29" x14ac:dyDescent="0.3">
      <c r="X4203" s="970" t="str">
        <f t="shared" si="327"/>
        <v>PAS AE 2018</v>
      </c>
      <c r="Y4203" s="970" t="str">
        <f t="shared" si="328"/>
        <v/>
      </c>
      <c r="Z4203" s="957">
        <f t="shared" si="325"/>
        <v>0</v>
      </c>
      <c r="AA4203" s="957" t="str">
        <f t="shared" si="326"/>
        <v/>
      </c>
      <c r="AB4203" s="957">
        <f t="array" ref="AB4203">MAX(($I$2:$I$10000=I4203)*($W$2:$W$10000=W4203)*($E$2:$E$10000="51")*($P$2:$P$10000))</f>
        <v>0</v>
      </c>
      <c r="AC4203" s="957">
        <f t="shared" si="329"/>
        <v>0</v>
      </c>
    </row>
    <row r="4204" spans="24:29" x14ac:dyDescent="0.3">
      <c r="X4204" s="970" t="str">
        <f t="shared" si="327"/>
        <v>PAS AE 2018</v>
      </c>
      <c r="Y4204" s="970" t="str">
        <f t="shared" si="328"/>
        <v/>
      </c>
      <c r="Z4204" s="957">
        <f t="shared" si="325"/>
        <v>0</v>
      </c>
      <c r="AA4204" s="957" t="str">
        <f t="shared" si="326"/>
        <v/>
      </c>
      <c r="AB4204" s="957">
        <f t="array" ref="AB4204">MAX(($I$2:$I$10000=I4204)*($W$2:$W$10000=W4204)*($E$2:$E$10000="51")*($P$2:$P$10000))</f>
        <v>0</v>
      </c>
      <c r="AC4204" s="957">
        <f t="shared" si="329"/>
        <v>0</v>
      </c>
    </row>
    <row r="4205" spans="24:29" x14ac:dyDescent="0.3">
      <c r="X4205" s="970" t="str">
        <f t="shared" si="327"/>
        <v>PAS AE 2018</v>
      </c>
      <c r="Y4205" s="970" t="str">
        <f t="shared" si="328"/>
        <v/>
      </c>
      <c r="Z4205" s="957">
        <f t="shared" si="325"/>
        <v>0</v>
      </c>
      <c r="AA4205" s="957" t="str">
        <f t="shared" si="326"/>
        <v/>
      </c>
      <c r="AB4205" s="957">
        <f t="array" ref="AB4205">MAX(($I$2:$I$10000=I4205)*($W$2:$W$10000=W4205)*($E$2:$E$10000="51")*($P$2:$P$10000))</f>
        <v>0</v>
      </c>
      <c r="AC4205" s="957">
        <f t="shared" si="329"/>
        <v>0</v>
      </c>
    </row>
    <row r="4206" spans="24:29" x14ac:dyDescent="0.3">
      <c r="X4206" s="970" t="str">
        <f t="shared" si="327"/>
        <v>PAS AE 2018</v>
      </c>
      <c r="Y4206" s="970" t="str">
        <f t="shared" si="328"/>
        <v/>
      </c>
      <c r="Z4206" s="957">
        <f t="shared" si="325"/>
        <v>0</v>
      </c>
      <c r="AA4206" s="957" t="str">
        <f t="shared" si="326"/>
        <v/>
      </c>
      <c r="AB4206" s="957">
        <f t="array" ref="AB4206">MAX(($I$2:$I$10000=I4206)*($W$2:$W$10000=W4206)*($E$2:$E$10000="51")*($P$2:$P$10000))</f>
        <v>0</v>
      </c>
      <c r="AC4206" s="957">
        <f t="shared" si="329"/>
        <v>0</v>
      </c>
    </row>
    <row r="4207" spans="24:29" x14ac:dyDescent="0.3">
      <c r="X4207" s="970" t="str">
        <f t="shared" si="327"/>
        <v>PAS AE 2018</v>
      </c>
      <c r="Y4207" s="970" t="str">
        <f t="shared" si="328"/>
        <v/>
      </c>
      <c r="Z4207" s="957">
        <f t="shared" si="325"/>
        <v>0</v>
      </c>
      <c r="AA4207" s="957" t="str">
        <f t="shared" si="326"/>
        <v/>
      </c>
      <c r="AB4207" s="957">
        <f t="array" ref="AB4207">MAX(($I$2:$I$10000=I4207)*($W$2:$W$10000=W4207)*($E$2:$E$10000="51")*($P$2:$P$10000))</f>
        <v>0</v>
      </c>
      <c r="AC4207" s="957">
        <f t="shared" si="329"/>
        <v>0</v>
      </c>
    </row>
    <row r="4208" spans="24:29" x14ac:dyDescent="0.3">
      <c r="X4208" s="970" t="str">
        <f t="shared" si="327"/>
        <v>PAS AE 2018</v>
      </c>
      <c r="Y4208" s="970" t="str">
        <f t="shared" si="328"/>
        <v/>
      </c>
      <c r="Z4208" s="957">
        <f t="shared" si="325"/>
        <v>0</v>
      </c>
      <c r="AA4208" s="957" t="str">
        <f t="shared" si="326"/>
        <v/>
      </c>
      <c r="AB4208" s="957">
        <f t="array" ref="AB4208">MAX(($I$2:$I$10000=I4208)*($W$2:$W$10000=W4208)*($E$2:$E$10000="51")*($P$2:$P$10000))</f>
        <v>0</v>
      </c>
      <c r="AC4208" s="957">
        <f t="shared" si="329"/>
        <v>0</v>
      </c>
    </row>
    <row r="4209" spans="24:29" x14ac:dyDescent="0.3">
      <c r="X4209" s="970" t="str">
        <f t="shared" si="327"/>
        <v>PAS AE 2018</v>
      </c>
      <c r="Y4209" s="970" t="str">
        <f t="shared" si="328"/>
        <v/>
      </c>
      <c r="Z4209" s="957">
        <f t="shared" si="325"/>
        <v>0</v>
      </c>
      <c r="AA4209" s="957" t="str">
        <f t="shared" si="326"/>
        <v/>
      </c>
      <c r="AB4209" s="957">
        <f t="array" ref="AB4209">MAX(($I$2:$I$10000=I4209)*($W$2:$W$10000=W4209)*($E$2:$E$10000="51")*($P$2:$P$10000))</f>
        <v>0</v>
      </c>
      <c r="AC4209" s="957">
        <f t="shared" si="329"/>
        <v>0</v>
      </c>
    </row>
    <row r="4210" spans="24:29" x14ac:dyDescent="0.3">
      <c r="X4210" s="970" t="str">
        <f t="shared" si="327"/>
        <v>PAS AE 2018</v>
      </c>
      <c r="Y4210" s="970" t="str">
        <f t="shared" si="328"/>
        <v/>
      </c>
      <c r="Z4210" s="957">
        <f t="shared" si="325"/>
        <v>0</v>
      </c>
      <c r="AA4210" s="957" t="str">
        <f t="shared" si="326"/>
        <v/>
      </c>
      <c r="AB4210" s="957">
        <f t="array" ref="AB4210">MAX(($I$2:$I$10000=I4210)*($W$2:$W$10000=W4210)*($E$2:$E$10000="51")*($P$2:$P$10000))</f>
        <v>0</v>
      </c>
      <c r="AC4210" s="957">
        <f t="shared" si="329"/>
        <v>0</v>
      </c>
    </row>
    <row r="4211" spans="24:29" x14ac:dyDescent="0.3">
      <c r="X4211" s="970" t="str">
        <f t="shared" si="327"/>
        <v>PAS AE 2018</v>
      </c>
      <c r="Y4211" s="970" t="str">
        <f t="shared" si="328"/>
        <v/>
      </c>
      <c r="Z4211" s="957">
        <f t="shared" si="325"/>
        <v>0</v>
      </c>
      <c r="AA4211" s="957" t="str">
        <f t="shared" si="326"/>
        <v/>
      </c>
      <c r="AB4211" s="957">
        <f t="array" ref="AB4211">MAX(($I$2:$I$10000=I4211)*($W$2:$W$10000=W4211)*($E$2:$E$10000="51")*($P$2:$P$10000))</f>
        <v>0</v>
      </c>
      <c r="AC4211" s="957">
        <f t="shared" si="329"/>
        <v>0</v>
      </c>
    </row>
    <row r="4212" spans="24:29" x14ac:dyDescent="0.3">
      <c r="X4212" s="970" t="str">
        <f t="shared" si="327"/>
        <v>PAS AE 2018</v>
      </c>
      <c r="Y4212" s="970" t="str">
        <f t="shared" si="328"/>
        <v/>
      </c>
      <c r="Z4212" s="957">
        <f t="shared" si="325"/>
        <v>0</v>
      </c>
      <c r="AA4212" s="957" t="str">
        <f t="shared" si="326"/>
        <v/>
      </c>
      <c r="AB4212" s="957">
        <f t="array" ref="AB4212">MAX(($I$2:$I$10000=I4212)*($W$2:$W$10000=W4212)*($E$2:$E$10000="51")*($P$2:$P$10000))</f>
        <v>0</v>
      </c>
      <c r="AC4212" s="957">
        <f t="shared" si="329"/>
        <v>0</v>
      </c>
    </row>
    <row r="4213" spans="24:29" x14ac:dyDescent="0.3">
      <c r="X4213" s="970" t="str">
        <f t="shared" si="327"/>
        <v>PAS AE 2018</v>
      </c>
      <c r="Y4213" s="970" t="str">
        <f t="shared" si="328"/>
        <v/>
      </c>
      <c r="Z4213" s="957">
        <f t="shared" si="325"/>
        <v>0</v>
      </c>
      <c r="AA4213" s="957" t="str">
        <f t="shared" si="326"/>
        <v/>
      </c>
      <c r="AB4213" s="957">
        <f t="array" ref="AB4213">MAX(($I$2:$I$10000=I4213)*($W$2:$W$10000=W4213)*($E$2:$E$10000="51")*($P$2:$P$10000))</f>
        <v>0</v>
      </c>
      <c r="AC4213" s="957">
        <f t="shared" si="329"/>
        <v>0</v>
      </c>
    </row>
    <row r="4214" spans="24:29" x14ac:dyDescent="0.3">
      <c r="X4214" s="970" t="str">
        <f t="shared" si="327"/>
        <v>PAS AE 2018</v>
      </c>
      <c r="Y4214" s="970" t="str">
        <f t="shared" si="328"/>
        <v/>
      </c>
      <c r="Z4214" s="957">
        <f t="shared" si="325"/>
        <v>0</v>
      </c>
      <c r="AA4214" s="957" t="str">
        <f t="shared" si="326"/>
        <v/>
      </c>
      <c r="AB4214" s="957">
        <f t="array" ref="AB4214">MAX(($I$2:$I$10000=I4214)*($W$2:$W$10000=W4214)*($E$2:$E$10000="51")*($P$2:$P$10000))</f>
        <v>0</v>
      </c>
      <c r="AC4214" s="957">
        <f t="shared" si="329"/>
        <v>0</v>
      </c>
    </row>
    <row r="4215" spans="24:29" x14ac:dyDescent="0.3">
      <c r="X4215" s="970" t="str">
        <f t="shared" si="327"/>
        <v>PAS AE 2018</v>
      </c>
      <c r="Y4215" s="970" t="str">
        <f t="shared" si="328"/>
        <v/>
      </c>
      <c r="Z4215" s="957">
        <f t="shared" si="325"/>
        <v>0</v>
      </c>
      <c r="AA4215" s="957" t="str">
        <f t="shared" si="326"/>
        <v/>
      </c>
      <c r="AB4215" s="957">
        <f t="array" ref="AB4215">MAX(($I$2:$I$10000=I4215)*($W$2:$W$10000=W4215)*($E$2:$E$10000="51")*($P$2:$P$10000))</f>
        <v>0</v>
      </c>
      <c r="AC4215" s="957">
        <f t="shared" si="329"/>
        <v>0</v>
      </c>
    </row>
    <row r="4216" spans="24:29" x14ac:dyDescent="0.3">
      <c r="X4216" s="970" t="str">
        <f t="shared" si="327"/>
        <v>PAS AE 2018</v>
      </c>
      <c r="Y4216" s="970" t="str">
        <f t="shared" si="328"/>
        <v/>
      </c>
      <c r="Z4216" s="957">
        <f t="shared" si="325"/>
        <v>0</v>
      </c>
      <c r="AA4216" s="957" t="str">
        <f t="shared" si="326"/>
        <v/>
      </c>
      <c r="AB4216" s="957">
        <f t="array" ref="AB4216">MAX(($I$2:$I$10000=I4216)*($W$2:$W$10000=W4216)*($E$2:$E$10000="51")*($P$2:$P$10000))</f>
        <v>0</v>
      </c>
      <c r="AC4216" s="957">
        <f t="shared" si="329"/>
        <v>0</v>
      </c>
    </row>
    <row r="4217" spans="24:29" x14ac:dyDescent="0.3">
      <c r="X4217" s="970" t="str">
        <f t="shared" si="327"/>
        <v>PAS AE 2018</v>
      </c>
      <c r="Y4217" s="970" t="str">
        <f t="shared" si="328"/>
        <v/>
      </c>
      <c r="Z4217" s="957">
        <f t="shared" si="325"/>
        <v>0</v>
      </c>
      <c r="AA4217" s="957" t="str">
        <f t="shared" si="326"/>
        <v/>
      </c>
      <c r="AB4217" s="957">
        <f t="array" ref="AB4217">MAX(($I$2:$I$10000=I4217)*($W$2:$W$10000=W4217)*($E$2:$E$10000="51")*($P$2:$P$10000))</f>
        <v>0</v>
      </c>
      <c r="AC4217" s="957">
        <f t="shared" si="329"/>
        <v>0</v>
      </c>
    </row>
    <row r="4218" spans="24:29" x14ac:dyDescent="0.3">
      <c r="X4218" s="970" t="str">
        <f t="shared" si="327"/>
        <v>PAS AE 2018</v>
      </c>
      <c r="Y4218" s="970" t="str">
        <f t="shared" si="328"/>
        <v/>
      </c>
      <c r="Z4218" s="957">
        <f t="shared" si="325"/>
        <v>0</v>
      </c>
      <c r="AA4218" s="957" t="str">
        <f t="shared" si="326"/>
        <v/>
      </c>
      <c r="AB4218" s="957">
        <f t="array" ref="AB4218">MAX(($I$2:$I$10000=I4218)*($W$2:$W$10000=W4218)*($E$2:$E$10000="51")*($P$2:$P$10000))</f>
        <v>0</v>
      </c>
      <c r="AC4218" s="957">
        <f t="shared" si="329"/>
        <v>0</v>
      </c>
    </row>
    <row r="4219" spans="24:29" x14ac:dyDescent="0.3">
      <c r="X4219" s="970" t="str">
        <f t="shared" si="327"/>
        <v>PAS AE 2018</v>
      </c>
      <c r="Y4219" s="970" t="str">
        <f t="shared" si="328"/>
        <v/>
      </c>
      <c r="Z4219" s="957">
        <f t="shared" si="325"/>
        <v>0</v>
      </c>
      <c r="AA4219" s="957" t="str">
        <f t="shared" si="326"/>
        <v/>
      </c>
      <c r="AB4219" s="957">
        <f t="array" ref="AB4219">MAX(($I$2:$I$10000=I4219)*($W$2:$W$10000=W4219)*($E$2:$E$10000="51")*($P$2:$P$10000))</f>
        <v>0</v>
      </c>
      <c r="AC4219" s="957">
        <f t="shared" si="329"/>
        <v>0</v>
      </c>
    </row>
    <row r="4220" spans="24:29" x14ac:dyDescent="0.3">
      <c r="X4220" s="970" t="str">
        <f t="shared" si="327"/>
        <v>PAS AE 2018</v>
      </c>
      <c r="Y4220" s="970" t="str">
        <f t="shared" si="328"/>
        <v/>
      </c>
      <c r="Z4220" s="957">
        <f t="shared" si="325"/>
        <v>0</v>
      </c>
      <c r="AA4220" s="957" t="str">
        <f t="shared" si="326"/>
        <v/>
      </c>
      <c r="AB4220" s="957">
        <f t="array" ref="AB4220">MAX(($I$2:$I$10000=I4220)*($W$2:$W$10000=W4220)*($E$2:$E$10000="51")*($P$2:$P$10000))</f>
        <v>0</v>
      </c>
      <c r="AC4220" s="957">
        <f t="shared" si="329"/>
        <v>0</v>
      </c>
    </row>
    <row r="4221" spans="24:29" x14ac:dyDescent="0.3">
      <c r="X4221" s="970" t="str">
        <f t="shared" si="327"/>
        <v>PAS AE 2018</v>
      </c>
      <c r="Y4221" s="970" t="str">
        <f t="shared" si="328"/>
        <v/>
      </c>
      <c r="Z4221" s="957">
        <f t="shared" si="325"/>
        <v>0</v>
      </c>
      <c r="AA4221" s="957" t="str">
        <f t="shared" si="326"/>
        <v/>
      </c>
      <c r="AB4221" s="957">
        <f t="array" ref="AB4221">MAX(($I$2:$I$10000=I4221)*($W$2:$W$10000=W4221)*($E$2:$E$10000="51")*($P$2:$P$10000))</f>
        <v>0</v>
      </c>
      <c r="AC4221" s="957">
        <f t="shared" si="329"/>
        <v>0</v>
      </c>
    </row>
    <row r="4222" spans="24:29" x14ac:dyDescent="0.3">
      <c r="X4222" s="970" t="str">
        <f t="shared" si="327"/>
        <v>PAS AE 2018</v>
      </c>
      <c r="Y4222" s="970" t="str">
        <f t="shared" si="328"/>
        <v/>
      </c>
      <c r="Z4222" s="957">
        <f t="shared" si="325"/>
        <v>0</v>
      </c>
      <c r="AA4222" s="957" t="str">
        <f t="shared" si="326"/>
        <v/>
      </c>
      <c r="AB4222" s="957">
        <f t="array" ref="AB4222">MAX(($I$2:$I$10000=I4222)*($W$2:$W$10000=W4222)*($E$2:$E$10000="51")*($P$2:$P$10000))</f>
        <v>0</v>
      </c>
      <c r="AC4222" s="957">
        <f t="shared" si="329"/>
        <v>0</v>
      </c>
    </row>
    <row r="4223" spans="24:29" x14ac:dyDescent="0.3">
      <c r="X4223" s="970" t="str">
        <f t="shared" si="327"/>
        <v>PAS AE 2018</v>
      </c>
      <c r="Y4223" s="970" t="str">
        <f t="shared" si="328"/>
        <v/>
      </c>
      <c r="Z4223" s="957">
        <f t="shared" si="325"/>
        <v>0</v>
      </c>
      <c r="AA4223" s="957" t="str">
        <f t="shared" si="326"/>
        <v/>
      </c>
      <c r="AB4223" s="957">
        <f t="array" ref="AB4223">MAX(($I$2:$I$10000=I4223)*($W$2:$W$10000=W4223)*($E$2:$E$10000="51")*($P$2:$P$10000))</f>
        <v>0</v>
      </c>
      <c r="AC4223" s="957">
        <f t="shared" si="329"/>
        <v>0</v>
      </c>
    </row>
    <row r="4224" spans="24:29" x14ac:dyDescent="0.3">
      <c r="X4224" s="970" t="str">
        <f t="shared" si="327"/>
        <v>PAS AE 2018</v>
      </c>
      <c r="Y4224" s="970" t="str">
        <f t="shared" si="328"/>
        <v/>
      </c>
      <c r="Z4224" s="957">
        <f t="shared" si="325"/>
        <v>0</v>
      </c>
      <c r="AA4224" s="957" t="str">
        <f t="shared" si="326"/>
        <v/>
      </c>
      <c r="AB4224" s="957">
        <f t="array" ref="AB4224">MAX(($I$2:$I$10000=I4224)*($W$2:$W$10000=W4224)*($E$2:$E$10000="51")*($P$2:$P$10000))</f>
        <v>0</v>
      </c>
      <c r="AC4224" s="957">
        <f t="shared" si="329"/>
        <v>0</v>
      </c>
    </row>
    <row r="4225" spans="24:29" x14ac:dyDescent="0.3">
      <c r="X4225" s="970" t="str">
        <f t="shared" si="327"/>
        <v>PAS AE 2018</v>
      </c>
      <c r="Y4225" s="970" t="str">
        <f t="shared" si="328"/>
        <v/>
      </c>
      <c r="Z4225" s="957">
        <f t="shared" si="325"/>
        <v>0</v>
      </c>
      <c r="AA4225" s="957" t="str">
        <f t="shared" si="326"/>
        <v/>
      </c>
      <c r="AB4225" s="957">
        <f t="array" ref="AB4225">MAX(($I$2:$I$10000=I4225)*($W$2:$W$10000=W4225)*($E$2:$E$10000="51")*($P$2:$P$10000))</f>
        <v>0</v>
      </c>
      <c r="AC4225" s="957">
        <f t="shared" si="329"/>
        <v>0</v>
      </c>
    </row>
    <row r="4226" spans="24:29" x14ac:dyDescent="0.3">
      <c r="X4226" s="970" t="str">
        <f t="shared" si="327"/>
        <v>PAS AE 2018</v>
      </c>
      <c r="Y4226" s="970" t="str">
        <f t="shared" si="328"/>
        <v/>
      </c>
      <c r="Z4226" s="957">
        <f t="shared" ref="Z4226:Z4289" si="330">IF(AND(X4226="AE 2018",Y4226&lt;&gt;"0"),F4226,0)</f>
        <v>0</v>
      </c>
      <c r="AA4226" s="957" t="str">
        <f t="shared" ref="AA4226:AA4289" si="331">LEFT(C4226,12)</f>
        <v/>
      </c>
      <c r="AB4226" s="957">
        <f t="array" ref="AB4226">MAX(($I$2:$I$10000=I4226)*($W$2:$W$10000=W4226)*($E$2:$E$10000="51")*($P$2:$P$10000))</f>
        <v>0</v>
      </c>
      <c r="AC4226" s="957">
        <f t="shared" si="329"/>
        <v>0</v>
      </c>
    </row>
    <row r="4227" spans="24:29" x14ac:dyDescent="0.3">
      <c r="X4227" s="970" t="str">
        <f t="shared" ref="X4227:X4290" si="332">IF(AND(OR(E4227="51",E4227="57",E4227="54",E4227="61"),YEAR(AB4227)=2018),"AE 2018","PAS AE 2018")</f>
        <v>PAS AE 2018</v>
      </c>
      <c r="Y4227" s="970" t="str">
        <f t="shared" ref="Y4227:Y4290" si="333">CONCATENATE(W4227,I4227,E4227)</f>
        <v/>
      </c>
      <c r="Z4227" s="957">
        <f t="shared" si="330"/>
        <v>0</v>
      </c>
      <c r="AA4227" s="957" t="str">
        <f t="shared" si="331"/>
        <v/>
      </c>
      <c r="AB4227" s="957">
        <f t="array" ref="AB4227">MAX(($I$2:$I$10000=I4227)*($W$2:$W$10000=W4227)*($E$2:$E$10000="51")*($P$2:$P$10000))</f>
        <v>0</v>
      </c>
      <c r="AC4227" s="957">
        <f t="shared" ref="AC4227:AC4290" si="334">IF(YEAR(A4227)&gt;2018,0,F4227)</f>
        <v>0</v>
      </c>
    </row>
    <row r="4228" spans="24:29" x14ac:dyDescent="0.3">
      <c r="X4228" s="970" t="str">
        <f t="shared" si="332"/>
        <v>PAS AE 2018</v>
      </c>
      <c r="Y4228" s="970" t="str">
        <f t="shared" si="333"/>
        <v/>
      </c>
      <c r="Z4228" s="957">
        <f t="shared" si="330"/>
        <v>0</v>
      </c>
      <c r="AA4228" s="957" t="str">
        <f t="shared" si="331"/>
        <v/>
      </c>
      <c r="AB4228" s="957">
        <f t="array" ref="AB4228">MAX(($I$2:$I$10000=I4228)*($W$2:$W$10000=W4228)*($E$2:$E$10000="51")*($P$2:$P$10000))</f>
        <v>0</v>
      </c>
      <c r="AC4228" s="957">
        <f t="shared" si="334"/>
        <v>0</v>
      </c>
    </row>
    <row r="4229" spans="24:29" x14ac:dyDescent="0.3">
      <c r="X4229" s="970" t="str">
        <f t="shared" si="332"/>
        <v>PAS AE 2018</v>
      </c>
      <c r="Y4229" s="970" t="str">
        <f t="shared" si="333"/>
        <v/>
      </c>
      <c r="Z4229" s="957">
        <f t="shared" si="330"/>
        <v>0</v>
      </c>
      <c r="AA4229" s="957" t="str">
        <f t="shared" si="331"/>
        <v/>
      </c>
      <c r="AB4229" s="957">
        <f t="array" ref="AB4229">MAX(($I$2:$I$10000=I4229)*($W$2:$W$10000=W4229)*($E$2:$E$10000="51")*($P$2:$P$10000))</f>
        <v>0</v>
      </c>
      <c r="AC4229" s="957">
        <f t="shared" si="334"/>
        <v>0</v>
      </c>
    </row>
    <row r="4230" spans="24:29" x14ac:dyDescent="0.3">
      <c r="X4230" s="970" t="str">
        <f t="shared" si="332"/>
        <v>PAS AE 2018</v>
      </c>
      <c r="Y4230" s="970" t="str">
        <f t="shared" si="333"/>
        <v/>
      </c>
      <c r="Z4230" s="957">
        <f t="shared" si="330"/>
        <v>0</v>
      </c>
      <c r="AA4230" s="957" t="str">
        <f t="shared" si="331"/>
        <v/>
      </c>
      <c r="AB4230" s="957">
        <f t="array" ref="AB4230">MAX(($I$2:$I$10000=I4230)*($W$2:$W$10000=W4230)*($E$2:$E$10000="51")*($P$2:$P$10000))</f>
        <v>0</v>
      </c>
      <c r="AC4230" s="957">
        <f t="shared" si="334"/>
        <v>0</v>
      </c>
    </row>
    <row r="4231" spans="24:29" x14ac:dyDescent="0.3">
      <c r="X4231" s="970" t="str">
        <f t="shared" si="332"/>
        <v>PAS AE 2018</v>
      </c>
      <c r="Y4231" s="970" t="str">
        <f t="shared" si="333"/>
        <v/>
      </c>
      <c r="Z4231" s="957">
        <f t="shared" si="330"/>
        <v>0</v>
      </c>
      <c r="AA4231" s="957" t="str">
        <f t="shared" si="331"/>
        <v/>
      </c>
      <c r="AB4231" s="957">
        <f t="array" ref="AB4231">MAX(($I$2:$I$10000=I4231)*($W$2:$W$10000=W4231)*($E$2:$E$10000="51")*($P$2:$P$10000))</f>
        <v>0</v>
      </c>
      <c r="AC4231" s="957">
        <f t="shared" si="334"/>
        <v>0</v>
      </c>
    </row>
    <row r="4232" spans="24:29" x14ac:dyDescent="0.3">
      <c r="X4232" s="970" t="str">
        <f t="shared" si="332"/>
        <v>PAS AE 2018</v>
      </c>
      <c r="Y4232" s="970" t="str">
        <f t="shared" si="333"/>
        <v/>
      </c>
      <c r="Z4232" s="957">
        <f t="shared" si="330"/>
        <v>0</v>
      </c>
      <c r="AA4232" s="957" t="str">
        <f t="shared" si="331"/>
        <v/>
      </c>
      <c r="AB4232" s="957">
        <f t="array" ref="AB4232">MAX(($I$2:$I$10000=I4232)*($W$2:$W$10000=W4232)*($E$2:$E$10000="51")*($P$2:$P$10000))</f>
        <v>0</v>
      </c>
      <c r="AC4232" s="957">
        <f t="shared" si="334"/>
        <v>0</v>
      </c>
    </row>
    <row r="4233" spans="24:29" x14ac:dyDescent="0.3">
      <c r="X4233" s="970" t="str">
        <f t="shared" si="332"/>
        <v>PAS AE 2018</v>
      </c>
      <c r="Y4233" s="970" t="str">
        <f t="shared" si="333"/>
        <v/>
      </c>
      <c r="Z4233" s="957">
        <f t="shared" si="330"/>
        <v>0</v>
      </c>
      <c r="AA4233" s="957" t="str">
        <f t="shared" si="331"/>
        <v/>
      </c>
      <c r="AB4233" s="957">
        <f t="array" ref="AB4233">MAX(($I$2:$I$10000=I4233)*($W$2:$W$10000=W4233)*($E$2:$E$10000="51")*($P$2:$P$10000))</f>
        <v>0</v>
      </c>
      <c r="AC4233" s="957">
        <f t="shared" si="334"/>
        <v>0</v>
      </c>
    </row>
    <row r="4234" spans="24:29" x14ac:dyDescent="0.3">
      <c r="X4234" s="970" t="str">
        <f t="shared" si="332"/>
        <v>PAS AE 2018</v>
      </c>
      <c r="Y4234" s="970" t="str">
        <f t="shared" si="333"/>
        <v/>
      </c>
      <c r="Z4234" s="957">
        <f t="shared" si="330"/>
        <v>0</v>
      </c>
      <c r="AA4234" s="957" t="str">
        <f t="shared" si="331"/>
        <v/>
      </c>
      <c r="AB4234" s="957">
        <f t="array" ref="AB4234">MAX(($I$2:$I$10000=I4234)*($W$2:$W$10000=W4234)*($E$2:$E$10000="51")*($P$2:$P$10000))</f>
        <v>0</v>
      </c>
      <c r="AC4234" s="957">
        <f t="shared" si="334"/>
        <v>0</v>
      </c>
    </row>
    <row r="4235" spans="24:29" x14ac:dyDescent="0.3">
      <c r="X4235" s="970" t="str">
        <f t="shared" si="332"/>
        <v>PAS AE 2018</v>
      </c>
      <c r="Y4235" s="970" t="str">
        <f t="shared" si="333"/>
        <v/>
      </c>
      <c r="Z4235" s="957">
        <f t="shared" si="330"/>
        <v>0</v>
      </c>
      <c r="AA4235" s="957" t="str">
        <f t="shared" si="331"/>
        <v/>
      </c>
      <c r="AB4235" s="957">
        <f t="array" ref="AB4235">MAX(($I$2:$I$10000=I4235)*($W$2:$W$10000=W4235)*($E$2:$E$10000="51")*($P$2:$P$10000))</f>
        <v>0</v>
      </c>
      <c r="AC4235" s="957">
        <f t="shared" si="334"/>
        <v>0</v>
      </c>
    </row>
    <row r="4236" spans="24:29" x14ac:dyDescent="0.3">
      <c r="X4236" s="970" t="str">
        <f t="shared" si="332"/>
        <v>PAS AE 2018</v>
      </c>
      <c r="Y4236" s="970" t="str">
        <f t="shared" si="333"/>
        <v/>
      </c>
      <c r="Z4236" s="957">
        <f t="shared" si="330"/>
        <v>0</v>
      </c>
      <c r="AA4236" s="957" t="str">
        <f t="shared" si="331"/>
        <v/>
      </c>
      <c r="AB4236" s="957">
        <f t="array" ref="AB4236">MAX(($I$2:$I$10000=I4236)*($W$2:$W$10000=W4236)*($E$2:$E$10000="51")*($P$2:$P$10000))</f>
        <v>0</v>
      </c>
      <c r="AC4236" s="957">
        <f t="shared" si="334"/>
        <v>0</v>
      </c>
    </row>
    <row r="4237" spans="24:29" x14ac:dyDescent="0.3">
      <c r="X4237" s="970" t="str">
        <f t="shared" si="332"/>
        <v>PAS AE 2018</v>
      </c>
      <c r="Y4237" s="970" t="str">
        <f t="shared" si="333"/>
        <v/>
      </c>
      <c r="Z4237" s="957">
        <f t="shared" si="330"/>
        <v>0</v>
      </c>
      <c r="AA4237" s="957" t="str">
        <f t="shared" si="331"/>
        <v/>
      </c>
      <c r="AB4237" s="957">
        <f t="array" ref="AB4237">MAX(($I$2:$I$10000=I4237)*($W$2:$W$10000=W4237)*($E$2:$E$10000="51")*($P$2:$P$10000))</f>
        <v>0</v>
      </c>
      <c r="AC4237" s="957">
        <f t="shared" si="334"/>
        <v>0</v>
      </c>
    </row>
    <row r="4238" spans="24:29" x14ac:dyDescent="0.3">
      <c r="X4238" s="970" t="str">
        <f t="shared" si="332"/>
        <v>PAS AE 2018</v>
      </c>
      <c r="Y4238" s="970" t="str">
        <f t="shared" si="333"/>
        <v/>
      </c>
      <c r="Z4238" s="957">
        <f t="shared" si="330"/>
        <v>0</v>
      </c>
      <c r="AA4238" s="957" t="str">
        <f t="shared" si="331"/>
        <v/>
      </c>
      <c r="AB4238" s="957">
        <f t="array" ref="AB4238">MAX(($I$2:$I$10000=I4238)*($W$2:$W$10000=W4238)*($E$2:$E$10000="51")*($P$2:$P$10000))</f>
        <v>0</v>
      </c>
      <c r="AC4238" s="957">
        <f t="shared" si="334"/>
        <v>0</v>
      </c>
    </row>
    <row r="4239" spans="24:29" x14ac:dyDescent="0.3">
      <c r="X4239" s="970" t="str">
        <f t="shared" si="332"/>
        <v>PAS AE 2018</v>
      </c>
      <c r="Y4239" s="970" t="str">
        <f t="shared" si="333"/>
        <v/>
      </c>
      <c r="Z4239" s="957">
        <f t="shared" si="330"/>
        <v>0</v>
      </c>
      <c r="AA4239" s="957" t="str">
        <f t="shared" si="331"/>
        <v/>
      </c>
      <c r="AB4239" s="957">
        <f t="array" ref="AB4239">MAX(($I$2:$I$10000=I4239)*($W$2:$W$10000=W4239)*($E$2:$E$10000="51")*($P$2:$P$10000))</f>
        <v>0</v>
      </c>
      <c r="AC4239" s="957">
        <f t="shared" si="334"/>
        <v>0</v>
      </c>
    </row>
    <row r="4240" spans="24:29" x14ac:dyDescent="0.3">
      <c r="X4240" s="970" t="str">
        <f t="shared" si="332"/>
        <v>PAS AE 2018</v>
      </c>
      <c r="Y4240" s="970" t="str">
        <f t="shared" si="333"/>
        <v/>
      </c>
      <c r="Z4240" s="957">
        <f t="shared" si="330"/>
        <v>0</v>
      </c>
      <c r="AA4240" s="957" t="str">
        <f t="shared" si="331"/>
        <v/>
      </c>
      <c r="AB4240" s="957">
        <f t="array" ref="AB4240">MAX(($I$2:$I$10000=I4240)*($W$2:$W$10000=W4240)*($E$2:$E$10000="51")*($P$2:$P$10000))</f>
        <v>0</v>
      </c>
      <c r="AC4240" s="957">
        <f t="shared" si="334"/>
        <v>0</v>
      </c>
    </row>
    <row r="4241" spans="24:29" x14ac:dyDescent="0.3">
      <c r="X4241" s="970" t="str">
        <f t="shared" si="332"/>
        <v>PAS AE 2018</v>
      </c>
      <c r="Y4241" s="970" t="str">
        <f t="shared" si="333"/>
        <v/>
      </c>
      <c r="Z4241" s="957">
        <f t="shared" si="330"/>
        <v>0</v>
      </c>
      <c r="AA4241" s="957" t="str">
        <f t="shared" si="331"/>
        <v/>
      </c>
      <c r="AB4241" s="957">
        <f t="array" ref="AB4241">MAX(($I$2:$I$10000=I4241)*($W$2:$W$10000=W4241)*($E$2:$E$10000="51")*($P$2:$P$10000))</f>
        <v>0</v>
      </c>
      <c r="AC4241" s="957">
        <f t="shared" si="334"/>
        <v>0</v>
      </c>
    </row>
    <row r="4242" spans="24:29" x14ac:dyDescent="0.3">
      <c r="X4242" s="970" t="str">
        <f t="shared" si="332"/>
        <v>PAS AE 2018</v>
      </c>
      <c r="Y4242" s="970" t="str">
        <f t="shared" si="333"/>
        <v/>
      </c>
      <c r="Z4242" s="957">
        <f t="shared" si="330"/>
        <v>0</v>
      </c>
      <c r="AA4242" s="957" t="str">
        <f t="shared" si="331"/>
        <v/>
      </c>
      <c r="AB4242" s="957">
        <f t="array" ref="AB4242">MAX(($I$2:$I$10000=I4242)*($W$2:$W$10000=W4242)*($E$2:$E$10000="51")*($P$2:$P$10000))</f>
        <v>0</v>
      </c>
      <c r="AC4242" s="957">
        <f t="shared" si="334"/>
        <v>0</v>
      </c>
    </row>
    <row r="4243" spans="24:29" x14ac:dyDescent="0.3">
      <c r="X4243" s="970" t="str">
        <f t="shared" si="332"/>
        <v>PAS AE 2018</v>
      </c>
      <c r="Y4243" s="970" t="str">
        <f t="shared" si="333"/>
        <v/>
      </c>
      <c r="Z4243" s="957">
        <f t="shared" si="330"/>
        <v>0</v>
      </c>
      <c r="AA4243" s="957" t="str">
        <f t="shared" si="331"/>
        <v/>
      </c>
      <c r="AB4243" s="957">
        <f t="array" ref="AB4243">MAX(($I$2:$I$10000=I4243)*($W$2:$W$10000=W4243)*($E$2:$E$10000="51")*($P$2:$P$10000))</f>
        <v>0</v>
      </c>
      <c r="AC4243" s="957">
        <f t="shared" si="334"/>
        <v>0</v>
      </c>
    </row>
    <row r="4244" spans="24:29" x14ac:dyDescent="0.3">
      <c r="X4244" s="970" t="str">
        <f t="shared" si="332"/>
        <v>PAS AE 2018</v>
      </c>
      <c r="Y4244" s="970" t="str">
        <f t="shared" si="333"/>
        <v/>
      </c>
      <c r="Z4244" s="957">
        <f t="shared" si="330"/>
        <v>0</v>
      </c>
      <c r="AA4244" s="957" t="str">
        <f t="shared" si="331"/>
        <v/>
      </c>
      <c r="AB4244" s="957">
        <f t="array" ref="AB4244">MAX(($I$2:$I$10000=I4244)*($W$2:$W$10000=W4244)*($E$2:$E$10000="51")*($P$2:$P$10000))</f>
        <v>0</v>
      </c>
      <c r="AC4244" s="957">
        <f t="shared" si="334"/>
        <v>0</v>
      </c>
    </row>
    <row r="4245" spans="24:29" x14ac:dyDescent="0.3">
      <c r="X4245" s="970" t="str">
        <f t="shared" si="332"/>
        <v>PAS AE 2018</v>
      </c>
      <c r="Y4245" s="970" t="str">
        <f t="shared" si="333"/>
        <v/>
      </c>
      <c r="Z4245" s="957">
        <f t="shared" si="330"/>
        <v>0</v>
      </c>
      <c r="AA4245" s="957" t="str">
        <f t="shared" si="331"/>
        <v/>
      </c>
      <c r="AB4245" s="957">
        <f t="array" ref="AB4245">MAX(($I$2:$I$10000=I4245)*($W$2:$W$10000=W4245)*($E$2:$E$10000="51")*($P$2:$P$10000))</f>
        <v>0</v>
      </c>
      <c r="AC4245" s="957">
        <f t="shared" si="334"/>
        <v>0</v>
      </c>
    </row>
    <row r="4246" spans="24:29" x14ac:dyDescent="0.3">
      <c r="X4246" s="970" t="str">
        <f t="shared" si="332"/>
        <v>PAS AE 2018</v>
      </c>
      <c r="Y4246" s="970" t="str">
        <f t="shared" si="333"/>
        <v/>
      </c>
      <c r="Z4246" s="957">
        <f t="shared" si="330"/>
        <v>0</v>
      </c>
      <c r="AA4246" s="957" t="str">
        <f t="shared" si="331"/>
        <v/>
      </c>
      <c r="AB4246" s="957">
        <f t="array" ref="AB4246">MAX(($I$2:$I$10000=I4246)*($W$2:$W$10000=W4246)*($E$2:$E$10000="51")*($P$2:$P$10000))</f>
        <v>0</v>
      </c>
      <c r="AC4246" s="957">
        <f t="shared" si="334"/>
        <v>0</v>
      </c>
    </row>
    <row r="4247" spans="24:29" x14ac:dyDescent="0.3">
      <c r="X4247" s="970" t="str">
        <f t="shared" si="332"/>
        <v>PAS AE 2018</v>
      </c>
      <c r="Y4247" s="970" t="str">
        <f t="shared" si="333"/>
        <v/>
      </c>
      <c r="Z4247" s="957">
        <f t="shared" si="330"/>
        <v>0</v>
      </c>
      <c r="AA4247" s="957" t="str">
        <f t="shared" si="331"/>
        <v/>
      </c>
      <c r="AB4247" s="957">
        <f t="array" ref="AB4247">MAX(($I$2:$I$10000=I4247)*($W$2:$W$10000=W4247)*($E$2:$E$10000="51")*($P$2:$P$10000))</f>
        <v>0</v>
      </c>
      <c r="AC4247" s="957">
        <f t="shared" si="334"/>
        <v>0</v>
      </c>
    </row>
    <row r="4248" spans="24:29" x14ac:dyDescent="0.3">
      <c r="X4248" s="970" t="str">
        <f t="shared" si="332"/>
        <v>PAS AE 2018</v>
      </c>
      <c r="Y4248" s="970" t="str">
        <f t="shared" si="333"/>
        <v/>
      </c>
      <c r="Z4248" s="957">
        <f t="shared" si="330"/>
        <v>0</v>
      </c>
      <c r="AA4248" s="957" t="str">
        <f t="shared" si="331"/>
        <v/>
      </c>
      <c r="AB4248" s="957">
        <f t="array" ref="AB4248">MAX(($I$2:$I$10000=I4248)*($W$2:$W$10000=W4248)*($E$2:$E$10000="51")*($P$2:$P$10000))</f>
        <v>0</v>
      </c>
      <c r="AC4248" s="957">
        <f t="shared" si="334"/>
        <v>0</v>
      </c>
    </row>
    <row r="4249" spans="24:29" x14ac:dyDescent="0.3">
      <c r="X4249" s="970" t="str">
        <f t="shared" si="332"/>
        <v>PAS AE 2018</v>
      </c>
      <c r="Y4249" s="970" t="str">
        <f t="shared" si="333"/>
        <v/>
      </c>
      <c r="Z4249" s="957">
        <f t="shared" si="330"/>
        <v>0</v>
      </c>
      <c r="AA4249" s="957" t="str">
        <f t="shared" si="331"/>
        <v/>
      </c>
      <c r="AB4249" s="957">
        <f t="array" ref="AB4249">MAX(($I$2:$I$10000=I4249)*($W$2:$W$10000=W4249)*($E$2:$E$10000="51")*($P$2:$P$10000))</f>
        <v>0</v>
      </c>
      <c r="AC4249" s="957">
        <f t="shared" si="334"/>
        <v>0</v>
      </c>
    </row>
    <row r="4250" spans="24:29" x14ac:dyDescent="0.3">
      <c r="X4250" s="970" t="str">
        <f t="shared" si="332"/>
        <v>PAS AE 2018</v>
      </c>
      <c r="Y4250" s="970" t="str">
        <f t="shared" si="333"/>
        <v/>
      </c>
      <c r="Z4250" s="957">
        <f t="shared" si="330"/>
        <v>0</v>
      </c>
      <c r="AA4250" s="957" t="str">
        <f t="shared" si="331"/>
        <v/>
      </c>
      <c r="AB4250" s="957">
        <f t="array" ref="AB4250">MAX(($I$2:$I$10000=I4250)*($W$2:$W$10000=W4250)*($E$2:$E$10000="51")*($P$2:$P$10000))</f>
        <v>0</v>
      </c>
      <c r="AC4250" s="957">
        <f t="shared" si="334"/>
        <v>0</v>
      </c>
    </row>
    <row r="4251" spans="24:29" x14ac:dyDescent="0.3">
      <c r="X4251" s="970" t="str">
        <f t="shared" si="332"/>
        <v>PAS AE 2018</v>
      </c>
      <c r="Y4251" s="970" t="str">
        <f t="shared" si="333"/>
        <v/>
      </c>
      <c r="Z4251" s="957">
        <f t="shared" si="330"/>
        <v>0</v>
      </c>
      <c r="AA4251" s="957" t="str">
        <f t="shared" si="331"/>
        <v/>
      </c>
      <c r="AB4251" s="957">
        <f t="array" ref="AB4251">MAX(($I$2:$I$10000=I4251)*($W$2:$W$10000=W4251)*($E$2:$E$10000="51")*($P$2:$P$10000))</f>
        <v>0</v>
      </c>
      <c r="AC4251" s="957">
        <f t="shared" si="334"/>
        <v>0</v>
      </c>
    </row>
    <row r="4252" spans="24:29" x14ac:dyDescent="0.3">
      <c r="X4252" s="970" t="str">
        <f t="shared" si="332"/>
        <v>PAS AE 2018</v>
      </c>
      <c r="Y4252" s="970" t="str">
        <f t="shared" si="333"/>
        <v/>
      </c>
      <c r="Z4252" s="957">
        <f t="shared" si="330"/>
        <v>0</v>
      </c>
      <c r="AA4252" s="957" t="str">
        <f t="shared" si="331"/>
        <v/>
      </c>
      <c r="AB4252" s="957">
        <f t="array" ref="AB4252">MAX(($I$2:$I$10000=I4252)*($W$2:$W$10000=W4252)*($E$2:$E$10000="51")*($P$2:$P$10000))</f>
        <v>0</v>
      </c>
      <c r="AC4252" s="957">
        <f t="shared" si="334"/>
        <v>0</v>
      </c>
    </row>
    <row r="4253" spans="24:29" x14ac:dyDescent="0.3">
      <c r="X4253" s="970" t="str">
        <f t="shared" si="332"/>
        <v>PAS AE 2018</v>
      </c>
      <c r="Y4253" s="970" t="str">
        <f t="shared" si="333"/>
        <v/>
      </c>
      <c r="Z4253" s="957">
        <f t="shared" si="330"/>
        <v>0</v>
      </c>
      <c r="AA4253" s="957" t="str">
        <f t="shared" si="331"/>
        <v/>
      </c>
      <c r="AB4253" s="957">
        <f t="array" ref="AB4253">MAX(($I$2:$I$10000=I4253)*($W$2:$W$10000=W4253)*($E$2:$E$10000="51")*($P$2:$P$10000))</f>
        <v>0</v>
      </c>
      <c r="AC4253" s="957">
        <f t="shared" si="334"/>
        <v>0</v>
      </c>
    </row>
    <row r="4254" spans="24:29" x14ac:dyDescent="0.3">
      <c r="X4254" s="970" t="str">
        <f t="shared" si="332"/>
        <v>PAS AE 2018</v>
      </c>
      <c r="Y4254" s="970" t="str">
        <f t="shared" si="333"/>
        <v/>
      </c>
      <c r="Z4254" s="957">
        <f t="shared" si="330"/>
        <v>0</v>
      </c>
      <c r="AA4254" s="957" t="str">
        <f t="shared" si="331"/>
        <v/>
      </c>
      <c r="AB4254" s="957">
        <f t="array" ref="AB4254">MAX(($I$2:$I$10000=I4254)*($W$2:$W$10000=W4254)*($E$2:$E$10000="51")*($P$2:$P$10000))</f>
        <v>0</v>
      </c>
      <c r="AC4254" s="957">
        <f t="shared" si="334"/>
        <v>0</v>
      </c>
    </row>
    <row r="4255" spans="24:29" x14ac:dyDescent="0.3">
      <c r="X4255" s="970" t="str">
        <f t="shared" si="332"/>
        <v>PAS AE 2018</v>
      </c>
      <c r="Y4255" s="970" t="str">
        <f t="shared" si="333"/>
        <v/>
      </c>
      <c r="Z4255" s="957">
        <f t="shared" si="330"/>
        <v>0</v>
      </c>
      <c r="AA4255" s="957" t="str">
        <f t="shared" si="331"/>
        <v/>
      </c>
      <c r="AB4255" s="957">
        <f t="array" ref="AB4255">MAX(($I$2:$I$10000=I4255)*($W$2:$W$10000=W4255)*($E$2:$E$10000="51")*($P$2:$P$10000))</f>
        <v>0</v>
      </c>
      <c r="AC4255" s="957">
        <f t="shared" si="334"/>
        <v>0</v>
      </c>
    </row>
    <row r="4256" spans="24:29" x14ac:dyDescent="0.3">
      <c r="X4256" s="970" t="str">
        <f t="shared" si="332"/>
        <v>PAS AE 2018</v>
      </c>
      <c r="Y4256" s="970" t="str">
        <f t="shared" si="333"/>
        <v/>
      </c>
      <c r="Z4256" s="957">
        <f t="shared" si="330"/>
        <v>0</v>
      </c>
      <c r="AA4256" s="957" t="str">
        <f t="shared" si="331"/>
        <v/>
      </c>
      <c r="AB4256" s="957">
        <f t="array" ref="AB4256">MAX(($I$2:$I$10000=I4256)*($W$2:$W$10000=W4256)*($E$2:$E$10000="51")*($P$2:$P$10000))</f>
        <v>0</v>
      </c>
      <c r="AC4256" s="957">
        <f t="shared" si="334"/>
        <v>0</v>
      </c>
    </row>
    <row r="4257" spans="24:29" x14ac:dyDescent="0.3">
      <c r="X4257" s="970" t="str">
        <f t="shared" si="332"/>
        <v>PAS AE 2018</v>
      </c>
      <c r="Y4257" s="970" t="str">
        <f t="shared" si="333"/>
        <v/>
      </c>
      <c r="Z4257" s="957">
        <f t="shared" si="330"/>
        <v>0</v>
      </c>
      <c r="AA4257" s="957" t="str">
        <f t="shared" si="331"/>
        <v/>
      </c>
      <c r="AB4257" s="957">
        <f t="array" ref="AB4257">MAX(($I$2:$I$10000=I4257)*($W$2:$W$10000=W4257)*($E$2:$E$10000="51")*($P$2:$P$10000))</f>
        <v>0</v>
      </c>
      <c r="AC4257" s="957">
        <f t="shared" si="334"/>
        <v>0</v>
      </c>
    </row>
    <row r="4258" spans="24:29" x14ac:dyDescent="0.3">
      <c r="X4258" s="970" t="str">
        <f t="shared" si="332"/>
        <v>PAS AE 2018</v>
      </c>
      <c r="Y4258" s="970" t="str">
        <f t="shared" si="333"/>
        <v/>
      </c>
      <c r="Z4258" s="957">
        <f t="shared" si="330"/>
        <v>0</v>
      </c>
      <c r="AA4258" s="957" t="str">
        <f t="shared" si="331"/>
        <v/>
      </c>
      <c r="AB4258" s="957">
        <f t="array" ref="AB4258">MAX(($I$2:$I$10000=I4258)*($W$2:$W$10000=W4258)*($E$2:$E$10000="51")*($P$2:$P$10000))</f>
        <v>0</v>
      </c>
      <c r="AC4258" s="957">
        <f t="shared" si="334"/>
        <v>0</v>
      </c>
    </row>
    <row r="4259" spans="24:29" x14ac:dyDescent="0.3">
      <c r="X4259" s="970" t="str">
        <f t="shared" si="332"/>
        <v>PAS AE 2018</v>
      </c>
      <c r="Y4259" s="970" t="str">
        <f t="shared" si="333"/>
        <v/>
      </c>
      <c r="Z4259" s="957">
        <f t="shared" si="330"/>
        <v>0</v>
      </c>
      <c r="AA4259" s="957" t="str">
        <f t="shared" si="331"/>
        <v/>
      </c>
      <c r="AB4259" s="957">
        <f t="array" ref="AB4259">MAX(($I$2:$I$10000=I4259)*($W$2:$W$10000=W4259)*($E$2:$E$10000="51")*($P$2:$P$10000))</f>
        <v>0</v>
      </c>
      <c r="AC4259" s="957">
        <f t="shared" si="334"/>
        <v>0</v>
      </c>
    </row>
    <row r="4260" spans="24:29" x14ac:dyDescent="0.3">
      <c r="X4260" s="970" t="str">
        <f t="shared" si="332"/>
        <v>PAS AE 2018</v>
      </c>
      <c r="Y4260" s="970" t="str">
        <f t="shared" si="333"/>
        <v/>
      </c>
      <c r="Z4260" s="957">
        <f t="shared" si="330"/>
        <v>0</v>
      </c>
      <c r="AA4260" s="957" t="str">
        <f t="shared" si="331"/>
        <v/>
      </c>
      <c r="AB4260" s="957">
        <f t="array" ref="AB4260">MAX(($I$2:$I$10000=I4260)*($W$2:$W$10000=W4260)*($E$2:$E$10000="51")*($P$2:$P$10000))</f>
        <v>0</v>
      </c>
      <c r="AC4260" s="957">
        <f t="shared" si="334"/>
        <v>0</v>
      </c>
    </row>
    <row r="4261" spans="24:29" x14ac:dyDescent="0.3">
      <c r="X4261" s="970" t="str">
        <f t="shared" si="332"/>
        <v>PAS AE 2018</v>
      </c>
      <c r="Y4261" s="970" t="str">
        <f t="shared" si="333"/>
        <v/>
      </c>
      <c r="Z4261" s="957">
        <f t="shared" si="330"/>
        <v>0</v>
      </c>
      <c r="AA4261" s="957" t="str">
        <f t="shared" si="331"/>
        <v/>
      </c>
      <c r="AB4261" s="957">
        <f t="array" ref="AB4261">MAX(($I$2:$I$10000=I4261)*($W$2:$W$10000=W4261)*($E$2:$E$10000="51")*($P$2:$P$10000))</f>
        <v>0</v>
      </c>
      <c r="AC4261" s="957">
        <f t="shared" si="334"/>
        <v>0</v>
      </c>
    </row>
    <row r="4262" spans="24:29" x14ac:dyDescent="0.3">
      <c r="X4262" s="970" t="str">
        <f t="shared" si="332"/>
        <v>PAS AE 2018</v>
      </c>
      <c r="Y4262" s="970" t="str">
        <f t="shared" si="333"/>
        <v/>
      </c>
      <c r="Z4262" s="957">
        <f t="shared" si="330"/>
        <v>0</v>
      </c>
      <c r="AA4262" s="957" t="str">
        <f t="shared" si="331"/>
        <v/>
      </c>
      <c r="AB4262" s="957">
        <f t="array" ref="AB4262">MAX(($I$2:$I$10000=I4262)*($W$2:$W$10000=W4262)*($E$2:$E$10000="51")*($P$2:$P$10000))</f>
        <v>0</v>
      </c>
      <c r="AC4262" s="957">
        <f t="shared" si="334"/>
        <v>0</v>
      </c>
    </row>
    <row r="4263" spans="24:29" x14ac:dyDescent="0.3">
      <c r="X4263" s="970" t="str">
        <f t="shared" si="332"/>
        <v>PAS AE 2018</v>
      </c>
      <c r="Y4263" s="970" t="str">
        <f t="shared" si="333"/>
        <v/>
      </c>
      <c r="Z4263" s="957">
        <f t="shared" si="330"/>
        <v>0</v>
      </c>
      <c r="AA4263" s="957" t="str">
        <f t="shared" si="331"/>
        <v/>
      </c>
      <c r="AB4263" s="957">
        <f t="array" ref="AB4263">MAX(($I$2:$I$10000=I4263)*($W$2:$W$10000=W4263)*($E$2:$E$10000="51")*($P$2:$P$10000))</f>
        <v>0</v>
      </c>
      <c r="AC4263" s="957">
        <f t="shared" si="334"/>
        <v>0</v>
      </c>
    </row>
    <row r="4264" spans="24:29" x14ac:dyDescent="0.3">
      <c r="X4264" s="970" t="str">
        <f t="shared" si="332"/>
        <v>PAS AE 2018</v>
      </c>
      <c r="Y4264" s="970" t="str">
        <f t="shared" si="333"/>
        <v/>
      </c>
      <c r="Z4264" s="957">
        <f t="shared" si="330"/>
        <v>0</v>
      </c>
      <c r="AA4264" s="957" t="str">
        <f t="shared" si="331"/>
        <v/>
      </c>
      <c r="AB4264" s="957">
        <f t="array" ref="AB4264">MAX(($I$2:$I$10000=I4264)*($W$2:$W$10000=W4264)*($E$2:$E$10000="51")*($P$2:$P$10000))</f>
        <v>0</v>
      </c>
      <c r="AC4264" s="957">
        <f t="shared" si="334"/>
        <v>0</v>
      </c>
    </row>
    <row r="4265" spans="24:29" x14ac:dyDescent="0.3">
      <c r="X4265" s="970" t="str">
        <f t="shared" si="332"/>
        <v>PAS AE 2018</v>
      </c>
      <c r="Y4265" s="970" t="str">
        <f t="shared" si="333"/>
        <v/>
      </c>
      <c r="Z4265" s="957">
        <f t="shared" si="330"/>
        <v>0</v>
      </c>
      <c r="AA4265" s="957" t="str">
        <f t="shared" si="331"/>
        <v/>
      </c>
      <c r="AB4265" s="957">
        <f t="array" ref="AB4265">MAX(($I$2:$I$10000=I4265)*($W$2:$W$10000=W4265)*($E$2:$E$10000="51")*($P$2:$P$10000))</f>
        <v>0</v>
      </c>
      <c r="AC4265" s="957">
        <f t="shared" si="334"/>
        <v>0</v>
      </c>
    </row>
    <row r="4266" spans="24:29" x14ac:dyDescent="0.3">
      <c r="X4266" s="970" t="str">
        <f t="shared" si="332"/>
        <v>PAS AE 2018</v>
      </c>
      <c r="Y4266" s="970" t="str">
        <f t="shared" si="333"/>
        <v/>
      </c>
      <c r="Z4266" s="957">
        <f t="shared" si="330"/>
        <v>0</v>
      </c>
      <c r="AA4266" s="957" t="str">
        <f t="shared" si="331"/>
        <v/>
      </c>
      <c r="AB4266" s="957">
        <f t="array" ref="AB4266">MAX(($I$2:$I$10000=I4266)*($W$2:$W$10000=W4266)*($E$2:$E$10000="51")*($P$2:$P$10000))</f>
        <v>0</v>
      </c>
      <c r="AC4266" s="957">
        <f t="shared" si="334"/>
        <v>0</v>
      </c>
    </row>
    <row r="4267" spans="24:29" x14ac:dyDescent="0.3">
      <c r="X4267" s="970" t="str">
        <f t="shared" si="332"/>
        <v>PAS AE 2018</v>
      </c>
      <c r="Y4267" s="970" t="str">
        <f t="shared" si="333"/>
        <v/>
      </c>
      <c r="Z4267" s="957">
        <f t="shared" si="330"/>
        <v>0</v>
      </c>
      <c r="AA4267" s="957" t="str">
        <f t="shared" si="331"/>
        <v/>
      </c>
      <c r="AB4267" s="957">
        <f t="array" ref="AB4267">MAX(($I$2:$I$10000=I4267)*($W$2:$W$10000=W4267)*($E$2:$E$10000="51")*($P$2:$P$10000))</f>
        <v>0</v>
      </c>
      <c r="AC4267" s="957">
        <f t="shared" si="334"/>
        <v>0</v>
      </c>
    </row>
    <row r="4268" spans="24:29" x14ac:dyDescent="0.3">
      <c r="X4268" s="970" t="str">
        <f t="shared" si="332"/>
        <v>PAS AE 2018</v>
      </c>
      <c r="Y4268" s="970" t="str">
        <f t="shared" si="333"/>
        <v/>
      </c>
      <c r="Z4268" s="957">
        <f t="shared" si="330"/>
        <v>0</v>
      </c>
      <c r="AA4268" s="957" t="str">
        <f t="shared" si="331"/>
        <v/>
      </c>
      <c r="AB4268" s="957">
        <f t="array" ref="AB4268">MAX(($I$2:$I$10000=I4268)*($W$2:$W$10000=W4268)*($E$2:$E$10000="51")*($P$2:$P$10000))</f>
        <v>0</v>
      </c>
      <c r="AC4268" s="957">
        <f t="shared" si="334"/>
        <v>0</v>
      </c>
    </row>
    <row r="4269" spans="24:29" x14ac:dyDescent="0.3">
      <c r="X4269" s="970" t="str">
        <f t="shared" si="332"/>
        <v>PAS AE 2018</v>
      </c>
      <c r="Y4269" s="970" t="str">
        <f t="shared" si="333"/>
        <v/>
      </c>
      <c r="Z4269" s="957">
        <f t="shared" si="330"/>
        <v>0</v>
      </c>
      <c r="AA4269" s="957" t="str">
        <f t="shared" si="331"/>
        <v/>
      </c>
      <c r="AB4269" s="957">
        <f t="array" ref="AB4269">MAX(($I$2:$I$10000=I4269)*($W$2:$W$10000=W4269)*($E$2:$E$10000="51")*($P$2:$P$10000))</f>
        <v>0</v>
      </c>
      <c r="AC4269" s="957">
        <f t="shared" si="334"/>
        <v>0</v>
      </c>
    </row>
    <row r="4270" spans="24:29" x14ac:dyDescent="0.3">
      <c r="X4270" s="970" t="str">
        <f t="shared" si="332"/>
        <v>PAS AE 2018</v>
      </c>
      <c r="Y4270" s="970" t="str">
        <f t="shared" si="333"/>
        <v/>
      </c>
      <c r="Z4270" s="957">
        <f t="shared" si="330"/>
        <v>0</v>
      </c>
      <c r="AA4270" s="957" t="str">
        <f t="shared" si="331"/>
        <v/>
      </c>
      <c r="AB4270" s="957">
        <f t="array" ref="AB4270">MAX(($I$2:$I$10000=I4270)*($W$2:$W$10000=W4270)*($E$2:$E$10000="51")*($P$2:$P$10000))</f>
        <v>0</v>
      </c>
      <c r="AC4270" s="957">
        <f t="shared" si="334"/>
        <v>0</v>
      </c>
    </row>
    <row r="4271" spans="24:29" x14ac:dyDescent="0.3">
      <c r="X4271" s="970" t="str">
        <f t="shared" si="332"/>
        <v>PAS AE 2018</v>
      </c>
      <c r="Y4271" s="970" t="str">
        <f t="shared" si="333"/>
        <v/>
      </c>
      <c r="Z4271" s="957">
        <f t="shared" si="330"/>
        <v>0</v>
      </c>
      <c r="AA4271" s="957" t="str">
        <f t="shared" si="331"/>
        <v/>
      </c>
      <c r="AB4271" s="957">
        <f t="array" ref="AB4271">MAX(($I$2:$I$10000=I4271)*($W$2:$W$10000=W4271)*($E$2:$E$10000="51")*($P$2:$P$10000))</f>
        <v>0</v>
      </c>
      <c r="AC4271" s="957">
        <f t="shared" si="334"/>
        <v>0</v>
      </c>
    </row>
    <row r="4272" spans="24:29" x14ac:dyDescent="0.3">
      <c r="X4272" s="970" t="str">
        <f t="shared" si="332"/>
        <v>PAS AE 2018</v>
      </c>
      <c r="Y4272" s="970" t="str">
        <f t="shared" si="333"/>
        <v/>
      </c>
      <c r="Z4272" s="957">
        <f t="shared" si="330"/>
        <v>0</v>
      </c>
      <c r="AA4272" s="957" t="str">
        <f t="shared" si="331"/>
        <v/>
      </c>
      <c r="AB4272" s="957">
        <f t="array" ref="AB4272">MAX(($I$2:$I$10000=I4272)*($W$2:$W$10000=W4272)*($E$2:$E$10000="51")*($P$2:$P$10000))</f>
        <v>0</v>
      </c>
      <c r="AC4272" s="957">
        <f t="shared" si="334"/>
        <v>0</v>
      </c>
    </row>
    <row r="4273" spans="24:29" x14ac:dyDescent="0.3">
      <c r="X4273" s="970" t="str">
        <f t="shared" si="332"/>
        <v>PAS AE 2018</v>
      </c>
      <c r="Y4273" s="970" t="str">
        <f t="shared" si="333"/>
        <v/>
      </c>
      <c r="Z4273" s="957">
        <f t="shared" si="330"/>
        <v>0</v>
      </c>
      <c r="AA4273" s="957" t="str">
        <f t="shared" si="331"/>
        <v/>
      </c>
      <c r="AB4273" s="957">
        <f t="array" ref="AB4273">MAX(($I$2:$I$10000=I4273)*($W$2:$W$10000=W4273)*($E$2:$E$10000="51")*($P$2:$P$10000))</f>
        <v>0</v>
      </c>
      <c r="AC4273" s="957">
        <f t="shared" si="334"/>
        <v>0</v>
      </c>
    </row>
    <row r="4274" spans="24:29" x14ac:dyDescent="0.3">
      <c r="X4274" s="970" t="str">
        <f t="shared" si="332"/>
        <v>PAS AE 2018</v>
      </c>
      <c r="Y4274" s="970" t="str">
        <f t="shared" si="333"/>
        <v/>
      </c>
      <c r="Z4274" s="957">
        <f t="shared" si="330"/>
        <v>0</v>
      </c>
      <c r="AA4274" s="957" t="str">
        <f t="shared" si="331"/>
        <v/>
      </c>
      <c r="AB4274" s="957">
        <f t="array" ref="AB4274">MAX(($I$2:$I$10000=I4274)*($W$2:$W$10000=W4274)*($E$2:$E$10000="51")*($P$2:$P$10000))</f>
        <v>0</v>
      </c>
      <c r="AC4274" s="957">
        <f t="shared" si="334"/>
        <v>0</v>
      </c>
    </row>
    <row r="4275" spans="24:29" x14ac:dyDescent="0.3">
      <c r="X4275" s="970" t="str">
        <f t="shared" si="332"/>
        <v>PAS AE 2018</v>
      </c>
      <c r="Y4275" s="970" t="str">
        <f t="shared" si="333"/>
        <v/>
      </c>
      <c r="Z4275" s="957">
        <f t="shared" si="330"/>
        <v>0</v>
      </c>
      <c r="AA4275" s="957" t="str">
        <f t="shared" si="331"/>
        <v/>
      </c>
      <c r="AB4275" s="957">
        <f t="array" ref="AB4275">MAX(($I$2:$I$10000=I4275)*($W$2:$W$10000=W4275)*($E$2:$E$10000="51")*($P$2:$P$10000))</f>
        <v>0</v>
      </c>
      <c r="AC4275" s="957">
        <f t="shared" si="334"/>
        <v>0</v>
      </c>
    </row>
    <row r="4276" spans="24:29" x14ac:dyDescent="0.3">
      <c r="X4276" s="970" t="str">
        <f t="shared" si="332"/>
        <v>PAS AE 2018</v>
      </c>
      <c r="Y4276" s="970" t="str">
        <f t="shared" si="333"/>
        <v/>
      </c>
      <c r="Z4276" s="957">
        <f t="shared" si="330"/>
        <v>0</v>
      </c>
      <c r="AA4276" s="957" t="str">
        <f t="shared" si="331"/>
        <v/>
      </c>
      <c r="AB4276" s="957">
        <f t="array" ref="AB4276">MAX(($I$2:$I$10000=I4276)*($W$2:$W$10000=W4276)*($E$2:$E$10000="51")*($P$2:$P$10000))</f>
        <v>0</v>
      </c>
      <c r="AC4276" s="957">
        <f t="shared" si="334"/>
        <v>0</v>
      </c>
    </row>
    <row r="4277" spans="24:29" x14ac:dyDescent="0.3">
      <c r="X4277" s="970" t="str">
        <f t="shared" si="332"/>
        <v>PAS AE 2018</v>
      </c>
      <c r="Y4277" s="970" t="str">
        <f t="shared" si="333"/>
        <v/>
      </c>
      <c r="Z4277" s="957">
        <f t="shared" si="330"/>
        <v>0</v>
      </c>
      <c r="AA4277" s="957" t="str">
        <f t="shared" si="331"/>
        <v/>
      </c>
      <c r="AB4277" s="957">
        <f t="array" ref="AB4277">MAX(($I$2:$I$10000=I4277)*($W$2:$W$10000=W4277)*($E$2:$E$10000="51")*($P$2:$P$10000))</f>
        <v>0</v>
      </c>
      <c r="AC4277" s="957">
        <f t="shared" si="334"/>
        <v>0</v>
      </c>
    </row>
    <row r="4278" spans="24:29" x14ac:dyDescent="0.3">
      <c r="X4278" s="970" t="str">
        <f t="shared" si="332"/>
        <v>PAS AE 2018</v>
      </c>
      <c r="Y4278" s="970" t="str">
        <f t="shared" si="333"/>
        <v/>
      </c>
      <c r="Z4278" s="957">
        <f t="shared" si="330"/>
        <v>0</v>
      </c>
      <c r="AA4278" s="957" t="str">
        <f t="shared" si="331"/>
        <v/>
      </c>
      <c r="AB4278" s="957">
        <f t="array" ref="AB4278">MAX(($I$2:$I$10000=I4278)*($W$2:$W$10000=W4278)*($E$2:$E$10000="51")*($P$2:$P$10000))</f>
        <v>0</v>
      </c>
      <c r="AC4278" s="957">
        <f t="shared" si="334"/>
        <v>0</v>
      </c>
    </row>
    <row r="4279" spans="24:29" x14ac:dyDescent="0.3">
      <c r="X4279" s="970" t="str">
        <f t="shared" si="332"/>
        <v>PAS AE 2018</v>
      </c>
      <c r="Y4279" s="970" t="str">
        <f t="shared" si="333"/>
        <v/>
      </c>
      <c r="Z4279" s="957">
        <f t="shared" si="330"/>
        <v>0</v>
      </c>
      <c r="AA4279" s="957" t="str">
        <f t="shared" si="331"/>
        <v/>
      </c>
      <c r="AB4279" s="957">
        <f t="array" ref="AB4279">MAX(($I$2:$I$10000=I4279)*($W$2:$W$10000=W4279)*($E$2:$E$10000="51")*($P$2:$P$10000))</f>
        <v>0</v>
      </c>
      <c r="AC4279" s="957">
        <f t="shared" si="334"/>
        <v>0</v>
      </c>
    </row>
    <row r="4280" spans="24:29" x14ac:dyDescent="0.3">
      <c r="X4280" s="970" t="str">
        <f t="shared" si="332"/>
        <v>PAS AE 2018</v>
      </c>
      <c r="Y4280" s="970" t="str">
        <f t="shared" si="333"/>
        <v/>
      </c>
      <c r="Z4280" s="957">
        <f t="shared" si="330"/>
        <v>0</v>
      </c>
      <c r="AA4280" s="957" t="str">
        <f t="shared" si="331"/>
        <v/>
      </c>
      <c r="AB4280" s="957">
        <f t="array" ref="AB4280">MAX(($I$2:$I$10000=I4280)*($W$2:$W$10000=W4280)*($E$2:$E$10000="51")*($P$2:$P$10000))</f>
        <v>0</v>
      </c>
      <c r="AC4280" s="957">
        <f t="shared" si="334"/>
        <v>0</v>
      </c>
    </row>
    <row r="4281" spans="24:29" x14ac:dyDescent="0.3">
      <c r="X4281" s="970" t="str">
        <f t="shared" si="332"/>
        <v>PAS AE 2018</v>
      </c>
      <c r="Y4281" s="970" t="str">
        <f t="shared" si="333"/>
        <v/>
      </c>
      <c r="Z4281" s="957">
        <f t="shared" si="330"/>
        <v>0</v>
      </c>
      <c r="AA4281" s="957" t="str">
        <f t="shared" si="331"/>
        <v/>
      </c>
      <c r="AB4281" s="957">
        <f t="array" ref="AB4281">MAX(($I$2:$I$10000=I4281)*($W$2:$W$10000=W4281)*($E$2:$E$10000="51")*($P$2:$P$10000))</f>
        <v>0</v>
      </c>
      <c r="AC4281" s="957">
        <f t="shared" si="334"/>
        <v>0</v>
      </c>
    </row>
    <row r="4282" spans="24:29" x14ac:dyDescent="0.3">
      <c r="X4282" s="970" t="str">
        <f t="shared" si="332"/>
        <v>PAS AE 2018</v>
      </c>
      <c r="Y4282" s="970" t="str">
        <f t="shared" si="333"/>
        <v/>
      </c>
      <c r="Z4282" s="957">
        <f t="shared" si="330"/>
        <v>0</v>
      </c>
      <c r="AA4282" s="957" t="str">
        <f t="shared" si="331"/>
        <v/>
      </c>
      <c r="AB4282" s="957">
        <f t="array" ref="AB4282">MAX(($I$2:$I$10000=I4282)*($W$2:$W$10000=W4282)*($E$2:$E$10000="51")*($P$2:$P$10000))</f>
        <v>0</v>
      </c>
      <c r="AC4282" s="957">
        <f t="shared" si="334"/>
        <v>0</v>
      </c>
    </row>
    <row r="4283" spans="24:29" x14ac:dyDescent="0.3">
      <c r="X4283" s="970" t="str">
        <f t="shared" si="332"/>
        <v>PAS AE 2018</v>
      </c>
      <c r="Y4283" s="970" t="str">
        <f t="shared" si="333"/>
        <v/>
      </c>
      <c r="Z4283" s="957">
        <f t="shared" si="330"/>
        <v>0</v>
      </c>
      <c r="AA4283" s="957" t="str">
        <f t="shared" si="331"/>
        <v/>
      </c>
      <c r="AB4283" s="957">
        <f t="array" ref="AB4283">MAX(($I$2:$I$10000=I4283)*($W$2:$W$10000=W4283)*($E$2:$E$10000="51")*($P$2:$P$10000))</f>
        <v>0</v>
      </c>
      <c r="AC4283" s="957">
        <f t="shared" si="334"/>
        <v>0</v>
      </c>
    </row>
    <row r="4284" spans="24:29" x14ac:dyDescent="0.3">
      <c r="X4284" s="970" t="str">
        <f t="shared" si="332"/>
        <v>PAS AE 2018</v>
      </c>
      <c r="Y4284" s="970" t="str">
        <f t="shared" si="333"/>
        <v/>
      </c>
      <c r="Z4284" s="957">
        <f t="shared" si="330"/>
        <v>0</v>
      </c>
      <c r="AA4284" s="957" t="str">
        <f t="shared" si="331"/>
        <v/>
      </c>
      <c r="AB4284" s="957">
        <f t="array" ref="AB4284">MAX(($I$2:$I$10000=I4284)*($W$2:$W$10000=W4284)*($E$2:$E$10000="51")*($P$2:$P$10000))</f>
        <v>0</v>
      </c>
      <c r="AC4284" s="957">
        <f t="shared" si="334"/>
        <v>0</v>
      </c>
    </row>
    <row r="4285" spans="24:29" x14ac:dyDescent="0.3">
      <c r="X4285" s="970" t="str">
        <f t="shared" si="332"/>
        <v>PAS AE 2018</v>
      </c>
      <c r="Y4285" s="970" t="str">
        <f t="shared" si="333"/>
        <v/>
      </c>
      <c r="Z4285" s="957">
        <f t="shared" si="330"/>
        <v>0</v>
      </c>
      <c r="AA4285" s="957" t="str">
        <f t="shared" si="331"/>
        <v/>
      </c>
      <c r="AB4285" s="957">
        <f t="array" ref="AB4285">MAX(($I$2:$I$10000=I4285)*($W$2:$W$10000=W4285)*($E$2:$E$10000="51")*($P$2:$P$10000))</f>
        <v>0</v>
      </c>
      <c r="AC4285" s="957">
        <f t="shared" si="334"/>
        <v>0</v>
      </c>
    </row>
    <row r="4286" spans="24:29" x14ac:dyDescent="0.3">
      <c r="X4286" s="970" t="str">
        <f t="shared" si="332"/>
        <v>PAS AE 2018</v>
      </c>
      <c r="Y4286" s="970" t="str">
        <f t="shared" si="333"/>
        <v/>
      </c>
      <c r="Z4286" s="957">
        <f t="shared" si="330"/>
        <v>0</v>
      </c>
      <c r="AA4286" s="957" t="str">
        <f t="shared" si="331"/>
        <v/>
      </c>
      <c r="AB4286" s="957">
        <f t="array" ref="AB4286">MAX(($I$2:$I$10000=I4286)*($W$2:$W$10000=W4286)*($E$2:$E$10000="51")*($P$2:$P$10000))</f>
        <v>0</v>
      </c>
      <c r="AC4286" s="957">
        <f t="shared" si="334"/>
        <v>0</v>
      </c>
    </row>
    <row r="4287" spans="24:29" x14ac:dyDescent="0.3">
      <c r="X4287" s="970" t="str">
        <f t="shared" si="332"/>
        <v>PAS AE 2018</v>
      </c>
      <c r="Y4287" s="970" t="str">
        <f t="shared" si="333"/>
        <v/>
      </c>
      <c r="Z4287" s="957">
        <f t="shared" si="330"/>
        <v>0</v>
      </c>
      <c r="AA4287" s="957" t="str">
        <f t="shared" si="331"/>
        <v/>
      </c>
      <c r="AB4287" s="957">
        <f t="array" ref="AB4287">MAX(($I$2:$I$10000=I4287)*($W$2:$W$10000=W4287)*($E$2:$E$10000="51")*($P$2:$P$10000))</f>
        <v>0</v>
      </c>
      <c r="AC4287" s="957">
        <f t="shared" si="334"/>
        <v>0</v>
      </c>
    </row>
    <row r="4288" spans="24:29" x14ac:dyDescent="0.3">
      <c r="X4288" s="970" t="str">
        <f t="shared" si="332"/>
        <v>PAS AE 2018</v>
      </c>
      <c r="Y4288" s="970" t="str">
        <f t="shared" si="333"/>
        <v/>
      </c>
      <c r="Z4288" s="957">
        <f t="shared" si="330"/>
        <v>0</v>
      </c>
      <c r="AA4288" s="957" t="str">
        <f t="shared" si="331"/>
        <v/>
      </c>
      <c r="AB4288" s="957">
        <f t="array" ref="AB4288">MAX(($I$2:$I$10000=I4288)*($W$2:$W$10000=W4288)*($E$2:$E$10000="51")*($P$2:$P$10000))</f>
        <v>0</v>
      </c>
      <c r="AC4288" s="957">
        <f t="shared" si="334"/>
        <v>0</v>
      </c>
    </row>
    <row r="4289" spans="24:29" x14ac:dyDescent="0.3">
      <c r="X4289" s="970" t="str">
        <f t="shared" si="332"/>
        <v>PAS AE 2018</v>
      </c>
      <c r="Y4289" s="970" t="str">
        <f t="shared" si="333"/>
        <v/>
      </c>
      <c r="Z4289" s="957">
        <f t="shared" si="330"/>
        <v>0</v>
      </c>
      <c r="AA4289" s="957" t="str">
        <f t="shared" si="331"/>
        <v/>
      </c>
      <c r="AB4289" s="957">
        <f t="array" ref="AB4289">MAX(($I$2:$I$10000=I4289)*($W$2:$W$10000=W4289)*($E$2:$E$10000="51")*($P$2:$P$10000))</f>
        <v>0</v>
      </c>
      <c r="AC4289" s="957">
        <f t="shared" si="334"/>
        <v>0</v>
      </c>
    </row>
    <row r="4290" spans="24:29" x14ac:dyDescent="0.3">
      <c r="X4290" s="970" t="str">
        <f t="shared" si="332"/>
        <v>PAS AE 2018</v>
      </c>
      <c r="Y4290" s="970" t="str">
        <f t="shared" si="333"/>
        <v/>
      </c>
      <c r="Z4290" s="957">
        <f t="shared" ref="Z4290:Z4353" si="335">IF(AND(X4290="AE 2018",Y4290&lt;&gt;"0"),F4290,0)</f>
        <v>0</v>
      </c>
      <c r="AA4290" s="957" t="str">
        <f t="shared" ref="AA4290:AA4353" si="336">LEFT(C4290,12)</f>
        <v/>
      </c>
      <c r="AB4290" s="957">
        <f t="array" ref="AB4290">MAX(($I$2:$I$10000=I4290)*($W$2:$W$10000=W4290)*($E$2:$E$10000="51")*($P$2:$P$10000))</f>
        <v>0</v>
      </c>
      <c r="AC4290" s="957">
        <f t="shared" si="334"/>
        <v>0</v>
      </c>
    </row>
    <row r="4291" spans="24:29" x14ac:dyDescent="0.3">
      <c r="X4291" s="970" t="str">
        <f t="shared" ref="X4291:X4354" si="337">IF(AND(OR(E4291="51",E4291="57",E4291="54",E4291="61"),YEAR(AB4291)=2018),"AE 2018","PAS AE 2018")</f>
        <v>PAS AE 2018</v>
      </c>
      <c r="Y4291" s="970" t="str">
        <f t="shared" ref="Y4291:Y4354" si="338">CONCATENATE(W4291,I4291,E4291)</f>
        <v/>
      </c>
      <c r="Z4291" s="957">
        <f t="shared" si="335"/>
        <v>0</v>
      </c>
      <c r="AA4291" s="957" t="str">
        <f t="shared" si="336"/>
        <v/>
      </c>
      <c r="AB4291" s="957">
        <f t="array" ref="AB4291">MAX(($I$2:$I$10000=I4291)*($W$2:$W$10000=W4291)*($E$2:$E$10000="51")*($P$2:$P$10000))</f>
        <v>0</v>
      </c>
      <c r="AC4291" s="957">
        <f t="shared" ref="AC4291:AC4354" si="339">IF(YEAR(A4291)&gt;2018,0,F4291)</f>
        <v>0</v>
      </c>
    </row>
    <row r="4292" spans="24:29" x14ac:dyDescent="0.3">
      <c r="X4292" s="970" t="str">
        <f t="shared" si="337"/>
        <v>PAS AE 2018</v>
      </c>
      <c r="Y4292" s="970" t="str">
        <f t="shared" si="338"/>
        <v/>
      </c>
      <c r="Z4292" s="957">
        <f t="shared" si="335"/>
        <v>0</v>
      </c>
      <c r="AA4292" s="957" t="str">
        <f t="shared" si="336"/>
        <v/>
      </c>
      <c r="AB4292" s="957">
        <f t="array" ref="AB4292">MAX(($I$2:$I$10000=I4292)*($W$2:$W$10000=W4292)*($E$2:$E$10000="51")*($P$2:$P$10000))</f>
        <v>0</v>
      </c>
      <c r="AC4292" s="957">
        <f t="shared" si="339"/>
        <v>0</v>
      </c>
    </row>
    <row r="4293" spans="24:29" x14ac:dyDescent="0.3">
      <c r="X4293" s="970" t="str">
        <f t="shared" si="337"/>
        <v>PAS AE 2018</v>
      </c>
      <c r="Y4293" s="970" t="str">
        <f t="shared" si="338"/>
        <v/>
      </c>
      <c r="Z4293" s="957">
        <f t="shared" si="335"/>
        <v>0</v>
      </c>
      <c r="AA4293" s="957" t="str">
        <f t="shared" si="336"/>
        <v/>
      </c>
      <c r="AB4293" s="957">
        <f t="array" ref="AB4293">MAX(($I$2:$I$10000=I4293)*($W$2:$W$10000=W4293)*($E$2:$E$10000="51")*($P$2:$P$10000))</f>
        <v>0</v>
      </c>
      <c r="AC4293" s="957">
        <f t="shared" si="339"/>
        <v>0</v>
      </c>
    </row>
    <row r="4294" spans="24:29" x14ac:dyDescent="0.3">
      <c r="X4294" s="970" t="str">
        <f t="shared" si="337"/>
        <v>PAS AE 2018</v>
      </c>
      <c r="Y4294" s="970" t="str">
        <f t="shared" si="338"/>
        <v/>
      </c>
      <c r="Z4294" s="957">
        <f t="shared" si="335"/>
        <v>0</v>
      </c>
      <c r="AA4294" s="957" t="str">
        <f t="shared" si="336"/>
        <v/>
      </c>
      <c r="AB4294" s="957">
        <f t="array" ref="AB4294">MAX(($I$2:$I$10000=I4294)*($W$2:$W$10000=W4294)*($E$2:$E$10000="51")*($P$2:$P$10000))</f>
        <v>0</v>
      </c>
      <c r="AC4294" s="957">
        <f t="shared" si="339"/>
        <v>0</v>
      </c>
    </row>
    <row r="4295" spans="24:29" x14ac:dyDescent="0.3">
      <c r="X4295" s="970" t="str">
        <f t="shared" si="337"/>
        <v>PAS AE 2018</v>
      </c>
      <c r="Y4295" s="970" t="str">
        <f t="shared" si="338"/>
        <v/>
      </c>
      <c r="Z4295" s="957">
        <f t="shared" si="335"/>
        <v>0</v>
      </c>
      <c r="AA4295" s="957" t="str">
        <f t="shared" si="336"/>
        <v/>
      </c>
      <c r="AB4295" s="957">
        <f t="array" ref="AB4295">MAX(($I$2:$I$10000=I4295)*($W$2:$W$10000=W4295)*($E$2:$E$10000="51")*($P$2:$P$10000))</f>
        <v>0</v>
      </c>
      <c r="AC4295" s="957">
        <f t="shared" si="339"/>
        <v>0</v>
      </c>
    </row>
    <row r="4296" spans="24:29" x14ac:dyDescent="0.3">
      <c r="X4296" s="970" t="str">
        <f t="shared" si="337"/>
        <v>PAS AE 2018</v>
      </c>
      <c r="Y4296" s="970" t="str">
        <f t="shared" si="338"/>
        <v/>
      </c>
      <c r="Z4296" s="957">
        <f t="shared" si="335"/>
        <v>0</v>
      </c>
      <c r="AA4296" s="957" t="str">
        <f t="shared" si="336"/>
        <v/>
      </c>
      <c r="AB4296" s="957">
        <f t="array" ref="AB4296">MAX(($I$2:$I$10000=I4296)*($W$2:$W$10000=W4296)*($E$2:$E$10000="51")*($P$2:$P$10000))</f>
        <v>0</v>
      </c>
      <c r="AC4296" s="957">
        <f t="shared" si="339"/>
        <v>0</v>
      </c>
    </row>
    <row r="4297" spans="24:29" x14ac:dyDescent="0.3">
      <c r="X4297" s="970" t="str">
        <f t="shared" si="337"/>
        <v>PAS AE 2018</v>
      </c>
      <c r="Y4297" s="970" t="str">
        <f t="shared" si="338"/>
        <v/>
      </c>
      <c r="Z4297" s="957">
        <f t="shared" si="335"/>
        <v>0</v>
      </c>
      <c r="AA4297" s="957" t="str">
        <f t="shared" si="336"/>
        <v/>
      </c>
      <c r="AB4297" s="957">
        <f t="array" ref="AB4297">MAX(($I$2:$I$10000=I4297)*($W$2:$W$10000=W4297)*($E$2:$E$10000="51")*($P$2:$P$10000))</f>
        <v>0</v>
      </c>
      <c r="AC4297" s="957">
        <f t="shared" si="339"/>
        <v>0</v>
      </c>
    </row>
    <row r="4298" spans="24:29" x14ac:dyDescent="0.3">
      <c r="X4298" s="970" t="str">
        <f t="shared" si="337"/>
        <v>PAS AE 2018</v>
      </c>
      <c r="Y4298" s="970" t="str">
        <f t="shared" si="338"/>
        <v/>
      </c>
      <c r="Z4298" s="957">
        <f t="shared" si="335"/>
        <v>0</v>
      </c>
      <c r="AA4298" s="957" t="str">
        <f t="shared" si="336"/>
        <v/>
      </c>
      <c r="AB4298" s="957">
        <f t="array" ref="AB4298">MAX(($I$2:$I$10000=I4298)*($W$2:$W$10000=W4298)*($E$2:$E$10000="51")*($P$2:$P$10000))</f>
        <v>0</v>
      </c>
      <c r="AC4298" s="957">
        <f t="shared" si="339"/>
        <v>0</v>
      </c>
    </row>
    <row r="4299" spans="24:29" x14ac:dyDescent="0.3">
      <c r="X4299" s="970" t="str">
        <f t="shared" si="337"/>
        <v>PAS AE 2018</v>
      </c>
      <c r="Y4299" s="970" t="str">
        <f t="shared" si="338"/>
        <v/>
      </c>
      <c r="Z4299" s="957">
        <f t="shared" si="335"/>
        <v>0</v>
      </c>
      <c r="AA4299" s="957" t="str">
        <f t="shared" si="336"/>
        <v/>
      </c>
      <c r="AB4299" s="957">
        <f t="array" ref="AB4299">MAX(($I$2:$I$10000=I4299)*($W$2:$W$10000=W4299)*($E$2:$E$10000="51")*($P$2:$P$10000))</f>
        <v>0</v>
      </c>
      <c r="AC4299" s="957">
        <f t="shared" si="339"/>
        <v>0</v>
      </c>
    </row>
    <row r="4300" spans="24:29" x14ac:dyDescent="0.3">
      <c r="X4300" s="970" t="str">
        <f t="shared" si="337"/>
        <v>PAS AE 2018</v>
      </c>
      <c r="Y4300" s="970" t="str">
        <f t="shared" si="338"/>
        <v/>
      </c>
      <c r="Z4300" s="957">
        <f t="shared" si="335"/>
        <v>0</v>
      </c>
      <c r="AA4300" s="957" t="str">
        <f t="shared" si="336"/>
        <v/>
      </c>
      <c r="AB4300" s="957">
        <f t="array" ref="AB4300">MAX(($I$2:$I$10000=I4300)*($W$2:$W$10000=W4300)*($E$2:$E$10000="51")*($P$2:$P$10000))</f>
        <v>0</v>
      </c>
      <c r="AC4300" s="957">
        <f t="shared" si="339"/>
        <v>0</v>
      </c>
    </row>
    <row r="4301" spans="24:29" x14ac:dyDescent="0.3">
      <c r="X4301" s="970" t="str">
        <f t="shared" si="337"/>
        <v>PAS AE 2018</v>
      </c>
      <c r="Y4301" s="970" t="str">
        <f t="shared" si="338"/>
        <v/>
      </c>
      <c r="Z4301" s="957">
        <f t="shared" si="335"/>
        <v>0</v>
      </c>
      <c r="AA4301" s="957" t="str">
        <f t="shared" si="336"/>
        <v/>
      </c>
      <c r="AB4301" s="957">
        <f t="array" ref="AB4301">MAX(($I$2:$I$10000=I4301)*($W$2:$W$10000=W4301)*($E$2:$E$10000="51")*($P$2:$P$10000))</f>
        <v>0</v>
      </c>
      <c r="AC4301" s="957">
        <f t="shared" si="339"/>
        <v>0</v>
      </c>
    </row>
    <row r="4302" spans="24:29" x14ac:dyDescent="0.3">
      <c r="X4302" s="970" t="str">
        <f t="shared" si="337"/>
        <v>PAS AE 2018</v>
      </c>
      <c r="Y4302" s="970" t="str">
        <f t="shared" si="338"/>
        <v/>
      </c>
      <c r="Z4302" s="957">
        <f t="shared" si="335"/>
        <v>0</v>
      </c>
      <c r="AA4302" s="957" t="str">
        <f t="shared" si="336"/>
        <v/>
      </c>
      <c r="AB4302" s="957">
        <f t="array" ref="AB4302">MAX(($I$2:$I$10000=I4302)*($W$2:$W$10000=W4302)*($E$2:$E$10000="51")*($P$2:$P$10000))</f>
        <v>0</v>
      </c>
      <c r="AC4302" s="957">
        <f t="shared" si="339"/>
        <v>0</v>
      </c>
    </row>
    <row r="4303" spans="24:29" x14ac:dyDescent="0.3">
      <c r="X4303" s="970" t="str">
        <f t="shared" si="337"/>
        <v>PAS AE 2018</v>
      </c>
      <c r="Y4303" s="970" t="str">
        <f t="shared" si="338"/>
        <v/>
      </c>
      <c r="Z4303" s="957">
        <f t="shared" si="335"/>
        <v>0</v>
      </c>
      <c r="AA4303" s="957" t="str">
        <f t="shared" si="336"/>
        <v/>
      </c>
      <c r="AB4303" s="957">
        <f t="array" ref="AB4303">MAX(($I$2:$I$10000=I4303)*($W$2:$W$10000=W4303)*($E$2:$E$10000="51")*($P$2:$P$10000))</f>
        <v>0</v>
      </c>
      <c r="AC4303" s="957">
        <f t="shared" si="339"/>
        <v>0</v>
      </c>
    </row>
    <row r="4304" spans="24:29" x14ac:dyDescent="0.3">
      <c r="X4304" s="970" t="str">
        <f t="shared" si="337"/>
        <v>PAS AE 2018</v>
      </c>
      <c r="Y4304" s="970" t="str">
        <f t="shared" si="338"/>
        <v/>
      </c>
      <c r="Z4304" s="957">
        <f t="shared" si="335"/>
        <v>0</v>
      </c>
      <c r="AA4304" s="957" t="str">
        <f t="shared" si="336"/>
        <v/>
      </c>
      <c r="AB4304" s="957">
        <f t="array" ref="AB4304">MAX(($I$2:$I$10000=I4304)*($W$2:$W$10000=W4304)*($E$2:$E$10000="51")*($P$2:$P$10000))</f>
        <v>0</v>
      </c>
      <c r="AC4304" s="957">
        <f t="shared" si="339"/>
        <v>0</v>
      </c>
    </row>
    <row r="4305" spans="24:29" x14ac:dyDescent="0.3">
      <c r="X4305" s="970" t="str">
        <f t="shared" si="337"/>
        <v>PAS AE 2018</v>
      </c>
      <c r="Y4305" s="970" t="str">
        <f t="shared" si="338"/>
        <v/>
      </c>
      <c r="Z4305" s="957">
        <f t="shared" si="335"/>
        <v>0</v>
      </c>
      <c r="AA4305" s="957" t="str">
        <f t="shared" si="336"/>
        <v/>
      </c>
      <c r="AB4305" s="957">
        <f t="array" ref="AB4305">MAX(($I$2:$I$10000=I4305)*($W$2:$W$10000=W4305)*($E$2:$E$10000="51")*($P$2:$P$10000))</f>
        <v>0</v>
      </c>
      <c r="AC4305" s="957">
        <f t="shared" si="339"/>
        <v>0</v>
      </c>
    </row>
    <row r="4306" spans="24:29" x14ac:dyDescent="0.3">
      <c r="X4306" s="970" t="str">
        <f t="shared" si="337"/>
        <v>PAS AE 2018</v>
      </c>
      <c r="Y4306" s="970" t="str">
        <f t="shared" si="338"/>
        <v/>
      </c>
      <c r="Z4306" s="957">
        <f t="shared" si="335"/>
        <v>0</v>
      </c>
      <c r="AA4306" s="957" t="str">
        <f t="shared" si="336"/>
        <v/>
      </c>
      <c r="AB4306" s="957">
        <f t="array" ref="AB4306">MAX(($I$2:$I$10000=I4306)*($W$2:$W$10000=W4306)*($E$2:$E$10000="51")*($P$2:$P$10000))</f>
        <v>0</v>
      </c>
      <c r="AC4306" s="957">
        <f t="shared" si="339"/>
        <v>0</v>
      </c>
    </row>
    <row r="4307" spans="24:29" x14ac:dyDescent="0.3">
      <c r="X4307" s="970" t="str">
        <f t="shared" si="337"/>
        <v>PAS AE 2018</v>
      </c>
      <c r="Y4307" s="970" t="str">
        <f t="shared" si="338"/>
        <v/>
      </c>
      <c r="Z4307" s="957">
        <f t="shared" si="335"/>
        <v>0</v>
      </c>
      <c r="AA4307" s="957" t="str">
        <f t="shared" si="336"/>
        <v/>
      </c>
      <c r="AB4307" s="957">
        <f t="array" ref="AB4307">MAX(($I$2:$I$10000=I4307)*($W$2:$W$10000=W4307)*($E$2:$E$10000="51")*($P$2:$P$10000))</f>
        <v>0</v>
      </c>
      <c r="AC4307" s="957">
        <f t="shared" si="339"/>
        <v>0</v>
      </c>
    </row>
    <row r="4308" spans="24:29" x14ac:dyDescent="0.3">
      <c r="X4308" s="970" t="str">
        <f t="shared" si="337"/>
        <v>PAS AE 2018</v>
      </c>
      <c r="Y4308" s="970" t="str">
        <f t="shared" si="338"/>
        <v/>
      </c>
      <c r="Z4308" s="957">
        <f t="shared" si="335"/>
        <v>0</v>
      </c>
      <c r="AA4308" s="957" t="str">
        <f t="shared" si="336"/>
        <v/>
      </c>
      <c r="AB4308" s="957">
        <f t="array" ref="AB4308">MAX(($I$2:$I$10000=I4308)*($W$2:$W$10000=W4308)*($E$2:$E$10000="51")*($P$2:$P$10000))</f>
        <v>0</v>
      </c>
      <c r="AC4308" s="957">
        <f t="shared" si="339"/>
        <v>0</v>
      </c>
    </row>
    <row r="4309" spans="24:29" x14ac:dyDescent="0.3">
      <c r="X4309" s="970" t="str">
        <f t="shared" si="337"/>
        <v>PAS AE 2018</v>
      </c>
      <c r="Y4309" s="970" t="str">
        <f t="shared" si="338"/>
        <v/>
      </c>
      <c r="Z4309" s="957">
        <f t="shared" si="335"/>
        <v>0</v>
      </c>
      <c r="AA4309" s="957" t="str">
        <f t="shared" si="336"/>
        <v/>
      </c>
      <c r="AB4309" s="957">
        <f t="array" ref="AB4309">MAX(($I$2:$I$10000=I4309)*($W$2:$W$10000=W4309)*($E$2:$E$10000="51")*($P$2:$P$10000))</f>
        <v>0</v>
      </c>
      <c r="AC4309" s="957">
        <f t="shared" si="339"/>
        <v>0</v>
      </c>
    </row>
    <row r="4310" spans="24:29" x14ac:dyDescent="0.3">
      <c r="X4310" s="970" t="str">
        <f t="shared" si="337"/>
        <v>PAS AE 2018</v>
      </c>
      <c r="Y4310" s="970" t="str">
        <f t="shared" si="338"/>
        <v/>
      </c>
      <c r="Z4310" s="957">
        <f t="shared" si="335"/>
        <v>0</v>
      </c>
      <c r="AA4310" s="957" t="str">
        <f t="shared" si="336"/>
        <v/>
      </c>
      <c r="AB4310" s="957">
        <f t="array" ref="AB4310">MAX(($I$2:$I$10000=I4310)*($W$2:$W$10000=W4310)*($E$2:$E$10000="51")*($P$2:$P$10000))</f>
        <v>0</v>
      </c>
      <c r="AC4310" s="957">
        <f t="shared" si="339"/>
        <v>0</v>
      </c>
    </row>
    <row r="4311" spans="24:29" x14ac:dyDescent="0.3">
      <c r="X4311" s="970" t="str">
        <f t="shared" si="337"/>
        <v>PAS AE 2018</v>
      </c>
      <c r="Y4311" s="970" t="str">
        <f t="shared" si="338"/>
        <v/>
      </c>
      <c r="Z4311" s="957">
        <f t="shared" si="335"/>
        <v>0</v>
      </c>
      <c r="AA4311" s="957" t="str">
        <f t="shared" si="336"/>
        <v/>
      </c>
      <c r="AB4311" s="957">
        <f t="array" ref="AB4311">MAX(($I$2:$I$10000=I4311)*($W$2:$W$10000=W4311)*($E$2:$E$10000="51")*($P$2:$P$10000))</f>
        <v>0</v>
      </c>
      <c r="AC4311" s="957">
        <f t="shared" si="339"/>
        <v>0</v>
      </c>
    </row>
    <row r="4312" spans="24:29" x14ac:dyDescent="0.3">
      <c r="X4312" s="970" t="str">
        <f t="shared" si="337"/>
        <v>PAS AE 2018</v>
      </c>
      <c r="Y4312" s="970" t="str">
        <f t="shared" si="338"/>
        <v/>
      </c>
      <c r="Z4312" s="957">
        <f t="shared" si="335"/>
        <v>0</v>
      </c>
      <c r="AA4312" s="957" t="str">
        <f t="shared" si="336"/>
        <v/>
      </c>
      <c r="AB4312" s="957">
        <f t="array" ref="AB4312">MAX(($I$2:$I$10000=I4312)*($W$2:$W$10000=W4312)*($E$2:$E$10000="51")*($P$2:$P$10000))</f>
        <v>0</v>
      </c>
      <c r="AC4312" s="957">
        <f t="shared" si="339"/>
        <v>0</v>
      </c>
    </row>
    <row r="4313" spans="24:29" x14ac:dyDescent="0.3">
      <c r="X4313" s="970" t="str">
        <f t="shared" si="337"/>
        <v>PAS AE 2018</v>
      </c>
      <c r="Y4313" s="970" t="str">
        <f t="shared" si="338"/>
        <v/>
      </c>
      <c r="Z4313" s="957">
        <f t="shared" si="335"/>
        <v>0</v>
      </c>
      <c r="AA4313" s="957" t="str">
        <f t="shared" si="336"/>
        <v/>
      </c>
      <c r="AB4313" s="957">
        <f t="array" ref="AB4313">MAX(($I$2:$I$10000=I4313)*($W$2:$W$10000=W4313)*($E$2:$E$10000="51")*($P$2:$P$10000))</f>
        <v>0</v>
      </c>
      <c r="AC4313" s="957">
        <f t="shared" si="339"/>
        <v>0</v>
      </c>
    </row>
    <row r="4314" spans="24:29" x14ac:dyDescent="0.3">
      <c r="X4314" s="970" t="str">
        <f t="shared" si="337"/>
        <v>PAS AE 2018</v>
      </c>
      <c r="Y4314" s="970" t="str">
        <f t="shared" si="338"/>
        <v/>
      </c>
      <c r="Z4314" s="957">
        <f t="shared" si="335"/>
        <v>0</v>
      </c>
      <c r="AA4314" s="957" t="str">
        <f t="shared" si="336"/>
        <v/>
      </c>
      <c r="AB4314" s="957">
        <f t="array" ref="AB4314">MAX(($I$2:$I$10000=I4314)*($W$2:$W$10000=W4314)*($E$2:$E$10000="51")*($P$2:$P$10000))</f>
        <v>0</v>
      </c>
      <c r="AC4314" s="957">
        <f t="shared" si="339"/>
        <v>0</v>
      </c>
    </row>
    <row r="4315" spans="24:29" x14ac:dyDescent="0.3">
      <c r="X4315" s="970" t="str">
        <f t="shared" si="337"/>
        <v>PAS AE 2018</v>
      </c>
      <c r="Y4315" s="970" t="str">
        <f t="shared" si="338"/>
        <v/>
      </c>
      <c r="Z4315" s="957">
        <f t="shared" si="335"/>
        <v>0</v>
      </c>
      <c r="AA4315" s="957" t="str">
        <f t="shared" si="336"/>
        <v/>
      </c>
      <c r="AB4315" s="957">
        <f t="array" ref="AB4315">MAX(($I$2:$I$10000=I4315)*($W$2:$W$10000=W4315)*($E$2:$E$10000="51")*($P$2:$P$10000))</f>
        <v>0</v>
      </c>
      <c r="AC4315" s="957">
        <f t="shared" si="339"/>
        <v>0</v>
      </c>
    </row>
    <row r="4316" spans="24:29" x14ac:dyDescent="0.3">
      <c r="X4316" s="970" t="str">
        <f t="shared" si="337"/>
        <v>PAS AE 2018</v>
      </c>
      <c r="Y4316" s="970" t="str">
        <f t="shared" si="338"/>
        <v/>
      </c>
      <c r="Z4316" s="957">
        <f t="shared" si="335"/>
        <v>0</v>
      </c>
      <c r="AA4316" s="957" t="str">
        <f t="shared" si="336"/>
        <v/>
      </c>
      <c r="AB4316" s="957">
        <f t="array" ref="AB4316">MAX(($I$2:$I$10000=I4316)*($W$2:$W$10000=W4316)*($E$2:$E$10000="51")*($P$2:$P$10000))</f>
        <v>0</v>
      </c>
      <c r="AC4316" s="957">
        <f t="shared" si="339"/>
        <v>0</v>
      </c>
    </row>
    <row r="4317" spans="24:29" x14ac:dyDescent="0.3">
      <c r="X4317" s="970" t="str">
        <f t="shared" si="337"/>
        <v>PAS AE 2018</v>
      </c>
      <c r="Y4317" s="970" t="str">
        <f t="shared" si="338"/>
        <v/>
      </c>
      <c r="Z4317" s="957">
        <f t="shared" si="335"/>
        <v>0</v>
      </c>
      <c r="AA4317" s="957" t="str">
        <f t="shared" si="336"/>
        <v/>
      </c>
      <c r="AB4317" s="957">
        <f t="array" ref="AB4317">MAX(($I$2:$I$10000=I4317)*($W$2:$W$10000=W4317)*($E$2:$E$10000="51")*($P$2:$P$10000))</f>
        <v>0</v>
      </c>
      <c r="AC4317" s="957">
        <f t="shared" si="339"/>
        <v>0</v>
      </c>
    </row>
    <row r="4318" spans="24:29" x14ac:dyDescent="0.3">
      <c r="X4318" s="970" t="str">
        <f t="shared" si="337"/>
        <v>PAS AE 2018</v>
      </c>
      <c r="Y4318" s="970" t="str">
        <f t="shared" si="338"/>
        <v/>
      </c>
      <c r="Z4318" s="957">
        <f t="shared" si="335"/>
        <v>0</v>
      </c>
      <c r="AA4318" s="957" t="str">
        <f t="shared" si="336"/>
        <v/>
      </c>
      <c r="AB4318" s="957">
        <f t="array" ref="AB4318">MAX(($I$2:$I$10000=I4318)*($W$2:$W$10000=W4318)*($E$2:$E$10000="51")*($P$2:$P$10000))</f>
        <v>0</v>
      </c>
      <c r="AC4318" s="957">
        <f t="shared" si="339"/>
        <v>0</v>
      </c>
    </row>
    <row r="4319" spans="24:29" x14ac:dyDescent="0.3">
      <c r="X4319" s="970" t="str">
        <f t="shared" si="337"/>
        <v>PAS AE 2018</v>
      </c>
      <c r="Y4319" s="970" t="str">
        <f t="shared" si="338"/>
        <v/>
      </c>
      <c r="Z4319" s="957">
        <f t="shared" si="335"/>
        <v>0</v>
      </c>
      <c r="AA4319" s="957" t="str">
        <f t="shared" si="336"/>
        <v/>
      </c>
      <c r="AB4319" s="957">
        <f t="array" ref="AB4319">MAX(($I$2:$I$10000=I4319)*($W$2:$W$10000=W4319)*($E$2:$E$10000="51")*($P$2:$P$10000))</f>
        <v>0</v>
      </c>
      <c r="AC4319" s="957">
        <f t="shared" si="339"/>
        <v>0</v>
      </c>
    </row>
    <row r="4320" spans="24:29" x14ac:dyDescent="0.3">
      <c r="X4320" s="970" t="str">
        <f t="shared" si="337"/>
        <v>PAS AE 2018</v>
      </c>
      <c r="Y4320" s="970" t="str">
        <f t="shared" si="338"/>
        <v/>
      </c>
      <c r="Z4320" s="957">
        <f t="shared" si="335"/>
        <v>0</v>
      </c>
      <c r="AA4320" s="957" t="str">
        <f t="shared" si="336"/>
        <v/>
      </c>
      <c r="AB4320" s="957">
        <f t="array" ref="AB4320">MAX(($I$2:$I$10000=I4320)*($W$2:$W$10000=W4320)*($E$2:$E$10000="51")*($P$2:$P$10000))</f>
        <v>0</v>
      </c>
      <c r="AC4320" s="957">
        <f t="shared" si="339"/>
        <v>0</v>
      </c>
    </row>
    <row r="4321" spans="24:29" x14ac:dyDescent="0.3">
      <c r="X4321" s="970" t="str">
        <f t="shared" si="337"/>
        <v>PAS AE 2018</v>
      </c>
      <c r="Y4321" s="970" t="str">
        <f t="shared" si="338"/>
        <v/>
      </c>
      <c r="Z4321" s="957">
        <f t="shared" si="335"/>
        <v>0</v>
      </c>
      <c r="AA4321" s="957" t="str">
        <f t="shared" si="336"/>
        <v/>
      </c>
      <c r="AB4321" s="957">
        <f t="array" ref="AB4321">MAX(($I$2:$I$10000=I4321)*($W$2:$W$10000=W4321)*($E$2:$E$10000="51")*($P$2:$P$10000))</f>
        <v>0</v>
      </c>
      <c r="AC4321" s="957">
        <f t="shared" si="339"/>
        <v>0</v>
      </c>
    </row>
    <row r="4322" spans="24:29" x14ac:dyDescent="0.3">
      <c r="X4322" s="970" t="str">
        <f t="shared" si="337"/>
        <v>PAS AE 2018</v>
      </c>
      <c r="Y4322" s="970" t="str">
        <f t="shared" si="338"/>
        <v/>
      </c>
      <c r="Z4322" s="957">
        <f t="shared" si="335"/>
        <v>0</v>
      </c>
      <c r="AA4322" s="957" t="str">
        <f t="shared" si="336"/>
        <v/>
      </c>
      <c r="AB4322" s="957">
        <f t="array" ref="AB4322">MAX(($I$2:$I$10000=I4322)*($W$2:$W$10000=W4322)*($E$2:$E$10000="51")*($P$2:$P$10000))</f>
        <v>0</v>
      </c>
      <c r="AC4322" s="957">
        <f t="shared" si="339"/>
        <v>0</v>
      </c>
    </row>
    <row r="4323" spans="24:29" x14ac:dyDescent="0.3">
      <c r="X4323" s="970" t="str">
        <f t="shared" si="337"/>
        <v>PAS AE 2018</v>
      </c>
      <c r="Y4323" s="970" t="str">
        <f t="shared" si="338"/>
        <v/>
      </c>
      <c r="Z4323" s="957">
        <f t="shared" si="335"/>
        <v>0</v>
      </c>
      <c r="AA4323" s="957" t="str">
        <f t="shared" si="336"/>
        <v/>
      </c>
      <c r="AB4323" s="957">
        <f t="array" ref="AB4323">MAX(($I$2:$I$10000=I4323)*($W$2:$W$10000=W4323)*($E$2:$E$10000="51")*($P$2:$P$10000))</f>
        <v>0</v>
      </c>
      <c r="AC4323" s="957">
        <f t="shared" si="339"/>
        <v>0</v>
      </c>
    </row>
    <row r="4324" spans="24:29" x14ac:dyDescent="0.3">
      <c r="X4324" s="970" t="str">
        <f t="shared" si="337"/>
        <v>PAS AE 2018</v>
      </c>
      <c r="Y4324" s="970" t="str">
        <f t="shared" si="338"/>
        <v/>
      </c>
      <c r="Z4324" s="957">
        <f t="shared" si="335"/>
        <v>0</v>
      </c>
      <c r="AA4324" s="957" t="str">
        <f t="shared" si="336"/>
        <v/>
      </c>
      <c r="AB4324" s="957">
        <f t="array" ref="AB4324">MAX(($I$2:$I$10000=I4324)*($W$2:$W$10000=W4324)*($E$2:$E$10000="51")*($P$2:$P$10000))</f>
        <v>0</v>
      </c>
      <c r="AC4324" s="957">
        <f t="shared" si="339"/>
        <v>0</v>
      </c>
    </row>
    <row r="4325" spans="24:29" x14ac:dyDescent="0.3">
      <c r="X4325" s="970" t="str">
        <f t="shared" si="337"/>
        <v>PAS AE 2018</v>
      </c>
      <c r="Y4325" s="970" t="str">
        <f t="shared" si="338"/>
        <v/>
      </c>
      <c r="Z4325" s="957">
        <f t="shared" si="335"/>
        <v>0</v>
      </c>
      <c r="AA4325" s="957" t="str">
        <f t="shared" si="336"/>
        <v/>
      </c>
      <c r="AB4325" s="957">
        <f t="array" ref="AB4325">MAX(($I$2:$I$10000=I4325)*($W$2:$W$10000=W4325)*($E$2:$E$10000="51")*($P$2:$P$10000))</f>
        <v>0</v>
      </c>
      <c r="AC4325" s="957">
        <f t="shared" si="339"/>
        <v>0</v>
      </c>
    </row>
    <row r="4326" spans="24:29" x14ac:dyDescent="0.3">
      <c r="X4326" s="970" t="str">
        <f t="shared" si="337"/>
        <v>PAS AE 2018</v>
      </c>
      <c r="Y4326" s="970" t="str">
        <f t="shared" si="338"/>
        <v/>
      </c>
      <c r="Z4326" s="957">
        <f t="shared" si="335"/>
        <v>0</v>
      </c>
      <c r="AA4326" s="957" t="str">
        <f t="shared" si="336"/>
        <v/>
      </c>
      <c r="AB4326" s="957">
        <f t="array" ref="AB4326">MAX(($I$2:$I$10000=I4326)*($W$2:$W$10000=W4326)*($E$2:$E$10000="51")*($P$2:$P$10000))</f>
        <v>0</v>
      </c>
      <c r="AC4326" s="957">
        <f t="shared" si="339"/>
        <v>0</v>
      </c>
    </row>
    <row r="4327" spans="24:29" x14ac:dyDescent="0.3">
      <c r="X4327" s="970" t="str">
        <f t="shared" si="337"/>
        <v>PAS AE 2018</v>
      </c>
      <c r="Y4327" s="970" t="str">
        <f t="shared" si="338"/>
        <v/>
      </c>
      <c r="Z4327" s="957">
        <f t="shared" si="335"/>
        <v>0</v>
      </c>
      <c r="AA4327" s="957" t="str">
        <f t="shared" si="336"/>
        <v/>
      </c>
      <c r="AB4327" s="957">
        <f t="array" ref="AB4327">MAX(($I$2:$I$10000=I4327)*($W$2:$W$10000=W4327)*($E$2:$E$10000="51")*($P$2:$P$10000))</f>
        <v>0</v>
      </c>
      <c r="AC4327" s="957">
        <f t="shared" si="339"/>
        <v>0</v>
      </c>
    </row>
    <row r="4328" spans="24:29" x14ac:dyDescent="0.3">
      <c r="X4328" s="970" t="str">
        <f t="shared" si="337"/>
        <v>PAS AE 2018</v>
      </c>
      <c r="Y4328" s="970" t="str">
        <f t="shared" si="338"/>
        <v/>
      </c>
      <c r="Z4328" s="957">
        <f t="shared" si="335"/>
        <v>0</v>
      </c>
      <c r="AA4328" s="957" t="str">
        <f t="shared" si="336"/>
        <v/>
      </c>
      <c r="AB4328" s="957">
        <f t="array" ref="AB4328">MAX(($I$2:$I$10000=I4328)*($W$2:$W$10000=W4328)*($E$2:$E$10000="51")*($P$2:$P$10000))</f>
        <v>0</v>
      </c>
      <c r="AC4328" s="957">
        <f t="shared" si="339"/>
        <v>0</v>
      </c>
    </row>
    <row r="4329" spans="24:29" x14ac:dyDescent="0.3">
      <c r="X4329" s="970" t="str">
        <f t="shared" si="337"/>
        <v>PAS AE 2018</v>
      </c>
      <c r="Y4329" s="970" t="str">
        <f t="shared" si="338"/>
        <v/>
      </c>
      <c r="Z4329" s="957">
        <f t="shared" si="335"/>
        <v>0</v>
      </c>
      <c r="AA4329" s="957" t="str">
        <f t="shared" si="336"/>
        <v/>
      </c>
      <c r="AB4329" s="957">
        <f t="array" ref="AB4329">MAX(($I$2:$I$10000=I4329)*($W$2:$W$10000=W4329)*($E$2:$E$10000="51")*($P$2:$P$10000))</f>
        <v>0</v>
      </c>
      <c r="AC4329" s="957">
        <f t="shared" si="339"/>
        <v>0</v>
      </c>
    </row>
    <row r="4330" spans="24:29" x14ac:dyDescent="0.3">
      <c r="X4330" s="970" t="str">
        <f t="shared" si="337"/>
        <v>PAS AE 2018</v>
      </c>
      <c r="Y4330" s="970" t="str">
        <f t="shared" si="338"/>
        <v/>
      </c>
      <c r="Z4330" s="957">
        <f t="shared" si="335"/>
        <v>0</v>
      </c>
      <c r="AA4330" s="957" t="str">
        <f t="shared" si="336"/>
        <v/>
      </c>
      <c r="AB4330" s="957">
        <f t="array" ref="AB4330">MAX(($I$2:$I$10000=I4330)*($W$2:$W$10000=W4330)*($E$2:$E$10000="51")*($P$2:$P$10000))</f>
        <v>0</v>
      </c>
      <c r="AC4330" s="957">
        <f t="shared" si="339"/>
        <v>0</v>
      </c>
    </row>
    <row r="4331" spans="24:29" x14ac:dyDescent="0.3">
      <c r="X4331" s="970" t="str">
        <f t="shared" si="337"/>
        <v>PAS AE 2018</v>
      </c>
      <c r="Y4331" s="970" t="str">
        <f t="shared" si="338"/>
        <v/>
      </c>
      <c r="Z4331" s="957">
        <f t="shared" si="335"/>
        <v>0</v>
      </c>
      <c r="AA4331" s="957" t="str">
        <f t="shared" si="336"/>
        <v/>
      </c>
      <c r="AB4331" s="957">
        <f t="array" ref="AB4331">MAX(($I$2:$I$10000=I4331)*($W$2:$W$10000=W4331)*($E$2:$E$10000="51")*($P$2:$P$10000))</f>
        <v>0</v>
      </c>
      <c r="AC4331" s="957">
        <f t="shared" si="339"/>
        <v>0</v>
      </c>
    </row>
    <row r="4332" spans="24:29" x14ac:dyDescent="0.3">
      <c r="X4332" s="970" t="str">
        <f t="shared" si="337"/>
        <v>PAS AE 2018</v>
      </c>
      <c r="Y4332" s="970" t="str">
        <f t="shared" si="338"/>
        <v/>
      </c>
      <c r="Z4332" s="957">
        <f t="shared" si="335"/>
        <v>0</v>
      </c>
      <c r="AA4332" s="957" t="str">
        <f t="shared" si="336"/>
        <v/>
      </c>
      <c r="AB4332" s="957">
        <f t="array" ref="AB4332">MAX(($I$2:$I$10000=I4332)*($W$2:$W$10000=W4332)*($E$2:$E$10000="51")*($P$2:$P$10000))</f>
        <v>0</v>
      </c>
      <c r="AC4332" s="957">
        <f t="shared" si="339"/>
        <v>0</v>
      </c>
    </row>
    <row r="4333" spans="24:29" x14ac:dyDescent="0.3">
      <c r="X4333" s="970" t="str">
        <f t="shared" si="337"/>
        <v>PAS AE 2018</v>
      </c>
      <c r="Y4333" s="970" t="str">
        <f t="shared" si="338"/>
        <v/>
      </c>
      <c r="Z4333" s="957">
        <f t="shared" si="335"/>
        <v>0</v>
      </c>
      <c r="AA4333" s="957" t="str">
        <f t="shared" si="336"/>
        <v/>
      </c>
      <c r="AB4333" s="957">
        <f t="array" ref="AB4333">MAX(($I$2:$I$10000=I4333)*($W$2:$W$10000=W4333)*($E$2:$E$10000="51")*($P$2:$P$10000))</f>
        <v>0</v>
      </c>
      <c r="AC4333" s="957">
        <f t="shared" si="339"/>
        <v>0</v>
      </c>
    </row>
    <row r="4334" spans="24:29" x14ac:dyDescent="0.3">
      <c r="X4334" s="970" t="str">
        <f t="shared" si="337"/>
        <v>PAS AE 2018</v>
      </c>
      <c r="Y4334" s="970" t="str">
        <f t="shared" si="338"/>
        <v/>
      </c>
      <c r="Z4334" s="957">
        <f t="shared" si="335"/>
        <v>0</v>
      </c>
      <c r="AA4334" s="957" t="str">
        <f t="shared" si="336"/>
        <v/>
      </c>
      <c r="AB4334" s="957">
        <f t="array" ref="AB4334">MAX(($I$2:$I$10000=I4334)*($W$2:$W$10000=W4334)*($E$2:$E$10000="51")*($P$2:$P$10000))</f>
        <v>0</v>
      </c>
      <c r="AC4334" s="957">
        <f t="shared" si="339"/>
        <v>0</v>
      </c>
    </row>
    <row r="4335" spans="24:29" x14ac:dyDescent="0.3">
      <c r="X4335" s="970" t="str">
        <f t="shared" si="337"/>
        <v>PAS AE 2018</v>
      </c>
      <c r="Y4335" s="970" t="str">
        <f t="shared" si="338"/>
        <v/>
      </c>
      <c r="Z4335" s="957">
        <f t="shared" si="335"/>
        <v>0</v>
      </c>
      <c r="AA4335" s="957" t="str">
        <f t="shared" si="336"/>
        <v/>
      </c>
      <c r="AB4335" s="957">
        <f t="array" ref="AB4335">MAX(($I$2:$I$10000=I4335)*($W$2:$W$10000=W4335)*($E$2:$E$10000="51")*($P$2:$P$10000))</f>
        <v>0</v>
      </c>
      <c r="AC4335" s="957">
        <f t="shared" si="339"/>
        <v>0</v>
      </c>
    </row>
    <row r="4336" spans="24:29" x14ac:dyDescent="0.3">
      <c r="X4336" s="970" t="str">
        <f t="shared" si="337"/>
        <v>PAS AE 2018</v>
      </c>
      <c r="Y4336" s="970" t="str">
        <f t="shared" si="338"/>
        <v/>
      </c>
      <c r="Z4336" s="957">
        <f t="shared" si="335"/>
        <v>0</v>
      </c>
      <c r="AA4336" s="957" t="str">
        <f t="shared" si="336"/>
        <v/>
      </c>
      <c r="AB4336" s="957">
        <f t="array" ref="AB4336">MAX(($I$2:$I$10000=I4336)*($W$2:$W$10000=W4336)*($E$2:$E$10000="51")*($P$2:$P$10000))</f>
        <v>0</v>
      </c>
      <c r="AC4336" s="957">
        <f t="shared" si="339"/>
        <v>0</v>
      </c>
    </row>
    <row r="4337" spans="24:29" x14ac:dyDescent="0.3">
      <c r="X4337" s="970" t="str">
        <f t="shared" si="337"/>
        <v>PAS AE 2018</v>
      </c>
      <c r="Y4337" s="970" t="str">
        <f t="shared" si="338"/>
        <v/>
      </c>
      <c r="Z4337" s="957">
        <f t="shared" si="335"/>
        <v>0</v>
      </c>
      <c r="AA4337" s="957" t="str">
        <f t="shared" si="336"/>
        <v/>
      </c>
      <c r="AB4337" s="957">
        <f t="array" ref="AB4337">MAX(($I$2:$I$10000=I4337)*($W$2:$W$10000=W4337)*($E$2:$E$10000="51")*($P$2:$P$10000))</f>
        <v>0</v>
      </c>
      <c r="AC4337" s="957">
        <f t="shared" si="339"/>
        <v>0</v>
      </c>
    </row>
    <row r="4338" spans="24:29" x14ac:dyDescent="0.3">
      <c r="X4338" s="970" t="str">
        <f t="shared" si="337"/>
        <v>PAS AE 2018</v>
      </c>
      <c r="Y4338" s="970" t="str">
        <f t="shared" si="338"/>
        <v/>
      </c>
      <c r="Z4338" s="957">
        <f t="shared" si="335"/>
        <v>0</v>
      </c>
      <c r="AA4338" s="957" t="str">
        <f t="shared" si="336"/>
        <v/>
      </c>
      <c r="AB4338" s="957">
        <f t="array" ref="AB4338">MAX(($I$2:$I$10000=I4338)*($W$2:$W$10000=W4338)*($E$2:$E$10000="51")*($P$2:$P$10000))</f>
        <v>0</v>
      </c>
      <c r="AC4338" s="957">
        <f t="shared" si="339"/>
        <v>0</v>
      </c>
    </row>
    <row r="4339" spans="24:29" x14ac:dyDescent="0.3">
      <c r="X4339" s="970" t="str">
        <f t="shared" si="337"/>
        <v>PAS AE 2018</v>
      </c>
      <c r="Y4339" s="970" t="str">
        <f t="shared" si="338"/>
        <v/>
      </c>
      <c r="Z4339" s="957">
        <f t="shared" si="335"/>
        <v>0</v>
      </c>
      <c r="AA4339" s="957" t="str">
        <f t="shared" si="336"/>
        <v/>
      </c>
      <c r="AB4339" s="957">
        <f t="array" ref="AB4339">MAX(($I$2:$I$10000=I4339)*($W$2:$W$10000=W4339)*($E$2:$E$10000="51")*($P$2:$P$10000))</f>
        <v>0</v>
      </c>
      <c r="AC4339" s="957">
        <f t="shared" si="339"/>
        <v>0</v>
      </c>
    </row>
    <row r="4340" spans="24:29" x14ac:dyDescent="0.3">
      <c r="X4340" s="970" t="str">
        <f t="shared" si="337"/>
        <v>PAS AE 2018</v>
      </c>
      <c r="Y4340" s="970" t="str">
        <f t="shared" si="338"/>
        <v/>
      </c>
      <c r="Z4340" s="957">
        <f t="shared" si="335"/>
        <v>0</v>
      </c>
      <c r="AA4340" s="957" t="str">
        <f t="shared" si="336"/>
        <v/>
      </c>
      <c r="AB4340" s="957">
        <f t="array" ref="AB4340">MAX(($I$2:$I$10000=I4340)*($W$2:$W$10000=W4340)*($E$2:$E$10000="51")*($P$2:$P$10000))</f>
        <v>0</v>
      </c>
      <c r="AC4340" s="957">
        <f t="shared" si="339"/>
        <v>0</v>
      </c>
    </row>
    <row r="4341" spans="24:29" x14ac:dyDescent="0.3">
      <c r="X4341" s="970" t="str">
        <f t="shared" si="337"/>
        <v>PAS AE 2018</v>
      </c>
      <c r="Y4341" s="970" t="str">
        <f t="shared" si="338"/>
        <v/>
      </c>
      <c r="Z4341" s="957">
        <f t="shared" si="335"/>
        <v>0</v>
      </c>
      <c r="AA4341" s="957" t="str">
        <f t="shared" si="336"/>
        <v/>
      </c>
      <c r="AB4341" s="957">
        <f t="array" ref="AB4341">MAX(($I$2:$I$10000=I4341)*($W$2:$W$10000=W4341)*($E$2:$E$10000="51")*($P$2:$P$10000))</f>
        <v>0</v>
      </c>
      <c r="AC4341" s="957">
        <f t="shared" si="339"/>
        <v>0</v>
      </c>
    </row>
    <row r="4342" spans="24:29" x14ac:dyDescent="0.3">
      <c r="X4342" s="970" t="str">
        <f t="shared" si="337"/>
        <v>PAS AE 2018</v>
      </c>
      <c r="Y4342" s="970" t="str">
        <f t="shared" si="338"/>
        <v/>
      </c>
      <c r="Z4342" s="957">
        <f t="shared" si="335"/>
        <v>0</v>
      </c>
      <c r="AA4342" s="957" t="str">
        <f t="shared" si="336"/>
        <v/>
      </c>
      <c r="AB4342" s="957">
        <f t="array" ref="AB4342">MAX(($I$2:$I$10000=I4342)*($W$2:$W$10000=W4342)*($E$2:$E$10000="51")*($P$2:$P$10000))</f>
        <v>0</v>
      </c>
      <c r="AC4342" s="957">
        <f t="shared" si="339"/>
        <v>0</v>
      </c>
    </row>
    <row r="4343" spans="24:29" x14ac:dyDescent="0.3">
      <c r="X4343" s="970" t="str">
        <f t="shared" si="337"/>
        <v>PAS AE 2018</v>
      </c>
      <c r="Y4343" s="970" t="str">
        <f t="shared" si="338"/>
        <v/>
      </c>
      <c r="Z4343" s="957">
        <f t="shared" si="335"/>
        <v>0</v>
      </c>
      <c r="AA4343" s="957" t="str">
        <f t="shared" si="336"/>
        <v/>
      </c>
      <c r="AB4343" s="957">
        <f t="array" ref="AB4343">MAX(($I$2:$I$10000=I4343)*($W$2:$W$10000=W4343)*($E$2:$E$10000="51")*($P$2:$P$10000))</f>
        <v>0</v>
      </c>
      <c r="AC4343" s="957">
        <f t="shared" si="339"/>
        <v>0</v>
      </c>
    </row>
    <row r="4344" spans="24:29" x14ac:dyDescent="0.3">
      <c r="X4344" s="970" t="str">
        <f t="shared" si="337"/>
        <v>PAS AE 2018</v>
      </c>
      <c r="Y4344" s="970" t="str">
        <f t="shared" si="338"/>
        <v/>
      </c>
      <c r="Z4344" s="957">
        <f t="shared" si="335"/>
        <v>0</v>
      </c>
      <c r="AA4344" s="957" t="str">
        <f t="shared" si="336"/>
        <v/>
      </c>
      <c r="AB4344" s="957">
        <f t="array" ref="AB4344">MAX(($I$2:$I$10000=I4344)*($W$2:$W$10000=W4344)*($E$2:$E$10000="51")*($P$2:$P$10000))</f>
        <v>0</v>
      </c>
      <c r="AC4344" s="957">
        <f t="shared" si="339"/>
        <v>0</v>
      </c>
    </row>
    <row r="4345" spans="24:29" x14ac:dyDescent="0.3">
      <c r="X4345" s="970" t="str">
        <f t="shared" si="337"/>
        <v>PAS AE 2018</v>
      </c>
      <c r="Y4345" s="970" t="str">
        <f t="shared" si="338"/>
        <v/>
      </c>
      <c r="Z4345" s="957">
        <f t="shared" si="335"/>
        <v>0</v>
      </c>
      <c r="AA4345" s="957" t="str">
        <f t="shared" si="336"/>
        <v/>
      </c>
      <c r="AB4345" s="957">
        <f t="array" ref="AB4345">MAX(($I$2:$I$10000=I4345)*($W$2:$W$10000=W4345)*($E$2:$E$10000="51")*($P$2:$P$10000))</f>
        <v>0</v>
      </c>
      <c r="AC4345" s="957">
        <f t="shared" si="339"/>
        <v>0</v>
      </c>
    </row>
    <row r="4346" spans="24:29" x14ac:dyDescent="0.3">
      <c r="X4346" s="970" t="str">
        <f t="shared" si="337"/>
        <v>PAS AE 2018</v>
      </c>
      <c r="Y4346" s="970" t="str">
        <f t="shared" si="338"/>
        <v/>
      </c>
      <c r="Z4346" s="957">
        <f t="shared" si="335"/>
        <v>0</v>
      </c>
      <c r="AA4346" s="957" t="str">
        <f t="shared" si="336"/>
        <v/>
      </c>
      <c r="AB4346" s="957">
        <f t="array" ref="AB4346">MAX(($I$2:$I$10000=I4346)*($W$2:$W$10000=W4346)*($E$2:$E$10000="51")*($P$2:$P$10000))</f>
        <v>0</v>
      </c>
      <c r="AC4346" s="957">
        <f t="shared" si="339"/>
        <v>0</v>
      </c>
    </row>
    <row r="4347" spans="24:29" x14ac:dyDescent="0.3">
      <c r="X4347" s="970" t="str">
        <f t="shared" si="337"/>
        <v>PAS AE 2018</v>
      </c>
      <c r="Y4347" s="970" t="str">
        <f t="shared" si="338"/>
        <v/>
      </c>
      <c r="Z4347" s="957">
        <f t="shared" si="335"/>
        <v>0</v>
      </c>
      <c r="AA4347" s="957" t="str">
        <f t="shared" si="336"/>
        <v/>
      </c>
      <c r="AB4347" s="957">
        <f t="array" ref="AB4347">MAX(($I$2:$I$10000=I4347)*($W$2:$W$10000=W4347)*($E$2:$E$10000="51")*($P$2:$P$10000))</f>
        <v>0</v>
      </c>
      <c r="AC4347" s="957">
        <f t="shared" si="339"/>
        <v>0</v>
      </c>
    </row>
    <row r="4348" spans="24:29" x14ac:dyDescent="0.3">
      <c r="X4348" s="970" t="str">
        <f t="shared" si="337"/>
        <v>PAS AE 2018</v>
      </c>
      <c r="Y4348" s="970" t="str">
        <f t="shared" si="338"/>
        <v/>
      </c>
      <c r="Z4348" s="957">
        <f t="shared" si="335"/>
        <v>0</v>
      </c>
      <c r="AA4348" s="957" t="str">
        <f t="shared" si="336"/>
        <v/>
      </c>
      <c r="AB4348" s="957">
        <f t="array" ref="AB4348">MAX(($I$2:$I$10000=I4348)*($W$2:$W$10000=W4348)*($E$2:$E$10000="51")*($P$2:$P$10000))</f>
        <v>0</v>
      </c>
      <c r="AC4348" s="957">
        <f t="shared" si="339"/>
        <v>0</v>
      </c>
    </row>
    <row r="4349" spans="24:29" x14ac:dyDescent="0.3">
      <c r="X4349" s="970" t="str">
        <f t="shared" si="337"/>
        <v>PAS AE 2018</v>
      </c>
      <c r="Y4349" s="970" t="str">
        <f t="shared" si="338"/>
        <v/>
      </c>
      <c r="Z4349" s="957">
        <f t="shared" si="335"/>
        <v>0</v>
      </c>
      <c r="AA4349" s="957" t="str">
        <f t="shared" si="336"/>
        <v/>
      </c>
      <c r="AB4349" s="957">
        <f t="array" ref="AB4349">MAX(($I$2:$I$10000=I4349)*($W$2:$W$10000=W4349)*($E$2:$E$10000="51")*($P$2:$P$10000))</f>
        <v>0</v>
      </c>
      <c r="AC4349" s="957">
        <f t="shared" si="339"/>
        <v>0</v>
      </c>
    </row>
    <row r="4350" spans="24:29" x14ac:dyDescent="0.3">
      <c r="X4350" s="970" t="str">
        <f t="shared" si="337"/>
        <v>PAS AE 2018</v>
      </c>
      <c r="Y4350" s="970" t="str">
        <f t="shared" si="338"/>
        <v/>
      </c>
      <c r="Z4350" s="957">
        <f t="shared" si="335"/>
        <v>0</v>
      </c>
      <c r="AA4350" s="957" t="str">
        <f t="shared" si="336"/>
        <v/>
      </c>
      <c r="AB4350" s="957">
        <f t="array" ref="AB4350">MAX(($I$2:$I$10000=I4350)*($W$2:$W$10000=W4350)*($E$2:$E$10000="51")*($P$2:$P$10000))</f>
        <v>0</v>
      </c>
      <c r="AC4350" s="957">
        <f t="shared" si="339"/>
        <v>0</v>
      </c>
    </row>
    <row r="4351" spans="24:29" x14ac:dyDescent="0.3">
      <c r="X4351" s="970" t="str">
        <f t="shared" si="337"/>
        <v>PAS AE 2018</v>
      </c>
      <c r="Y4351" s="970" t="str">
        <f t="shared" si="338"/>
        <v/>
      </c>
      <c r="Z4351" s="957">
        <f t="shared" si="335"/>
        <v>0</v>
      </c>
      <c r="AA4351" s="957" t="str">
        <f t="shared" si="336"/>
        <v/>
      </c>
      <c r="AB4351" s="957">
        <f t="array" ref="AB4351">MAX(($I$2:$I$10000=I4351)*($W$2:$W$10000=W4351)*($E$2:$E$10000="51")*($P$2:$P$10000))</f>
        <v>0</v>
      </c>
      <c r="AC4351" s="957">
        <f t="shared" si="339"/>
        <v>0</v>
      </c>
    </row>
    <row r="4352" spans="24:29" x14ac:dyDescent="0.3">
      <c r="X4352" s="970" t="str">
        <f t="shared" si="337"/>
        <v>PAS AE 2018</v>
      </c>
      <c r="Y4352" s="970" t="str">
        <f t="shared" si="338"/>
        <v/>
      </c>
      <c r="Z4352" s="957">
        <f t="shared" si="335"/>
        <v>0</v>
      </c>
      <c r="AA4352" s="957" t="str">
        <f t="shared" si="336"/>
        <v/>
      </c>
      <c r="AB4352" s="957">
        <f t="array" ref="AB4352">MAX(($I$2:$I$10000=I4352)*($W$2:$W$10000=W4352)*($E$2:$E$10000="51")*($P$2:$P$10000))</f>
        <v>0</v>
      </c>
      <c r="AC4352" s="957">
        <f t="shared" si="339"/>
        <v>0</v>
      </c>
    </row>
    <row r="4353" spans="24:29" x14ac:dyDescent="0.3">
      <c r="X4353" s="970" t="str">
        <f t="shared" si="337"/>
        <v>PAS AE 2018</v>
      </c>
      <c r="Y4353" s="970" t="str">
        <f t="shared" si="338"/>
        <v/>
      </c>
      <c r="Z4353" s="957">
        <f t="shared" si="335"/>
        <v>0</v>
      </c>
      <c r="AA4353" s="957" t="str">
        <f t="shared" si="336"/>
        <v/>
      </c>
      <c r="AB4353" s="957">
        <f t="array" ref="AB4353">MAX(($I$2:$I$10000=I4353)*($W$2:$W$10000=W4353)*($E$2:$E$10000="51")*($P$2:$P$10000))</f>
        <v>0</v>
      </c>
      <c r="AC4353" s="957">
        <f t="shared" si="339"/>
        <v>0</v>
      </c>
    </row>
    <row r="4354" spans="24:29" x14ac:dyDescent="0.3">
      <c r="X4354" s="970" t="str">
        <f t="shared" si="337"/>
        <v>PAS AE 2018</v>
      </c>
      <c r="Y4354" s="970" t="str">
        <f t="shared" si="338"/>
        <v/>
      </c>
      <c r="Z4354" s="957">
        <f t="shared" ref="Z4354:Z4417" si="340">IF(AND(X4354="AE 2018",Y4354&lt;&gt;"0"),F4354,0)</f>
        <v>0</v>
      </c>
      <c r="AA4354" s="957" t="str">
        <f t="shared" ref="AA4354:AA4417" si="341">LEFT(C4354,12)</f>
        <v/>
      </c>
      <c r="AB4354" s="957">
        <f t="array" ref="AB4354">MAX(($I$2:$I$10000=I4354)*($W$2:$W$10000=W4354)*($E$2:$E$10000="51")*($P$2:$P$10000))</f>
        <v>0</v>
      </c>
      <c r="AC4354" s="957">
        <f t="shared" si="339"/>
        <v>0</v>
      </c>
    </row>
    <row r="4355" spans="24:29" x14ac:dyDescent="0.3">
      <c r="X4355" s="970" t="str">
        <f t="shared" ref="X4355:X4418" si="342">IF(AND(OR(E4355="51",E4355="57",E4355="54",E4355="61"),YEAR(AB4355)=2018),"AE 2018","PAS AE 2018")</f>
        <v>PAS AE 2018</v>
      </c>
      <c r="Y4355" s="970" t="str">
        <f t="shared" ref="Y4355:Y4418" si="343">CONCATENATE(W4355,I4355,E4355)</f>
        <v/>
      </c>
      <c r="Z4355" s="957">
        <f t="shared" si="340"/>
        <v>0</v>
      </c>
      <c r="AA4355" s="957" t="str">
        <f t="shared" si="341"/>
        <v/>
      </c>
      <c r="AB4355" s="957">
        <f t="array" ref="AB4355">MAX(($I$2:$I$10000=I4355)*($W$2:$W$10000=W4355)*($E$2:$E$10000="51")*($P$2:$P$10000))</f>
        <v>0</v>
      </c>
      <c r="AC4355" s="957">
        <f t="shared" ref="AC4355:AC4418" si="344">IF(YEAR(A4355)&gt;2018,0,F4355)</f>
        <v>0</v>
      </c>
    </row>
    <row r="4356" spans="24:29" x14ac:dyDescent="0.3">
      <c r="X4356" s="970" t="str">
        <f t="shared" si="342"/>
        <v>PAS AE 2018</v>
      </c>
      <c r="Y4356" s="970" t="str">
        <f t="shared" si="343"/>
        <v/>
      </c>
      <c r="Z4356" s="957">
        <f t="shared" si="340"/>
        <v>0</v>
      </c>
      <c r="AA4356" s="957" t="str">
        <f t="shared" si="341"/>
        <v/>
      </c>
      <c r="AB4356" s="957">
        <f t="array" ref="AB4356">MAX(($I$2:$I$10000=I4356)*($W$2:$W$10000=W4356)*($E$2:$E$10000="51")*($P$2:$P$10000))</f>
        <v>0</v>
      </c>
      <c r="AC4356" s="957">
        <f t="shared" si="344"/>
        <v>0</v>
      </c>
    </row>
    <row r="4357" spans="24:29" x14ac:dyDescent="0.3">
      <c r="X4357" s="970" t="str">
        <f t="shared" si="342"/>
        <v>PAS AE 2018</v>
      </c>
      <c r="Y4357" s="970" t="str">
        <f t="shared" si="343"/>
        <v/>
      </c>
      <c r="Z4357" s="957">
        <f t="shared" si="340"/>
        <v>0</v>
      </c>
      <c r="AA4357" s="957" t="str">
        <f t="shared" si="341"/>
        <v/>
      </c>
      <c r="AB4357" s="957">
        <f t="array" ref="AB4357">MAX(($I$2:$I$10000=I4357)*($W$2:$W$10000=W4357)*($E$2:$E$10000="51")*($P$2:$P$10000))</f>
        <v>0</v>
      </c>
      <c r="AC4357" s="957">
        <f t="shared" si="344"/>
        <v>0</v>
      </c>
    </row>
    <row r="4358" spans="24:29" x14ac:dyDescent="0.3">
      <c r="X4358" s="970" t="str">
        <f t="shared" si="342"/>
        <v>PAS AE 2018</v>
      </c>
      <c r="Y4358" s="970" t="str">
        <f t="shared" si="343"/>
        <v/>
      </c>
      <c r="Z4358" s="957">
        <f t="shared" si="340"/>
        <v>0</v>
      </c>
      <c r="AA4358" s="957" t="str">
        <f t="shared" si="341"/>
        <v/>
      </c>
      <c r="AB4358" s="957">
        <f t="array" ref="AB4358">MAX(($I$2:$I$10000=I4358)*($W$2:$W$10000=W4358)*($E$2:$E$10000="51")*($P$2:$P$10000))</f>
        <v>0</v>
      </c>
      <c r="AC4358" s="957">
        <f t="shared" si="344"/>
        <v>0</v>
      </c>
    </row>
    <row r="4359" spans="24:29" x14ac:dyDescent="0.3">
      <c r="X4359" s="970" t="str">
        <f t="shared" si="342"/>
        <v>PAS AE 2018</v>
      </c>
      <c r="Y4359" s="970" t="str">
        <f t="shared" si="343"/>
        <v/>
      </c>
      <c r="Z4359" s="957">
        <f t="shared" si="340"/>
        <v>0</v>
      </c>
      <c r="AA4359" s="957" t="str">
        <f t="shared" si="341"/>
        <v/>
      </c>
      <c r="AB4359" s="957">
        <f t="array" ref="AB4359">MAX(($I$2:$I$10000=I4359)*($W$2:$W$10000=W4359)*($E$2:$E$10000="51")*($P$2:$P$10000))</f>
        <v>0</v>
      </c>
      <c r="AC4359" s="957">
        <f t="shared" si="344"/>
        <v>0</v>
      </c>
    </row>
    <row r="4360" spans="24:29" x14ac:dyDescent="0.3">
      <c r="X4360" s="970" t="str">
        <f t="shared" si="342"/>
        <v>PAS AE 2018</v>
      </c>
      <c r="Y4360" s="970" t="str">
        <f t="shared" si="343"/>
        <v/>
      </c>
      <c r="Z4360" s="957">
        <f t="shared" si="340"/>
        <v>0</v>
      </c>
      <c r="AA4360" s="957" t="str">
        <f t="shared" si="341"/>
        <v/>
      </c>
      <c r="AB4360" s="957">
        <f t="array" ref="AB4360">MAX(($I$2:$I$10000=I4360)*($W$2:$W$10000=W4360)*($E$2:$E$10000="51")*($P$2:$P$10000))</f>
        <v>0</v>
      </c>
      <c r="AC4360" s="957">
        <f t="shared" si="344"/>
        <v>0</v>
      </c>
    </row>
    <row r="4361" spans="24:29" x14ac:dyDescent="0.3">
      <c r="X4361" s="970" t="str">
        <f t="shared" si="342"/>
        <v>PAS AE 2018</v>
      </c>
      <c r="Y4361" s="970" t="str">
        <f t="shared" si="343"/>
        <v/>
      </c>
      <c r="Z4361" s="957">
        <f t="shared" si="340"/>
        <v>0</v>
      </c>
      <c r="AA4361" s="957" t="str">
        <f t="shared" si="341"/>
        <v/>
      </c>
      <c r="AB4361" s="957">
        <f t="array" ref="AB4361">MAX(($I$2:$I$10000=I4361)*($W$2:$W$10000=W4361)*($E$2:$E$10000="51")*($P$2:$P$10000))</f>
        <v>0</v>
      </c>
      <c r="AC4361" s="957">
        <f t="shared" si="344"/>
        <v>0</v>
      </c>
    </row>
    <row r="4362" spans="24:29" x14ac:dyDescent="0.3">
      <c r="X4362" s="970" t="str">
        <f t="shared" si="342"/>
        <v>PAS AE 2018</v>
      </c>
      <c r="Y4362" s="970" t="str">
        <f t="shared" si="343"/>
        <v/>
      </c>
      <c r="Z4362" s="957">
        <f t="shared" si="340"/>
        <v>0</v>
      </c>
      <c r="AA4362" s="957" t="str">
        <f t="shared" si="341"/>
        <v/>
      </c>
      <c r="AB4362" s="957">
        <f t="array" ref="AB4362">MAX(($I$2:$I$10000=I4362)*($W$2:$W$10000=W4362)*($E$2:$E$10000="51")*($P$2:$P$10000))</f>
        <v>0</v>
      </c>
      <c r="AC4362" s="957">
        <f t="shared" si="344"/>
        <v>0</v>
      </c>
    </row>
    <row r="4363" spans="24:29" x14ac:dyDescent="0.3">
      <c r="X4363" s="970" t="str">
        <f t="shared" si="342"/>
        <v>PAS AE 2018</v>
      </c>
      <c r="Y4363" s="970" t="str">
        <f t="shared" si="343"/>
        <v/>
      </c>
      <c r="Z4363" s="957">
        <f t="shared" si="340"/>
        <v>0</v>
      </c>
      <c r="AA4363" s="957" t="str">
        <f t="shared" si="341"/>
        <v/>
      </c>
      <c r="AB4363" s="957">
        <f t="array" ref="AB4363">MAX(($I$2:$I$10000=I4363)*($W$2:$W$10000=W4363)*($E$2:$E$10000="51")*($P$2:$P$10000))</f>
        <v>0</v>
      </c>
      <c r="AC4363" s="957">
        <f t="shared" si="344"/>
        <v>0</v>
      </c>
    </row>
    <row r="4364" spans="24:29" x14ac:dyDescent="0.3">
      <c r="X4364" s="970" t="str">
        <f t="shared" si="342"/>
        <v>PAS AE 2018</v>
      </c>
      <c r="Y4364" s="970" t="str">
        <f t="shared" si="343"/>
        <v/>
      </c>
      <c r="Z4364" s="957">
        <f t="shared" si="340"/>
        <v>0</v>
      </c>
      <c r="AA4364" s="957" t="str">
        <f t="shared" si="341"/>
        <v/>
      </c>
      <c r="AB4364" s="957">
        <f t="array" ref="AB4364">MAX(($I$2:$I$10000=I4364)*($W$2:$W$10000=W4364)*($E$2:$E$10000="51")*($P$2:$P$10000))</f>
        <v>0</v>
      </c>
      <c r="AC4364" s="957">
        <f t="shared" si="344"/>
        <v>0</v>
      </c>
    </row>
    <row r="4365" spans="24:29" x14ac:dyDescent="0.3">
      <c r="X4365" s="970" t="str">
        <f t="shared" si="342"/>
        <v>PAS AE 2018</v>
      </c>
      <c r="Y4365" s="970" t="str">
        <f t="shared" si="343"/>
        <v/>
      </c>
      <c r="Z4365" s="957">
        <f t="shared" si="340"/>
        <v>0</v>
      </c>
      <c r="AA4365" s="957" t="str">
        <f t="shared" si="341"/>
        <v/>
      </c>
      <c r="AB4365" s="957">
        <f t="array" ref="AB4365">MAX(($I$2:$I$10000=I4365)*($W$2:$W$10000=W4365)*($E$2:$E$10000="51")*($P$2:$P$10000))</f>
        <v>0</v>
      </c>
      <c r="AC4365" s="957">
        <f t="shared" si="344"/>
        <v>0</v>
      </c>
    </row>
    <row r="4366" spans="24:29" x14ac:dyDescent="0.3">
      <c r="X4366" s="970" t="str">
        <f t="shared" si="342"/>
        <v>PAS AE 2018</v>
      </c>
      <c r="Y4366" s="970" t="str">
        <f t="shared" si="343"/>
        <v/>
      </c>
      <c r="Z4366" s="957">
        <f t="shared" si="340"/>
        <v>0</v>
      </c>
      <c r="AA4366" s="957" t="str">
        <f t="shared" si="341"/>
        <v/>
      </c>
      <c r="AB4366" s="957">
        <f t="array" ref="AB4366">MAX(($I$2:$I$10000=I4366)*($W$2:$W$10000=W4366)*($E$2:$E$10000="51")*($P$2:$P$10000))</f>
        <v>0</v>
      </c>
      <c r="AC4366" s="957">
        <f t="shared" si="344"/>
        <v>0</v>
      </c>
    </row>
    <row r="4367" spans="24:29" x14ac:dyDescent="0.3">
      <c r="X4367" s="970" t="str">
        <f t="shared" si="342"/>
        <v>PAS AE 2018</v>
      </c>
      <c r="Y4367" s="970" t="str">
        <f t="shared" si="343"/>
        <v/>
      </c>
      <c r="Z4367" s="957">
        <f t="shared" si="340"/>
        <v>0</v>
      </c>
      <c r="AA4367" s="957" t="str">
        <f t="shared" si="341"/>
        <v/>
      </c>
      <c r="AB4367" s="957">
        <f t="array" ref="AB4367">MAX(($I$2:$I$10000=I4367)*($W$2:$W$10000=W4367)*($E$2:$E$10000="51")*($P$2:$P$10000))</f>
        <v>0</v>
      </c>
      <c r="AC4367" s="957">
        <f t="shared" si="344"/>
        <v>0</v>
      </c>
    </row>
    <row r="4368" spans="24:29" x14ac:dyDescent="0.3">
      <c r="X4368" s="970" t="str">
        <f t="shared" si="342"/>
        <v>PAS AE 2018</v>
      </c>
      <c r="Y4368" s="970" t="str">
        <f t="shared" si="343"/>
        <v/>
      </c>
      <c r="Z4368" s="957">
        <f t="shared" si="340"/>
        <v>0</v>
      </c>
      <c r="AA4368" s="957" t="str">
        <f t="shared" si="341"/>
        <v/>
      </c>
      <c r="AB4368" s="957">
        <f t="array" ref="AB4368">MAX(($I$2:$I$10000=I4368)*($W$2:$W$10000=W4368)*($E$2:$E$10000="51")*($P$2:$P$10000))</f>
        <v>0</v>
      </c>
      <c r="AC4368" s="957">
        <f t="shared" si="344"/>
        <v>0</v>
      </c>
    </row>
    <row r="4369" spans="24:29" x14ac:dyDescent="0.3">
      <c r="X4369" s="970" t="str">
        <f t="shared" si="342"/>
        <v>PAS AE 2018</v>
      </c>
      <c r="Y4369" s="970" t="str">
        <f t="shared" si="343"/>
        <v/>
      </c>
      <c r="Z4369" s="957">
        <f t="shared" si="340"/>
        <v>0</v>
      </c>
      <c r="AA4369" s="957" t="str">
        <f t="shared" si="341"/>
        <v/>
      </c>
      <c r="AB4369" s="957">
        <f t="array" ref="AB4369">MAX(($I$2:$I$10000=I4369)*($W$2:$W$10000=W4369)*($E$2:$E$10000="51")*($P$2:$P$10000))</f>
        <v>0</v>
      </c>
      <c r="AC4369" s="957">
        <f t="shared" si="344"/>
        <v>0</v>
      </c>
    </row>
    <row r="4370" spans="24:29" x14ac:dyDescent="0.3">
      <c r="X4370" s="970" t="str">
        <f t="shared" si="342"/>
        <v>PAS AE 2018</v>
      </c>
      <c r="Y4370" s="970" t="str">
        <f t="shared" si="343"/>
        <v/>
      </c>
      <c r="Z4370" s="957">
        <f t="shared" si="340"/>
        <v>0</v>
      </c>
      <c r="AA4370" s="957" t="str">
        <f t="shared" si="341"/>
        <v/>
      </c>
      <c r="AB4370" s="957">
        <f t="array" ref="AB4370">MAX(($I$2:$I$10000=I4370)*($W$2:$W$10000=W4370)*($E$2:$E$10000="51")*($P$2:$P$10000))</f>
        <v>0</v>
      </c>
      <c r="AC4370" s="957">
        <f t="shared" si="344"/>
        <v>0</v>
      </c>
    </row>
    <row r="4371" spans="24:29" x14ac:dyDescent="0.3">
      <c r="X4371" s="970" t="str">
        <f t="shared" si="342"/>
        <v>PAS AE 2018</v>
      </c>
      <c r="Y4371" s="970" t="str">
        <f t="shared" si="343"/>
        <v/>
      </c>
      <c r="Z4371" s="957">
        <f t="shared" si="340"/>
        <v>0</v>
      </c>
      <c r="AA4371" s="957" t="str">
        <f t="shared" si="341"/>
        <v/>
      </c>
      <c r="AB4371" s="957">
        <f t="array" ref="AB4371">MAX(($I$2:$I$10000=I4371)*($W$2:$W$10000=W4371)*($E$2:$E$10000="51")*($P$2:$P$10000))</f>
        <v>0</v>
      </c>
      <c r="AC4371" s="957">
        <f t="shared" si="344"/>
        <v>0</v>
      </c>
    </row>
    <row r="4372" spans="24:29" x14ac:dyDescent="0.3">
      <c r="X4372" s="970" t="str">
        <f t="shared" si="342"/>
        <v>PAS AE 2018</v>
      </c>
      <c r="Y4372" s="970" t="str">
        <f t="shared" si="343"/>
        <v/>
      </c>
      <c r="Z4372" s="957">
        <f t="shared" si="340"/>
        <v>0</v>
      </c>
      <c r="AA4372" s="957" t="str">
        <f t="shared" si="341"/>
        <v/>
      </c>
      <c r="AB4372" s="957">
        <f t="array" ref="AB4372">MAX(($I$2:$I$10000=I4372)*($W$2:$W$10000=W4372)*($E$2:$E$10000="51")*($P$2:$P$10000))</f>
        <v>0</v>
      </c>
      <c r="AC4372" s="957">
        <f t="shared" si="344"/>
        <v>0</v>
      </c>
    </row>
    <row r="4373" spans="24:29" x14ac:dyDescent="0.3">
      <c r="X4373" s="970" t="str">
        <f t="shared" si="342"/>
        <v>PAS AE 2018</v>
      </c>
      <c r="Y4373" s="970" t="str">
        <f t="shared" si="343"/>
        <v/>
      </c>
      <c r="Z4373" s="957">
        <f t="shared" si="340"/>
        <v>0</v>
      </c>
      <c r="AA4373" s="957" t="str">
        <f t="shared" si="341"/>
        <v/>
      </c>
      <c r="AB4373" s="957">
        <f t="array" ref="AB4373">MAX(($I$2:$I$10000=I4373)*($W$2:$W$10000=W4373)*($E$2:$E$10000="51")*($P$2:$P$10000))</f>
        <v>0</v>
      </c>
      <c r="AC4373" s="957">
        <f t="shared" si="344"/>
        <v>0</v>
      </c>
    </row>
    <row r="4374" spans="24:29" x14ac:dyDescent="0.3">
      <c r="X4374" s="970" t="str">
        <f t="shared" si="342"/>
        <v>PAS AE 2018</v>
      </c>
      <c r="Y4374" s="970" t="str">
        <f t="shared" si="343"/>
        <v/>
      </c>
      <c r="Z4374" s="957">
        <f t="shared" si="340"/>
        <v>0</v>
      </c>
      <c r="AA4374" s="957" t="str">
        <f t="shared" si="341"/>
        <v/>
      </c>
      <c r="AB4374" s="957">
        <f t="array" ref="AB4374">MAX(($I$2:$I$10000=I4374)*($W$2:$W$10000=W4374)*($E$2:$E$10000="51")*($P$2:$P$10000))</f>
        <v>0</v>
      </c>
      <c r="AC4374" s="957">
        <f t="shared" si="344"/>
        <v>0</v>
      </c>
    </row>
    <row r="4375" spans="24:29" x14ac:dyDescent="0.3">
      <c r="X4375" s="970" t="str">
        <f t="shared" si="342"/>
        <v>PAS AE 2018</v>
      </c>
      <c r="Y4375" s="970" t="str">
        <f t="shared" si="343"/>
        <v/>
      </c>
      <c r="Z4375" s="957">
        <f t="shared" si="340"/>
        <v>0</v>
      </c>
      <c r="AA4375" s="957" t="str">
        <f t="shared" si="341"/>
        <v/>
      </c>
      <c r="AB4375" s="957">
        <f t="array" ref="AB4375">MAX(($I$2:$I$10000=I4375)*($W$2:$W$10000=W4375)*($E$2:$E$10000="51")*($P$2:$P$10000))</f>
        <v>0</v>
      </c>
      <c r="AC4375" s="957">
        <f t="shared" si="344"/>
        <v>0</v>
      </c>
    </row>
    <row r="4376" spans="24:29" x14ac:dyDescent="0.3">
      <c r="X4376" s="970" t="str">
        <f t="shared" si="342"/>
        <v>PAS AE 2018</v>
      </c>
      <c r="Y4376" s="970" t="str">
        <f t="shared" si="343"/>
        <v/>
      </c>
      <c r="Z4376" s="957">
        <f t="shared" si="340"/>
        <v>0</v>
      </c>
      <c r="AA4376" s="957" t="str">
        <f t="shared" si="341"/>
        <v/>
      </c>
      <c r="AB4376" s="957">
        <f t="array" ref="AB4376">MAX(($I$2:$I$10000=I4376)*($W$2:$W$10000=W4376)*($E$2:$E$10000="51")*($P$2:$P$10000))</f>
        <v>0</v>
      </c>
      <c r="AC4376" s="957">
        <f t="shared" si="344"/>
        <v>0</v>
      </c>
    </row>
    <row r="4377" spans="24:29" x14ac:dyDescent="0.3">
      <c r="X4377" s="970" t="str">
        <f t="shared" si="342"/>
        <v>PAS AE 2018</v>
      </c>
      <c r="Y4377" s="970" t="str">
        <f t="shared" si="343"/>
        <v/>
      </c>
      <c r="Z4377" s="957">
        <f t="shared" si="340"/>
        <v>0</v>
      </c>
      <c r="AA4377" s="957" t="str">
        <f t="shared" si="341"/>
        <v/>
      </c>
      <c r="AB4377" s="957">
        <f t="array" ref="AB4377">MAX(($I$2:$I$10000=I4377)*($W$2:$W$10000=W4377)*($E$2:$E$10000="51")*($P$2:$P$10000))</f>
        <v>0</v>
      </c>
      <c r="AC4377" s="957">
        <f t="shared" si="344"/>
        <v>0</v>
      </c>
    </row>
    <row r="4378" spans="24:29" x14ac:dyDescent="0.3">
      <c r="X4378" s="970" t="str">
        <f t="shared" si="342"/>
        <v>PAS AE 2018</v>
      </c>
      <c r="Y4378" s="970" t="str">
        <f t="shared" si="343"/>
        <v/>
      </c>
      <c r="Z4378" s="957">
        <f t="shared" si="340"/>
        <v>0</v>
      </c>
      <c r="AA4378" s="957" t="str">
        <f t="shared" si="341"/>
        <v/>
      </c>
      <c r="AB4378" s="957">
        <f t="array" ref="AB4378">MAX(($I$2:$I$10000=I4378)*($W$2:$W$10000=W4378)*($E$2:$E$10000="51")*($P$2:$P$10000))</f>
        <v>0</v>
      </c>
      <c r="AC4378" s="957">
        <f t="shared" si="344"/>
        <v>0</v>
      </c>
    </row>
    <row r="4379" spans="24:29" x14ac:dyDescent="0.3">
      <c r="X4379" s="970" t="str">
        <f t="shared" si="342"/>
        <v>PAS AE 2018</v>
      </c>
      <c r="Y4379" s="970" t="str">
        <f t="shared" si="343"/>
        <v/>
      </c>
      <c r="Z4379" s="957">
        <f t="shared" si="340"/>
        <v>0</v>
      </c>
      <c r="AA4379" s="957" t="str">
        <f t="shared" si="341"/>
        <v/>
      </c>
      <c r="AB4379" s="957">
        <f t="array" ref="AB4379">MAX(($I$2:$I$10000=I4379)*($W$2:$W$10000=W4379)*($E$2:$E$10000="51")*($P$2:$P$10000))</f>
        <v>0</v>
      </c>
      <c r="AC4379" s="957">
        <f t="shared" si="344"/>
        <v>0</v>
      </c>
    </row>
    <row r="4380" spans="24:29" x14ac:dyDescent="0.3">
      <c r="X4380" s="970" t="str">
        <f t="shared" si="342"/>
        <v>PAS AE 2018</v>
      </c>
      <c r="Y4380" s="970" t="str">
        <f t="shared" si="343"/>
        <v/>
      </c>
      <c r="Z4380" s="957">
        <f t="shared" si="340"/>
        <v>0</v>
      </c>
      <c r="AA4380" s="957" t="str">
        <f t="shared" si="341"/>
        <v/>
      </c>
      <c r="AB4380" s="957">
        <f t="array" ref="AB4380">MAX(($I$2:$I$10000=I4380)*($W$2:$W$10000=W4380)*($E$2:$E$10000="51")*($P$2:$P$10000))</f>
        <v>0</v>
      </c>
      <c r="AC4380" s="957">
        <f t="shared" si="344"/>
        <v>0</v>
      </c>
    </row>
    <row r="4381" spans="24:29" x14ac:dyDescent="0.3">
      <c r="X4381" s="970" t="str">
        <f t="shared" si="342"/>
        <v>PAS AE 2018</v>
      </c>
      <c r="Y4381" s="970" t="str">
        <f t="shared" si="343"/>
        <v/>
      </c>
      <c r="Z4381" s="957">
        <f t="shared" si="340"/>
        <v>0</v>
      </c>
      <c r="AA4381" s="957" t="str">
        <f t="shared" si="341"/>
        <v/>
      </c>
      <c r="AB4381" s="957">
        <f t="array" ref="AB4381">MAX(($I$2:$I$10000=I4381)*($W$2:$W$10000=W4381)*($E$2:$E$10000="51")*($P$2:$P$10000))</f>
        <v>0</v>
      </c>
      <c r="AC4381" s="957">
        <f t="shared" si="344"/>
        <v>0</v>
      </c>
    </row>
    <row r="4382" spans="24:29" x14ac:dyDescent="0.3">
      <c r="X4382" s="970" t="str">
        <f t="shared" si="342"/>
        <v>PAS AE 2018</v>
      </c>
      <c r="Y4382" s="970" t="str">
        <f t="shared" si="343"/>
        <v/>
      </c>
      <c r="Z4382" s="957">
        <f t="shared" si="340"/>
        <v>0</v>
      </c>
      <c r="AA4382" s="957" t="str">
        <f t="shared" si="341"/>
        <v/>
      </c>
      <c r="AB4382" s="957">
        <f t="array" ref="AB4382">MAX(($I$2:$I$10000=I4382)*($W$2:$W$10000=W4382)*($E$2:$E$10000="51")*($P$2:$P$10000))</f>
        <v>0</v>
      </c>
      <c r="AC4382" s="957">
        <f t="shared" si="344"/>
        <v>0</v>
      </c>
    </row>
    <row r="4383" spans="24:29" x14ac:dyDescent="0.3">
      <c r="X4383" s="970" t="str">
        <f t="shared" si="342"/>
        <v>PAS AE 2018</v>
      </c>
      <c r="Y4383" s="970" t="str">
        <f t="shared" si="343"/>
        <v/>
      </c>
      <c r="Z4383" s="957">
        <f t="shared" si="340"/>
        <v>0</v>
      </c>
      <c r="AA4383" s="957" t="str">
        <f t="shared" si="341"/>
        <v/>
      </c>
      <c r="AB4383" s="957">
        <f t="array" ref="AB4383">MAX(($I$2:$I$10000=I4383)*($W$2:$W$10000=W4383)*($E$2:$E$10000="51")*($P$2:$P$10000))</f>
        <v>0</v>
      </c>
      <c r="AC4383" s="957">
        <f t="shared" si="344"/>
        <v>0</v>
      </c>
    </row>
    <row r="4384" spans="24:29" x14ac:dyDescent="0.3">
      <c r="X4384" s="970" t="str">
        <f t="shared" si="342"/>
        <v>PAS AE 2018</v>
      </c>
      <c r="Y4384" s="970" t="str">
        <f t="shared" si="343"/>
        <v/>
      </c>
      <c r="Z4384" s="957">
        <f t="shared" si="340"/>
        <v>0</v>
      </c>
      <c r="AA4384" s="957" t="str">
        <f t="shared" si="341"/>
        <v/>
      </c>
      <c r="AB4384" s="957">
        <f t="array" ref="AB4384">MAX(($I$2:$I$10000=I4384)*($W$2:$W$10000=W4384)*($E$2:$E$10000="51")*($P$2:$P$10000))</f>
        <v>0</v>
      </c>
      <c r="AC4384" s="957">
        <f t="shared" si="344"/>
        <v>0</v>
      </c>
    </row>
    <row r="4385" spans="24:29" x14ac:dyDescent="0.3">
      <c r="X4385" s="970" t="str">
        <f t="shared" si="342"/>
        <v>PAS AE 2018</v>
      </c>
      <c r="Y4385" s="970" t="str">
        <f t="shared" si="343"/>
        <v/>
      </c>
      <c r="Z4385" s="957">
        <f t="shared" si="340"/>
        <v>0</v>
      </c>
      <c r="AA4385" s="957" t="str">
        <f t="shared" si="341"/>
        <v/>
      </c>
      <c r="AB4385" s="957">
        <f t="array" ref="AB4385">MAX(($I$2:$I$10000=I4385)*($W$2:$W$10000=W4385)*($E$2:$E$10000="51")*($P$2:$P$10000))</f>
        <v>0</v>
      </c>
      <c r="AC4385" s="957">
        <f t="shared" si="344"/>
        <v>0</v>
      </c>
    </row>
    <row r="4386" spans="24:29" x14ac:dyDescent="0.3">
      <c r="X4386" s="970" t="str">
        <f t="shared" si="342"/>
        <v>PAS AE 2018</v>
      </c>
      <c r="Y4386" s="970" t="str">
        <f t="shared" si="343"/>
        <v/>
      </c>
      <c r="Z4386" s="957">
        <f t="shared" si="340"/>
        <v>0</v>
      </c>
      <c r="AA4386" s="957" t="str">
        <f t="shared" si="341"/>
        <v/>
      </c>
      <c r="AB4386" s="957">
        <f t="array" ref="AB4386">MAX(($I$2:$I$10000=I4386)*($W$2:$W$10000=W4386)*($E$2:$E$10000="51")*($P$2:$P$10000))</f>
        <v>0</v>
      </c>
      <c r="AC4386" s="957">
        <f t="shared" si="344"/>
        <v>0</v>
      </c>
    </row>
    <row r="4387" spans="24:29" x14ac:dyDescent="0.3">
      <c r="X4387" s="970" t="str">
        <f t="shared" si="342"/>
        <v>PAS AE 2018</v>
      </c>
      <c r="Y4387" s="970" t="str">
        <f t="shared" si="343"/>
        <v/>
      </c>
      <c r="Z4387" s="957">
        <f t="shared" si="340"/>
        <v>0</v>
      </c>
      <c r="AA4387" s="957" t="str">
        <f t="shared" si="341"/>
        <v/>
      </c>
      <c r="AB4387" s="957">
        <f t="array" ref="AB4387">MAX(($I$2:$I$10000=I4387)*($W$2:$W$10000=W4387)*($E$2:$E$10000="51")*($P$2:$P$10000))</f>
        <v>0</v>
      </c>
      <c r="AC4387" s="957">
        <f t="shared" si="344"/>
        <v>0</v>
      </c>
    </row>
    <row r="4388" spans="24:29" x14ac:dyDescent="0.3">
      <c r="X4388" s="970" t="str">
        <f t="shared" si="342"/>
        <v>PAS AE 2018</v>
      </c>
      <c r="Y4388" s="970" t="str">
        <f t="shared" si="343"/>
        <v/>
      </c>
      <c r="Z4388" s="957">
        <f t="shared" si="340"/>
        <v>0</v>
      </c>
      <c r="AA4388" s="957" t="str">
        <f t="shared" si="341"/>
        <v/>
      </c>
      <c r="AB4388" s="957">
        <f t="array" ref="AB4388">MAX(($I$2:$I$10000=I4388)*($W$2:$W$10000=W4388)*($E$2:$E$10000="51")*($P$2:$P$10000))</f>
        <v>0</v>
      </c>
      <c r="AC4388" s="957">
        <f t="shared" si="344"/>
        <v>0</v>
      </c>
    </row>
    <row r="4389" spans="24:29" x14ac:dyDescent="0.3">
      <c r="X4389" s="970" t="str">
        <f t="shared" si="342"/>
        <v>PAS AE 2018</v>
      </c>
      <c r="Y4389" s="970" t="str">
        <f t="shared" si="343"/>
        <v/>
      </c>
      <c r="Z4389" s="957">
        <f t="shared" si="340"/>
        <v>0</v>
      </c>
      <c r="AA4389" s="957" t="str">
        <f t="shared" si="341"/>
        <v/>
      </c>
      <c r="AB4389" s="957">
        <f t="array" ref="AB4389">MAX(($I$2:$I$10000=I4389)*($W$2:$W$10000=W4389)*($E$2:$E$10000="51")*($P$2:$P$10000))</f>
        <v>0</v>
      </c>
      <c r="AC4389" s="957">
        <f t="shared" si="344"/>
        <v>0</v>
      </c>
    </row>
    <row r="4390" spans="24:29" x14ac:dyDescent="0.3">
      <c r="X4390" s="970" t="str">
        <f t="shared" si="342"/>
        <v>PAS AE 2018</v>
      </c>
      <c r="Y4390" s="970" t="str">
        <f t="shared" si="343"/>
        <v/>
      </c>
      <c r="Z4390" s="957">
        <f t="shared" si="340"/>
        <v>0</v>
      </c>
      <c r="AA4390" s="957" t="str">
        <f t="shared" si="341"/>
        <v/>
      </c>
      <c r="AB4390" s="957">
        <f t="array" ref="AB4390">MAX(($I$2:$I$10000=I4390)*($W$2:$W$10000=W4390)*($E$2:$E$10000="51")*($P$2:$P$10000))</f>
        <v>0</v>
      </c>
      <c r="AC4390" s="957">
        <f t="shared" si="344"/>
        <v>0</v>
      </c>
    </row>
    <row r="4391" spans="24:29" x14ac:dyDescent="0.3">
      <c r="X4391" s="970" t="str">
        <f t="shared" si="342"/>
        <v>PAS AE 2018</v>
      </c>
      <c r="Y4391" s="970" t="str">
        <f t="shared" si="343"/>
        <v/>
      </c>
      <c r="Z4391" s="957">
        <f t="shared" si="340"/>
        <v>0</v>
      </c>
      <c r="AA4391" s="957" t="str">
        <f t="shared" si="341"/>
        <v/>
      </c>
      <c r="AB4391" s="957">
        <f t="array" ref="AB4391">MAX(($I$2:$I$10000=I4391)*($W$2:$W$10000=W4391)*($E$2:$E$10000="51")*($P$2:$P$10000))</f>
        <v>0</v>
      </c>
      <c r="AC4391" s="957">
        <f t="shared" si="344"/>
        <v>0</v>
      </c>
    </row>
    <row r="4392" spans="24:29" x14ac:dyDescent="0.3">
      <c r="X4392" s="970" t="str">
        <f t="shared" si="342"/>
        <v>PAS AE 2018</v>
      </c>
      <c r="Y4392" s="970" t="str">
        <f t="shared" si="343"/>
        <v/>
      </c>
      <c r="Z4392" s="957">
        <f t="shared" si="340"/>
        <v>0</v>
      </c>
      <c r="AA4392" s="957" t="str">
        <f t="shared" si="341"/>
        <v/>
      </c>
      <c r="AB4392" s="957">
        <f t="array" ref="AB4392">MAX(($I$2:$I$10000=I4392)*($W$2:$W$10000=W4392)*($E$2:$E$10000="51")*($P$2:$P$10000))</f>
        <v>0</v>
      </c>
      <c r="AC4392" s="957">
        <f t="shared" si="344"/>
        <v>0</v>
      </c>
    </row>
    <row r="4393" spans="24:29" x14ac:dyDescent="0.3">
      <c r="X4393" s="970" t="str">
        <f t="shared" si="342"/>
        <v>PAS AE 2018</v>
      </c>
      <c r="Y4393" s="970" t="str">
        <f t="shared" si="343"/>
        <v/>
      </c>
      <c r="Z4393" s="957">
        <f t="shared" si="340"/>
        <v>0</v>
      </c>
      <c r="AA4393" s="957" t="str">
        <f t="shared" si="341"/>
        <v/>
      </c>
      <c r="AB4393" s="957">
        <f t="array" ref="AB4393">MAX(($I$2:$I$10000=I4393)*($W$2:$W$10000=W4393)*($E$2:$E$10000="51")*($P$2:$P$10000))</f>
        <v>0</v>
      </c>
      <c r="AC4393" s="957">
        <f t="shared" si="344"/>
        <v>0</v>
      </c>
    </row>
    <row r="4394" spans="24:29" x14ac:dyDescent="0.3">
      <c r="X4394" s="970" t="str">
        <f t="shared" si="342"/>
        <v>PAS AE 2018</v>
      </c>
      <c r="Y4394" s="970" t="str">
        <f t="shared" si="343"/>
        <v/>
      </c>
      <c r="Z4394" s="957">
        <f t="shared" si="340"/>
        <v>0</v>
      </c>
      <c r="AA4394" s="957" t="str">
        <f t="shared" si="341"/>
        <v/>
      </c>
      <c r="AB4394" s="957">
        <f t="array" ref="AB4394">MAX(($I$2:$I$10000=I4394)*($W$2:$W$10000=W4394)*($E$2:$E$10000="51")*($P$2:$P$10000))</f>
        <v>0</v>
      </c>
      <c r="AC4394" s="957">
        <f t="shared" si="344"/>
        <v>0</v>
      </c>
    </row>
    <row r="4395" spans="24:29" x14ac:dyDescent="0.3">
      <c r="X4395" s="970" t="str">
        <f t="shared" si="342"/>
        <v>PAS AE 2018</v>
      </c>
      <c r="Y4395" s="970" t="str">
        <f t="shared" si="343"/>
        <v/>
      </c>
      <c r="Z4395" s="957">
        <f t="shared" si="340"/>
        <v>0</v>
      </c>
      <c r="AA4395" s="957" t="str">
        <f t="shared" si="341"/>
        <v/>
      </c>
      <c r="AB4395" s="957">
        <f t="array" ref="AB4395">MAX(($I$2:$I$10000=I4395)*($W$2:$W$10000=W4395)*($E$2:$E$10000="51")*($P$2:$P$10000))</f>
        <v>0</v>
      </c>
      <c r="AC4395" s="957">
        <f t="shared" si="344"/>
        <v>0</v>
      </c>
    </row>
    <row r="4396" spans="24:29" x14ac:dyDescent="0.3">
      <c r="X4396" s="970" t="str">
        <f t="shared" si="342"/>
        <v>PAS AE 2018</v>
      </c>
      <c r="Y4396" s="970" t="str">
        <f t="shared" si="343"/>
        <v/>
      </c>
      <c r="Z4396" s="957">
        <f t="shared" si="340"/>
        <v>0</v>
      </c>
      <c r="AA4396" s="957" t="str">
        <f t="shared" si="341"/>
        <v/>
      </c>
      <c r="AB4396" s="957">
        <f t="array" ref="AB4396">MAX(($I$2:$I$10000=I4396)*($W$2:$W$10000=W4396)*($E$2:$E$10000="51")*($P$2:$P$10000))</f>
        <v>0</v>
      </c>
      <c r="AC4396" s="957">
        <f t="shared" si="344"/>
        <v>0</v>
      </c>
    </row>
    <row r="4397" spans="24:29" x14ac:dyDescent="0.3">
      <c r="X4397" s="970" t="str">
        <f t="shared" si="342"/>
        <v>PAS AE 2018</v>
      </c>
      <c r="Y4397" s="970" t="str">
        <f t="shared" si="343"/>
        <v/>
      </c>
      <c r="Z4397" s="957">
        <f t="shared" si="340"/>
        <v>0</v>
      </c>
      <c r="AA4397" s="957" t="str">
        <f t="shared" si="341"/>
        <v/>
      </c>
      <c r="AB4397" s="957">
        <f t="array" ref="AB4397">MAX(($I$2:$I$10000=I4397)*($W$2:$W$10000=W4397)*($E$2:$E$10000="51")*($P$2:$P$10000))</f>
        <v>0</v>
      </c>
      <c r="AC4397" s="957">
        <f t="shared" si="344"/>
        <v>0</v>
      </c>
    </row>
    <row r="4398" spans="24:29" x14ac:dyDescent="0.3">
      <c r="X4398" s="970" t="str">
        <f t="shared" si="342"/>
        <v>PAS AE 2018</v>
      </c>
      <c r="Y4398" s="970" t="str">
        <f t="shared" si="343"/>
        <v/>
      </c>
      <c r="Z4398" s="957">
        <f t="shared" si="340"/>
        <v>0</v>
      </c>
      <c r="AA4398" s="957" t="str">
        <f t="shared" si="341"/>
        <v/>
      </c>
      <c r="AB4398" s="957">
        <f t="array" ref="AB4398">MAX(($I$2:$I$10000=I4398)*($W$2:$W$10000=W4398)*($E$2:$E$10000="51")*($P$2:$P$10000))</f>
        <v>0</v>
      </c>
      <c r="AC4398" s="957">
        <f t="shared" si="344"/>
        <v>0</v>
      </c>
    </row>
    <row r="4399" spans="24:29" x14ac:dyDescent="0.3">
      <c r="X4399" s="970" t="str">
        <f t="shared" si="342"/>
        <v>PAS AE 2018</v>
      </c>
      <c r="Y4399" s="970" t="str">
        <f t="shared" si="343"/>
        <v/>
      </c>
      <c r="Z4399" s="957">
        <f t="shared" si="340"/>
        <v>0</v>
      </c>
      <c r="AA4399" s="957" t="str">
        <f t="shared" si="341"/>
        <v/>
      </c>
      <c r="AB4399" s="957">
        <f t="array" ref="AB4399">MAX(($I$2:$I$10000=I4399)*($W$2:$W$10000=W4399)*($E$2:$E$10000="51")*($P$2:$P$10000))</f>
        <v>0</v>
      </c>
      <c r="AC4399" s="957">
        <f t="shared" si="344"/>
        <v>0</v>
      </c>
    </row>
    <row r="4400" spans="24:29" x14ac:dyDescent="0.3">
      <c r="X4400" s="970" t="str">
        <f t="shared" si="342"/>
        <v>PAS AE 2018</v>
      </c>
      <c r="Y4400" s="970" t="str">
        <f t="shared" si="343"/>
        <v/>
      </c>
      <c r="Z4400" s="957">
        <f t="shared" si="340"/>
        <v>0</v>
      </c>
      <c r="AA4400" s="957" t="str">
        <f t="shared" si="341"/>
        <v/>
      </c>
      <c r="AB4400" s="957">
        <f t="array" ref="AB4400">MAX(($I$2:$I$10000=I4400)*($W$2:$W$10000=W4400)*($E$2:$E$10000="51")*($P$2:$P$10000))</f>
        <v>0</v>
      </c>
      <c r="AC4400" s="957">
        <f t="shared" si="344"/>
        <v>0</v>
      </c>
    </row>
    <row r="4401" spans="24:29" x14ac:dyDescent="0.3">
      <c r="X4401" s="970" t="str">
        <f t="shared" si="342"/>
        <v>PAS AE 2018</v>
      </c>
      <c r="Y4401" s="970" t="str">
        <f t="shared" si="343"/>
        <v/>
      </c>
      <c r="Z4401" s="957">
        <f t="shared" si="340"/>
        <v>0</v>
      </c>
      <c r="AA4401" s="957" t="str">
        <f t="shared" si="341"/>
        <v/>
      </c>
      <c r="AB4401" s="957">
        <f t="array" ref="AB4401">MAX(($I$2:$I$10000=I4401)*($W$2:$W$10000=W4401)*($E$2:$E$10000="51")*($P$2:$P$10000))</f>
        <v>0</v>
      </c>
      <c r="AC4401" s="957">
        <f t="shared" si="344"/>
        <v>0</v>
      </c>
    </row>
    <row r="4402" spans="24:29" x14ac:dyDescent="0.3">
      <c r="X4402" s="970" t="str">
        <f t="shared" si="342"/>
        <v>PAS AE 2018</v>
      </c>
      <c r="Y4402" s="970" t="str">
        <f t="shared" si="343"/>
        <v/>
      </c>
      <c r="Z4402" s="957">
        <f t="shared" si="340"/>
        <v>0</v>
      </c>
      <c r="AA4402" s="957" t="str">
        <f t="shared" si="341"/>
        <v/>
      </c>
      <c r="AB4402" s="957">
        <f t="array" ref="AB4402">MAX(($I$2:$I$10000=I4402)*($W$2:$W$10000=W4402)*($E$2:$E$10000="51")*($P$2:$P$10000))</f>
        <v>0</v>
      </c>
      <c r="AC4402" s="957">
        <f t="shared" si="344"/>
        <v>0</v>
      </c>
    </row>
    <row r="4403" spans="24:29" x14ac:dyDescent="0.3">
      <c r="X4403" s="970" t="str">
        <f t="shared" si="342"/>
        <v>PAS AE 2018</v>
      </c>
      <c r="Y4403" s="970" t="str">
        <f t="shared" si="343"/>
        <v/>
      </c>
      <c r="Z4403" s="957">
        <f t="shared" si="340"/>
        <v>0</v>
      </c>
      <c r="AA4403" s="957" t="str">
        <f t="shared" si="341"/>
        <v/>
      </c>
      <c r="AB4403" s="957">
        <f t="array" ref="AB4403">MAX(($I$2:$I$10000=I4403)*($W$2:$W$10000=W4403)*($E$2:$E$10000="51")*($P$2:$P$10000))</f>
        <v>0</v>
      </c>
      <c r="AC4403" s="957">
        <f t="shared" si="344"/>
        <v>0</v>
      </c>
    </row>
    <row r="4404" spans="24:29" x14ac:dyDescent="0.3">
      <c r="X4404" s="970" t="str">
        <f t="shared" si="342"/>
        <v>PAS AE 2018</v>
      </c>
      <c r="Y4404" s="970" t="str">
        <f t="shared" si="343"/>
        <v/>
      </c>
      <c r="Z4404" s="957">
        <f t="shared" si="340"/>
        <v>0</v>
      </c>
      <c r="AA4404" s="957" t="str">
        <f t="shared" si="341"/>
        <v/>
      </c>
      <c r="AB4404" s="957">
        <f t="array" ref="AB4404">MAX(($I$2:$I$10000=I4404)*($W$2:$W$10000=W4404)*($E$2:$E$10000="51")*($P$2:$P$10000))</f>
        <v>0</v>
      </c>
      <c r="AC4404" s="957">
        <f t="shared" si="344"/>
        <v>0</v>
      </c>
    </row>
    <row r="4405" spans="24:29" x14ac:dyDescent="0.3">
      <c r="X4405" s="970" t="str">
        <f t="shared" si="342"/>
        <v>PAS AE 2018</v>
      </c>
      <c r="Y4405" s="970" t="str">
        <f t="shared" si="343"/>
        <v/>
      </c>
      <c r="Z4405" s="957">
        <f t="shared" si="340"/>
        <v>0</v>
      </c>
      <c r="AA4405" s="957" t="str">
        <f t="shared" si="341"/>
        <v/>
      </c>
      <c r="AB4405" s="957">
        <f t="array" ref="AB4405">MAX(($I$2:$I$10000=I4405)*($W$2:$W$10000=W4405)*($E$2:$E$10000="51")*($P$2:$P$10000))</f>
        <v>0</v>
      </c>
      <c r="AC4405" s="957">
        <f t="shared" si="344"/>
        <v>0</v>
      </c>
    </row>
    <row r="4406" spans="24:29" x14ac:dyDescent="0.3">
      <c r="X4406" s="970" t="str">
        <f t="shared" si="342"/>
        <v>PAS AE 2018</v>
      </c>
      <c r="Y4406" s="970" t="str">
        <f t="shared" si="343"/>
        <v/>
      </c>
      <c r="Z4406" s="957">
        <f t="shared" si="340"/>
        <v>0</v>
      </c>
      <c r="AA4406" s="957" t="str">
        <f t="shared" si="341"/>
        <v/>
      </c>
      <c r="AB4406" s="957">
        <f t="array" ref="AB4406">MAX(($I$2:$I$10000=I4406)*($W$2:$W$10000=W4406)*($E$2:$E$10000="51")*($P$2:$P$10000))</f>
        <v>0</v>
      </c>
      <c r="AC4406" s="957">
        <f t="shared" si="344"/>
        <v>0</v>
      </c>
    </row>
    <row r="4407" spans="24:29" x14ac:dyDescent="0.3">
      <c r="X4407" s="970" t="str">
        <f t="shared" si="342"/>
        <v>PAS AE 2018</v>
      </c>
      <c r="Y4407" s="970" t="str">
        <f t="shared" si="343"/>
        <v/>
      </c>
      <c r="Z4407" s="957">
        <f t="shared" si="340"/>
        <v>0</v>
      </c>
      <c r="AA4407" s="957" t="str">
        <f t="shared" si="341"/>
        <v/>
      </c>
      <c r="AB4407" s="957">
        <f t="array" ref="AB4407">MAX(($I$2:$I$10000=I4407)*($W$2:$W$10000=W4407)*($E$2:$E$10000="51")*($P$2:$P$10000))</f>
        <v>0</v>
      </c>
      <c r="AC4407" s="957">
        <f t="shared" si="344"/>
        <v>0</v>
      </c>
    </row>
    <row r="4408" spans="24:29" x14ac:dyDescent="0.3">
      <c r="X4408" s="970" t="str">
        <f t="shared" si="342"/>
        <v>PAS AE 2018</v>
      </c>
      <c r="Y4408" s="970" t="str">
        <f t="shared" si="343"/>
        <v/>
      </c>
      <c r="Z4408" s="957">
        <f t="shared" si="340"/>
        <v>0</v>
      </c>
      <c r="AA4408" s="957" t="str">
        <f t="shared" si="341"/>
        <v/>
      </c>
      <c r="AB4408" s="957">
        <f t="array" ref="AB4408">MAX(($I$2:$I$10000=I4408)*($W$2:$W$10000=W4408)*($E$2:$E$10000="51")*($P$2:$P$10000))</f>
        <v>0</v>
      </c>
      <c r="AC4408" s="957">
        <f t="shared" si="344"/>
        <v>0</v>
      </c>
    </row>
    <row r="4409" spans="24:29" x14ac:dyDescent="0.3">
      <c r="X4409" s="970" t="str">
        <f t="shared" si="342"/>
        <v>PAS AE 2018</v>
      </c>
      <c r="Y4409" s="970" t="str">
        <f t="shared" si="343"/>
        <v/>
      </c>
      <c r="Z4409" s="957">
        <f t="shared" si="340"/>
        <v>0</v>
      </c>
      <c r="AA4409" s="957" t="str">
        <f t="shared" si="341"/>
        <v/>
      </c>
      <c r="AB4409" s="957">
        <f t="array" ref="AB4409">MAX(($I$2:$I$10000=I4409)*($W$2:$W$10000=W4409)*($E$2:$E$10000="51")*($P$2:$P$10000))</f>
        <v>0</v>
      </c>
      <c r="AC4409" s="957">
        <f t="shared" si="344"/>
        <v>0</v>
      </c>
    </row>
    <row r="4410" spans="24:29" x14ac:dyDescent="0.3">
      <c r="X4410" s="970" t="str">
        <f t="shared" si="342"/>
        <v>PAS AE 2018</v>
      </c>
      <c r="Y4410" s="970" t="str">
        <f t="shared" si="343"/>
        <v/>
      </c>
      <c r="Z4410" s="957">
        <f t="shared" si="340"/>
        <v>0</v>
      </c>
      <c r="AA4410" s="957" t="str">
        <f t="shared" si="341"/>
        <v/>
      </c>
      <c r="AB4410" s="957">
        <f t="array" ref="AB4410">MAX(($I$2:$I$10000=I4410)*($W$2:$W$10000=W4410)*($E$2:$E$10000="51")*($P$2:$P$10000))</f>
        <v>0</v>
      </c>
      <c r="AC4410" s="957">
        <f t="shared" si="344"/>
        <v>0</v>
      </c>
    </row>
    <row r="4411" spans="24:29" x14ac:dyDescent="0.3">
      <c r="X4411" s="970" t="str">
        <f t="shared" si="342"/>
        <v>PAS AE 2018</v>
      </c>
      <c r="Y4411" s="970" t="str">
        <f t="shared" si="343"/>
        <v/>
      </c>
      <c r="Z4411" s="957">
        <f t="shared" si="340"/>
        <v>0</v>
      </c>
      <c r="AA4411" s="957" t="str">
        <f t="shared" si="341"/>
        <v/>
      </c>
      <c r="AB4411" s="957">
        <f t="array" ref="AB4411">MAX(($I$2:$I$10000=I4411)*($W$2:$W$10000=W4411)*($E$2:$E$10000="51")*($P$2:$P$10000))</f>
        <v>0</v>
      </c>
      <c r="AC4411" s="957">
        <f t="shared" si="344"/>
        <v>0</v>
      </c>
    </row>
    <row r="4412" spans="24:29" x14ac:dyDescent="0.3">
      <c r="X4412" s="970" t="str">
        <f t="shared" si="342"/>
        <v>PAS AE 2018</v>
      </c>
      <c r="Y4412" s="970" t="str">
        <f t="shared" si="343"/>
        <v/>
      </c>
      <c r="Z4412" s="957">
        <f t="shared" si="340"/>
        <v>0</v>
      </c>
      <c r="AA4412" s="957" t="str">
        <f t="shared" si="341"/>
        <v/>
      </c>
      <c r="AB4412" s="957">
        <f t="array" ref="AB4412">MAX(($I$2:$I$10000=I4412)*($W$2:$W$10000=W4412)*($E$2:$E$10000="51")*($P$2:$P$10000))</f>
        <v>0</v>
      </c>
      <c r="AC4412" s="957">
        <f t="shared" si="344"/>
        <v>0</v>
      </c>
    </row>
    <row r="4413" spans="24:29" x14ac:dyDescent="0.3">
      <c r="X4413" s="970" t="str">
        <f t="shared" si="342"/>
        <v>PAS AE 2018</v>
      </c>
      <c r="Y4413" s="970" t="str">
        <f t="shared" si="343"/>
        <v/>
      </c>
      <c r="Z4413" s="957">
        <f t="shared" si="340"/>
        <v>0</v>
      </c>
      <c r="AA4413" s="957" t="str">
        <f t="shared" si="341"/>
        <v/>
      </c>
      <c r="AB4413" s="957">
        <f t="array" ref="AB4413">MAX(($I$2:$I$10000=I4413)*($W$2:$W$10000=W4413)*($E$2:$E$10000="51")*($P$2:$P$10000))</f>
        <v>0</v>
      </c>
      <c r="AC4413" s="957">
        <f t="shared" si="344"/>
        <v>0</v>
      </c>
    </row>
    <row r="4414" spans="24:29" x14ac:dyDescent="0.3">
      <c r="X4414" s="970" t="str">
        <f t="shared" si="342"/>
        <v>PAS AE 2018</v>
      </c>
      <c r="Y4414" s="970" t="str">
        <f t="shared" si="343"/>
        <v/>
      </c>
      <c r="Z4414" s="957">
        <f t="shared" si="340"/>
        <v>0</v>
      </c>
      <c r="AA4414" s="957" t="str">
        <f t="shared" si="341"/>
        <v/>
      </c>
      <c r="AB4414" s="957">
        <f t="array" ref="AB4414">MAX(($I$2:$I$10000=I4414)*($W$2:$W$10000=W4414)*($E$2:$E$10000="51")*($P$2:$P$10000))</f>
        <v>0</v>
      </c>
      <c r="AC4414" s="957">
        <f t="shared" si="344"/>
        <v>0</v>
      </c>
    </row>
    <row r="4415" spans="24:29" x14ac:dyDescent="0.3">
      <c r="X4415" s="970" t="str">
        <f t="shared" si="342"/>
        <v>PAS AE 2018</v>
      </c>
      <c r="Y4415" s="970" t="str">
        <f t="shared" si="343"/>
        <v/>
      </c>
      <c r="Z4415" s="957">
        <f t="shared" si="340"/>
        <v>0</v>
      </c>
      <c r="AA4415" s="957" t="str">
        <f t="shared" si="341"/>
        <v/>
      </c>
      <c r="AB4415" s="957">
        <f t="array" ref="AB4415">MAX(($I$2:$I$10000=I4415)*($W$2:$W$10000=W4415)*($E$2:$E$10000="51")*($P$2:$P$10000))</f>
        <v>0</v>
      </c>
      <c r="AC4415" s="957">
        <f t="shared" si="344"/>
        <v>0</v>
      </c>
    </row>
    <row r="4416" spans="24:29" x14ac:dyDescent="0.3">
      <c r="X4416" s="970" t="str">
        <f t="shared" si="342"/>
        <v>PAS AE 2018</v>
      </c>
      <c r="Y4416" s="970" t="str">
        <f t="shared" si="343"/>
        <v/>
      </c>
      <c r="Z4416" s="957">
        <f t="shared" si="340"/>
        <v>0</v>
      </c>
      <c r="AA4416" s="957" t="str">
        <f t="shared" si="341"/>
        <v/>
      </c>
      <c r="AB4416" s="957">
        <f t="array" ref="AB4416">MAX(($I$2:$I$10000=I4416)*($W$2:$W$10000=W4416)*($E$2:$E$10000="51")*($P$2:$P$10000))</f>
        <v>0</v>
      </c>
      <c r="AC4416" s="957">
        <f t="shared" si="344"/>
        <v>0</v>
      </c>
    </row>
    <row r="4417" spans="24:29" x14ac:dyDescent="0.3">
      <c r="X4417" s="970" t="str">
        <f t="shared" si="342"/>
        <v>PAS AE 2018</v>
      </c>
      <c r="Y4417" s="970" t="str">
        <f t="shared" si="343"/>
        <v/>
      </c>
      <c r="Z4417" s="957">
        <f t="shared" si="340"/>
        <v>0</v>
      </c>
      <c r="AA4417" s="957" t="str">
        <f t="shared" si="341"/>
        <v/>
      </c>
      <c r="AB4417" s="957">
        <f t="array" ref="AB4417">MAX(($I$2:$I$10000=I4417)*($W$2:$W$10000=W4417)*($E$2:$E$10000="51")*($P$2:$P$10000))</f>
        <v>0</v>
      </c>
      <c r="AC4417" s="957">
        <f t="shared" si="344"/>
        <v>0</v>
      </c>
    </row>
    <row r="4418" spans="24:29" x14ac:dyDescent="0.3">
      <c r="X4418" s="970" t="str">
        <f t="shared" si="342"/>
        <v>PAS AE 2018</v>
      </c>
      <c r="Y4418" s="970" t="str">
        <f t="shared" si="343"/>
        <v/>
      </c>
      <c r="Z4418" s="957">
        <f t="shared" ref="Z4418:Z4481" si="345">IF(AND(X4418="AE 2018",Y4418&lt;&gt;"0"),F4418,0)</f>
        <v>0</v>
      </c>
      <c r="AA4418" s="957" t="str">
        <f t="shared" ref="AA4418:AA4481" si="346">LEFT(C4418,12)</f>
        <v/>
      </c>
      <c r="AB4418" s="957">
        <f t="array" ref="AB4418">MAX(($I$2:$I$10000=I4418)*($W$2:$W$10000=W4418)*($E$2:$E$10000="51")*($P$2:$P$10000))</f>
        <v>0</v>
      </c>
      <c r="AC4418" s="957">
        <f t="shared" si="344"/>
        <v>0</v>
      </c>
    </row>
    <row r="4419" spans="24:29" x14ac:dyDescent="0.3">
      <c r="X4419" s="970" t="str">
        <f t="shared" ref="X4419:X4482" si="347">IF(AND(OR(E4419="51",E4419="57",E4419="54",E4419="61"),YEAR(AB4419)=2018),"AE 2018","PAS AE 2018")</f>
        <v>PAS AE 2018</v>
      </c>
      <c r="Y4419" s="970" t="str">
        <f t="shared" ref="Y4419:Y4482" si="348">CONCATENATE(W4419,I4419,E4419)</f>
        <v/>
      </c>
      <c r="Z4419" s="957">
        <f t="shared" si="345"/>
        <v>0</v>
      </c>
      <c r="AA4419" s="957" t="str">
        <f t="shared" si="346"/>
        <v/>
      </c>
      <c r="AB4419" s="957">
        <f t="array" ref="AB4419">MAX(($I$2:$I$10000=I4419)*($W$2:$W$10000=W4419)*($E$2:$E$10000="51")*($P$2:$P$10000))</f>
        <v>0</v>
      </c>
      <c r="AC4419" s="957">
        <f t="shared" ref="AC4419:AC4482" si="349">IF(YEAR(A4419)&gt;2018,0,F4419)</f>
        <v>0</v>
      </c>
    </row>
    <row r="4420" spans="24:29" x14ac:dyDescent="0.3">
      <c r="X4420" s="970" t="str">
        <f t="shared" si="347"/>
        <v>PAS AE 2018</v>
      </c>
      <c r="Y4420" s="970" t="str">
        <f t="shared" si="348"/>
        <v/>
      </c>
      <c r="Z4420" s="957">
        <f t="shared" si="345"/>
        <v>0</v>
      </c>
      <c r="AA4420" s="957" t="str">
        <f t="shared" si="346"/>
        <v/>
      </c>
      <c r="AB4420" s="957">
        <f t="array" ref="AB4420">MAX(($I$2:$I$10000=I4420)*($W$2:$W$10000=W4420)*($E$2:$E$10000="51")*($P$2:$P$10000))</f>
        <v>0</v>
      </c>
      <c r="AC4420" s="957">
        <f t="shared" si="349"/>
        <v>0</v>
      </c>
    </row>
    <row r="4421" spans="24:29" x14ac:dyDescent="0.3">
      <c r="X4421" s="970" t="str">
        <f t="shared" si="347"/>
        <v>PAS AE 2018</v>
      </c>
      <c r="Y4421" s="970" t="str">
        <f t="shared" si="348"/>
        <v/>
      </c>
      <c r="Z4421" s="957">
        <f t="shared" si="345"/>
        <v>0</v>
      </c>
      <c r="AA4421" s="957" t="str">
        <f t="shared" si="346"/>
        <v/>
      </c>
      <c r="AB4421" s="957">
        <f t="array" ref="AB4421">MAX(($I$2:$I$10000=I4421)*($W$2:$W$10000=W4421)*($E$2:$E$10000="51")*($P$2:$P$10000))</f>
        <v>0</v>
      </c>
      <c r="AC4421" s="957">
        <f t="shared" si="349"/>
        <v>0</v>
      </c>
    </row>
    <row r="4422" spans="24:29" x14ac:dyDescent="0.3">
      <c r="X4422" s="970" t="str">
        <f t="shared" si="347"/>
        <v>PAS AE 2018</v>
      </c>
      <c r="Y4422" s="970" t="str">
        <f t="shared" si="348"/>
        <v/>
      </c>
      <c r="Z4422" s="957">
        <f t="shared" si="345"/>
        <v>0</v>
      </c>
      <c r="AA4422" s="957" t="str">
        <f t="shared" si="346"/>
        <v/>
      </c>
      <c r="AB4422" s="957">
        <f t="array" ref="AB4422">MAX(($I$2:$I$10000=I4422)*($W$2:$W$10000=W4422)*($E$2:$E$10000="51")*($P$2:$P$10000))</f>
        <v>0</v>
      </c>
      <c r="AC4422" s="957">
        <f t="shared" si="349"/>
        <v>0</v>
      </c>
    </row>
    <row r="4423" spans="24:29" x14ac:dyDescent="0.3">
      <c r="X4423" s="970" t="str">
        <f t="shared" si="347"/>
        <v>PAS AE 2018</v>
      </c>
      <c r="Y4423" s="970" t="str">
        <f t="shared" si="348"/>
        <v/>
      </c>
      <c r="Z4423" s="957">
        <f t="shared" si="345"/>
        <v>0</v>
      </c>
      <c r="AA4423" s="957" t="str">
        <f t="shared" si="346"/>
        <v/>
      </c>
      <c r="AB4423" s="957">
        <f t="array" ref="AB4423">MAX(($I$2:$I$10000=I4423)*($W$2:$W$10000=W4423)*($E$2:$E$10000="51")*($P$2:$P$10000))</f>
        <v>0</v>
      </c>
      <c r="AC4423" s="957">
        <f t="shared" si="349"/>
        <v>0</v>
      </c>
    </row>
    <row r="4424" spans="24:29" x14ac:dyDescent="0.3">
      <c r="X4424" s="970" t="str">
        <f t="shared" si="347"/>
        <v>PAS AE 2018</v>
      </c>
      <c r="Y4424" s="970" t="str">
        <f t="shared" si="348"/>
        <v/>
      </c>
      <c r="Z4424" s="957">
        <f t="shared" si="345"/>
        <v>0</v>
      </c>
      <c r="AA4424" s="957" t="str">
        <f t="shared" si="346"/>
        <v/>
      </c>
      <c r="AB4424" s="957">
        <f t="array" ref="AB4424">MAX(($I$2:$I$10000=I4424)*($W$2:$W$10000=W4424)*($E$2:$E$10000="51")*($P$2:$P$10000))</f>
        <v>0</v>
      </c>
      <c r="AC4424" s="957">
        <f t="shared" si="349"/>
        <v>0</v>
      </c>
    </row>
    <row r="4425" spans="24:29" x14ac:dyDescent="0.3">
      <c r="X4425" s="970" t="str">
        <f t="shared" si="347"/>
        <v>PAS AE 2018</v>
      </c>
      <c r="Y4425" s="970" t="str">
        <f t="shared" si="348"/>
        <v/>
      </c>
      <c r="Z4425" s="957">
        <f t="shared" si="345"/>
        <v>0</v>
      </c>
      <c r="AA4425" s="957" t="str">
        <f t="shared" si="346"/>
        <v/>
      </c>
      <c r="AB4425" s="957">
        <f t="array" ref="AB4425">MAX(($I$2:$I$10000=I4425)*($W$2:$W$10000=W4425)*($E$2:$E$10000="51")*($P$2:$P$10000))</f>
        <v>0</v>
      </c>
      <c r="AC4425" s="957">
        <f t="shared" si="349"/>
        <v>0</v>
      </c>
    </row>
    <row r="4426" spans="24:29" x14ac:dyDescent="0.3">
      <c r="X4426" s="970" t="str">
        <f t="shared" si="347"/>
        <v>PAS AE 2018</v>
      </c>
      <c r="Y4426" s="970" t="str">
        <f t="shared" si="348"/>
        <v/>
      </c>
      <c r="Z4426" s="957">
        <f t="shared" si="345"/>
        <v>0</v>
      </c>
      <c r="AA4426" s="957" t="str">
        <f t="shared" si="346"/>
        <v/>
      </c>
      <c r="AB4426" s="957">
        <f t="array" ref="AB4426">MAX(($I$2:$I$10000=I4426)*($W$2:$W$10000=W4426)*($E$2:$E$10000="51")*($P$2:$P$10000))</f>
        <v>0</v>
      </c>
      <c r="AC4426" s="957">
        <f t="shared" si="349"/>
        <v>0</v>
      </c>
    </row>
    <row r="4427" spans="24:29" x14ac:dyDescent="0.3">
      <c r="X4427" s="970" t="str">
        <f t="shared" si="347"/>
        <v>PAS AE 2018</v>
      </c>
      <c r="Y4427" s="970" t="str">
        <f t="shared" si="348"/>
        <v/>
      </c>
      <c r="Z4427" s="957">
        <f t="shared" si="345"/>
        <v>0</v>
      </c>
      <c r="AA4427" s="957" t="str">
        <f t="shared" si="346"/>
        <v/>
      </c>
      <c r="AB4427" s="957">
        <f t="array" ref="AB4427">MAX(($I$2:$I$10000=I4427)*($W$2:$W$10000=W4427)*($E$2:$E$10000="51")*($P$2:$P$10000))</f>
        <v>0</v>
      </c>
      <c r="AC4427" s="957">
        <f t="shared" si="349"/>
        <v>0</v>
      </c>
    </row>
    <row r="4428" spans="24:29" x14ac:dyDescent="0.3">
      <c r="X4428" s="970" t="str">
        <f t="shared" si="347"/>
        <v>PAS AE 2018</v>
      </c>
      <c r="Y4428" s="970" t="str">
        <f t="shared" si="348"/>
        <v/>
      </c>
      <c r="Z4428" s="957">
        <f t="shared" si="345"/>
        <v>0</v>
      </c>
      <c r="AA4428" s="957" t="str">
        <f t="shared" si="346"/>
        <v/>
      </c>
      <c r="AB4428" s="957">
        <f t="array" ref="AB4428">MAX(($I$2:$I$10000=I4428)*($W$2:$W$10000=W4428)*($E$2:$E$10000="51")*($P$2:$P$10000))</f>
        <v>0</v>
      </c>
      <c r="AC4428" s="957">
        <f t="shared" si="349"/>
        <v>0</v>
      </c>
    </row>
    <row r="4429" spans="24:29" x14ac:dyDescent="0.3">
      <c r="X4429" s="970" t="str">
        <f t="shared" si="347"/>
        <v>PAS AE 2018</v>
      </c>
      <c r="Y4429" s="970" t="str">
        <f t="shared" si="348"/>
        <v/>
      </c>
      <c r="Z4429" s="957">
        <f t="shared" si="345"/>
        <v>0</v>
      </c>
      <c r="AA4429" s="957" t="str">
        <f t="shared" si="346"/>
        <v/>
      </c>
      <c r="AB4429" s="957">
        <f t="array" ref="AB4429">MAX(($I$2:$I$10000=I4429)*($W$2:$W$10000=W4429)*($E$2:$E$10000="51")*($P$2:$P$10000))</f>
        <v>0</v>
      </c>
      <c r="AC4429" s="957">
        <f t="shared" si="349"/>
        <v>0</v>
      </c>
    </row>
    <row r="4430" spans="24:29" x14ac:dyDescent="0.3">
      <c r="X4430" s="970" t="str">
        <f t="shared" si="347"/>
        <v>PAS AE 2018</v>
      </c>
      <c r="Y4430" s="970" t="str">
        <f t="shared" si="348"/>
        <v/>
      </c>
      <c r="Z4430" s="957">
        <f t="shared" si="345"/>
        <v>0</v>
      </c>
      <c r="AA4430" s="957" t="str">
        <f t="shared" si="346"/>
        <v/>
      </c>
      <c r="AB4430" s="957">
        <f t="array" ref="AB4430">MAX(($I$2:$I$10000=I4430)*($W$2:$W$10000=W4430)*($E$2:$E$10000="51")*($P$2:$P$10000))</f>
        <v>0</v>
      </c>
      <c r="AC4430" s="957">
        <f t="shared" si="349"/>
        <v>0</v>
      </c>
    </row>
    <row r="4431" spans="24:29" x14ac:dyDescent="0.3">
      <c r="X4431" s="970" t="str">
        <f t="shared" si="347"/>
        <v>PAS AE 2018</v>
      </c>
      <c r="Y4431" s="970" t="str">
        <f t="shared" si="348"/>
        <v/>
      </c>
      <c r="Z4431" s="957">
        <f t="shared" si="345"/>
        <v>0</v>
      </c>
      <c r="AA4431" s="957" t="str">
        <f t="shared" si="346"/>
        <v/>
      </c>
      <c r="AB4431" s="957">
        <f t="array" ref="AB4431">MAX(($I$2:$I$10000=I4431)*($W$2:$W$10000=W4431)*($E$2:$E$10000="51")*($P$2:$P$10000))</f>
        <v>0</v>
      </c>
      <c r="AC4431" s="957">
        <f t="shared" si="349"/>
        <v>0</v>
      </c>
    </row>
    <row r="4432" spans="24:29" x14ac:dyDescent="0.3">
      <c r="X4432" s="970" t="str">
        <f t="shared" si="347"/>
        <v>PAS AE 2018</v>
      </c>
      <c r="Y4432" s="970" t="str">
        <f t="shared" si="348"/>
        <v/>
      </c>
      <c r="Z4432" s="957">
        <f t="shared" si="345"/>
        <v>0</v>
      </c>
      <c r="AA4432" s="957" t="str">
        <f t="shared" si="346"/>
        <v/>
      </c>
      <c r="AB4432" s="957">
        <f t="array" ref="AB4432">MAX(($I$2:$I$10000=I4432)*($W$2:$W$10000=W4432)*($E$2:$E$10000="51")*($P$2:$P$10000))</f>
        <v>0</v>
      </c>
      <c r="AC4432" s="957">
        <f t="shared" si="349"/>
        <v>0</v>
      </c>
    </row>
    <row r="4433" spans="24:29" x14ac:dyDescent="0.3">
      <c r="X4433" s="970" t="str">
        <f t="shared" si="347"/>
        <v>PAS AE 2018</v>
      </c>
      <c r="Y4433" s="970" t="str">
        <f t="shared" si="348"/>
        <v/>
      </c>
      <c r="Z4433" s="957">
        <f t="shared" si="345"/>
        <v>0</v>
      </c>
      <c r="AA4433" s="957" t="str">
        <f t="shared" si="346"/>
        <v/>
      </c>
      <c r="AB4433" s="957">
        <f t="array" ref="AB4433">MAX(($I$2:$I$10000=I4433)*($W$2:$W$10000=W4433)*($E$2:$E$10000="51")*($P$2:$P$10000))</f>
        <v>0</v>
      </c>
      <c r="AC4433" s="957">
        <f t="shared" si="349"/>
        <v>0</v>
      </c>
    </row>
    <row r="4434" spans="24:29" x14ac:dyDescent="0.3">
      <c r="X4434" s="970" t="str">
        <f t="shared" si="347"/>
        <v>PAS AE 2018</v>
      </c>
      <c r="Y4434" s="970" t="str">
        <f t="shared" si="348"/>
        <v/>
      </c>
      <c r="Z4434" s="957">
        <f t="shared" si="345"/>
        <v>0</v>
      </c>
      <c r="AA4434" s="957" t="str">
        <f t="shared" si="346"/>
        <v/>
      </c>
      <c r="AB4434" s="957">
        <f t="array" ref="AB4434">MAX(($I$2:$I$10000=I4434)*($W$2:$W$10000=W4434)*($E$2:$E$10000="51")*($P$2:$P$10000))</f>
        <v>0</v>
      </c>
      <c r="AC4434" s="957">
        <f t="shared" si="349"/>
        <v>0</v>
      </c>
    </row>
    <row r="4435" spans="24:29" x14ac:dyDescent="0.3">
      <c r="X4435" s="970" t="str">
        <f t="shared" si="347"/>
        <v>PAS AE 2018</v>
      </c>
      <c r="Y4435" s="970" t="str">
        <f t="shared" si="348"/>
        <v/>
      </c>
      <c r="Z4435" s="957">
        <f t="shared" si="345"/>
        <v>0</v>
      </c>
      <c r="AA4435" s="957" t="str">
        <f t="shared" si="346"/>
        <v/>
      </c>
      <c r="AB4435" s="957">
        <f t="array" ref="AB4435">MAX(($I$2:$I$10000=I4435)*($W$2:$W$10000=W4435)*($E$2:$E$10000="51")*($P$2:$P$10000))</f>
        <v>0</v>
      </c>
      <c r="AC4435" s="957">
        <f t="shared" si="349"/>
        <v>0</v>
      </c>
    </row>
    <row r="4436" spans="24:29" x14ac:dyDescent="0.3">
      <c r="X4436" s="970" t="str">
        <f t="shared" si="347"/>
        <v>PAS AE 2018</v>
      </c>
      <c r="Y4436" s="970" t="str">
        <f t="shared" si="348"/>
        <v/>
      </c>
      <c r="Z4436" s="957">
        <f t="shared" si="345"/>
        <v>0</v>
      </c>
      <c r="AA4436" s="957" t="str">
        <f t="shared" si="346"/>
        <v/>
      </c>
      <c r="AB4436" s="957">
        <f t="array" ref="AB4436">MAX(($I$2:$I$10000=I4436)*($W$2:$W$10000=W4436)*($E$2:$E$10000="51")*($P$2:$P$10000))</f>
        <v>0</v>
      </c>
      <c r="AC4436" s="957">
        <f t="shared" si="349"/>
        <v>0</v>
      </c>
    </row>
    <row r="4437" spans="24:29" x14ac:dyDescent="0.3">
      <c r="X4437" s="970" t="str">
        <f t="shared" si="347"/>
        <v>PAS AE 2018</v>
      </c>
      <c r="Y4437" s="970" t="str">
        <f t="shared" si="348"/>
        <v/>
      </c>
      <c r="Z4437" s="957">
        <f t="shared" si="345"/>
        <v>0</v>
      </c>
      <c r="AA4437" s="957" t="str">
        <f t="shared" si="346"/>
        <v/>
      </c>
      <c r="AB4437" s="957">
        <f t="array" ref="AB4437">MAX(($I$2:$I$10000=I4437)*($W$2:$W$10000=W4437)*($E$2:$E$10000="51")*($P$2:$P$10000))</f>
        <v>0</v>
      </c>
      <c r="AC4437" s="957">
        <f t="shared" si="349"/>
        <v>0</v>
      </c>
    </row>
    <row r="4438" spans="24:29" x14ac:dyDescent="0.3">
      <c r="X4438" s="970" t="str">
        <f t="shared" si="347"/>
        <v>PAS AE 2018</v>
      </c>
      <c r="Y4438" s="970" t="str">
        <f t="shared" si="348"/>
        <v/>
      </c>
      <c r="Z4438" s="957">
        <f t="shared" si="345"/>
        <v>0</v>
      </c>
      <c r="AA4438" s="957" t="str">
        <f t="shared" si="346"/>
        <v/>
      </c>
      <c r="AB4438" s="957">
        <f t="array" ref="AB4438">MAX(($I$2:$I$10000=I4438)*($W$2:$W$10000=W4438)*($E$2:$E$10000="51")*($P$2:$P$10000))</f>
        <v>0</v>
      </c>
      <c r="AC4438" s="957">
        <f t="shared" si="349"/>
        <v>0</v>
      </c>
    </row>
    <row r="4439" spans="24:29" x14ac:dyDescent="0.3">
      <c r="X4439" s="970" t="str">
        <f t="shared" si="347"/>
        <v>PAS AE 2018</v>
      </c>
      <c r="Y4439" s="970" t="str">
        <f t="shared" si="348"/>
        <v/>
      </c>
      <c r="Z4439" s="957">
        <f t="shared" si="345"/>
        <v>0</v>
      </c>
      <c r="AA4439" s="957" t="str">
        <f t="shared" si="346"/>
        <v/>
      </c>
      <c r="AB4439" s="957">
        <f t="array" ref="AB4439">MAX(($I$2:$I$10000=I4439)*($W$2:$W$10000=W4439)*($E$2:$E$10000="51")*($P$2:$P$10000))</f>
        <v>0</v>
      </c>
      <c r="AC4439" s="957">
        <f t="shared" si="349"/>
        <v>0</v>
      </c>
    </row>
    <row r="4440" spans="24:29" x14ac:dyDescent="0.3">
      <c r="X4440" s="970" t="str">
        <f t="shared" si="347"/>
        <v>PAS AE 2018</v>
      </c>
      <c r="Y4440" s="970" t="str">
        <f t="shared" si="348"/>
        <v/>
      </c>
      <c r="Z4440" s="957">
        <f t="shared" si="345"/>
        <v>0</v>
      </c>
      <c r="AA4440" s="957" t="str">
        <f t="shared" si="346"/>
        <v/>
      </c>
      <c r="AB4440" s="957">
        <f t="array" ref="AB4440">MAX(($I$2:$I$10000=I4440)*($W$2:$W$10000=W4440)*($E$2:$E$10000="51")*($P$2:$P$10000))</f>
        <v>0</v>
      </c>
      <c r="AC4440" s="957">
        <f t="shared" si="349"/>
        <v>0</v>
      </c>
    </row>
    <row r="4441" spans="24:29" x14ac:dyDescent="0.3">
      <c r="X4441" s="970" t="str">
        <f t="shared" si="347"/>
        <v>PAS AE 2018</v>
      </c>
      <c r="Y4441" s="970" t="str">
        <f t="shared" si="348"/>
        <v/>
      </c>
      <c r="Z4441" s="957">
        <f t="shared" si="345"/>
        <v>0</v>
      </c>
      <c r="AA4441" s="957" t="str">
        <f t="shared" si="346"/>
        <v/>
      </c>
      <c r="AB4441" s="957">
        <f t="array" ref="AB4441">MAX(($I$2:$I$10000=I4441)*($W$2:$W$10000=W4441)*($E$2:$E$10000="51")*($P$2:$P$10000))</f>
        <v>0</v>
      </c>
      <c r="AC4441" s="957">
        <f t="shared" si="349"/>
        <v>0</v>
      </c>
    </row>
    <row r="4442" spans="24:29" x14ac:dyDescent="0.3">
      <c r="X4442" s="970" t="str">
        <f t="shared" si="347"/>
        <v>PAS AE 2018</v>
      </c>
      <c r="Y4442" s="970" t="str">
        <f t="shared" si="348"/>
        <v/>
      </c>
      <c r="Z4442" s="957">
        <f t="shared" si="345"/>
        <v>0</v>
      </c>
      <c r="AA4442" s="957" t="str">
        <f t="shared" si="346"/>
        <v/>
      </c>
      <c r="AB4442" s="957">
        <f t="array" ref="AB4442">MAX(($I$2:$I$10000=I4442)*($W$2:$W$10000=W4442)*($E$2:$E$10000="51")*($P$2:$P$10000))</f>
        <v>0</v>
      </c>
      <c r="AC4442" s="957">
        <f t="shared" si="349"/>
        <v>0</v>
      </c>
    </row>
    <row r="4443" spans="24:29" x14ac:dyDescent="0.3">
      <c r="X4443" s="970" t="str">
        <f t="shared" si="347"/>
        <v>PAS AE 2018</v>
      </c>
      <c r="Y4443" s="970" t="str">
        <f t="shared" si="348"/>
        <v/>
      </c>
      <c r="Z4443" s="957">
        <f t="shared" si="345"/>
        <v>0</v>
      </c>
      <c r="AA4443" s="957" t="str">
        <f t="shared" si="346"/>
        <v/>
      </c>
      <c r="AB4443" s="957">
        <f t="array" ref="AB4443">MAX(($I$2:$I$10000=I4443)*($W$2:$W$10000=W4443)*($E$2:$E$10000="51")*($P$2:$P$10000))</f>
        <v>0</v>
      </c>
      <c r="AC4443" s="957">
        <f t="shared" si="349"/>
        <v>0</v>
      </c>
    </row>
    <row r="4444" spans="24:29" x14ac:dyDescent="0.3">
      <c r="X4444" s="970" t="str">
        <f t="shared" si="347"/>
        <v>PAS AE 2018</v>
      </c>
      <c r="Y4444" s="970" t="str">
        <f t="shared" si="348"/>
        <v/>
      </c>
      <c r="Z4444" s="957">
        <f t="shared" si="345"/>
        <v>0</v>
      </c>
      <c r="AA4444" s="957" t="str">
        <f t="shared" si="346"/>
        <v/>
      </c>
      <c r="AB4444" s="957">
        <f t="array" ref="AB4444">MAX(($I$2:$I$10000=I4444)*($W$2:$W$10000=W4444)*($E$2:$E$10000="51")*($P$2:$P$10000))</f>
        <v>0</v>
      </c>
      <c r="AC4444" s="957">
        <f t="shared" si="349"/>
        <v>0</v>
      </c>
    </row>
    <row r="4445" spans="24:29" x14ac:dyDescent="0.3">
      <c r="X4445" s="970" t="str">
        <f t="shared" si="347"/>
        <v>PAS AE 2018</v>
      </c>
      <c r="Y4445" s="970" t="str">
        <f t="shared" si="348"/>
        <v/>
      </c>
      <c r="Z4445" s="957">
        <f t="shared" si="345"/>
        <v>0</v>
      </c>
      <c r="AA4445" s="957" t="str">
        <f t="shared" si="346"/>
        <v/>
      </c>
      <c r="AB4445" s="957">
        <f t="array" ref="AB4445">MAX(($I$2:$I$10000=I4445)*($W$2:$W$10000=W4445)*($E$2:$E$10000="51")*($P$2:$P$10000))</f>
        <v>0</v>
      </c>
      <c r="AC4445" s="957">
        <f t="shared" si="349"/>
        <v>0</v>
      </c>
    </row>
    <row r="4446" spans="24:29" x14ac:dyDescent="0.3">
      <c r="X4446" s="970" t="str">
        <f t="shared" si="347"/>
        <v>PAS AE 2018</v>
      </c>
      <c r="Y4446" s="970" t="str">
        <f t="shared" si="348"/>
        <v/>
      </c>
      <c r="Z4446" s="957">
        <f t="shared" si="345"/>
        <v>0</v>
      </c>
      <c r="AA4446" s="957" t="str">
        <f t="shared" si="346"/>
        <v/>
      </c>
      <c r="AB4446" s="957">
        <f t="array" ref="AB4446">MAX(($I$2:$I$10000=I4446)*($W$2:$W$10000=W4446)*($E$2:$E$10000="51")*($P$2:$P$10000))</f>
        <v>0</v>
      </c>
      <c r="AC4446" s="957">
        <f t="shared" si="349"/>
        <v>0</v>
      </c>
    </row>
    <row r="4447" spans="24:29" x14ac:dyDescent="0.3">
      <c r="X4447" s="970" t="str">
        <f t="shared" si="347"/>
        <v>PAS AE 2018</v>
      </c>
      <c r="Y4447" s="970" t="str">
        <f t="shared" si="348"/>
        <v/>
      </c>
      <c r="Z4447" s="957">
        <f t="shared" si="345"/>
        <v>0</v>
      </c>
      <c r="AA4447" s="957" t="str">
        <f t="shared" si="346"/>
        <v/>
      </c>
      <c r="AB4447" s="957">
        <f t="array" ref="AB4447">MAX(($I$2:$I$10000=I4447)*($W$2:$W$10000=W4447)*($E$2:$E$10000="51")*($P$2:$P$10000))</f>
        <v>0</v>
      </c>
      <c r="AC4447" s="957">
        <f t="shared" si="349"/>
        <v>0</v>
      </c>
    </row>
    <row r="4448" spans="24:29" x14ac:dyDescent="0.3">
      <c r="X4448" s="970" t="str">
        <f t="shared" si="347"/>
        <v>PAS AE 2018</v>
      </c>
      <c r="Y4448" s="970" t="str">
        <f t="shared" si="348"/>
        <v/>
      </c>
      <c r="Z4448" s="957">
        <f t="shared" si="345"/>
        <v>0</v>
      </c>
      <c r="AA4448" s="957" t="str">
        <f t="shared" si="346"/>
        <v/>
      </c>
      <c r="AB4448" s="957">
        <f t="array" ref="AB4448">MAX(($I$2:$I$10000=I4448)*($W$2:$W$10000=W4448)*($E$2:$E$10000="51")*($P$2:$P$10000))</f>
        <v>0</v>
      </c>
      <c r="AC4448" s="957">
        <f t="shared" si="349"/>
        <v>0</v>
      </c>
    </row>
    <row r="4449" spans="24:29" x14ac:dyDescent="0.3">
      <c r="X4449" s="970" t="str">
        <f t="shared" si="347"/>
        <v>PAS AE 2018</v>
      </c>
      <c r="Y4449" s="970" t="str">
        <f t="shared" si="348"/>
        <v/>
      </c>
      <c r="Z4449" s="957">
        <f t="shared" si="345"/>
        <v>0</v>
      </c>
      <c r="AA4449" s="957" t="str">
        <f t="shared" si="346"/>
        <v/>
      </c>
      <c r="AB4449" s="957">
        <f t="array" ref="AB4449">MAX(($I$2:$I$10000=I4449)*($W$2:$W$10000=W4449)*($E$2:$E$10000="51")*($P$2:$P$10000))</f>
        <v>0</v>
      </c>
      <c r="AC4449" s="957">
        <f t="shared" si="349"/>
        <v>0</v>
      </c>
    </row>
    <row r="4450" spans="24:29" x14ac:dyDescent="0.3">
      <c r="X4450" s="970" t="str">
        <f t="shared" si="347"/>
        <v>PAS AE 2018</v>
      </c>
      <c r="Y4450" s="970" t="str">
        <f t="shared" si="348"/>
        <v/>
      </c>
      <c r="Z4450" s="957">
        <f t="shared" si="345"/>
        <v>0</v>
      </c>
      <c r="AA4450" s="957" t="str">
        <f t="shared" si="346"/>
        <v/>
      </c>
      <c r="AB4450" s="957">
        <f t="array" ref="AB4450">MAX(($I$2:$I$10000=I4450)*($W$2:$W$10000=W4450)*($E$2:$E$10000="51")*($P$2:$P$10000))</f>
        <v>0</v>
      </c>
      <c r="AC4450" s="957">
        <f t="shared" si="349"/>
        <v>0</v>
      </c>
    </row>
    <row r="4451" spans="24:29" x14ac:dyDescent="0.3">
      <c r="X4451" s="970" t="str">
        <f t="shared" si="347"/>
        <v>PAS AE 2018</v>
      </c>
      <c r="Y4451" s="970" t="str">
        <f t="shared" si="348"/>
        <v/>
      </c>
      <c r="Z4451" s="957">
        <f t="shared" si="345"/>
        <v>0</v>
      </c>
      <c r="AA4451" s="957" t="str">
        <f t="shared" si="346"/>
        <v/>
      </c>
      <c r="AB4451" s="957">
        <f t="array" ref="AB4451">MAX(($I$2:$I$10000=I4451)*($W$2:$W$10000=W4451)*($E$2:$E$10000="51")*($P$2:$P$10000))</f>
        <v>0</v>
      </c>
      <c r="AC4451" s="957">
        <f t="shared" si="349"/>
        <v>0</v>
      </c>
    </row>
    <row r="4452" spans="24:29" x14ac:dyDescent="0.3">
      <c r="X4452" s="970" t="str">
        <f t="shared" si="347"/>
        <v>PAS AE 2018</v>
      </c>
      <c r="Y4452" s="970" t="str">
        <f t="shared" si="348"/>
        <v/>
      </c>
      <c r="Z4452" s="957">
        <f t="shared" si="345"/>
        <v>0</v>
      </c>
      <c r="AA4452" s="957" t="str">
        <f t="shared" si="346"/>
        <v/>
      </c>
      <c r="AB4452" s="957">
        <f t="array" ref="AB4452">MAX(($I$2:$I$10000=I4452)*($W$2:$W$10000=W4452)*($E$2:$E$10000="51")*($P$2:$P$10000))</f>
        <v>0</v>
      </c>
      <c r="AC4452" s="957">
        <f t="shared" si="349"/>
        <v>0</v>
      </c>
    </row>
    <row r="4453" spans="24:29" x14ac:dyDescent="0.3">
      <c r="X4453" s="970" t="str">
        <f t="shared" si="347"/>
        <v>PAS AE 2018</v>
      </c>
      <c r="Y4453" s="970" t="str">
        <f t="shared" si="348"/>
        <v/>
      </c>
      <c r="Z4453" s="957">
        <f t="shared" si="345"/>
        <v>0</v>
      </c>
      <c r="AA4453" s="957" t="str">
        <f t="shared" si="346"/>
        <v/>
      </c>
      <c r="AB4453" s="957">
        <f t="array" ref="AB4453">MAX(($I$2:$I$10000=I4453)*($W$2:$W$10000=W4453)*($E$2:$E$10000="51")*($P$2:$P$10000))</f>
        <v>0</v>
      </c>
      <c r="AC4453" s="957">
        <f t="shared" si="349"/>
        <v>0</v>
      </c>
    </row>
    <row r="4454" spans="24:29" x14ac:dyDescent="0.3">
      <c r="X4454" s="970" t="str">
        <f t="shared" si="347"/>
        <v>PAS AE 2018</v>
      </c>
      <c r="Y4454" s="970" t="str">
        <f t="shared" si="348"/>
        <v/>
      </c>
      <c r="Z4454" s="957">
        <f t="shared" si="345"/>
        <v>0</v>
      </c>
      <c r="AA4454" s="957" t="str">
        <f t="shared" si="346"/>
        <v/>
      </c>
      <c r="AB4454" s="957">
        <f t="array" ref="AB4454">MAX(($I$2:$I$10000=I4454)*($W$2:$W$10000=W4454)*($E$2:$E$10000="51")*($P$2:$P$10000))</f>
        <v>0</v>
      </c>
      <c r="AC4454" s="957">
        <f t="shared" si="349"/>
        <v>0</v>
      </c>
    </row>
    <row r="4455" spans="24:29" x14ac:dyDescent="0.3">
      <c r="X4455" s="970" t="str">
        <f t="shared" si="347"/>
        <v>PAS AE 2018</v>
      </c>
      <c r="Y4455" s="970" t="str">
        <f t="shared" si="348"/>
        <v/>
      </c>
      <c r="Z4455" s="957">
        <f t="shared" si="345"/>
        <v>0</v>
      </c>
      <c r="AA4455" s="957" t="str">
        <f t="shared" si="346"/>
        <v/>
      </c>
      <c r="AB4455" s="957">
        <f t="array" ref="AB4455">MAX(($I$2:$I$10000=I4455)*($W$2:$W$10000=W4455)*($E$2:$E$10000="51")*($P$2:$P$10000))</f>
        <v>0</v>
      </c>
      <c r="AC4455" s="957">
        <f t="shared" si="349"/>
        <v>0</v>
      </c>
    </row>
    <row r="4456" spans="24:29" x14ac:dyDescent="0.3">
      <c r="X4456" s="970" t="str">
        <f t="shared" si="347"/>
        <v>PAS AE 2018</v>
      </c>
      <c r="Y4456" s="970" t="str">
        <f t="shared" si="348"/>
        <v/>
      </c>
      <c r="Z4456" s="957">
        <f t="shared" si="345"/>
        <v>0</v>
      </c>
      <c r="AA4456" s="957" t="str">
        <f t="shared" si="346"/>
        <v/>
      </c>
      <c r="AB4456" s="957">
        <f t="array" ref="AB4456">MAX(($I$2:$I$10000=I4456)*($W$2:$W$10000=W4456)*($E$2:$E$10000="51")*($P$2:$P$10000))</f>
        <v>0</v>
      </c>
      <c r="AC4456" s="957">
        <f t="shared" si="349"/>
        <v>0</v>
      </c>
    </row>
    <row r="4457" spans="24:29" x14ac:dyDescent="0.3">
      <c r="X4457" s="970" t="str">
        <f t="shared" si="347"/>
        <v>PAS AE 2018</v>
      </c>
      <c r="Y4457" s="970" t="str">
        <f t="shared" si="348"/>
        <v/>
      </c>
      <c r="Z4457" s="957">
        <f t="shared" si="345"/>
        <v>0</v>
      </c>
      <c r="AA4457" s="957" t="str">
        <f t="shared" si="346"/>
        <v/>
      </c>
      <c r="AB4457" s="957">
        <f t="array" ref="AB4457">MAX(($I$2:$I$10000=I4457)*($W$2:$W$10000=W4457)*($E$2:$E$10000="51")*($P$2:$P$10000))</f>
        <v>0</v>
      </c>
      <c r="AC4457" s="957">
        <f t="shared" si="349"/>
        <v>0</v>
      </c>
    </row>
    <row r="4458" spans="24:29" x14ac:dyDescent="0.3">
      <c r="X4458" s="970" t="str">
        <f t="shared" si="347"/>
        <v>PAS AE 2018</v>
      </c>
      <c r="Y4458" s="970" t="str">
        <f t="shared" si="348"/>
        <v/>
      </c>
      <c r="Z4458" s="957">
        <f t="shared" si="345"/>
        <v>0</v>
      </c>
      <c r="AA4458" s="957" t="str">
        <f t="shared" si="346"/>
        <v/>
      </c>
      <c r="AB4458" s="957">
        <f t="array" ref="AB4458">MAX(($I$2:$I$10000=I4458)*($W$2:$W$10000=W4458)*($E$2:$E$10000="51")*($P$2:$P$10000))</f>
        <v>0</v>
      </c>
      <c r="AC4458" s="957">
        <f t="shared" si="349"/>
        <v>0</v>
      </c>
    </row>
    <row r="4459" spans="24:29" x14ac:dyDescent="0.3">
      <c r="X4459" s="970" t="str">
        <f t="shared" si="347"/>
        <v>PAS AE 2018</v>
      </c>
      <c r="Y4459" s="970" t="str">
        <f t="shared" si="348"/>
        <v/>
      </c>
      <c r="Z4459" s="957">
        <f t="shared" si="345"/>
        <v>0</v>
      </c>
      <c r="AA4459" s="957" t="str">
        <f t="shared" si="346"/>
        <v/>
      </c>
      <c r="AB4459" s="957">
        <f t="array" ref="AB4459">MAX(($I$2:$I$10000=I4459)*($W$2:$W$10000=W4459)*($E$2:$E$10000="51")*($P$2:$P$10000))</f>
        <v>0</v>
      </c>
      <c r="AC4459" s="957">
        <f t="shared" si="349"/>
        <v>0</v>
      </c>
    </row>
    <row r="4460" spans="24:29" x14ac:dyDescent="0.3">
      <c r="X4460" s="970" t="str">
        <f t="shared" si="347"/>
        <v>PAS AE 2018</v>
      </c>
      <c r="Y4460" s="970" t="str">
        <f t="shared" si="348"/>
        <v/>
      </c>
      <c r="Z4460" s="957">
        <f t="shared" si="345"/>
        <v>0</v>
      </c>
      <c r="AA4460" s="957" t="str">
        <f t="shared" si="346"/>
        <v/>
      </c>
      <c r="AB4460" s="957">
        <f t="array" ref="AB4460">MAX(($I$2:$I$10000=I4460)*($W$2:$W$10000=W4460)*($E$2:$E$10000="51")*($P$2:$P$10000))</f>
        <v>0</v>
      </c>
      <c r="AC4460" s="957">
        <f t="shared" si="349"/>
        <v>0</v>
      </c>
    </row>
    <row r="4461" spans="24:29" x14ac:dyDescent="0.3">
      <c r="X4461" s="970" t="str">
        <f t="shared" si="347"/>
        <v>PAS AE 2018</v>
      </c>
      <c r="Y4461" s="970" t="str">
        <f t="shared" si="348"/>
        <v/>
      </c>
      <c r="Z4461" s="957">
        <f t="shared" si="345"/>
        <v>0</v>
      </c>
      <c r="AA4461" s="957" t="str">
        <f t="shared" si="346"/>
        <v/>
      </c>
      <c r="AB4461" s="957">
        <f t="array" ref="AB4461">MAX(($I$2:$I$10000=I4461)*($W$2:$W$10000=W4461)*($E$2:$E$10000="51")*($P$2:$P$10000))</f>
        <v>0</v>
      </c>
      <c r="AC4461" s="957">
        <f t="shared" si="349"/>
        <v>0</v>
      </c>
    </row>
    <row r="4462" spans="24:29" x14ac:dyDescent="0.3">
      <c r="X4462" s="970" t="str">
        <f t="shared" si="347"/>
        <v>PAS AE 2018</v>
      </c>
      <c r="Y4462" s="970" t="str">
        <f t="shared" si="348"/>
        <v/>
      </c>
      <c r="Z4462" s="957">
        <f t="shared" si="345"/>
        <v>0</v>
      </c>
      <c r="AA4462" s="957" t="str">
        <f t="shared" si="346"/>
        <v/>
      </c>
      <c r="AB4462" s="957">
        <f t="array" ref="AB4462">MAX(($I$2:$I$10000=I4462)*($W$2:$W$10000=W4462)*($E$2:$E$10000="51")*($P$2:$P$10000))</f>
        <v>0</v>
      </c>
      <c r="AC4462" s="957">
        <f t="shared" si="349"/>
        <v>0</v>
      </c>
    </row>
    <row r="4463" spans="24:29" x14ac:dyDescent="0.3">
      <c r="X4463" s="970" t="str">
        <f t="shared" si="347"/>
        <v>PAS AE 2018</v>
      </c>
      <c r="Y4463" s="970" t="str">
        <f t="shared" si="348"/>
        <v/>
      </c>
      <c r="Z4463" s="957">
        <f t="shared" si="345"/>
        <v>0</v>
      </c>
      <c r="AA4463" s="957" t="str">
        <f t="shared" si="346"/>
        <v/>
      </c>
      <c r="AB4463" s="957">
        <f t="array" ref="AB4463">MAX(($I$2:$I$10000=I4463)*($W$2:$W$10000=W4463)*($E$2:$E$10000="51")*($P$2:$P$10000))</f>
        <v>0</v>
      </c>
      <c r="AC4463" s="957">
        <f t="shared" si="349"/>
        <v>0</v>
      </c>
    </row>
    <row r="4464" spans="24:29" x14ac:dyDescent="0.3">
      <c r="X4464" s="970" t="str">
        <f t="shared" si="347"/>
        <v>PAS AE 2018</v>
      </c>
      <c r="Y4464" s="970" t="str">
        <f t="shared" si="348"/>
        <v/>
      </c>
      <c r="Z4464" s="957">
        <f t="shared" si="345"/>
        <v>0</v>
      </c>
      <c r="AA4464" s="957" t="str">
        <f t="shared" si="346"/>
        <v/>
      </c>
      <c r="AB4464" s="957">
        <f t="array" ref="AB4464">MAX(($I$2:$I$10000=I4464)*($W$2:$W$10000=W4464)*($E$2:$E$10000="51")*($P$2:$P$10000))</f>
        <v>0</v>
      </c>
      <c r="AC4464" s="957">
        <f t="shared" si="349"/>
        <v>0</v>
      </c>
    </row>
    <row r="4465" spans="24:29" x14ac:dyDescent="0.3">
      <c r="X4465" s="970" t="str">
        <f t="shared" si="347"/>
        <v>PAS AE 2018</v>
      </c>
      <c r="Y4465" s="970" t="str">
        <f t="shared" si="348"/>
        <v/>
      </c>
      <c r="Z4465" s="957">
        <f t="shared" si="345"/>
        <v>0</v>
      </c>
      <c r="AA4465" s="957" t="str">
        <f t="shared" si="346"/>
        <v/>
      </c>
      <c r="AB4465" s="957">
        <f t="array" ref="AB4465">MAX(($I$2:$I$10000=I4465)*($W$2:$W$10000=W4465)*($E$2:$E$10000="51")*($P$2:$P$10000))</f>
        <v>0</v>
      </c>
      <c r="AC4465" s="957">
        <f t="shared" si="349"/>
        <v>0</v>
      </c>
    </row>
    <row r="4466" spans="24:29" x14ac:dyDescent="0.3">
      <c r="X4466" s="970" t="str">
        <f t="shared" si="347"/>
        <v>PAS AE 2018</v>
      </c>
      <c r="Y4466" s="970" t="str">
        <f t="shared" si="348"/>
        <v/>
      </c>
      <c r="Z4466" s="957">
        <f t="shared" si="345"/>
        <v>0</v>
      </c>
      <c r="AA4466" s="957" t="str">
        <f t="shared" si="346"/>
        <v/>
      </c>
      <c r="AB4466" s="957">
        <f t="array" ref="AB4466">MAX(($I$2:$I$10000=I4466)*($W$2:$W$10000=W4466)*($E$2:$E$10000="51")*($P$2:$P$10000))</f>
        <v>0</v>
      </c>
      <c r="AC4466" s="957">
        <f t="shared" si="349"/>
        <v>0</v>
      </c>
    </row>
    <row r="4467" spans="24:29" x14ac:dyDescent="0.3">
      <c r="X4467" s="970" t="str">
        <f t="shared" si="347"/>
        <v>PAS AE 2018</v>
      </c>
      <c r="Y4467" s="970" t="str">
        <f t="shared" si="348"/>
        <v/>
      </c>
      <c r="Z4467" s="957">
        <f t="shared" si="345"/>
        <v>0</v>
      </c>
      <c r="AA4467" s="957" t="str">
        <f t="shared" si="346"/>
        <v/>
      </c>
      <c r="AB4467" s="957">
        <f t="array" ref="AB4467">MAX(($I$2:$I$10000=I4467)*($W$2:$W$10000=W4467)*($E$2:$E$10000="51")*($P$2:$P$10000))</f>
        <v>0</v>
      </c>
      <c r="AC4467" s="957">
        <f t="shared" si="349"/>
        <v>0</v>
      </c>
    </row>
    <row r="4468" spans="24:29" x14ac:dyDescent="0.3">
      <c r="X4468" s="970" t="str">
        <f t="shared" si="347"/>
        <v>PAS AE 2018</v>
      </c>
      <c r="Y4468" s="970" t="str">
        <f t="shared" si="348"/>
        <v/>
      </c>
      <c r="Z4468" s="957">
        <f t="shared" si="345"/>
        <v>0</v>
      </c>
      <c r="AA4468" s="957" t="str">
        <f t="shared" si="346"/>
        <v/>
      </c>
      <c r="AB4468" s="957">
        <f t="array" ref="AB4468">MAX(($I$2:$I$10000=I4468)*($W$2:$W$10000=W4468)*($E$2:$E$10000="51")*($P$2:$P$10000))</f>
        <v>0</v>
      </c>
      <c r="AC4468" s="957">
        <f t="shared" si="349"/>
        <v>0</v>
      </c>
    </row>
    <row r="4469" spans="24:29" x14ac:dyDescent="0.3">
      <c r="X4469" s="970" t="str">
        <f t="shared" si="347"/>
        <v>PAS AE 2018</v>
      </c>
      <c r="Y4469" s="970" t="str">
        <f t="shared" si="348"/>
        <v/>
      </c>
      <c r="Z4469" s="957">
        <f t="shared" si="345"/>
        <v>0</v>
      </c>
      <c r="AA4469" s="957" t="str">
        <f t="shared" si="346"/>
        <v/>
      </c>
      <c r="AB4469" s="957">
        <f t="array" ref="AB4469">MAX(($I$2:$I$10000=I4469)*($W$2:$W$10000=W4469)*($E$2:$E$10000="51")*($P$2:$P$10000))</f>
        <v>0</v>
      </c>
      <c r="AC4469" s="957">
        <f t="shared" si="349"/>
        <v>0</v>
      </c>
    </row>
    <row r="4470" spans="24:29" x14ac:dyDescent="0.3">
      <c r="X4470" s="970" t="str">
        <f t="shared" si="347"/>
        <v>PAS AE 2018</v>
      </c>
      <c r="Y4470" s="970" t="str">
        <f t="shared" si="348"/>
        <v/>
      </c>
      <c r="Z4470" s="957">
        <f t="shared" si="345"/>
        <v>0</v>
      </c>
      <c r="AA4470" s="957" t="str">
        <f t="shared" si="346"/>
        <v/>
      </c>
      <c r="AB4470" s="957">
        <f t="array" ref="AB4470">MAX(($I$2:$I$10000=I4470)*($W$2:$W$10000=W4470)*($E$2:$E$10000="51")*($P$2:$P$10000))</f>
        <v>0</v>
      </c>
      <c r="AC4470" s="957">
        <f t="shared" si="349"/>
        <v>0</v>
      </c>
    </row>
    <row r="4471" spans="24:29" x14ac:dyDescent="0.3">
      <c r="X4471" s="970" t="str">
        <f t="shared" si="347"/>
        <v>PAS AE 2018</v>
      </c>
      <c r="Y4471" s="970" t="str">
        <f t="shared" si="348"/>
        <v/>
      </c>
      <c r="Z4471" s="957">
        <f t="shared" si="345"/>
        <v>0</v>
      </c>
      <c r="AA4471" s="957" t="str">
        <f t="shared" si="346"/>
        <v/>
      </c>
      <c r="AB4471" s="957">
        <f t="array" ref="AB4471">MAX(($I$2:$I$10000=I4471)*($W$2:$W$10000=W4471)*($E$2:$E$10000="51")*($P$2:$P$10000))</f>
        <v>0</v>
      </c>
      <c r="AC4471" s="957">
        <f t="shared" si="349"/>
        <v>0</v>
      </c>
    </row>
    <row r="4472" spans="24:29" x14ac:dyDescent="0.3">
      <c r="X4472" s="970" t="str">
        <f t="shared" si="347"/>
        <v>PAS AE 2018</v>
      </c>
      <c r="Y4472" s="970" t="str">
        <f t="shared" si="348"/>
        <v/>
      </c>
      <c r="Z4472" s="957">
        <f t="shared" si="345"/>
        <v>0</v>
      </c>
      <c r="AA4472" s="957" t="str">
        <f t="shared" si="346"/>
        <v/>
      </c>
      <c r="AB4472" s="957">
        <f t="array" ref="AB4472">MAX(($I$2:$I$10000=I4472)*($W$2:$W$10000=W4472)*($E$2:$E$10000="51")*($P$2:$P$10000))</f>
        <v>0</v>
      </c>
      <c r="AC4472" s="957">
        <f t="shared" si="349"/>
        <v>0</v>
      </c>
    </row>
    <row r="4473" spans="24:29" x14ac:dyDescent="0.3">
      <c r="X4473" s="970" t="str">
        <f t="shared" si="347"/>
        <v>PAS AE 2018</v>
      </c>
      <c r="Y4473" s="970" t="str">
        <f t="shared" si="348"/>
        <v/>
      </c>
      <c r="Z4473" s="957">
        <f t="shared" si="345"/>
        <v>0</v>
      </c>
      <c r="AA4473" s="957" t="str">
        <f t="shared" si="346"/>
        <v/>
      </c>
      <c r="AB4473" s="957">
        <f t="array" ref="AB4473">MAX(($I$2:$I$10000=I4473)*($W$2:$W$10000=W4473)*($E$2:$E$10000="51")*($P$2:$P$10000))</f>
        <v>0</v>
      </c>
      <c r="AC4473" s="957">
        <f t="shared" si="349"/>
        <v>0</v>
      </c>
    </row>
    <row r="4474" spans="24:29" x14ac:dyDescent="0.3">
      <c r="X4474" s="970" t="str">
        <f t="shared" si="347"/>
        <v>PAS AE 2018</v>
      </c>
      <c r="Y4474" s="970" t="str">
        <f t="shared" si="348"/>
        <v/>
      </c>
      <c r="Z4474" s="957">
        <f t="shared" si="345"/>
        <v>0</v>
      </c>
      <c r="AA4474" s="957" t="str">
        <f t="shared" si="346"/>
        <v/>
      </c>
      <c r="AB4474" s="957">
        <f t="array" ref="AB4474">MAX(($I$2:$I$10000=I4474)*($W$2:$W$10000=W4474)*($E$2:$E$10000="51")*($P$2:$P$10000))</f>
        <v>0</v>
      </c>
      <c r="AC4474" s="957">
        <f t="shared" si="349"/>
        <v>0</v>
      </c>
    </row>
    <row r="4475" spans="24:29" x14ac:dyDescent="0.3">
      <c r="X4475" s="970" t="str">
        <f t="shared" si="347"/>
        <v>PAS AE 2018</v>
      </c>
      <c r="Y4475" s="970" t="str">
        <f t="shared" si="348"/>
        <v/>
      </c>
      <c r="Z4475" s="957">
        <f t="shared" si="345"/>
        <v>0</v>
      </c>
      <c r="AA4475" s="957" t="str">
        <f t="shared" si="346"/>
        <v/>
      </c>
      <c r="AB4475" s="957">
        <f t="array" ref="AB4475">MAX(($I$2:$I$10000=I4475)*($W$2:$W$10000=W4475)*($E$2:$E$10000="51")*($P$2:$P$10000))</f>
        <v>0</v>
      </c>
      <c r="AC4475" s="957">
        <f t="shared" si="349"/>
        <v>0</v>
      </c>
    </row>
    <row r="4476" spans="24:29" x14ac:dyDescent="0.3">
      <c r="X4476" s="970" t="str">
        <f t="shared" si="347"/>
        <v>PAS AE 2018</v>
      </c>
      <c r="Y4476" s="970" t="str">
        <f t="shared" si="348"/>
        <v/>
      </c>
      <c r="Z4476" s="957">
        <f t="shared" si="345"/>
        <v>0</v>
      </c>
      <c r="AA4476" s="957" t="str">
        <f t="shared" si="346"/>
        <v/>
      </c>
      <c r="AB4476" s="957">
        <f t="array" ref="AB4476">MAX(($I$2:$I$10000=I4476)*($W$2:$W$10000=W4476)*($E$2:$E$10000="51")*($P$2:$P$10000))</f>
        <v>0</v>
      </c>
      <c r="AC4476" s="957">
        <f t="shared" si="349"/>
        <v>0</v>
      </c>
    </row>
    <row r="4477" spans="24:29" x14ac:dyDescent="0.3">
      <c r="X4477" s="970" t="str">
        <f t="shared" si="347"/>
        <v>PAS AE 2018</v>
      </c>
      <c r="Y4477" s="970" t="str">
        <f t="shared" si="348"/>
        <v/>
      </c>
      <c r="Z4477" s="957">
        <f t="shared" si="345"/>
        <v>0</v>
      </c>
      <c r="AA4477" s="957" t="str">
        <f t="shared" si="346"/>
        <v/>
      </c>
      <c r="AB4477" s="957">
        <f t="array" ref="AB4477">MAX(($I$2:$I$10000=I4477)*($W$2:$W$10000=W4477)*($E$2:$E$10000="51")*($P$2:$P$10000))</f>
        <v>0</v>
      </c>
      <c r="AC4477" s="957">
        <f t="shared" si="349"/>
        <v>0</v>
      </c>
    </row>
    <row r="4478" spans="24:29" x14ac:dyDescent="0.3">
      <c r="X4478" s="970" t="str">
        <f t="shared" si="347"/>
        <v>PAS AE 2018</v>
      </c>
      <c r="Y4478" s="970" t="str">
        <f t="shared" si="348"/>
        <v/>
      </c>
      <c r="Z4478" s="957">
        <f t="shared" si="345"/>
        <v>0</v>
      </c>
      <c r="AA4478" s="957" t="str">
        <f t="shared" si="346"/>
        <v/>
      </c>
      <c r="AB4478" s="957">
        <f t="array" ref="AB4478">MAX(($I$2:$I$10000=I4478)*($W$2:$W$10000=W4478)*($E$2:$E$10000="51")*($P$2:$P$10000))</f>
        <v>0</v>
      </c>
      <c r="AC4478" s="957">
        <f t="shared" si="349"/>
        <v>0</v>
      </c>
    </row>
    <row r="4479" spans="24:29" x14ac:dyDescent="0.3">
      <c r="X4479" s="970" t="str">
        <f t="shared" si="347"/>
        <v>PAS AE 2018</v>
      </c>
      <c r="Y4479" s="970" t="str">
        <f t="shared" si="348"/>
        <v/>
      </c>
      <c r="Z4479" s="957">
        <f t="shared" si="345"/>
        <v>0</v>
      </c>
      <c r="AA4479" s="957" t="str">
        <f t="shared" si="346"/>
        <v/>
      </c>
      <c r="AB4479" s="957">
        <f t="array" ref="AB4479">MAX(($I$2:$I$10000=I4479)*($W$2:$W$10000=W4479)*($E$2:$E$10000="51")*($P$2:$P$10000))</f>
        <v>0</v>
      </c>
      <c r="AC4479" s="957">
        <f t="shared" si="349"/>
        <v>0</v>
      </c>
    </row>
    <row r="4480" spans="24:29" x14ac:dyDescent="0.3">
      <c r="X4480" s="970" t="str">
        <f t="shared" si="347"/>
        <v>PAS AE 2018</v>
      </c>
      <c r="Y4480" s="970" t="str">
        <f t="shared" si="348"/>
        <v/>
      </c>
      <c r="Z4480" s="957">
        <f t="shared" si="345"/>
        <v>0</v>
      </c>
      <c r="AA4480" s="957" t="str">
        <f t="shared" si="346"/>
        <v/>
      </c>
      <c r="AB4480" s="957">
        <f t="array" ref="AB4480">MAX(($I$2:$I$10000=I4480)*($W$2:$W$10000=W4480)*($E$2:$E$10000="51")*($P$2:$P$10000))</f>
        <v>0</v>
      </c>
      <c r="AC4480" s="957">
        <f t="shared" si="349"/>
        <v>0</v>
      </c>
    </row>
    <row r="4481" spans="24:29" x14ac:dyDescent="0.3">
      <c r="X4481" s="970" t="str">
        <f t="shared" si="347"/>
        <v>PAS AE 2018</v>
      </c>
      <c r="Y4481" s="970" t="str">
        <f t="shared" si="348"/>
        <v/>
      </c>
      <c r="Z4481" s="957">
        <f t="shared" si="345"/>
        <v>0</v>
      </c>
      <c r="AA4481" s="957" t="str">
        <f t="shared" si="346"/>
        <v/>
      </c>
      <c r="AB4481" s="957">
        <f t="array" ref="AB4481">MAX(($I$2:$I$10000=I4481)*($W$2:$W$10000=W4481)*($E$2:$E$10000="51")*($P$2:$P$10000))</f>
        <v>0</v>
      </c>
      <c r="AC4481" s="957">
        <f t="shared" si="349"/>
        <v>0</v>
      </c>
    </row>
    <row r="4482" spans="24:29" x14ac:dyDescent="0.3">
      <c r="X4482" s="970" t="str">
        <f t="shared" si="347"/>
        <v>PAS AE 2018</v>
      </c>
      <c r="Y4482" s="970" t="str">
        <f t="shared" si="348"/>
        <v/>
      </c>
      <c r="Z4482" s="957">
        <f t="shared" ref="Z4482:Z4545" si="350">IF(AND(X4482="AE 2018",Y4482&lt;&gt;"0"),F4482,0)</f>
        <v>0</v>
      </c>
      <c r="AA4482" s="957" t="str">
        <f t="shared" ref="AA4482:AA4545" si="351">LEFT(C4482,12)</f>
        <v/>
      </c>
      <c r="AB4482" s="957">
        <f t="array" ref="AB4482">MAX(($I$2:$I$10000=I4482)*($W$2:$W$10000=W4482)*($E$2:$E$10000="51")*($P$2:$P$10000))</f>
        <v>0</v>
      </c>
      <c r="AC4482" s="957">
        <f t="shared" si="349"/>
        <v>0</v>
      </c>
    </row>
    <row r="4483" spans="24:29" x14ac:dyDescent="0.3">
      <c r="X4483" s="970" t="str">
        <f t="shared" ref="X4483:X4546" si="352">IF(AND(OR(E4483="51",E4483="57",E4483="54",E4483="61"),YEAR(AB4483)=2018),"AE 2018","PAS AE 2018")</f>
        <v>PAS AE 2018</v>
      </c>
      <c r="Y4483" s="970" t="str">
        <f t="shared" ref="Y4483:Y4546" si="353">CONCATENATE(W4483,I4483,E4483)</f>
        <v/>
      </c>
      <c r="Z4483" s="957">
        <f t="shared" si="350"/>
        <v>0</v>
      </c>
      <c r="AA4483" s="957" t="str">
        <f t="shared" si="351"/>
        <v/>
      </c>
      <c r="AB4483" s="957">
        <f t="array" ref="AB4483">MAX(($I$2:$I$10000=I4483)*($W$2:$W$10000=W4483)*($E$2:$E$10000="51")*($P$2:$P$10000))</f>
        <v>0</v>
      </c>
      <c r="AC4483" s="957">
        <f t="shared" ref="AC4483:AC4546" si="354">IF(YEAR(A4483)&gt;2018,0,F4483)</f>
        <v>0</v>
      </c>
    </row>
    <row r="4484" spans="24:29" x14ac:dyDescent="0.3">
      <c r="X4484" s="970" t="str">
        <f t="shared" si="352"/>
        <v>PAS AE 2018</v>
      </c>
      <c r="Y4484" s="970" t="str">
        <f t="shared" si="353"/>
        <v/>
      </c>
      <c r="Z4484" s="957">
        <f t="shared" si="350"/>
        <v>0</v>
      </c>
      <c r="AA4484" s="957" t="str">
        <f t="shared" si="351"/>
        <v/>
      </c>
      <c r="AB4484" s="957">
        <f t="array" ref="AB4484">MAX(($I$2:$I$10000=I4484)*($W$2:$W$10000=W4484)*($E$2:$E$10000="51")*($P$2:$P$10000))</f>
        <v>0</v>
      </c>
      <c r="AC4484" s="957">
        <f t="shared" si="354"/>
        <v>0</v>
      </c>
    </row>
    <row r="4485" spans="24:29" x14ac:dyDescent="0.3">
      <c r="X4485" s="970" t="str">
        <f t="shared" si="352"/>
        <v>PAS AE 2018</v>
      </c>
      <c r="Y4485" s="970" t="str">
        <f t="shared" si="353"/>
        <v/>
      </c>
      <c r="Z4485" s="957">
        <f t="shared" si="350"/>
        <v>0</v>
      </c>
      <c r="AA4485" s="957" t="str">
        <f t="shared" si="351"/>
        <v/>
      </c>
      <c r="AB4485" s="957">
        <f t="array" ref="AB4485">MAX(($I$2:$I$10000=I4485)*($W$2:$W$10000=W4485)*($E$2:$E$10000="51")*($P$2:$P$10000))</f>
        <v>0</v>
      </c>
      <c r="AC4485" s="957">
        <f t="shared" si="354"/>
        <v>0</v>
      </c>
    </row>
    <row r="4486" spans="24:29" x14ac:dyDescent="0.3">
      <c r="X4486" s="970" t="str">
        <f t="shared" si="352"/>
        <v>PAS AE 2018</v>
      </c>
      <c r="Y4486" s="970" t="str">
        <f t="shared" si="353"/>
        <v/>
      </c>
      <c r="Z4486" s="957">
        <f t="shared" si="350"/>
        <v>0</v>
      </c>
      <c r="AA4486" s="957" t="str">
        <f t="shared" si="351"/>
        <v/>
      </c>
      <c r="AB4486" s="957">
        <f t="array" ref="AB4486">MAX(($I$2:$I$10000=I4486)*($W$2:$W$10000=W4486)*($E$2:$E$10000="51")*($P$2:$P$10000))</f>
        <v>0</v>
      </c>
      <c r="AC4486" s="957">
        <f t="shared" si="354"/>
        <v>0</v>
      </c>
    </row>
    <row r="4487" spans="24:29" x14ac:dyDescent="0.3">
      <c r="X4487" s="970" t="str">
        <f t="shared" si="352"/>
        <v>PAS AE 2018</v>
      </c>
      <c r="Y4487" s="970" t="str">
        <f t="shared" si="353"/>
        <v/>
      </c>
      <c r="Z4487" s="957">
        <f t="shared" si="350"/>
        <v>0</v>
      </c>
      <c r="AA4487" s="957" t="str">
        <f t="shared" si="351"/>
        <v/>
      </c>
      <c r="AB4487" s="957">
        <f t="array" ref="AB4487">MAX(($I$2:$I$10000=I4487)*($W$2:$W$10000=W4487)*($E$2:$E$10000="51")*($P$2:$P$10000))</f>
        <v>0</v>
      </c>
      <c r="AC4487" s="957">
        <f t="shared" si="354"/>
        <v>0</v>
      </c>
    </row>
    <row r="4488" spans="24:29" x14ac:dyDescent="0.3">
      <c r="X4488" s="970" t="str">
        <f t="shared" si="352"/>
        <v>PAS AE 2018</v>
      </c>
      <c r="Y4488" s="970" t="str">
        <f t="shared" si="353"/>
        <v/>
      </c>
      <c r="Z4488" s="957">
        <f t="shared" si="350"/>
        <v>0</v>
      </c>
      <c r="AA4488" s="957" t="str">
        <f t="shared" si="351"/>
        <v/>
      </c>
      <c r="AB4488" s="957">
        <f t="array" ref="AB4488">MAX(($I$2:$I$10000=I4488)*($W$2:$W$10000=W4488)*($E$2:$E$10000="51")*($P$2:$P$10000))</f>
        <v>0</v>
      </c>
      <c r="AC4488" s="957">
        <f t="shared" si="354"/>
        <v>0</v>
      </c>
    </row>
    <row r="4489" spans="24:29" x14ac:dyDescent="0.3">
      <c r="X4489" s="970" t="str">
        <f t="shared" si="352"/>
        <v>PAS AE 2018</v>
      </c>
      <c r="Y4489" s="970" t="str">
        <f t="shared" si="353"/>
        <v/>
      </c>
      <c r="Z4489" s="957">
        <f t="shared" si="350"/>
        <v>0</v>
      </c>
      <c r="AA4489" s="957" t="str">
        <f t="shared" si="351"/>
        <v/>
      </c>
      <c r="AB4489" s="957">
        <f t="array" ref="AB4489">MAX(($I$2:$I$10000=I4489)*($W$2:$W$10000=W4489)*($E$2:$E$10000="51")*($P$2:$P$10000))</f>
        <v>0</v>
      </c>
      <c r="AC4489" s="957">
        <f t="shared" si="354"/>
        <v>0</v>
      </c>
    </row>
    <row r="4490" spans="24:29" x14ac:dyDescent="0.3">
      <c r="X4490" s="970" t="str">
        <f t="shared" si="352"/>
        <v>PAS AE 2018</v>
      </c>
      <c r="Y4490" s="970" t="str">
        <f t="shared" si="353"/>
        <v/>
      </c>
      <c r="Z4490" s="957">
        <f t="shared" si="350"/>
        <v>0</v>
      </c>
      <c r="AA4490" s="957" t="str">
        <f t="shared" si="351"/>
        <v/>
      </c>
      <c r="AB4490" s="957">
        <f t="array" ref="AB4490">MAX(($I$2:$I$10000=I4490)*($W$2:$W$10000=W4490)*($E$2:$E$10000="51")*($P$2:$P$10000))</f>
        <v>0</v>
      </c>
      <c r="AC4490" s="957">
        <f t="shared" si="354"/>
        <v>0</v>
      </c>
    </row>
    <row r="4491" spans="24:29" x14ac:dyDescent="0.3">
      <c r="X4491" s="970" t="str">
        <f t="shared" si="352"/>
        <v>PAS AE 2018</v>
      </c>
      <c r="Y4491" s="970" t="str">
        <f t="shared" si="353"/>
        <v/>
      </c>
      <c r="Z4491" s="957">
        <f t="shared" si="350"/>
        <v>0</v>
      </c>
      <c r="AA4491" s="957" t="str">
        <f t="shared" si="351"/>
        <v/>
      </c>
      <c r="AB4491" s="957">
        <f t="array" ref="AB4491">MAX(($I$2:$I$10000=I4491)*($W$2:$W$10000=W4491)*($E$2:$E$10000="51")*($P$2:$P$10000))</f>
        <v>0</v>
      </c>
      <c r="AC4491" s="957">
        <f t="shared" si="354"/>
        <v>0</v>
      </c>
    </row>
    <row r="4492" spans="24:29" x14ac:dyDescent="0.3">
      <c r="X4492" s="970" t="str">
        <f t="shared" si="352"/>
        <v>PAS AE 2018</v>
      </c>
      <c r="Y4492" s="970" t="str">
        <f t="shared" si="353"/>
        <v/>
      </c>
      <c r="Z4492" s="957">
        <f t="shared" si="350"/>
        <v>0</v>
      </c>
      <c r="AA4492" s="957" t="str">
        <f t="shared" si="351"/>
        <v/>
      </c>
      <c r="AB4492" s="957">
        <f t="array" ref="AB4492">MAX(($I$2:$I$10000=I4492)*($W$2:$W$10000=W4492)*($E$2:$E$10000="51")*($P$2:$P$10000))</f>
        <v>0</v>
      </c>
      <c r="AC4492" s="957">
        <f t="shared" si="354"/>
        <v>0</v>
      </c>
    </row>
    <row r="4493" spans="24:29" x14ac:dyDescent="0.3">
      <c r="X4493" s="970" t="str">
        <f t="shared" si="352"/>
        <v>PAS AE 2018</v>
      </c>
      <c r="Y4493" s="970" t="str">
        <f t="shared" si="353"/>
        <v/>
      </c>
      <c r="Z4493" s="957">
        <f t="shared" si="350"/>
        <v>0</v>
      </c>
      <c r="AA4493" s="957" t="str">
        <f t="shared" si="351"/>
        <v/>
      </c>
      <c r="AB4493" s="957">
        <f t="array" ref="AB4493">MAX(($I$2:$I$10000=I4493)*($W$2:$W$10000=W4493)*($E$2:$E$10000="51")*($P$2:$P$10000))</f>
        <v>0</v>
      </c>
      <c r="AC4493" s="957">
        <f t="shared" si="354"/>
        <v>0</v>
      </c>
    </row>
    <row r="4494" spans="24:29" x14ac:dyDescent="0.3">
      <c r="X4494" s="970" t="str">
        <f t="shared" si="352"/>
        <v>PAS AE 2018</v>
      </c>
      <c r="Y4494" s="970" t="str">
        <f t="shared" si="353"/>
        <v/>
      </c>
      <c r="Z4494" s="957">
        <f t="shared" si="350"/>
        <v>0</v>
      </c>
      <c r="AA4494" s="957" t="str">
        <f t="shared" si="351"/>
        <v/>
      </c>
      <c r="AB4494" s="957">
        <f t="array" ref="AB4494">MAX(($I$2:$I$10000=I4494)*($W$2:$W$10000=W4494)*($E$2:$E$10000="51")*($P$2:$P$10000))</f>
        <v>0</v>
      </c>
      <c r="AC4494" s="957">
        <f t="shared" si="354"/>
        <v>0</v>
      </c>
    </row>
    <row r="4495" spans="24:29" x14ac:dyDescent="0.3">
      <c r="X4495" s="970" t="str">
        <f t="shared" si="352"/>
        <v>PAS AE 2018</v>
      </c>
      <c r="Y4495" s="970" t="str">
        <f t="shared" si="353"/>
        <v/>
      </c>
      <c r="Z4495" s="957">
        <f t="shared" si="350"/>
        <v>0</v>
      </c>
      <c r="AA4495" s="957" t="str">
        <f t="shared" si="351"/>
        <v/>
      </c>
      <c r="AB4495" s="957">
        <f t="array" ref="AB4495">MAX(($I$2:$I$10000=I4495)*($W$2:$W$10000=W4495)*($E$2:$E$10000="51")*($P$2:$P$10000))</f>
        <v>0</v>
      </c>
      <c r="AC4495" s="957">
        <f t="shared" si="354"/>
        <v>0</v>
      </c>
    </row>
    <row r="4496" spans="24:29" x14ac:dyDescent="0.3">
      <c r="X4496" s="970" t="str">
        <f t="shared" si="352"/>
        <v>PAS AE 2018</v>
      </c>
      <c r="Y4496" s="970" t="str">
        <f t="shared" si="353"/>
        <v/>
      </c>
      <c r="Z4496" s="957">
        <f t="shared" si="350"/>
        <v>0</v>
      </c>
      <c r="AA4496" s="957" t="str">
        <f t="shared" si="351"/>
        <v/>
      </c>
      <c r="AB4496" s="957">
        <f t="array" ref="AB4496">MAX(($I$2:$I$10000=I4496)*($W$2:$W$10000=W4496)*($E$2:$E$10000="51")*($P$2:$P$10000))</f>
        <v>0</v>
      </c>
      <c r="AC4496" s="957">
        <f t="shared" si="354"/>
        <v>0</v>
      </c>
    </row>
    <row r="4497" spans="24:29" x14ac:dyDescent="0.3">
      <c r="X4497" s="970" t="str">
        <f t="shared" si="352"/>
        <v>PAS AE 2018</v>
      </c>
      <c r="Y4497" s="970" t="str">
        <f t="shared" si="353"/>
        <v/>
      </c>
      <c r="Z4497" s="957">
        <f t="shared" si="350"/>
        <v>0</v>
      </c>
      <c r="AA4497" s="957" t="str">
        <f t="shared" si="351"/>
        <v/>
      </c>
      <c r="AB4497" s="957">
        <f t="array" ref="AB4497">MAX(($I$2:$I$10000=I4497)*($W$2:$W$10000=W4497)*($E$2:$E$10000="51")*($P$2:$P$10000))</f>
        <v>0</v>
      </c>
      <c r="AC4497" s="957">
        <f t="shared" si="354"/>
        <v>0</v>
      </c>
    </row>
    <row r="4498" spans="24:29" x14ac:dyDescent="0.3">
      <c r="X4498" s="970" t="str">
        <f t="shared" si="352"/>
        <v>PAS AE 2018</v>
      </c>
      <c r="Y4498" s="970" t="str">
        <f t="shared" si="353"/>
        <v/>
      </c>
      <c r="Z4498" s="957">
        <f t="shared" si="350"/>
        <v>0</v>
      </c>
      <c r="AA4498" s="957" t="str">
        <f t="shared" si="351"/>
        <v/>
      </c>
      <c r="AB4498" s="957">
        <f t="array" ref="AB4498">MAX(($I$2:$I$10000=I4498)*($W$2:$W$10000=W4498)*($E$2:$E$10000="51")*($P$2:$P$10000))</f>
        <v>0</v>
      </c>
      <c r="AC4498" s="957">
        <f t="shared" si="354"/>
        <v>0</v>
      </c>
    </row>
    <row r="4499" spans="24:29" x14ac:dyDescent="0.3">
      <c r="X4499" s="970" t="str">
        <f t="shared" si="352"/>
        <v>PAS AE 2018</v>
      </c>
      <c r="Y4499" s="970" t="str">
        <f t="shared" si="353"/>
        <v/>
      </c>
      <c r="Z4499" s="957">
        <f t="shared" si="350"/>
        <v>0</v>
      </c>
      <c r="AA4499" s="957" t="str">
        <f t="shared" si="351"/>
        <v/>
      </c>
      <c r="AB4499" s="957">
        <f t="array" ref="AB4499">MAX(($I$2:$I$10000=I4499)*($W$2:$W$10000=W4499)*($E$2:$E$10000="51")*($P$2:$P$10000))</f>
        <v>0</v>
      </c>
      <c r="AC4499" s="957">
        <f t="shared" si="354"/>
        <v>0</v>
      </c>
    </row>
    <row r="4500" spans="24:29" x14ac:dyDescent="0.3">
      <c r="X4500" s="970" t="str">
        <f t="shared" si="352"/>
        <v>PAS AE 2018</v>
      </c>
      <c r="Y4500" s="970" t="str">
        <f t="shared" si="353"/>
        <v/>
      </c>
      <c r="Z4500" s="957">
        <f t="shared" si="350"/>
        <v>0</v>
      </c>
      <c r="AA4500" s="957" t="str">
        <f t="shared" si="351"/>
        <v/>
      </c>
      <c r="AB4500" s="957">
        <f t="array" ref="AB4500">MAX(($I$2:$I$10000=I4500)*($W$2:$W$10000=W4500)*($E$2:$E$10000="51")*($P$2:$P$10000))</f>
        <v>0</v>
      </c>
      <c r="AC4500" s="957">
        <f t="shared" si="354"/>
        <v>0</v>
      </c>
    </row>
    <row r="4501" spans="24:29" x14ac:dyDescent="0.3">
      <c r="X4501" s="970" t="str">
        <f t="shared" si="352"/>
        <v>PAS AE 2018</v>
      </c>
      <c r="Y4501" s="970" t="str">
        <f t="shared" si="353"/>
        <v/>
      </c>
      <c r="Z4501" s="957">
        <f t="shared" si="350"/>
        <v>0</v>
      </c>
      <c r="AA4501" s="957" t="str">
        <f t="shared" si="351"/>
        <v/>
      </c>
      <c r="AB4501" s="957">
        <f t="array" ref="AB4501">MAX(($I$2:$I$10000=I4501)*($W$2:$W$10000=W4501)*($E$2:$E$10000="51")*($P$2:$P$10000))</f>
        <v>0</v>
      </c>
      <c r="AC4501" s="957">
        <f t="shared" si="354"/>
        <v>0</v>
      </c>
    </row>
    <row r="4502" spans="24:29" x14ac:dyDescent="0.3">
      <c r="X4502" s="970" t="str">
        <f t="shared" si="352"/>
        <v>PAS AE 2018</v>
      </c>
      <c r="Y4502" s="970" t="str">
        <f t="shared" si="353"/>
        <v/>
      </c>
      <c r="Z4502" s="957">
        <f t="shared" si="350"/>
        <v>0</v>
      </c>
      <c r="AA4502" s="957" t="str">
        <f t="shared" si="351"/>
        <v/>
      </c>
      <c r="AB4502" s="957">
        <f t="array" ref="AB4502">MAX(($I$2:$I$10000=I4502)*($W$2:$W$10000=W4502)*($E$2:$E$10000="51")*($P$2:$P$10000))</f>
        <v>0</v>
      </c>
      <c r="AC4502" s="957">
        <f t="shared" si="354"/>
        <v>0</v>
      </c>
    </row>
    <row r="4503" spans="24:29" x14ac:dyDescent="0.3">
      <c r="X4503" s="970" t="str">
        <f t="shared" si="352"/>
        <v>PAS AE 2018</v>
      </c>
      <c r="Y4503" s="970" t="str">
        <f t="shared" si="353"/>
        <v/>
      </c>
      <c r="Z4503" s="957">
        <f t="shared" si="350"/>
        <v>0</v>
      </c>
      <c r="AA4503" s="957" t="str">
        <f t="shared" si="351"/>
        <v/>
      </c>
      <c r="AB4503" s="957">
        <f t="array" ref="AB4503">MAX(($I$2:$I$10000=I4503)*($W$2:$W$10000=W4503)*($E$2:$E$10000="51")*($P$2:$P$10000))</f>
        <v>0</v>
      </c>
      <c r="AC4503" s="957">
        <f t="shared" si="354"/>
        <v>0</v>
      </c>
    </row>
    <row r="4504" spans="24:29" x14ac:dyDescent="0.3">
      <c r="X4504" s="970" t="str">
        <f t="shared" si="352"/>
        <v>PAS AE 2018</v>
      </c>
      <c r="Y4504" s="970" t="str">
        <f t="shared" si="353"/>
        <v/>
      </c>
      <c r="Z4504" s="957">
        <f t="shared" si="350"/>
        <v>0</v>
      </c>
      <c r="AA4504" s="957" t="str">
        <f t="shared" si="351"/>
        <v/>
      </c>
      <c r="AB4504" s="957">
        <f t="array" ref="AB4504">MAX(($I$2:$I$10000=I4504)*($W$2:$W$10000=W4504)*($E$2:$E$10000="51")*($P$2:$P$10000))</f>
        <v>0</v>
      </c>
      <c r="AC4504" s="957">
        <f t="shared" si="354"/>
        <v>0</v>
      </c>
    </row>
    <row r="4505" spans="24:29" x14ac:dyDescent="0.3">
      <c r="X4505" s="970" t="str">
        <f t="shared" si="352"/>
        <v>PAS AE 2018</v>
      </c>
      <c r="Y4505" s="970" t="str">
        <f t="shared" si="353"/>
        <v/>
      </c>
      <c r="Z4505" s="957">
        <f t="shared" si="350"/>
        <v>0</v>
      </c>
      <c r="AA4505" s="957" t="str">
        <f t="shared" si="351"/>
        <v/>
      </c>
      <c r="AB4505" s="957">
        <f t="array" ref="AB4505">MAX(($I$2:$I$10000=I4505)*($W$2:$W$10000=W4505)*($E$2:$E$10000="51")*($P$2:$P$10000))</f>
        <v>0</v>
      </c>
      <c r="AC4505" s="957">
        <f t="shared" si="354"/>
        <v>0</v>
      </c>
    </row>
    <row r="4506" spans="24:29" x14ac:dyDescent="0.3">
      <c r="X4506" s="970" t="str">
        <f t="shared" si="352"/>
        <v>PAS AE 2018</v>
      </c>
      <c r="Y4506" s="970" t="str">
        <f t="shared" si="353"/>
        <v/>
      </c>
      <c r="Z4506" s="957">
        <f t="shared" si="350"/>
        <v>0</v>
      </c>
      <c r="AA4506" s="957" t="str">
        <f t="shared" si="351"/>
        <v/>
      </c>
      <c r="AB4506" s="957">
        <f t="array" ref="AB4506">MAX(($I$2:$I$10000=I4506)*($W$2:$W$10000=W4506)*($E$2:$E$10000="51")*($P$2:$P$10000))</f>
        <v>0</v>
      </c>
      <c r="AC4506" s="957">
        <f t="shared" si="354"/>
        <v>0</v>
      </c>
    </row>
    <row r="4507" spans="24:29" x14ac:dyDescent="0.3">
      <c r="X4507" s="970" t="str">
        <f t="shared" si="352"/>
        <v>PAS AE 2018</v>
      </c>
      <c r="Y4507" s="970" t="str">
        <f t="shared" si="353"/>
        <v/>
      </c>
      <c r="Z4507" s="957">
        <f t="shared" si="350"/>
        <v>0</v>
      </c>
      <c r="AA4507" s="957" t="str">
        <f t="shared" si="351"/>
        <v/>
      </c>
      <c r="AB4507" s="957">
        <f t="array" ref="AB4507">MAX(($I$2:$I$10000=I4507)*($W$2:$W$10000=W4507)*($E$2:$E$10000="51")*($P$2:$P$10000))</f>
        <v>0</v>
      </c>
      <c r="AC4507" s="957">
        <f t="shared" si="354"/>
        <v>0</v>
      </c>
    </row>
    <row r="4508" spans="24:29" x14ac:dyDescent="0.3">
      <c r="X4508" s="970" t="str">
        <f t="shared" si="352"/>
        <v>PAS AE 2018</v>
      </c>
      <c r="Y4508" s="970" t="str">
        <f t="shared" si="353"/>
        <v/>
      </c>
      <c r="Z4508" s="957">
        <f t="shared" si="350"/>
        <v>0</v>
      </c>
      <c r="AA4508" s="957" t="str">
        <f t="shared" si="351"/>
        <v/>
      </c>
      <c r="AB4508" s="957">
        <f t="array" ref="AB4508">MAX(($I$2:$I$10000=I4508)*($W$2:$W$10000=W4508)*($E$2:$E$10000="51")*($P$2:$P$10000))</f>
        <v>0</v>
      </c>
      <c r="AC4508" s="957">
        <f t="shared" si="354"/>
        <v>0</v>
      </c>
    </row>
    <row r="4509" spans="24:29" x14ac:dyDescent="0.3">
      <c r="X4509" s="970" t="str">
        <f t="shared" si="352"/>
        <v>PAS AE 2018</v>
      </c>
      <c r="Y4509" s="970" t="str">
        <f t="shared" si="353"/>
        <v/>
      </c>
      <c r="Z4509" s="957">
        <f t="shared" si="350"/>
        <v>0</v>
      </c>
      <c r="AA4509" s="957" t="str">
        <f t="shared" si="351"/>
        <v/>
      </c>
      <c r="AB4509" s="957">
        <f t="array" ref="AB4509">MAX(($I$2:$I$10000=I4509)*($W$2:$W$10000=W4509)*($E$2:$E$10000="51")*($P$2:$P$10000))</f>
        <v>0</v>
      </c>
      <c r="AC4509" s="957">
        <f t="shared" si="354"/>
        <v>0</v>
      </c>
    </row>
    <row r="4510" spans="24:29" x14ac:dyDescent="0.3">
      <c r="X4510" s="970" t="str">
        <f t="shared" si="352"/>
        <v>PAS AE 2018</v>
      </c>
      <c r="Y4510" s="970" t="str">
        <f t="shared" si="353"/>
        <v/>
      </c>
      <c r="Z4510" s="957">
        <f t="shared" si="350"/>
        <v>0</v>
      </c>
      <c r="AA4510" s="957" t="str">
        <f t="shared" si="351"/>
        <v/>
      </c>
      <c r="AB4510" s="957">
        <f t="array" ref="AB4510">MAX(($I$2:$I$10000=I4510)*($W$2:$W$10000=W4510)*($E$2:$E$10000="51")*($P$2:$P$10000))</f>
        <v>0</v>
      </c>
      <c r="AC4510" s="957">
        <f t="shared" si="354"/>
        <v>0</v>
      </c>
    </row>
    <row r="4511" spans="24:29" x14ac:dyDescent="0.3">
      <c r="X4511" s="970" t="str">
        <f t="shared" si="352"/>
        <v>PAS AE 2018</v>
      </c>
      <c r="Y4511" s="970" t="str">
        <f t="shared" si="353"/>
        <v/>
      </c>
      <c r="Z4511" s="957">
        <f t="shared" si="350"/>
        <v>0</v>
      </c>
      <c r="AA4511" s="957" t="str">
        <f t="shared" si="351"/>
        <v/>
      </c>
      <c r="AB4511" s="957">
        <f t="array" ref="AB4511">MAX(($I$2:$I$10000=I4511)*($W$2:$W$10000=W4511)*($E$2:$E$10000="51")*($P$2:$P$10000))</f>
        <v>0</v>
      </c>
      <c r="AC4511" s="957">
        <f t="shared" si="354"/>
        <v>0</v>
      </c>
    </row>
    <row r="4512" spans="24:29" x14ac:dyDescent="0.3">
      <c r="X4512" s="970" t="str">
        <f t="shared" si="352"/>
        <v>PAS AE 2018</v>
      </c>
      <c r="Y4512" s="970" t="str">
        <f t="shared" si="353"/>
        <v/>
      </c>
      <c r="Z4512" s="957">
        <f t="shared" si="350"/>
        <v>0</v>
      </c>
      <c r="AA4512" s="957" t="str">
        <f t="shared" si="351"/>
        <v/>
      </c>
      <c r="AB4512" s="957">
        <f t="array" ref="AB4512">MAX(($I$2:$I$10000=I4512)*($W$2:$W$10000=W4512)*($E$2:$E$10000="51")*($P$2:$P$10000))</f>
        <v>0</v>
      </c>
      <c r="AC4512" s="957">
        <f t="shared" si="354"/>
        <v>0</v>
      </c>
    </row>
    <row r="4513" spans="24:29" x14ac:dyDescent="0.3">
      <c r="X4513" s="970" t="str">
        <f t="shared" si="352"/>
        <v>PAS AE 2018</v>
      </c>
      <c r="Y4513" s="970" t="str">
        <f t="shared" si="353"/>
        <v/>
      </c>
      <c r="Z4513" s="957">
        <f t="shared" si="350"/>
        <v>0</v>
      </c>
      <c r="AA4513" s="957" t="str">
        <f t="shared" si="351"/>
        <v/>
      </c>
      <c r="AB4513" s="957">
        <f t="array" ref="AB4513">MAX(($I$2:$I$10000=I4513)*($W$2:$W$10000=W4513)*($E$2:$E$10000="51")*($P$2:$P$10000))</f>
        <v>0</v>
      </c>
      <c r="AC4513" s="957">
        <f t="shared" si="354"/>
        <v>0</v>
      </c>
    </row>
    <row r="4514" spans="24:29" x14ac:dyDescent="0.3">
      <c r="X4514" s="970" t="str">
        <f t="shared" si="352"/>
        <v>PAS AE 2018</v>
      </c>
      <c r="Y4514" s="970" t="str">
        <f t="shared" si="353"/>
        <v/>
      </c>
      <c r="Z4514" s="957">
        <f t="shared" si="350"/>
        <v>0</v>
      </c>
      <c r="AA4514" s="957" t="str">
        <f t="shared" si="351"/>
        <v/>
      </c>
      <c r="AB4514" s="957">
        <f t="array" ref="AB4514">MAX(($I$2:$I$10000=I4514)*($W$2:$W$10000=W4514)*($E$2:$E$10000="51")*($P$2:$P$10000))</f>
        <v>0</v>
      </c>
      <c r="AC4514" s="957">
        <f t="shared" si="354"/>
        <v>0</v>
      </c>
    </row>
    <row r="4515" spans="24:29" x14ac:dyDescent="0.3">
      <c r="X4515" s="970" t="str">
        <f t="shared" si="352"/>
        <v>PAS AE 2018</v>
      </c>
      <c r="Y4515" s="970" t="str">
        <f t="shared" si="353"/>
        <v/>
      </c>
      <c r="Z4515" s="957">
        <f t="shared" si="350"/>
        <v>0</v>
      </c>
      <c r="AA4515" s="957" t="str">
        <f t="shared" si="351"/>
        <v/>
      </c>
      <c r="AB4515" s="957">
        <f t="array" ref="AB4515">MAX(($I$2:$I$10000=I4515)*($W$2:$W$10000=W4515)*($E$2:$E$10000="51")*($P$2:$P$10000))</f>
        <v>0</v>
      </c>
      <c r="AC4515" s="957">
        <f t="shared" si="354"/>
        <v>0</v>
      </c>
    </row>
    <row r="4516" spans="24:29" x14ac:dyDescent="0.3">
      <c r="X4516" s="970" t="str">
        <f t="shared" si="352"/>
        <v>PAS AE 2018</v>
      </c>
      <c r="Y4516" s="970" t="str">
        <f t="shared" si="353"/>
        <v/>
      </c>
      <c r="Z4516" s="957">
        <f t="shared" si="350"/>
        <v>0</v>
      </c>
      <c r="AA4516" s="957" t="str">
        <f t="shared" si="351"/>
        <v/>
      </c>
      <c r="AB4516" s="957">
        <f t="array" ref="AB4516">MAX(($I$2:$I$10000=I4516)*($W$2:$W$10000=W4516)*($E$2:$E$10000="51")*($P$2:$P$10000))</f>
        <v>0</v>
      </c>
      <c r="AC4516" s="957">
        <f t="shared" si="354"/>
        <v>0</v>
      </c>
    </row>
    <row r="4517" spans="24:29" x14ac:dyDescent="0.3">
      <c r="X4517" s="970" t="str">
        <f t="shared" si="352"/>
        <v>PAS AE 2018</v>
      </c>
      <c r="Y4517" s="970" t="str">
        <f t="shared" si="353"/>
        <v/>
      </c>
      <c r="Z4517" s="957">
        <f t="shared" si="350"/>
        <v>0</v>
      </c>
      <c r="AA4517" s="957" t="str">
        <f t="shared" si="351"/>
        <v/>
      </c>
      <c r="AB4517" s="957">
        <f t="array" ref="AB4517">MAX(($I$2:$I$10000=I4517)*($W$2:$W$10000=W4517)*($E$2:$E$10000="51")*($P$2:$P$10000))</f>
        <v>0</v>
      </c>
      <c r="AC4517" s="957">
        <f t="shared" si="354"/>
        <v>0</v>
      </c>
    </row>
    <row r="4518" spans="24:29" x14ac:dyDescent="0.3">
      <c r="X4518" s="970" t="str">
        <f t="shared" si="352"/>
        <v>PAS AE 2018</v>
      </c>
      <c r="Y4518" s="970" t="str">
        <f t="shared" si="353"/>
        <v/>
      </c>
      <c r="Z4518" s="957">
        <f t="shared" si="350"/>
        <v>0</v>
      </c>
      <c r="AA4518" s="957" t="str">
        <f t="shared" si="351"/>
        <v/>
      </c>
      <c r="AB4518" s="957">
        <f t="array" ref="AB4518">MAX(($I$2:$I$10000=I4518)*($W$2:$W$10000=W4518)*($E$2:$E$10000="51")*($P$2:$P$10000))</f>
        <v>0</v>
      </c>
      <c r="AC4518" s="957">
        <f t="shared" si="354"/>
        <v>0</v>
      </c>
    </row>
    <row r="4519" spans="24:29" x14ac:dyDescent="0.3">
      <c r="X4519" s="970" t="str">
        <f t="shared" si="352"/>
        <v>PAS AE 2018</v>
      </c>
      <c r="Y4519" s="970" t="str">
        <f t="shared" si="353"/>
        <v/>
      </c>
      <c r="Z4519" s="957">
        <f t="shared" si="350"/>
        <v>0</v>
      </c>
      <c r="AA4519" s="957" t="str">
        <f t="shared" si="351"/>
        <v/>
      </c>
      <c r="AB4519" s="957">
        <f t="array" ref="AB4519">MAX(($I$2:$I$10000=I4519)*($W$2:$W$10000=W4519)*($E$2:$E$10000="51")*($P$2:$P$10000))</f>
        <v>0</v>
      </c>
      <c r="AC4519" s="957">
        <f t="shared" si="354"/>
        <v>0</v>
      </c>
    </row>
    <row r="4520" spans="24:29" x14ac:dyDescent="0.3">
      <c r="X4520" s="970" t="str">
        <f t="shared" si="352"/>
        <v>PAS AE 2018</v>
      </c>
      <c r="Y4520" s="970" t="str">
        <f t="shared" si="353"/>
        <v/>
      </c>
      <c r="Z4520" s="957">
        <f t="shared" si="350"/>
        <v>0</v>
      </c>
      <c r="AA4520" s="957" t="str">
        <f t="shared" si="351"/>
        <v/>
      </c>
      <c r="AB4520" s="957">
        <f t="array" ref="AB4520">MAX(($I$2:$I$10000=I4520)*($W$2:$W$10000=W4520)*($E$2:$E$10000="51")*($P$2:$P$10000))</f>
        <v>0</v>
      </c>
      <c r="AC4520" s="957">
        <f t="shared" si="354"/>
        <v>0</v>
      </c>
    </row>
    <row r="4521" spans="24:29" x14ac:dyDescent="0.3">
      <c r="X4521" s="970" t="str">
        <f t="shared" si="352"/>
        <v>PAS AE 2018</v>
      </c>
      <c r="Y4521" s="970" t="str">
        <f t="shared" si="353"/>
        <v/>
      </c>
      <c r="Z4521" s="957">
        <f t="shared" si="350"/>
        <v>0</v>
      </c>
      <c r="AA4521" s="957" t="str">
        <f t="shared" si="351"/>
        <v/>
      </c>
      <c r="AB4521" s="957">
        <f t="array" ref="AB4521">MAX(($I$2:$I$10000=I4521)*($W$2:$W$10000=W4521)*($E$2:$E$10000="51")*($P$2:$P$10000))</f>
        <v>0</v>
      </c>
      <c r="AC4521" s="957">
        <f t="shared" si="354"/>
        <v>0</v>
      </c>
    </row>
    <row r="4522" spans="24:29" x14ac:dyDescent="0.3">
      <c r="X4522" s="970" t="str">
        <f t="shared" si="352"/>
        <v>PAS AE 2018</v>
      </c>
      <c r="Y4522" s="970" t="str">
        <f t="shared" si="353"/>
        <v/>
      </c>
      <c r="Z4522" s="957">
        <f t="shared" si="350"/>
        <v>0</v>
      </c>
      <c r="AA4522" s="957" t="str">
        <f t="shared" si="351"/>
        <v/>
      </c>
      <c r="AB4522" s="957">
        <f t="array" ref="AB4522">MAX(($I$2:$I$10000=I4522)*($W$2:$W$10000=W4522)*($E$2:$E$10000="51")*($P$2:$P$10000))</f>
        <v>0</v>
      </c>
      <c r="AC4522" s="957">
        <f t="shared" si="354"/>
        <v>0</v>
      </c>
    </row>
    <row r="4523" spans="24:29" x14ac:dyDescent="0.3">
      <c r="X4523" s="970" t="str">
        <f t="shared" si="352"/>
        <v>PAS AE 2018</v>
      </c>
      <c r="Y4523" s="970" t="str">
        <f t="shared" si="353"/>
        <v/>
      </c>
      <c r="Z4523" s="957">
        <f t="shared" si="350"/>
        <v>0</v>
      </c>
      <c r="AA4523" s="957" t="str">
        <f t="shared" si="351"/>
        <v/>
      </c>
      <c r="AB4523" s="957">
        <f t="array" ref="AB4523">MAX(($I$2:$I$10000=I4523)*($W$2:$W$10000=W4523)*($E$2:$E$10000="51")*($P$2:$P$10000))</f>
        <v>0</v>
      </c>
      <c r="AC4523" s="957">
        <f t="shared" si="354"/>
        <v>0</v>
      </c>
    </row>
    <row r="4524" spans="24:29" x14ac:dyDescent="0.3">
      <c r="X4524" s="970" t="str">
        <f t="shared" si="352"/>
        <v>PAS AE 2018</v>
      </c>
      <c r="Y4524" s="970" t="str">
        <f t="shared" si="353"/>
        <v/>
      </c>
      <c r="Z4524" s="957">
        <f t="shared" si="350"/>
        <v>0</v>
      </c>
      <c r="AA4524" s="957" t="str">
        <f t="shared" si="351"/>
        <v/>
      </c>
      <c r="AB4524" s="957">
        <f t="array" ref="AB4524">MAX(($I$2:$I$10000=I4524)*($W$2:$W$10000=W4524)*($E$2:$E$10000="51")*($P$2:$P$10000))</f>
        <v>0</v>
      </c>
      <c r="AC4524" s="957">
        <f t="shared" si="354"/>
        <v>0</v>
      </c>
    </row>
    <row r="4525" spans="24:29" x14ac:dyDescent="0.3">
      <c r="X4525" s="970" t="str">
        <f t="shared" si="352"/>
        <v>PAS AE 2018</v>
      </c>
      <c r="Y4525" s="970" t="str">
        <f t="shared" si="353"/>
        <v/>
      </c>
      <c r="Z4525" s="957">
        <f t="shared" si="350"/>
        <v>0</v>
      </c>
      <c r="AA4525" s="957" t="str">
        <f t="shared" si="351"/>
        <v/>
      </c>
      <c r="AB4525" s="957">
        <f t="array" ref="AB4525">MAX(($I$2:$I$10000=I4525)*($W$2:$W$10000=W4525)*($E$2:$E$10000="51")*($P$2:$P$10000))</f>
        <v>0</v>
      </c>
      <c r="AC4525" s="957">
        <f t="shared" si="354"/>
        <v>0</v>
      </c>
    </row>
    <row r="4526" spans="24:29" x14ac:dyDescent="0.3">
      <c r="X4526" s="970" t="str">
        <f t="shared" si="352"/>
        <v>PAS AE 2018</v>
      </c>
      <c r="Y4526" s="970" t="str">
        <f t="shared" si="353"/>
        <v/>
      </c>
      <c r="Z4526" s="957">
        <f t="shared" si="350"/>
        <v>0</v>
      </c>
      <c r="AA4526" s="957" t="str">
        <f t="shared" si="351"/>
        <v/>
      </c>
      <c r="AB4526" s="957">
        <f t="array" ref="AB4526">MAX(($I$2:$I$10000=I4526)*($W$2:$W$10000=W4526)*($E$2:$E$10000="51")*($P$2:$P$10000))</f>
        <v>0</v>
      </c>
      <c r="AC4526" s="957">
        <f t="shared" si="354"/>
        <v>0</v>
      </c>
    </row>
    <row r="4527" spans="24:29" x14ac:dyDescent="0.3">
      <c r="X4527" s="970" t="str">
        <f t="shared" si="352"/>
        <v>PAS AE 2018</v>
      </c>
      <c r="Y4527" s="970" t="str">
        <f t="shared" si="353"/>
        <v/>
      </c>
      <c r="Z4527" s="957">
        <f t="shared" si="350"/>
        <v>0</v>
      </c>
      <c r="AA4527" s="957" t="str">
        <f t="shared" si="351"/>
        <v/>
      </c>
      <c r="AB4527" s="957">
        <f t="array" ref="AB4527">MAX(($I$2:$I$10000=I4527)*($W$2:$W$10000=W4527)*($E$2:$E$10000="51")*($P$2:$P$10000))</f>
        <v>0</v>
      </c>
      <c r="AC4527" s="957">
        <f t="shared" si="354"/>
        <v>0</v>
      </c>
    </row>
    <row r="4528" spans="24:29" x14ac:dyDescent="0.3">
      <c r="X4528" s="970" t="str">
        <f t="shared" si="352"/>
        <v>PAS AE 2018</v>
      </c>
      <c r="Y4528" s="970" t="str">
        <f t="shared" si="353"/>
        <v/>
      </c>
      <c r="Z4528" s="957">
        <f t="shared" si="350"/>
        <v>0</v>
      </c>
      <c r="AA4528" s="957" t="str">
        <f t="shared" si="351"/>
        <v/>
      </c>
      <c r="AB4528" s="957">
        <f t="array" ref="AB4528">MAX(($I$2:$I$10000=I4528)*($W$2:$W$10000=W4528)*($E$2:$E$10000="51")*($P$2:$P$10000))</f>
        <v>0</v>
      </c>
      <c r="AC4528" s="957">
        <f t="shared" si="354"/>
        <v>0</v>
      </c>
    </row>
    <row r="4529" spans="24:29" x14ac:dyDescent="0.3">
      <c r="X4529" s="970" t="str">
        <f t="shared" si="352"/>
        <v>PAS AE 2018</v>
      </c>
      <c r="Y4529" s="970" t="str">
        <f t="shared" si="353"/>
        <v/>
      </c>
      <c r="Z4529" s="957">
        <f t="shared" si="350"/>
        <v>0</v>
      </c>
      <c r="AA4529" s="957" t="str">
        <f t="shared" si="351"/>
        <v/>
      </c>
      <c r="AB4529" s="957">
        <f t="array" ref="AB4529">MAX(($I$2:$I$10000=I4529)*($W$2:$W$10000=W4529)*($E$2:$E$10000="51")*($P$2:$P$10000))</f>
        <v>0</v>
      </c>
      <c r="AC4529" s="957">
        <f t="shared" si="354"/>
        <v>0</v>
      </c>
    </row>
    <row r="4530" spans="24:29" x14ac:dyDescent="0.3">
      <c r="X4530" s="970" t="str">
        <f t="shared" si="352"/>
        <v>PAS AE 2018</v>
      </c>
      <c r="Y4530" s="970" t="str">
        <f t="shared" si="353"/>
        <v/>
      </c>
      <c r="Z4530" s="957">
        <f t="shared" si="350"/>
        <v>0</v>
      </c>
      <c r="AA4530" s="957" t="str">
        <f t="shared" si="351"/>
        <v/>
      </c>
      <c r="AB4530" s="957">
        <f t="array" ref="AB4530">MAX(($I$2:$I$10000=I4530)*($W$2:$W$10000=W4530)*($E$2:$E$10000="51")*($P$2:$P$10000))</f>
        <v>0</v>
      </c>
      <c r="AC4530" s="957">
        <f t="shared" si="354"/>
        <v>0</v>
      </c>
    </row>
    <row r="4531" spans="24:29" x14ac:dyDescent="0.3">
      <c r="X4531" s="970" t="str">
        <f t="shared" si="352"/>
        <v>PAS AE 2018</v>
      </c>
      <c r="Y4531" s="970" t="str">
        <f t="shared" si="353"/>
        <v/>
      </c>
      <c r="Z4531" s="957">
        <f t="shared" si="350"/>
        <v>0</v>
      </c>
      <c r="AA4531" s="957" t="str">
        <f t="shared" si="351"/>
        <v/>
      </c>
      <c r="AB4531" s="957">
        <f t="array" ref="AB4531">MAX(($I$2:$I$10000=I4531)*($W$2:$W$10000=W4531)*($E$2:$E$10000="51")*($P$2:$P$10000))</f>
        <v>0</v>
      </c>
      <c r="AC4531" s="957">
        <f t="shared" si="354"/>
        <v>0</v>
      </c>
    </row>
    <row r="4532" spans="24:29" x14ac:dyDescent="0.3">
      <c r="X4532" s="970" t="str">
        <f t="shared" si="352"/>
        <v>PAS AE 2018</v>
      </c>
      <c r="Y4532" s="970" t="str">
        <f t="shared" si="353"/>
        <v/>
      </c>
      <c r="Z4532" s="957">
        <f t="shared" si="350"/>
        <v>0</v>
      </c>
      <c r="AA4532" s="957" t="str">
        <f t="shared" si="351"/>
        <v/>
      </c>
      <c r="AB4532" s="957">
        <f t="array" ref="AB4532">MAX(($I$2:$I$10000=I4532)*($W$2:$W$10000=W4532)*($E$2:$E$10000="51")*($P$2:$P$10000))</f>
        <v>0</v>
      </c>
      <c r="AC4532" s="957">
        <f t="shared" si="354"/>
        <v>0</v>
      </c>
    </row>
    <row r="4533" spans="24:29" x14ac:dyDescent="0.3">
      <c r="X4533" s="970" t="str">
        <f t="shared" si="352"/>
        <v>PAS AE 2018</v>
      </c>
      <c r="Y4533" s="970" t="str">
        <f t="shared" si="353"/>
        <v/>
      </c>
      <c r="Z4533" s="957">
        <f t="shared" si="350"/>
        <v>0</v>
      </c>
      <c r="AA4533" s="957" t="str">
        <f t="shared" si="351"/>
        <v/>
      </c>
      <c r="AB4533" s="957">
        <f t="array" ref="AB4533">MAX(($I$2:$I$10000=I4533)*($W$2:$W$10000=W4533)*($E$2:$E$10000="51")*($P$2:$P$10000))</f>
        <v>0</v>
      </c>
      <c r="AC4533" s="957">
        <f t="shared" si="354"/>
        <v>0</v>
      </c>
    </row>
    <row r="4534" spans="24:29" x14ac:dyDescent="0.3">
      <c r="X4534" s="970" t="str">
        <f t="shared" si="352"/>
        <v>PAS AE 2018</v>
      </c>
      <c r="Y4534" s="970" t="str">
        <f t="shared" si="353"/>
        <v/>
      </c>
      <c r="Z4534" s="957">
        <f t="shared" si="350"/>
        <v>0</v>
      </c>
      <c r="AA4534" s="957" t="str">
        <f t="shared" si="351"/>
        <v/>
      </c>
      <c r="AB4534" s="957">
        <f t="array" ref="AB4534">MAX(($I$2:$I$10000=I4534)*($W$2:$W$10000=W4534)*($E$2:$E$10000="51")*($P$2:$P$10000))</f>
        <v>0</v>
      </c>
      <c r="AC4534" s="957">
        <f t="shared" si="354"/>
        <v>0</v>
      </c>
    </row>
    <row r="4535" spans="24:29" x14ac:dyDescent="0.3">
      <c r="X4535" s="970" t="str">
        <f t="shared" si="352"/>
        <v>PAS AE 2018</v>
      </c>
      <c r="Y4535" s="970" t="str">
        <f t="shared" si="353"/>
        <v/>
      </c>
      <c r="Z4535" s="957">
        <f t="shared" si="350"/>
        <v>0</v>
      </c>
      <c r="AA4535" s="957" t="str">
        <f t="shared" si="351"/>
        <v/>
      </c>
      <c r="AB4535" s="957">
        <f t="array" ref="AB4535">MAX(($I$2:$I$10000=I4535)*($W$2:$W$10000=W4535)*($E$2:$E$10000="51")*($P$2:$P$10000))</f>
        <v>0</v>
      </c>
      <c r="AC4535" s="957">
        <f t="shared" si="354"/>
        <v>0</v>
      </c>
    </row>
    <row r="4536" spans="24:29" x14ac:dyDescent="0.3">
      <c r="X4536" s="970" t="str">
        <f t="shared" si="352"/>
        <v>PAS AE 2018</v>
      </c>
      <c r="Y4536" s="970" t="str">
        <f t="shared" si="353"/>
        <v/>
      </c>
      <c r="Z4536" s="957">
        <f t="shared" si="350"/>
        <v>0</v>
      </c>
      <c r="AA4536" s="957" t="str">
        <f t="shared" si="351"/>
        <v/>
      </c>
      <c r="AB4536" s="957">
        <f t="array" ref="AB4536">MAX(($I$2:$I$10000=I4536)*($W$2:$W$10000=W4536)*($E$2:$E$10000="51")*($P$2:$P$10000))</f>
        <v>0</v>
      </c>
      <c r="AC4536" s="957">
        <f t="shared" si="354"/>
        <v>0</v>
      </c>
    </row>
    <row r="4537" spans="24:29" x14ac:dyDescent="0.3">
      <c r="X4537" s="970" t="str">
        <f t="shared" si="352"/>
        <v>PAS AE 2018</v>
      </c>
      <c r="Y4537" s="970" t="str">
        <f t="shared" si="353"/>
        <v/>
      </c>
      <c r="Z4537" s="957">
        <f t="shared" si="350"/>
        <v>0</v>
      </c>
      <c r="AA4537" s="957" t="str">
        <f t="shared" si="351"/>
        <v/>
      </c>
      <c r="AB4537" s="957">
        <f t="array" ref="AB4537">MAX(($I$2:$I$10000=I4537)*($W$2:$W$10000=W4537)*($E$2:$E$10000="51")*($P$2:$P$10000))</f>
        <v>0</v>
      </c>
      <c r="AC4537" s="957">
        <f t="shared" si="354"/>
        <v>0</v>
      </c>
    </row>
    <row r="4538" spans="24:29" x14ac:dyDescent="0.3">
      <c r="X4538" s="970" t="str">
        <f t="shared" si="352"/>
        <v>PAS AE 2018</v>
      </c>
      <c r="Y4538" s="970" t="str">
        <f t="shared" si="353"/>
        <v/>
      </c>
      <c r="Z4538" s="957">
        <f t="shared" si="350"/>
        <v>0</v>
      </c>
      <c r="AA4538" s="957" t="str">
        <f t="shared" si="351"/>
        <v/>
      </c>
      <c r="AB4538" s="957">
        <f t="array" ref="AB4538">MAX(($I$2:$I$10000=I4538)*($W$2:$W$10000=W4538)*($E$2:$E$10000="51")*($P$2:$P$10000))</f>
        <v>0</v>
      </c>
      <c r="AC4538" s="957">
        <f t="shared" si="354"/>
        <v>0</v>
      </c>
    </row>
    <row r="4539" spans="24:29" x14ac:dyDescent="0.3">
      <c r="X4539" s="970" t="str">
        <f t="shared" si="352"/>
        <v>PAS AE 2018</v>
      </c>
      <c r="Y4539" s="970" t="str">
        <f t="shared" si="353"/>
        <v/>
      </c>
      <c r="Z4539" s="957">
        <f t="shared" si="350"/>
        <v>0</v>
      </c>
      <c r="AA4539" s="957" t="str">
        <f t="shared" si="351"/>
        <v/>
      </c>
      <c r="AB4539" s="957">
        <f t="array" ref="AB4539">MAX(($I$2:$I$10000=I4539)*($W$2:$W$10000=W4539)*($E$2:$E$10000="51")*($P$2:$P$10000))</f>
        <v>0</v>
      </c>
      <c r="AC4539" s="957">
        <f t="shared" si="354"/>
        <v>0</v>
      </c>
    </row>
    <row r="4540" spans="24:29" x14ac:dyDescent="0.3">
      <c r="X4540" s="970" t="str">
        <f t="shared" si="352"/>
        <v>PAS AE 2018</v>
      </c>
      <c r="Y4540" s="970" t="str">
        <f t="shared" si="353"/>
        <v/>
      </c>
      <c r="Z4540" s="957">
        <f t="shared" si="350"/>
        <v>0</v>
      </c>
      <c r="AA4540" s="957" t="str">
        <f t="shared" si="351"/>
        <v/>
      </c>
      <c r="AB4540" s="957">
        <f t="array" ref="AB4540">MAX(($I$2:$I$10000=I4540)*($W$2:$W$10000=W4540)*($E$2:$E$10000="51")*($P$2:$P$10000))</f>
        <v>0</v>
      </c>
      <c r="AC4540" s="957">
        <f t="shared" si="354"/>
        <v>0</v>
      </c>
    </row>
    <row r="4541" spans="24:29" x14ac:dyDescent="0.3">
      <c r="X4541" s="970" t="str">
        <f t="shared" si="352"/>
        <v>PAS AE 2018</v>
      </c>
      <c r="Y4541" s="970" t="str">
        <f t="shared" si="353"/>
        <v/>
      </c>
      <c r="Z4541" s="957">
        <f t="shared" si="350"/>
        <v>0</v>
      </c>
      <c r="AA4541" s="957" t="str">
        <f t="shared" si="351"/>
        <v/>
      </c>
      <c r="AB4541" s="957">
        <f t="array" ref="AB4541">MAX(($I$2:$I$10000=I4541)*($W$2:$W$10000=W4541)*($E$2:$E$10000="51")*($P$2:$P$10000))</f>
        <v>0</v>
      </c>
      <c r="AC4541" s="957">
        <f t="shared" si="354"/>
        <v>0</v>
      </c>
    </row>
    <row r="4542" spans="24:29" x14ac:dyDescent="0.3">
      <c r="X4542" s="970" t="str">
        <f t="shared" si="352"/>
        <v>PAS AE 2018</v>
      </c>
      <c r="Y4542" s="970" t="str">
        <f t="shared" si="353"/>
        <v/>
      </c>
      <c r="Z4542" s="957">
        <f t="shared" si="350"/>
        <v>0</v>
      </c>
      <c r="AA4542" s="957" t="str">
        <f t="shared" si="351"/>
        <v/>
      </c>
      <c r="AB4542" s="957">
        <f t="array" ref="AB4542">MAX(($I$2:$I$10000=I4542)*($W$2:$W$10000=W4542)*($E$2:$E$10000="51")*($P$2:$P$10000))</f>
        <v>0</v>
      </c>
      <c r="AC4542" s="957">
        <f t="shared" si="354"/>
        <v>0</v>
      </c>
    </row>
    <row r="4543" spans="24:29" x14ac:dyDescent="0.3">
      <c r="X4543" s="970" t="str">
        <f t="shared" si="352"/>
        <v>PAS AE 2018</v>
      </c>
      <c r="Y4543" s="970" t="str">
        <f t="shared" si="353"/>
        <v/>
      </c>
      <c r="Z4543" s="957">
        <f t="shared" si="350"/>
        <v>0</v>
      </c>
      <c r="AA4543" s="957" t="str">
        <f t="shared" si="351"/>
        <v/>
      </c>
      <c r="AB4543" s="957">
        <f t="array" ref="AB4543">MAX(($I$2:$I$10000=I4543)*($W$2:$W$10000=W4543)*($E$2:$E$10000="51")*($P$2:$P$10000))</f>
        <v>0</v>
      </c>
      <c r="AC4543" s="957">
        <f t="shared" si="354"/>
        <v>0</v>
      </c>
    </row>
    <row r="4544" spans="24:29" x14ac:dyDescent="0.3">
      <c r="X4544" s="970" t="str">
        <f t="shared" si="352"/>
        <v>PAS AE 2018</v>
      </c>
      <c r="Y4544" s="970" t="str">
        <f t="shared" si="353"/>
        <v/>
      </c>
      <c r="Z4544" s="957">
        <f t="shared" si="350"/>
        <v>0</v>
      </c>
      <c r="AA4544" s="957" t="str">
        <f t="shared" si="351"/>
        <v/>
      </c>
      <c r="AB4544" s="957">
        <f t="array" ref="AB4544">MAX(($I$2:$I$10000=I4544)*($W$2:$W$10000=W4544)*($E$2:$E$10000="51")*($P$2:$P$10000))</f>
        <v>0</v>
      </c>
      <c r="AC4544" s="957">
        <f t="shared" si="354"/>
        <v>0</v>
      </c>
    </row>
    <row r="4545" spans="24:29" x14ac:dyDescent="0.3">
      <c r="X4545" s="970" t="str">
        <f t="shared" si="352"/>
        <v>PAS AE 2018</v>
      </c>
      <c r="Y4545" s="970" t="str">
        <f t="shared" si="353"/>
        <v/>
      </c>
      <c r="Z4545" s="957">
        <f t="shared" si="350"/>
        <v>0</v>
      </c>
      <c r="AA4545" s="957" t="str">
        <f t="shared" si="351"/>
        <v/>
      </c>
      <c r="AB4545" s="957">
        <f t="array" ref="AB4545">MAX(($I$2:$I$10000=I4545)*($W$2:$W$10000=W4545)*($E$2:$E$10000="51")*($P$2:$P$10000))</f>
        <v>0</v>
      </c>
      <c r="AC4545" s="957">
        <f t="shared" si="354"/>
        <v>0</v>
      </c>
    </row>
    <row r="4546" spans="24:29" x14ac:dyDescent="0.3">
      <c r="X4546" s="970" t="str">
        <f t="shared" si="352"/>
        <v>PAS AE 2018</v>
      </c>
      <c r="Y4546" s="970" t="str">
        <f t="shared" si="353"/>
        <v/>
      </c>
      <c r="Z4546" s="957">
        <f t="shared" ref="Z4546:Z4609" si="355">IF(AND(X4546="AE 2018",Y4546&lt;&gt;"0"),F4546,0)</f>
        <v>0</v>
      </c>
      <c r="AA4546" s="957" t="str">
        <f t="shared" ref="AA4546:AA4609" si="356">LEFT(C4546,12)</f>
        <v/>
      </c>
      <c r="AB4546" s="957">
        <f t="array" ref="AB4546">MAX(($I$2:$I$10000=I4546)*($W$2:$W$10000=W4546)*($E$2:$E$10000="51")*($P$2:$P$10000))</f>
        <v>0</v>
      </c>
      <c r="AC4546" s="957">
        <f t="shared" si="354"/>
        <v>0</v>
      </c>
    </row>
    <row r="4547" spans="24:29" x14ac:dyDescent="0.3">
      <c r="X4547" s="970" t="str">
        <f t="shared" ref="X4547:X4610" si="357">IF(AND(OR(E4547="51",E4547="57",E4547="54",E4547="61"),YEAR(AB4547)=2018),"AE 2018","PAS AE 2018")</f>
        <v>PAS AE 2018</v>
      </c>
      <c r="Y4547" s="970" t="str">
        <f t="shared" ref="Y4547:Y4610" si="358">CONCATENATE(W4547,I4547,E4547)</f>
        <v/>
      </c>
      <c r="Z4547" s="957">
        <f t="shared" si="355"/>
        <v>0</v>
      </c>
      <c r="AA4547" s="957" t="str">
        <f t="shared" si="356"/>
        <v/>
      </c>
      <c r="AB4547" s="957">
        <f t="array" ref="AB4547">MAX(($I$2:$I$10000=I4547)*($W$2:$W$10000=W4547)*($E$2:$E$10000="51")*($P$2:$P$10000))</f>
        <v>0</v>
      </c>
      <c r="AC4547" s="957">
        <f t="shared" ref="AC4547:AC4610" si="359">IF(YEAR(A4547)&gt;2018,0,F4547)</f>
        <v>0</v>
      </c>
    </row>
    <row r="4548" spans="24:29" x14ac:dyDescent="0.3">
      <c r="X4548" s="970" t="str">
        <f t="shared" si="357"/>
        <v>PAS AE 2018</v>
      </c>
      <c r="Y4548" s="970" t="str">
        <f t="shared" si="358"/>
        <v/>
      </c>
      <c r="Z4548" s="957">
        <f t="shared" si="355"/>
        <v>0</v>
      </c>
      <c r="AA4548" s="957" t="str">
        <f t="shared" si="356"/>
        <v/>
      </c>
      <c r="AB4548" s="957">
        <f t="array" ref="AB4548">MAX(($I$2:$I$10000=I4548)*($W$2:$W$10000=W4548)*($E$2:$E$10000="51")*($P$2:$P$10000))</f>
        <v>0</v>
      </c>
      <c r="AC4548" s="957">
        <f t="shared" si="359"/>
        <v>0</v>
      </c>
    </row>
    <row r="4549" spans="24:29" x14ac:dyDescent="0.3">
      <c r="X4549" s="970" t="str">
        <f t="shared" si="357"/>
        <v>PAS AE 2018</v>
      </c>
      <c r="Y4549" s="970" t="str">
        <f t="shared" si="358"/>
        <v/>
      </c>
      <c r="Z4549" s="957">
        <f t="shared" si="355"/>
        <v>0</v>
      </c>
      <c r="AA4549" s="957" t="str">
        <f t="shared" si="356"/>
        <v/>
      </c>
      <c r="AB4549" s="957">
        <f t="array" ref="AB4549">MAX(($I$2:$I$10000=I4549)*($W$2:$W$10000=W4549)*($E$2:$E$10000="51")*($P$2:$P$10000))</f>
        <v>0</v>
      </c>
      <c r="AC4549" s="957">
        <f t="shared" si="359"/>
        <v>0</v>
      </c>
    </row>
    <row r="4550" spans="24:29" x14ac:dyDescent="0.3">
      <c r="X4550" s="970" t="str">
        <f t="shared" si="357"/>
        <v>PAS AE 2018</v>
      </c>
      <c r="Y4550" s="970" t="str">
        <f t="shared" si="358"/>
        <v/>
      </c>
      <c r="Z4550" s="957">
        <f t="shared" si="355"/>
        <v>0</v>
      </c>
      <c r="AA4550" s="957" t="str">
        <f t="shared" si="356"/>
        <v/>
      </c>
      <c r="AB4550" s="957">
        <f t="array" ref="AB4550">MAX(($I$2:$I$10000=I4550)*($W$2:$W$10000=W4550)*($E$2:$E$10000="51")*($P$2:$P$10000))</f>
        <v>0</v>
      </c>
      <c r="AC4550" s="957">
        <f t="shared" si="359"/>
        <v>0</v>
      </c>
    </row>
    <row r="4551" spans="24:29" x14ac:dyDescent="0.3">
      <c r="X4551" s="970" t="str">
        <f t="shared" si="357"/>
        <v>PAS AE 2018</v>
      </c>
      <c r="Y4551" s="970" t="str">
        <f t="shared" si="358"/>
        <v/>
      </c>
      <c r="Z4551" s="957">
        <f t="shared" si="355"/>
        <v>0</v>
      </c>
      <c r="AA4551" s="957" t="str">
        <f t="shared" si="356"/>
        <v/>
      </c>
      <c r="AB4551" s="957">
        <f t="array" ref="AB4551">MAX(($I$2:$I$10000=I4551)*($W$2:$W$10000=W4551)*($E$2:$E$10000="51")*($P$2:$P$10000))</f>
        <v>0</v>
      </c>
      <c r="AC4551" s="957">
        <f t="shared" si="359"/>
        <v>0</v>
      </c>
    </row>
    <row r="4552" spans="24:29" x14ac:dyDescent="0.3">
      <c r="X4552" s="970" t="str">
        <f t="shared" si="357"/>
        <v>PAS AE 2018</v>
      </c>
      <c r="Y4552" s="970" t="str">
        <f t="shared" si="358"/>
        <v/>
      </c>
      <c r="Z4552" s="957">
        <f t="shared" si="355"/>
        <v>0</v>
      </c>
      <c r="AA4552" s="957" t="str">
        <f t="shared" si="356"/>
        <v/>
      </c>
      <c r="AB4552" s="957">
        <f t="array" ref="AB4552">MAX(($I$2:$I$10000=I4552)*($W$2:$W$10000=W4552)*($E$2:$E$10000="51")*($P$2:$P$10000))</f>
        <v>0</v>
      </c>
      <c r="AC4552" s="957">
        <f t="shared" si="359"/>
        <v>0</v>
      </c>
    </row>
    <row r="4553" spans="24:29" x14ac:dyDescent="0.3">
      <c r="X4553" s="970" t="str">
        <f t="shared" si="357"/>
        <v>PAS AE 2018</v>
      </c>
      <c r="Y4553" s="970" t="str">
        <f t="shared" si="358"/>
        <v/>
      </c>
      <c r="Z4553" s="957">
        <f t="shared" si="355"/>
        <v>0</v>
      </c>
      <c r="AA4553" s="957" t="str">
        <f t="shared" si="356"/>
        <v/>
      </c>
      <c r="AB4553" s="957">
        <f t="array" ref="AB4553">MAX(($I$2:$I$10000=I4553)*($W$2:$W$10000=W4553)*($E$2:$E$10000="51")*($P$2:$P$10000))</f>
        <v>0</v>
      </c>
      <c r="AC4553" s="957">
        <f t="shared" si="359"/>
        <v>0</v>
      </c>
    </row>
    <row r="4554" spans="24:29" x14ac:dyDescent="0.3">
      <c r="X4554" s="970" t="str">
        <f t="shared" si="357"/>
        <v>PAS AE 2018</v>
      </c>
      <c r="Y4554" s="970" t="str">
        <f t="shared" si="358"/>
        <v/>
      </c>
      <c r="Z4554" s="957">
        <f t="shared" si="355"/>
        <v>0</v>
      </c>
      <c r="AA4554" s="957" t="str">
        <f t="shared" si="356"/>
        <v/>
      </c>
      <c r="AB4554" s="957">
        <f t="array" ref="AB4554">MAX(($I$2:$I$10000=I4554)*($W$2:$W$10000=W4554)*($E$2:$E$10000="51")*($P$2:$P$10000))</f>
        <v>0</v>
      </c>
      <c r="AC4554" s="957">
        <f t="shared" si="359"/>
        <v>0</v>
      </c>
    </row>
    <row r="4555" spans="24:29" x14ac:dyDescent="0.3">
      <c r="X4555" s="970" t="str">
        <f t="shared" si="357"/>
        <v>PAS AE 2018</v>
      </c>
      <c r="Y4555" s="970" t="str">
        <f t="shared" si="358"/>
        <v/>
      </c>
      <c r="Z4555" s="957">
        <f t="shared" si="355"/>
        <v>0</v>
      </c>
      <c r="AA4555" s="957" t="str">
        <f t="shared" si="356"/>
        <v/>
      </c>
      <c r="AB4555" s="957">
        <f t="array" ref="AB4555">MAX(($I$2:$I$10000=I4555)*($W$2:$W$10000=W4555)*($E$2:$E$10000="51")*($P$2:$P$10000))</f>
        <v>0</v>
      </c>
      <c r="AC4555" s="957">
        <f t="shared" si="359"/>
        <v>0</v>
      </c>
    </row>
    <row r="4556" spans="24:29" x14ac:dyDescent="0.3">
      <c r="X4556" s="970" t="str">
        <f t="shared" si="357"/>
        <v>PAS AE 2018</v>
      </c>
      <c r="Y4556" s="970" t="str">
        <f t="shared" si="358"/>
        <v/>
      </c>
      <c r="Z4556" s="957">
        <f t="shared" si="355"/>
        <v>0</v>
      </c>
      <c r="AA4556" s="957" t="str">
        <f t="shared" si="356"/>
        <v/>
      </c>
      <c r="AB4556" s="957">
        <f t="array" ref="AB4556">MAX(($I$2:$I$10000=I4556)*($W$2:$W$10000=W4556)*($E$2:$E$10000="51")*($P$2:$P$10000))</f>
        <v>0</v>
      </c>
      <c r="AC4556" s="957">
        <f t="shared" si="359"/>
        <v>0</v>
      </c>
    </row>
    <row r="4557" spans="24:29" x14ac:dyDescent="0.3">
      <c r="X4557" s="970" t="str">
        <f t="shared" si="357"/>
        <v>PAS AE 2018</v>
      </c>
      <c r="Y4557" s="970" t="str">
        <f t="shared" si="358"/>
        <v/>
      </c>
      <c r="Z4557" s="957">
        <f t="shared" si="355"/>
        <v>0</v>
      </c>
      <c r="AA4557" s="957" t="str">
        <f t="shared" si="356"/>
        <v/>
      </c>
      <c r="AB4557" s="957">
        <f t="array" ref="AB4557">MAX(($I$2:$I$10000=I4557)*($W$2:$W$10000=W4557)*($E$2:$E$10000="51")*($P$2:$P$10000))</f>
        <v>0</v>
      </c>
      <c r="AC4557" s="957">
        <f t="shared" si="359"/>
        <v>0</v>
      </c>
    </row>
    <row r="4558" spans="24:29" x14ac:dyDescent="0.3">
      <c r="X4558" s="970" t="str">
        <f t="shared" si="357"/>
        <v>PAS AE 2018</v>
      </c>
      <c r="Y4558" s="970" t="str">
        <f t="shared" si="358"/>
        <v/>
      </c>
      <c r="Z4558" s="957">
        <f t="shared" si="355"/>
        <v>0</v>
      </c>
      <c r="AA4558" s="957" t="str">
        <f t="shared" si="356"/>
        <v/>
      </c>
      <c r="AB4558" s="957">
        <f t="array" ref="AB4558">MAX(($I$2:$I$10000=I4558)*($W$2:$W$10000=W4558)*($E$2:$E$10000="51")*($P$2:$P$10000))</f>
        <v>0</v>
      </c>
      <c r="AC4558" s="957">
        <f t="shared" si="359"/>
        <v>0</v>
      </c>
    </row>
    <row r="4559" spans="24:29" x14ac:dyDescent="0.3">
      <c r="X4559" s="970" t="str">
        <f t="shared" si="357"/>
        <v>PAS AE 2018</v>
      </c>
      <c r="Y4559" s="970" t="str">
        <f t="shared" si="358"/>
        <v/>
      </c>
      <c r="Z4559" s="957">
        <f t="shared" si="355"/>
        <v>0</v>
      </c>
      <c r="AA4559" s="957" t="str">
        <f t="shared" si="356"/>
        <v/>
      </c>
      <c r="AB4559" s="957">
        <f t="array" ref="AB4559">MAX(($I$2:$I$10000=I4559)*($W$2:$W$10000=W4559)*($E$2:$E$10000="51")*($P$2:$P$10000))</f>
        <v>0</v>
      </c>
      <c r="AC4559" s="957">
        <f t="shared" si="359"/>
        <v>0</v>
      </c>
    </row>
    <row r="4560" spans="24:29" x14ac:dyDescent="0.3">
      <c r="X4560" s="970" t="str">
        <f t="shared" si="357"/>
        <v>PAS AE 2018</v>
      </c>
      <c r="Y4560" s="970" t="str">
        <f t="shared" si="358"/>
        <v/>
      </c>
      <c r="Z4560" s="957">
        <f t="shared" si="355"/>
        <v>0</v>
      </c>
      <c r="AA4560" s="957" t="str">
        <f t="shared" si="356"/>
        <v/>
      </c>
      <c r="AB4560" s="957">
        <f t="array" ref="AB4560">MAX(($I$2:$I$10000=I4560)*($W$2:$W$10000=W4560)*($E$2:$E$10000="51")*($P$2:$P$10000))</f>
        <v>0</v>
      </c>
      <c r="AC4560" s="957">
        <f t="shared" si="359"/>
        <v>0</v>
      </c>
    </row>
    <row r="4561" spans="24:29" x14ac:dyDescent="0.3">
      <c r="X4561" s="970" t="str">
        <f t="shared" si="357"/>
        <v>PAS AE 2018</v>
      </c>
      <c r="Y4561" s="970" t="str">
        <f t="shared" si="358"/>
        <v/>
      </c>
      <c r="Z4561" s="957">
        <f t="shared" si="355"/>
        <v>0</v>
      </c>
      <c r="AA4561" s="957" t="str">
        <f t="shared" si="356"/>
        <v/>
      </c>
      <c r="AB4561" s="957">
        <f t="array" ref="AB4561">MAX(($I$2:$I$10000=I4561)*($W$2:$W$10000=W4561)*($E$2:$E$10000="51")*($P$2:$P$10000))</f>
        <v>0</v>
      </c>
      <c r="AC4561" s="957">
        <f t="shared" si="359"/>
        <v>0</v>
      </c>
    </row>
    <row r="4562" spans="24:29" x14ac:dyDescent="0.3">
      <c r="X4562" s="970" t="str">
        <f t="shared" si="357"/>
        <v>PAS AE 2018</v>
      </c>
      <c r="Y4562" s="970" t="str">
        <f t="shared" si="358"/>
        <v/>
      </c>
      <c r="Z4562" s="957">
        <f t="shared" si="355"/>
        <v>0</v>
      </c>
      <c r="AA4562" s="957" t="str">
        <f t="shared" si="356"/>
        <v/>
      </c>
      <c r="AB4562" s="957">
        <f t="array" ref="AB4562">MAX(($I$2:$I$10000=I4562)*($W$2:$W$10000=W4562)*($E$2:$E$10000="51")*($P$2:$P$10000))</f>
        <v>0</v>
      </c>
      <c r="AC4562" s="957">
        <f t="shared" si="359"/>
        <v>0</v>
      </c>
    </row>
    <row r="4563" spans="24:29" x14ac:dyDescent="0.3">
      <c r="X4563" s="970" t="str">
        <f t="shared" si="357"/>
        <v>PAS AE 2018</v>
      </c>
      <c r="Y4563" s="970" t="str">
        <f t="shared" si="358"/>
        <v/>
      </c>
      <c r="Z4563" s="957">
        <f t="shared" si="355"/>
        <v>0</v>
      </c>
      <c r="AA4563" s="957" t="str">
        <f t="shared" si="356"/>
        <v/>
      </c>
      <c r="AB4563" s="957">
        <f t="array" ref="AB4563">MAX(($I$2:$I$10000=I4563)*($W$2:$W$10000=W4563)*($E$2:$E$10000="51")*($P$2:$P$10000))</f>
        <v>0</v>
      </c>
      <c r="AC4563" s="957">
        <f t="shared" si="359"/>
        <v>0</v>
      </c>
    </row>
    <row r="4564" spans="24:29" x14ac:dyDescent="0.3">
      <c r="X4564" s="970" t="str">
        <f t="shared" si="357"/>
        <v>PAS AE 2018</v>
      </c>
      <c r="Y4564" s="970" t="str">
        <f t="shared" si="358"/>
        <v/>
      </c>
      <c r="Z4564" s="957">
        <f t="shared" si="355"/>
        <v>0</v>
      </c>
      <c r="AA4564" s="957" t="str">
        <f t="shared" si="356"/>
        <v/>
      </c>
      <c r="AB4564" s="957">
        <f t="array" ref="AB4564">MAX(($I$2:$I$10000=I4564)*($W$2:$W$10000=W4564)*($E$2:$E$10000="51")*($P$2:$P$10000))</f>
        <v>0</v>
      </c>
      <c r="AC4564" s="957">
        <f t="shared" si="359"/>
        <v>0</v>
      </c>
    </row>
    <row r="4565" spans="24:29" x14ac:dyDescent="0.3">
      <c r="X4565" s="970" t="str">
        <f t="shared" si="357"/>
        <v>PAS AE 2018</v>
      </c>
      <c r="Y4565" s="970" t="str">
        <f t="shared" si="358"/>
        <v/>
      </c>
      <c r="Z4565" s="957">
        <f t="shared" si="355"/>
        <v>0</v>
      </c>
      <c r="AA4565" s="957" t="str">
        <f t="shared" si="356"/>
        <v/>
      </c>
      <c r="AB4565" s="957">
        <f t="array" ref="AB4565">MAX(($I$2:$I$10000=I4565)*($W$2:$W$10000=W4565)*($E$2:$E$10000="51")*($P$2:$P$10000))</f>
        <v>0</v>
      </c>
      <c r="AC4565" s="957">
        <f t="shared" si="359"/>
        <v>0</v>
      </c>
    </row>
    <row r="4566" spans="24:29" x14ac:dyDescent="0.3">
      <c r="X4566" s="970" t="str">
        <f t="shared" si="357"/>
        <v>PAS AE 2018</v>
      </c>
      <c r="Y4566" s="970" t="str">
        <f t="shared" si="358"/>
        <v/>
      </c>
      <c r="Z4566" s="957">
        <f t="shared" si="355"/>
        <v>0</v>
      </c>
      <c r="AA4566" s="957" t="str">
        <f t="shared" si="356"/>
        <v/>
      </c>
      <c r="AB4566" s="957">
        <f t="array" ref="AB4566">MAX(($I$2:$I$10000=I4566)*($W$2:$W$10000=W4566)*($E$2:$E$10000="51")*($P$2:$P$10000))</f>
        <v>0</v>
      </c>
      <c r="AC4566" s="957">
        <f t="shared" si="359"/>
        <v>0</v>
      </c>
    </row>
    <row r="4567" spans="24:29" x14ac:dyDescent="0.3">
      <c r="X4567" s="970" t="str">
        <f t="shared" si="357"/>
        <v>PAS AE 2018</v>
      </c>
      <c r="Y4567" s="970" t="str">
        <f t="shared" si="358"/>
        <v/>
      </c>
      <c r="Z4567" s="957">
        <f t="shared" si="355"/>
        <v>0</v>
      </c>
      <c r="AA4567" s="957" t="str">
        <f t="shared" si="356"/>
        <v/>
      </c>
      <c r="AB4567" s="957">
        <f t="array" ref="AB4567">MAX(($I$2:$I$10000=I4567)*($W$2:$W$10000=W4567)*($E$2:$E$10000="51")*($P$2:$P$10000))</f>
        <v>0</v>
      </c>
      <c r="AC4567" s="957">
        <f t="shared" si="359"/>
        <v>0</v>
      </c>
    </row>
    <row r="4568" spans="24:29" x14ac:dyDescent="0.3">
      <c r="X4568" s="970" t="str">
        <f t="shared" si="357"/>
        <v>PAS AE 2018</v>
      </c>
      <c r="Y4568" s="970" t="str">
        <f t="shared" si="358"/>
        <v/>
      </c>
      <c r="Z4568" s="957">
        <f t="shared" si="355"/>
        <v>0</v>
      </c>
      <c r="AA4568" s="957" t="str">
        <f t="shared" si="356"/>
        <v/>
      </c>
      <c r="AB4568" s="957">
        <f t="array" ref="AB4568">MAX(($I$2:$I$10000=I4568)*($W$2:$W$10000=W4568)*($E$2:$E$10000="51")*($P$2:$P$10000))</f>
        <v>0</v>
      </c>
      <c r="AC4568" s="957">
        <f t="shared" si="359"/>
        <v>0</v>
      </c>
    </row>
    <row r="4569" spans="24:29" x14ac:dyDescent="0.3">
      <c r="X4569" s="970" t="str">
        <f t="shared" si="357"/>
        <v>PAS AE 2018</v>
      </c>
      <c r="Y4569" s="970" t="str">
        <f t="shared" si="358"/>
        <v/>
      </c>
      <c r="Z4569" s="957">
        <f t="shared" si="355"/>
        <v>0</v>
      </c>
      <c r="AA4569" s="957" t="str">
        <f t="shared" si="356"/>
        <v/>
      </c>
      <c r="AB4569" s="957">
        <f t="array" ref="AB4569">MAX(($I$2:$I$10000=I4569)*($W$2:$W$10000=W4569)*($E$2:$E$10000="51")*($P$2:$P$10000))</f>
        <v>0</v>
      </c>
      <c r="AC4569" s="957">
        <f t="shared" si="359"/>
        <v>0</v>
      </c>
    </row>
    <row r="4570" spans="24:29" x14ac:dyDescent="0.3">
      <c r="X4570" s="970" t="str">
        <f t="shared" si="357"/>
        <v>PAS AE 2018</v>
      </c>
      <c r="Y4570" s="970" t="str">
        <f t="shared" si="358"/>
        <v/>
      </c>
      <c r="Z4570" s="957">
        <f t="shared" si="355"/>
        <v>0</v>
      </c>
      <c r="AA4570" s="957" t="str">
        <f t="shared" si="356"/>
        <v/>
      </c>
      <c r="AB4570" s="957">
        <f t="array" ref="AB4570">MAX(($I$2:$I$10000=I4570)*($W$2:$W$10000=W4570)*($E$2:$E$10000="51")*($P$2:$P$10000))</f>
        <v>0</v>
      </c>
      <c r="AC4570" s="957">
        <f t="shared" si="359"/>
        <v>0</v>
      </c>
    </row>
    <row r="4571" spans="24:29" x14ac:dyDescent="0.3">
      <c r="X4571" s="970" t="str">
        <f t="shared" si="357"/>
        <v>PAS AE 2018</v>
      </c>
      <c r="Y4571" s="970" t="str">
        <f t="shared" si="358"/>
        <v/>
      </c>
      <c r="Z4571" s="957">
        <f t="shared" si="355"/>
        <v>0</v>
      </c>
      <c r="AA4571" s="957" t="str">
        <f t="shared" si="356"/>
        <v/>
      </c>
      <c r="AB4571" s="957">
        <f t="array" ref="AB4571">MAX(($I$2:$I$10000=I4571)*($W$2:$W$10000=W4571)*($E$2:$E$10000="51")*($P$2:$P$10000))</f>
        <v>0</v>
      </c>
      <c r="AC4571" s="957">
        <f t="shared" si="359"/>
        <v>0</v>
      </c>
    </row>
    <row r="4572" spans="24:29" x14ac:dyDescent="0.3">
      <c r="X4572" s="970" t="str">
        <f t="shared" si="357"/>
        <v>PAS AE 2018</v>
      </c>
      <c r="Y4572" s="970" t="str">
        <f t="shared" si="358"/>
        <v/>
      </c>
      <c r="Z4572" s="957">
        <f t="shared" si="355"/>
        <v>0</v>
      </c>
      <c r="AA4572" s="957" t="str">
        <f t="shared" si="356"/>
        <v/>
      </c>
      <c r="AB4572" s="957">
        <f t="array" ref="AB4572">MAX(($I$2:$I$10000=I4572)*($W$2:$W$10000=W4572)*($E$2:$E$10000="51")*($P$2:$P$10000))</f>
        <v>0</v>
      </c>
      <c r="AC4572" s="957">
        <f t="shared" si="359"/>
        <v>0</v>
      </c>
    </row>
    <row r="4573" spans="24:29" x14ac:dyDescent="0.3">
      <c r="X4573" s="970" t="str">
        <f t="shared" si="357"/>
        <v>PAS AE 2018</v>
      </c>
      <c r="Y4573" s="970" t="str">
        <f t="shared" si="358"/>
        <v/>
      </c>
      <c r="Z4573" s="957">
        <f t="shared" si="355"/>
        <v>0</v>
      </c>
      <c r="AA4573" s="957" t="str">
        <f t="shared" si="356"/>
        <v/>
      </c>
      <c r="AB4573" s="957">
        <f t="array" ref="AB4573">MAX(($I$2:$I$10000=I4573)*($W$2:$W$10000=W4573)*($E$2:$E$10000="51")*($P$2:$P$10000))</f>
        <v>0</v>
      </c>
      <c r="AC4573" s="957">
        <f t="shared" si="359"/>
        <v>0</v>
      </c>
    </row>
    <row r="4574" spans="24:29" x14ac:dyDescent="0.3">
      <c r="X4574" s="970" t="str">
        <f t="shared" si="357"/>
        <v>PAS AE 2018</v>
      </c>
      <c r="Y4574" s="970" t="str">
        <f t="shared" si="358"/>
        <v/>
      </c>
      <c r="Z4574" s="957">
        <f t="shared" si="355"/>
        <v>0</v>
      </c>
      <c r="AA4574" s="957" t="str">
        <f t="shared" si="356"/>
        <v/>
      </c>
      <c r="AB4574" s="957">
        <f t="array" ref="AB4574">MAX(($I$2:$I$10000=I4574)*($W$2:$W$10000=W4574)*($E$2:$E$10000="51")*($P$2:$P$10000))</f>
        <v>0</v>
      </c>
      <c r="AC4574" s="957">
        <f t="shared" si="359"/>
        <v>0</v>
      </c>
    </row>
    <row r="4575" spans="24:29" x14ac:dyDescent="0.3">
      <c r="X4575" s="970" t="str">
        <f t="shared" si="357"/>
        <v>PAS AE 2018</v>
      </c>
      <c r="Y4575" s="970" t="str">
        <f t="shared" si="358"/>
        <v/>
      </c>
      <c r="Z4575" s="957">
        <f t="shared" si="355"/>
        <v>0</v>
      </c>
      <c r="AA4575" s="957" t="str">
        <f t="shared" si="356"/>
        <v/>
      </c>
      <c r="AB4575" s="957">
        <f t="array" ref="AB4575">MAX(($I$2:$I$10000=I4575)*($W$2:$W$10000=W4575)*($E$2:$E$10000="51")*($P$2:$P$10000))</f>
        <v>0</v>
      </c>
      <c r="AC4575" s="957">
        <f t="shared" si="359"/>
        <v>0</v>
      </c>
    </row>
    <row r="4576" spans="24:29" x14ac:dyDescent="0.3">
      <c r="X4576" s="970" t="str">
        <f t="shared" si="357"/>
        <v>PAS AE 2018</v>
      </c>
      <c r="Y4576" s="970" t="str">
        <f t="shared" si="358"/>
        <v/>
      </c>
      <c r="Z4576" s="957">
        <f t="shared" si="355"/>
        <v>0</v>
      </c>
      <c r="AA4576" s="957" t="str">
        <f t="shared" si="356"/>
        <v/>
      </c>
      <c r="AB4576" s="957">
        <f t="array" ref="AB4576">MAX(($I$2:$I$10000=I4576)*($W$2:$W$10000=W4576)*($E$2:$E$10000="51")*($P$2:$P$10000))</f>
        <v>0</v>
      </c>
      <c r="AC4576" s="957">
        <f t="shared" si="359"/>
        <v>0</v>
      </c>
    </row>
    <row r="4577" spans="24:29" x14ac:dyDescent="0.3">
      <c r="X4577" s="970" t="str">
        <f t="shared" si="357"/>
        <v>PAS AE 2018</v>
      </c>
      <c r="Y4577" s="970" t="str">
        <f t="shared" si="358"/>
        <v/>
      </c>
      <c r="Z4577" s="957">
        <f t="shared" si="355"/>
        <v>0</v>
      </c>
      <c r="AA4577" s="957" t="str">
        <f t="shared" si="356"/>
        <v/>
      </c>
      <c r="AB4577" s="957">
        <f t="array" ref="AB4577">MAX(($I$2:$I$10000=I4577)*($W$2:$W$10000=W4577)*($E$2:$E$10000="51")*($P$2:$P$10000))</f>
        <v>0</v>
      </c>
      <c r="AC4577" s="957">
        <f t="shared" si="359"/>
        <v>0</v>
      </c>
    </row>
    <row r="4578" spans="24:29" x14ac:dyDescent="0.3">
      <c r="X4578" s="970" t="str">
        <f t="shared" si="357"/>
        <v>PAS AE 2018</v>
      </c>
      <c r="Y4578" s="970" t="str">
        <f t="shared" si="358"/>
        <v/>
      </c>
      <c r="Z4578" s="957">
        <f t="shared" si="355"/>
        <v>0</v>
      </c>
      <c r="AA4578" s="957" t="str">
        <f t="shared" si="356"/>
        <v/>
      </c>
      <c r="AB4578" s="957">
        <f t="array" ref="AB4578">MAX(($I$2:$I$10000=I4578)*($W$2:$W$10000=W4578)*($E$2:$E$10000="51")*($P$2:$P$10000))</f>
        <v>0</v>
      </c>
      <c r="AC4578" s="957">
        <f t="shared" si="359"/>
        <v>0</v>
      </c>
    </row>
    <row r="4579" spans="24:29" x14ac:dyDescent="0.3">
      <c r="X4579" s="970" t="str">
        <f t="shared" si="357"/>
        <v>PAS AE 2018</v>
      </c>
      <c r="Y4579" s="970" t="str">
        <f t="shared" si="358"/>
        <v/>
      </c>
      <c r="Z4579" s="957">
        <f t="shared" si="355"/>
        <v>0</v>
      </c>
      <c r="AA4579" s="957" t="str">
        <f t="shared" si="356"/>
        <v/>
      </c>
      <c r="AB4579" s="957">
        <f t="array" ref="AB4579">MAX(($I$2:$I$10000=I4579)*($W$2:$W$10000=W4579)*($E$2:$E$10000="51")*($P$2:$P$10000))</f>
        <v>0</v>
      </c>
      <c r="AC4579" s="957">
        <f t="shared" si="359"/>
        <v>0</v>
      </c>
    </row>
    <row r="4580" spans="24:29" x14ac:dyDescent="0.3">
      <c r="X4580" s="970" t="str">
        <f t="shared" si="357"/>
        <v>PAS AE 2018</v>
      </c>
      <c r="Y4580" s="970" t="str">
        <f t="shared" si="358"/>
        <v/>
      </c>
      <c r="Z4580" s="957">
        <f t="shared" si="355"/>
        <v>0</v>
      </c>
      <c r="AA4580" s="957" t="str">
        <f t="shared" si="356"/>
        <v/>
      </c>
      <c r="AB4580" s="957">
        <f t="array" ref="AB4580">MAX(($I$2:$I$10000=I4580)*($W$2:$W$10000=W4580)*($E$2:$E$10000="51")*($P$2:$P$10000))</f>
        <v>0</v>
      </c>
      <c r="AC4580" s="957">
        <f t="shared" si="359"/>
        <v>0</v>
      </c>
    </row>
    <row r="4581" spans="24:29" x14ac:dyDescent="0.3">
      <c r="X4581" s="970" t="str">
        <f t="shared" si="357"/>
        <v>PAS AE 2018</v>
      </c>
      <c r="Y4581" s="970" t="str">
        <f t="shared" si="358"/>
        <v/>
      </c>
      <c r="Z4581" s="957">
        <f t="shared" si="355"/>
        <v>0</v>
      </c>
      <c r="AA4581" s="957" t="str">
        <f t="shared" si="356"/>
        <v/>
      </c>
      <c r="AB4581" s="957">
        <f t="array" ref="AB4581">MAX(($I$2:$I$10000=I4581)*($W$2:$W$10000=W4581)*($E$2:$E$10000="51")*($P$2:$P$10000))</f>
        <v>0</v>
      </c>
      <c r="AC4581" s="957">
        <f t="shared" si="359"/>
        <v>0</v>
      </c>
    </row>
    <row r="4582" spans="24:29" x14ac:dyDescent="0.3">
      <c r="X4582" s="970" t="str">
        <f t="shared" si="357"/>
        <v>PAS AE 2018</v>
      </c>
      <c r="Y4582" s="970" t="str">
        <f t="shared" si="358"/>
        <v/>
      </c>
      <c r="Z4582" s="957">
        <f t="shared" si="355"/>
        <v>0</v>
      </c>
      <c r="AA4582" s="957" t="str">
        <f t="shared" si="356"/>
        <v/>
      </c>
      <c r="AB4582" s="957">
        <f t="array" ref="AB4582">MAX(($I$2:$I$10000=I4582)*($W$2:$W$10000=W4582)*($E$2:$E$10000="51")*($P$2:$P$10000))</f>
        <v>0</v>
      </c>
      <c r="AC4582" s="957">
        <f t="shared" si="359"/>
        <v>0</v>
      </c>
    </row>
    <row r="4583" spans="24:29" x14ac:dyDescent="0.3">
      <c r="X4583" s="970" t="str">
        <f t="shared" si="357"/>
        <v>PAS AE 2018</v>
      </c>
      <c r="Y4583" s="970" t="str">
        <f t="shared" si="358"/>
        <v/>
      </c>
      <c r="Z4583" s="957">
        <f t="shared" si="355"/>
        <v>0</v>
      </c>
      <c r="AA4583" s="957" t="str">
        <f t="shared" si="356"/>
        <v/>
      </c>
      <c r="AB4583" s="957">
        <f t="array" ref="AB4583">MAX(($I$2:$I$10000=I4583)*($W$2:$W$10000=W4583)*($E$2:$E$10000="51")*($P$2:$P$10000))</f>
        <v>0</v>
      </c>
      <c r="AC4583" s="957">
        <f t="shared" si="359"/>
        <v>0</v>
      </c>
    </row>
    <row r="4584" spans="24:29" x14ac:dyDescent="0.3">
      <c r="X4584" s="970" t="str">
        <f t="shared" si="357"/>
        <v>PAS AE 2018</v>
      </c>
      <c r="Y4584" s="970" t="str">
        <f t="shared" si="358"/>
        <v/>
      </c>
      <c r="Z4584" s="957">
        <f t="shared" si="355"/>
        <v>0</v>
      </c>
      <c r="AA4584" s="957" t="str">
        <f t="shared" si="356"/>
        <v/>
      </c>
      <c r="AB4584" s="957">
        <f t="array" ref="AB4584">MAX(($I$2:$I$10000=I4584)*($W$2:$W$10000=W4584)*($E$2:$E$10000="51")*($P$2:$P$10000))</f>
        <v>0</v>
      </c>
      <c r="AC4584" s="957">
        <f t="shared" si="359"/>
        <v>0</v>
      </c>
    </row>
    <row r="4585" spans="24:29" x14ac:dyDescent="0.3">
      <c r="X4585" s="970" t="str">
        <f t="shared" si="357"/>
        <v>PAS AE 2018</v>
      </c>
      <c r="Y4585" s="970" t="str">
        <f t="shared" si="358"/>
        <v/>
      </c>
      <c r="Z4585" s="957">
        <f t="shared" si="355"/>
        <v>0</v>
      </c>
      <c r="AA4585" s="957" t="str">
        <f t="shared" si="356"/>
        <v/>
      </c>
      <c r="AB4585" s="957">
        <f t="array" ref="AB4585">MAX(($I$2:$I$10000=I4585)*($W$2:$W$10000=W4585)*($E$2:$E$10000="51")*($P$2:$P$10000))</f>
        <v>0</v>
      </c>
      <c r="AC4585" s="957">
        <f t="shared" si="359"/>
        <v>0</v>
      </c>
    </row>
    <row r="4586" spans="24:29" x14ac:dyDescent="0.3">
      <c r="X4586" s="970" t="str">
        <f t="shared" si="357"/>
        <v>PAS AE 2018</v>
      </c>
      <c r="Y4586" s="970" t="str">
        <f t="shared" si="358"/>
        <v/>
      </c>
      <c r="Z4586" s="957">
        <f t="shared" si="355"/>
        <v>0</v>
      </c>
      <c r="AA4586" s="957" t="str">
        <f t="shared" si="356"/>
        <v/>
      </c>
      <c r="AB4586" s="957">
        <f t="array" ref="AB4586">MAX(($I$2:$I$10000=I4586)*($W$2:$W$10000=W4586)*($E$2:$E$10000="51")*($P$2:$P$10000))</f>
        <v>0</v>
      </c>
      <c r="AC4586" s="957">
        <f t="shared" si="359"/>
        <v>0</v>
      </c>
    </row>
    <row r="4587" spans="24:29" x14ac:dyDescent="0.3">
      <c r="X4587" s="970" t="str">
        <f t="shared" si="357"/>
        <v>PAS AE 2018</v>
      </c>
      <c r="Y4587" s="970" t="str">
        <f t="shared" si="358"/>
        <v/>
      </c>
      <c r="Z4587" s="957">
        <f t="shared" si="355"/>
        <v>0</v>
      </c>
      <c r="AA4587" s="957" t="str">
        <f t="shared" si="356"/>
        <v/>
      </c>
      <c r="AB4587" s="957">
        <f t="array" ref="AB4587">MAX(($I$2:$I$10000=I4587)*($W$2:$W$10000=W4587)*($E$2:$E$10000="51")*($P$2:$P$10000))</f>
        <v>0</v>
      </c>
      <c r="AC4587" s="957">
        <f t="shared" si="359"/>
        <v>0</v>
      </c>
    </row>
    <row r="4588" spans="24:29" x14ac:dyDescent="0.3">
      <c r="X4588" s="970" t="str">
        <f t="shared" si="357"/>
        <v>PAS AE 2018</v>
      </c>
      <c r="Y4588" s="970" t="str">
        <f t="shared" si="358"/>
        <v/>
      </c>
      <c r="Z4588" s="957">
        <f t="shared" si="355"/>
        <v>0</v>
      </c>
      <c r="AA4588" s="957" t="str">
        <f t="shared" si="356"/>
        <v/>
      </c>
      <c r="AB4588" s="957">
        <f t="array" ref="AB4588">MAX(($I$2:$I$10000=I4588)*($W$2:$W$10000=W4588)*($E$2:$E$10000="51")*($P$2:$P$10000))</f>
        <v>0</v>
      </c>
      <c r="AC4588" s="957">
        <f t="shared" si="359"/>
        <v>0</v>
      </c>
    </row>
    <row r="4589" spans="24:29" x14ac:dyDescent="0.3">
      <c r="X4589" s="970" t="str">
        <f t="shared" si="357"/>
        <v>PAS AE 2018</v>
      </c>
      <c r="Y4589" s="970" t="str">
        <f t="shared" si="358"/>
        <v/>
      </c>
      <c r="Z4589" s="957">
        <f t="shared" si="355"/>
        <v>0</v>
      </c>
      <c r="AA4589" s="957" t="str">
        <f t="shared" si="356"/>
        <v/>
      </c>
      <c r="AB4589" s="957">
        <f t="array" ref="AB4589">MAX(($I$2:$I$10000=I4589)*($W$2:$W$10000=W4589)*($E$2:$E$10000="51")*($P$2:$P$10000))</f>
        <v>0</v>
      </c>
      <c r="AC4589" s="957">
        <f t="shared" si="359"/>
        <v>0</v>
      </c>
    </row>
    <row r="4590" spans="24:29" x14ac:dyDescent="0.3">
      <c r="X4590" s="970" t="str">
        <f t="shared" si="357"/>
        <v>PAS AE 2018</v>
      </c>
      <c r="Y4590" s="970" t="str">
        <f t="shared" si="358"/>
        <v/>
      </c>
      <c r="Z4590" s="957">
        <f t="shared" si="355"/>
        <v>0</v>
      </c>
      <c r="AA4590" s="957" t="str">
        <f t="shared" si="356"/>
        <v/>
      </c>
      <c r="AB4590" s="957">
        <f t="array" ref="AB4590">MAX(($I$2:$I$10000=I4590)*($W$2:$W$10000=W4590)*($E$2:$E$10000="51")*($P$2:$P$10000))</f>
        <v>0</v>
      </c>
      <c r="AC4590" s="957">
        <f t="shared" si="359"/>
        <v>0</v>
      </c>
    </row>
    <row r="4591" spans="24:29" x14ac:dyDescent="0.3">
      <c r="X4591" s="970" t="str">
        <f t="shared" si="357"/>
        <v>PAS AE 2018</v>
      </c>
      <c r="Y4591" s="970" t="str">
        <f t="shared" si="358"/>
        <v/>
      </c>
      <c r="Z4591" s="957">
        <f t="shared" si="355"/>
        <v>0</v>
      </c>
      <c r="AA4591" s="957" t="str">
        <f t="shared" si="356"/>
        <v/>
      </c>
      <c r="AB4591" s="957">
        <f t="array" ref="AB4591">MAX(($I$2:$I$10000=I4591)*($W$2:$W$10000=W4591)*($E$2:$E$10000="51")*($P$2:$P$10000))</f>
        <v>0</v>
      </c>
      <c r="AC4591" s="957">
        <f t="shared" si="359"/>
        <v>0</v>
      </c>
    </row>
    <row r="4592" spans="24:29" x14ac:dyDescent="0.3">
      <c r="X4592" s="970" t="str">
        <f t="shared" si="357"/>
        <v>PAS AE 2018</v>
      </c>
      <c r="Y4592" s="970" t="str">
        <f t="shared" si="358"/>
        <v/>
      </c>
      <c r="Z4592" s="957">
        <f t="shared" si="355"/>
        <v>0</v>
      </c>
      <c r="AA4592" s="957" t="str">
        <f t="shared" si="356"/>
        <v/>
      </c>
      <c r="AB4592" s="957">
        <f t="array" ref="AB4592">MAX(($I$2:$I$10000=I4592)*($W$2:$W$10000=W4592)*($E$2:$E$10000="51")*($P$2:$P$10000))</f>
        <v>0</v>
      </c>
      <c r="AC4592" s="957">
        <f t="shared" si="359"/>
        <v>0</v>
      </c>
    </row>
    <row r="4593" spans="24:29" x14ac:dyDescent="0.3">
      <c r="X4593" s="970" t="str">
        <f t="shared" si="357"/>
        <v>PAS AE 2018</v>
      </c>
      <c r="Y4593" s="970" t="str">
        <f t="shared" si="358"/>
        <v/>
      </c>
      <c r="Z4593" s="957">
        <f t="shared" si="355"/>
        <v>0</v>
      </c>
      <c r="AA4593" s="957" t="str">
        <f t="shared" si="356"/>
        <v/>
      </c>
      <c r="AB4593" s="957">
        <f t="array" ref="AB4593">MAX(($I$2:$I$10000=I4593)*($W$2:$W$10000=W4593)*($E$2:$E$10000="51")*($P$2:$P$10000))</f>
        <v>0</v>
      </c>
      <c r="AC4593" s="957">
        <f t="shared" si="359"/>
        <v>0</v>
      </c>
    </row>
    <row r="4594" spans="24:29" x14ac:dyDescent="0.3">
      <c r="X4594" s="970" t="str">
        <f t="shared" si="357"/>
        <v>PAS AE 2018</v>
      </c>
      <c r="Y4594" s="970" t="str">
        <f t="shared" si="358"/>
        <v/>
      </c>
      <c r="Z4594" s="957">
        <f t="shared" si="355"/>
        <v>0</v>
      </c>
      <c r="AA4594" s="957" t="str">
        <f t="shared" si="356"/>
        <v/>
      </c>
      <c r="AB4594" s="957">
        <f t="array" ref="AB4594">MAX(($I$2:$I$10000=I4594)*($W$2:$W$10000=W4594)*($E$2:$E$10000="51")*($P$2:$P$10000))</f>
        <v>0</v>
      </c>
      <c r="AC4594" s="957">
        <f t="shared" si="359"/>
        <v>0</v>
      </c>
    </row>
    <row r="4595" spans="24:29" x14ac:dyDescent="0.3">
      <c r="X4595" s="970" t="str">
        <f t="shared" si="357"/>
        <v>PAS AE 2018</v>
      </c>
      <c r="Y4595" s="970" t="str">
        <f t="shared" si="358"/>
        <v/>
      </c>
      <c r="Z4595" s="957">
        <f t="shared" si="355"/>
        <v>0</v>
      </c>
      <c r="AA4595" s="957" t="str">
        <f t="shared" si="356"/>
        <v/>
      </c>
      <c r="AB4595" s="957">
        <f t="array" ref="AB4595">MAX(($I$2:$I$10000=I4595)*($W$2:$W$10000=W4595)*($E$2:$E$10000="51")*($P$2:$P$10000))</f>
        <v>0</v>
      </c>
      <c r="AC4595" s="957">
        <f t="shared" si="359"/>
        <v>0</v>
      </c>
    </row>
    <row r="4596" spans="24:29" x14ac:dyDescent="0.3">
      <c r="X4596" s="970" t="str">
        <f t="shared" si="357"/>
        <v>PAS AE 2018</v>
      </c>
      <c r="Y4596" s="970" t="str">
        <f t="shared" si="358"/>
        <v/>
      </c>
      <c r="Z4596" s="957">
        <f t="shared" si="355"/>
        <v>0</v>
      </c>
      <c r="AA4596" s="957" t="str">
        <f t="shared" si="356"/>
        <v/>
      </c>
      <c r="AB4596" s="957">
        <f t="array" ref="AB4596">MAX(($I$2:$I$10000=I4596)*($W$2:$W$10000=W4596)*($E$2:$E$10000="51")*($P$2:$P$10000))</f>
        <v>0</v>
      </c>
      <c r="AC4596" s="957">
        <f t="shared" si="359"/>
        <v>0</v>
      </c>
    </row>
    <row r="4597" spans="24:29" x14ac:dyDescent="0.3">
      <c r="X4597" s="970" t="str">
        <f t="shared" si="357"/>
        <v>PAS AE 2018</v>
      </c>
      <c r="Y4597" s="970" t="str">
        <f t="shared" si="358"/>
        <v/>
      </c>
      <c r="Z4597" s="957">
        <f t="shared" si="355"/>
        <v>0</v>
      </c>
      <c r="AA4597" s="957" t="str">
        <f t="shared" si="356"/>
        <v/>
      </c>
      <c r="AB4597" s="957">
        <f t="array" ref="AB4597">MAX(($I$2:$I$10000=I4597)*($W$2:$W$10000=W4597)*($E$2:$E$10000="51")*($P$2:$P$10000))</f>
        <v>0</v>
      </c>
      <c r="AC4597" s="957">
        <f t="shared" si="359"/>
        <v>0</v>
      </c>
    </row>
    <row r="4598" spans="24:29" x14ac:dyDescent="0.3">
      <c r="X4598" s="970" t="str">
        <f t="shared" si="357"/>
        <v>PAS AE 2018</v>
      </c>
      <c r="Y4598" s="970" t="str">
        <f t="shared" si="358"/>
        <v/>
      </c>
      <c r="Z4598" s="957">
        <f t="shared" si="355"/>
        <v>0</v>
      </c>
      <c r="AA4598" s="957" t="str">
        <f t="shared" si="356"/>
        <v/>
      </c>
      <c r="AB4598" s="957">
        <f t="array" ref="AB4598">MAX(($I$2:$I$10000=I4598)*($W$2:$W$10000=W4598)*($E$2:$E$10000="51")*($P$2:$P$10000))</f>
        <v>0</v>
      </c>
      <c r="AC4598" s="957">
        <f t="shared" si="359"/>
        <v>0</v>
      </c>
    </row>
    <row r="4599" spans="24:29" x14ac:dyDescent="0.3">
      <c r="X4599" s="970" t="str">
        <f t="shared" si="357"/>
        <v>PAS AE 2018</v>
      </c>
      <c r="Y4599" s="970" t="str">
        <f t="shared" si="358"/>
        <v/>
      </c>
      <c r="Z4599" s="957">
        <f t="shared" si="355"/>
        <v>0</v>
      </c>
      <c r="AA4599" s="957" t="str">
        <f t="shared" si="356"/>
        <v/>
      </c>
      <c r="AB4599" s="957">
        <f t="array" ref="AB4599">MAX(($I$2:$I$10000=I4599)*($W$2:$W$10000=W4599)*($E$2:$E$10000="51")*($P$2:$P$10000))</f>
        <v>0</v>
      </c>
      <c r="AC4599" s="957">
        <f t="shared" si="359"/>
        <v>0</v>
      </c>
    </row>
    <row r="4600" spans="24:29" x14ac:dyDescent="0.3">
      <c r="X4600" s="970" t="str">
        <f t="shared" si="357"/>
        <v>PAS AE 2018</v>
      </c>
      <c r="Y4600" s="970" t="str">
        <f t="shared" si="358"/>
        <v/>
      </c>
      <c r="Z4600" s="957">
        <f t="shared" si="355"/>
        <v>0</v>
      </c>
      <c r="AA4600" s="957" t="str">
        <f t="shared" si="356"/>
        <v/>
      </c>
      <c r="AB4600" s="957">
        <f t="array" ref="AB4600">MAX(($I$2:$I$10000=I4600)*($W$2:$W$10000=W4600)*($E$2:$E$10000="51")*($P$2:$P$10000))</f>
        <v>0</v>
      </c>
      <c r="AC4600" s="957">
        <f t="shared" si="359"/>
        <v>0</v>
      </c>
    </row>
    <row r="4601" spans="24:29" x14ac:dyDescent="0.3">
      <c r="X4601" s="970" t="str">
        <f t="shared" si="357"/>
        <v>PAS AE 2018</v>
      </c>
      <c r="Y4601" s="970" t="str">
        <f t="shared" si="358"/>
        <v/>
      </c>
      <c r="Z4601" s="957">
        <f t="shared" si="355"/>
        <v>0</v>
      </c>
      <c r="AA4601" s="957" t="str">
        <f t="shared" si="356"/>
        <v/>
      </c>
      <c r="AB4601" s="957">
        <f t="array" ref="AB4601">MAX(($I$2:$I$10000=I4601)*($W$2:$W$10000=W4601)*($E$2:$E$10000="51")*($P$2:$P$10000))</f>
        <v>0</v>
      </c>
      <c r="AC4601" s="957">
        <f t="shared" si="359"/>
        <v>0</v>
      </c>
    </row>
    <row r="4602" spans="24:29" x14ac:dyDescent="0.3">
      <c r="X4602" s="970" t="str">
        <f t="shared" si="357"/>
        <v>PAS AE 2018</v>
      </c>
      <c r="Y4602" s="970" t="str">
        <f t="shared" si="358"/>
        <v/>
      </c>
      <c r="Z4602" s="957">
        <f t="shared" si="355"/>
        <v>0</v>
      </c>
      <c r="AA4602" s="957" t="str">
        <f t="shared" si="356"/>
        <v/>
      </c>
      <c r="AB4602" s="957">
        <f t="array" ref="AB4602">MAX(($I$2:$I$10000=I4602)*($W$2:$W$10000=W4602)*($E$2:$E$10000="51")*($P$2:$P$10000))</f>
        <v>0</v>
      </c>
      <c r="AC4602" s="957">
        <f t="shared" si="359"/>
        <v>0</v>
      </c>
    </row>
    <row r="4603" spans="24:29" x14ac:dyDescent="0.3">
      <c r="X4603" s="970" t="str">
        <f t="shared" si="357"/>
        <v>PAS AE 2018</v>
      </c>
      <c r="Y4603" s="970" t="str">
        <f t="shared" si="358"/>
        <v/>
      </c>
      <c r="Z4603" s="957">
        <f t="shared" si="355"/>
        <v>0</v>
      </c>
      <c r="AA4603" s="957" t="str">
        <f t="shared" si="356"/>
        <v/>
      </c>
      <c r="AB4603" s="957">
        <f t="array" ref="AB4603">MAX(($I$2:$I$10000=I4603)*($W$2:$W$10000=W4603)*($E$2:$E$10000="51")*($P$2:$P$10000))</f>
        <v>0</v>
      </c>
      <c r="AC4603" s="957">
        <f t="shared" si="359"/>
        <v>0</v>
      </c>
    </row>
    <row r="4604" spans="24:29" x14ac:dyDescent="0.3">
      <c r="X4604" s="970" t="str">
        <f t="shared" si="357"/>
        <v>PAS AE 2018</v>
      </c>
      <c r="Y4604" s="970" t="str">
        <f t="shared" si="358"/>
        <v/>
      </c>
      <c r="Z4604" s="957">
        <f t="shared" si="355"/>
        <v>0</v>
      </c>
      <c r="AA4604" s="957" t="str">
        <f t="shared" si="356"/>
        <v/>
      </c>
      <c r="AB4604" s="957">
        <f t="array" ref="AB4604">MAX(($I$2:$I$10000=I4604)*($W$2:$W$10000=W4604)*($E$2:$E$10000="51")*($P$2:$P$10000))</f>
        <v>0</v>
      </c>
      <c r="AC4604" s="957">
        <f t="shared" si="359"/>
        <v>0</v>
      </c>
    </row>
    <row r="4605" spans="24:29" x14ac:dyDescent="0.3">
      <c r="X4605" s="970" t="str">
        <f t="shared" si="357"/>
        <v>PAS AE 2018</v>
      </c>
      <c r="Y4605" s="970" t="str">
        <f t="shared" si="358"/>
        <v/>
      </c>
      <c r="Z4605" s="957">
        <f t="shared" si="355"/>
        <v>0</v>
      </c>
      <c r="AA4605" s="957" t="str">
        <f t="shared" si="356"/>
        <v/>
      </c>
      <c r="AB4605" s="957">
        <f t="array" ref="AB4605">MAX(($I$2:$I$10000=I4605)*($W$2:$W$10000=W4605)*($E$2:$E$10000="51")*($P$2:$P$10000))</f>
        <v>0</v>
      </c>
      <c r="AC4605" s="957">
        <f t="shared" si="359"/>
        <v>0</v>
      </c>
    </row>
    <row r="4606" spans="24:29" x14ac:dyDescent="0.3">
      <c r="X4606" s="970" t="str">
        <f t="shared" si="357"/>
        <v>PAS AE 2018</v>
      </c>
      <c r="Y4606" s="970" t="str">
        <f t="shared" si="358"/>
        <v/>
      </c>
      <c r="Z4606" s="957">
        <f t="shared" si="355"/>
        <v>0</v>
      </c>
      <c r="AA4606" s="957" t="str">
        <f t="shared" si="356"/>
        <v/>
      </c>
      <c r="AB4606" s="957">
        <f t="array" ref="AB4606">MAX(($I$2:$I$10000=I4606)*($W$2:$W$10000=W4606)*($E$2:$E$10000="51")*($P$2:$P$10000))</f>
        <v>0</v>
      </c>
      <c r="AC4606" s="957">
        <f t="shared" si="359"/>
        <v>0</v>
      </c>
    </row>
    <row r="4607" spans="24:29" x14ac:dyDescent="0.3">
      <c r="X4607" s="970" t="str">
        <f t="shared" si="357"/>
        <v>PAS AE 2018</v>
      </c>
      <c r="Y4607" s="970" t="str">
        <f t="shared" si="358"/>
        <v/>
      </c>
      <c r="Z4607" s="957">
        <f t="shared" si="355"/>
        <v>0</v>
      </c>
      <c r="AA4607" s="957" t="str">
        <f t="shared" si="356"/>
        <v/>
      </c>
      <c r="AB4607" s="957">
        <f t="array" ref="AB4607">MAX(($I$2:$I$10000=I4607)*($W$2:$W$10000=W4607)*($E$2:$E$10000="51")*($P$2:$P$10000))</f>
        <v>0</v>
      </c>
      <c r="AC4607" s="957">
        <f t="shared" si="359"/>
        <v>0</v>
      </c>
    </row>
    <row r="4608" spans="24:29" x14ac:dyDescent="0.3">
      <c r="X4608" s="970" t="str">
        <f t="shared" si="357"/>
        <v>PAS AE 2018</v>
      </c>
      <c r="Y4608" s="970" t="str">
        <f t="shared" si="358"/>
        <v/>
      </c>
      <c r="Z4608" s="957">
        <f t="shared" si="355"/>
        <v>0</v>
      </c>
      <c r="AA4608" s="957" t="str">
        <f t="shared" si="356"/>
        <v/>
      </c>
      <c r="AB4608" s="957">
        <f t="array" ref="AB4608">MAX(($I$2:$I$10000=I4608)*($W$2:$W$10000=W4608)*($E$2:$E$10000="51")*($P$2:$P$10000))</f>
        <v>0</v>
      </c>
      <c r="AC4608" s="957">
        <f t="shared" si="359"/>
        <v>0</v>
      </c>
    </row>
    <row r="4609" spans="24:29" x14ac:dyDescent="0.3">
      <c r="X4609" s="970" t="str">
        <f t="shared" si="357"/>
        <v>PAS AE 2018</v>
      </c>
      <c r="Y4609" s="970" t="str">
        <f t="shared" si="358"/>
        <v/>
      </c>
      <c r="Z4609" s="957">
        <f t="shared" si="355"/>
        <v>0</v>
      </c>
      <c r="AA4609" s="957" t="str">
        <f t="shared" si="356"/>
        <v/>
      </c>
      <c r="AB4609" s="957">
        <f t="array" ref="AB4609">MAX(($I$2:$I$10000=I4609)*($W$2:$W$10000=W4609)*($E$2:$E$10000="51")*($P$2:$P$10000))</f>
        <v>0</v>
      </c>
      <c r="AC4609" s="957">
        <f t="shared" si="359"/>
        <v>0</v>
      </c>
    </row>
    <row r="4610" spans="24:29" x14ac:dyDescent="0.3">
      <c r="X4610" s="970" t="str">
        <f t="shared" si="357"/>
        <v>PAS AE 2018</v>
      </c>
      <c r="Y4610" s="970" t="str">
        <f t="shared" si="358"/>
        <v/>
      </c>
      <c r="Z4610" s="957">
        <f t="shared" ref="Z4610:Z4673" si="360">IF(AND(X4610="AE 2018",Y4610&lt;&gt;"0"),F4610,0)</f>
        <v>0</v>
      </c>
      <c r="AA4610" s="957" t="str">
        <f t="shared" ref="AA4610:AA4673" si="361">LEFT(C4610,12)</f>
        <v/>
      </c>
      <c r="AB4610" s="957">
        <f t="array" ref="AB4610">MAX(($I$2:$I$10000=I4610)*($W$2:$W$10000=W4610)*($E$2:$E$10000="51")*($P$2:$P$10000))</f>
        <v>0</v>
      </c>
      <c r="AC4610" s="957">
        <f t="shared" si="359"/>
        <v>0</v>
      </c>
    </row>
    <row r="4611" spans="24:29" x14ac:dyDescent="0.3">
      <c r="X4611" s="970" t="str">
        <f t="shared" ref="X4611:X4674" si="362">IF(AND(OR(E4611="51",E4611="57",E4611="54",E4611="61"),YEAR(AB4611)=2018),"AE 2018","PAS AE 2018")</f>
        <v>PAS AE 2018</v>
      </c>
      <c r="Y4611" s="970" t="str">
        <f t="shared" ref="Y4611:Y4674" si="363">CONCATENATE(W4611,I4611,E4611)</f>
        <v/>
      </c>
      <c r="Z4611" s="957">
        <f t="shared" si="360"/>
        <v>0</v>
      </c>
      <c r="AA4611" s="957" t="str">
        <f t="shared" si="361"/>
        <v/>
      </c>
      <c r="AB4611" s="957">
        <f t="array" ref="AB4611">MAX(($I$2:$I$10000=I4611)*($W$2:$W$10000=W4611)*($E$2:$E$10000="51")*($P$2:$P$10000))</f>
        <v>0</v>
      </c>
      <c r="AC4611" s="957">
        <f t="shared" ref="AC4611:AC4674" si="364">IF(YEAR(A4611)&gt;2018,0,F4611)</f>
        <v>0</v>
      </c>
    </row>
    <row r="4612" spans="24:29" x14ac:dyDescent="0.3">
      <c r="X4612" s="970" t="str">
        <f t="shared" si="362"/>
        <v>PAS AE 2018</v>
      </c>
      <c r="Y4612" s="970" t="str">
        <f t="shared" si="363"/>
        <v/>
      </c>
      <c r="Z4612" s="957">
        <f t="shared" si="360"/>
        <v>0</v>
      </c>
      <c r="AA4612" s="957" t="str">
        <f t="shared" si="361"/>
        <v/>
      </c>
      <c r="AB4612" s="957">
        <f t="array" ref="AB4612">MAX(($I$2:$I$10000=I4612)*($W$2:$W$10000=W4612)*($E$2:$E$10000="51")*($P$2:$P$10000))</f>
        <v>0</v>
      </c>
      <c r="AC4612" s="957">
        <f t="shared" si="364"/>
        <v>0</v>
      </c>
    </row>
    <row r="4613" spans="24:29" x14ac:dyDescent="0.3">
      <c r="X4613" s="970" t="str">
        <f t="shared" si="362"/>
        <v>PAS AE 2018</v>
      </c>
      <c r="Y4613" s="970" t="str">
        <f t="shared" si="363"/>
        <v/>
      </c>
      <c r="Z4613" s="957">
        <f t="shared" si="360"/>
        <v>0</v>
      </c>
      <c r="AA4613" s="957" t="str">
        <f t="shared" si="361"/>
        <v/>
      </c>
      <c r="AB4613" s="957">
        <f t="array" ref="AB4613">MAX(($I$2:$I$10000=I4613)*($W$2:$W$10000=W4613)*($E$2:$E$10000="51")*($P$2:$P$10000))</f>
        <v>0</v>
      </c>
      <c r="AC4613" s="957">
        <f t="shared" si="364"/>
        <v>0</v>
      </c>
    </row>
    <row r="4614" spans="24:29" x14ac:dyDescent="0.3">
      <c r="X4614" s="970" t="str">
        <f t="shared" si="362"/>
        <v>PAS AE 2018</v>
      </c>
      <c r="Y4614" s="970" t="str">
        <f t="shared" si="363"/>
        <v/>
      </c>
      <c r="Z4614" s="957">
        <f t="shared" si="360"/>
        <v>0</v>
      </c>
      <c r="AA4614" s="957" t="str">
        <f t="shared" si="361"/>
        <v/>
      </c>
      <c r="AB4614" s="957">
        <f t="array" ref="AB4614">MAX(($I$2:$I$10000=I4614)*($W$2:$W$10000=W4614)*($E$2:$E$10000="51")*($P$2:$P$10000))</f>
        <v>0</v>
      </c>
      <c r="AC4614" s="957">
        <f t="shared" si="364"/>
        <v>0</v>
      </c>
    </row>
    <row r="4615" spans="24:29" x14ac:dyDescent="0.3">
      <c r="X4615" s="970" t="str">
        <f t="shared" si="362"/>
        <v>PAS AE 2018</v>
      </c>
      <c r="Y4615" s="970" t="str">
        <f t="shared" si="363"/>
        <v/>
      </c>
      <c r="Z4615" s="957">
        <f t="shared" si="360"/>
        <v>0</v>
      </c>
      <c r="AA4615" s="957" t="str">
        <f t="shared" si="361"/>
        <v/>
      </c>
      <c r="AB4615" s="957">
        <f t="array" ref="AB4615">MAX(($I$2:$I$10000=I4615)*($W$2:$W$10000=W4615)*($E$2:$E$10000="51")*($P$2:$P$10000))</f>
        <v>0</v>
      </c>
      <c r="AC4615" s="957">
        <f t="shared" si="364"/>
        <v>0</v>
      </c>
    </row>
    <row r="4616" spans="24:29" x14ac:dyDescent="0.3">
      <c r="X4616" s="970" t="str">
        <f t="shared" si="362"/>
        <v>PAS AE 2018</v>
      </c>
      <c r="Y4616" s="970" t="str">
        <f t="shared" si="363"/>
        <v/>
      </c>
      <c r="Z4616" s="957">
        <f t="shared" si="360"/>
        <v>0</v>
      </c>
      <c r="AA4616" s="957" t="str">
        <f t="shared" si="361"/>
        <v/>
      </c>
      <c r="AB4616" s="957">
        <f t="array" ref="AB4616">MAX(($I$2:$I$10000=I4616)*($W$2:$W$10000=W4616)*($E$2:$E$10000="51")*($P$2:$P$10000))</f>
        <v>0</v>
      </c>
      <c r="AC4616" s="957">
        <f t="shared" si="364"/>
        <v>0</v>
      </c>
    </row>
    <row r="4617" spans="24:29" x14ac:dyDescent="0.3">
      <c r="X4617" s="970" t="str">
        <f t="shared" si="362"/>
        <v>PAS AE 2018</v>
      </c>
      <c r="Y4617" s="970" t="str">
        <f t="shared" si="363"/>
        <v/>
      </c>
      <c r="Z4617" s="957">
        <f t="shared" si="360"/>
        <v>0</v>
      </c>
      <c r="AA4617" s="957" t="str">
        <f t="shared" si="361"/>
        <v/>
      </c>
      <c r="AB4617" s="957">
        <f t="array" ref="AB4617">MAX(($I$2:$I$10000=I4617)*($W$2:$W$10000=W4617)*($E$2:$E$10000="51")*($P$2:$P$10000))</f>
        <v>0</v>
      </c>
      <c r="AC4617" s="957">
        <f t="shared" si="364"/>
        <v>0</v>
      </c>
    </row>
    <row r="4618" spans="24:29" x14ac:dyDescent="0.3">
      <c r="X4618" s="970" t="str">
        <f t="shared" si="362"/>
        <v>PAS AE 2018</v>
      </c>
      <c r="Y4618" s="970" t="str">
        <f t="shared" si="363"/>
        <v/>
      </c>
      <c r="Z4618" s="957">
        <f t="shared" si="360"/>
        <v>0</v>
      </c>
      <c r="AA4618" s="957" t="str">
        <f t="shared" si="361"/>
        <v/>
      </c>
      <c r="AB4618" s="957">
        <f t="array" ref="AB4618">MAX(($I$2:$I$10000=I4618)*($W$2:$W$10000=W4618)*($E$2:$E$10000="51")*($P$2:$P$10000))</f>
        <v>0</v>
      </c>
      <c r="AC4618" s="957">
        <f t="shared" si="364"/>
        <v>0</v>
      </c>
    </row>
    <row r="4619" spans="24:29" x14ac:dyDescent="0.3">
      <c r="X4619" s="970" t="str">
        <f t="shared" si="362"/>
        <v>PAS AE 2018</v>
      </c>
      <c r="Y4619" s="970" t="str">
        <f t="shared" si="363"/>
        <v/>
      </c>
      <c r="Z4619" s="957">
        <f t="shared" si="360"/>
        <v>0</v>
      </c>
      <c r="AA4619" s="957" t="str">
        <f t="shared" si="361"/>
        <v/>
      </c>
      <c r="AB4619" s="957">
        <f t="array" ref="AB4619">MAX(($I$2:$I$10000=I4619)*($W$2:$W$10000=W4619)*($E$2:$E$10000="51")*($P$2:$P$10000))</f>
        <v>0</v>
      </c>
      <c r="AC4619" s="957">
        <f t="shared" si="364"/>
        <v>0</v>
      </c>
    </row>
    <row r="4620" spans="24:29" x14ac:dyDescent="0.3">
      <c r="X4620" s="970" t="str">
        <f t="shared" si="362"/>
        <v>PAS AE 2018</v>
      </c>
      <c r="Y4620" s="970" t="str">
        <f t="shared" si="363"/>
        <v/>
      </c>
      <c r="Z4620" s="957">
        <f t="shared" si="360"/>
        <v>0</v>
      </c>
      <c r="AA4620" s="957" t="str">
        <f t="shared" si="361"/>
        <v/>
      </c>
      <c r="AB4620" s="957">
        <f t="array" ref="AB4620">MAX(($I$2:$I$10000=I4620)*($W$2:$W$10000=W4620)*($E$2:$E$10000="51")*($P$2:$P$10000))</f>
        <v>0</v>
      </c>
      <c r="AC4620" s="957">
        <f t="shared" si="364"/>
        <v>0</v>
      </c>
    </row>
    <row r="4621" spans="24:29" x14ac:dyDescent="0.3">
      <c r="X4621" s="970" t="str">
        <f t="shared" si="362"/>
        <v>PAS AE 2018</v>
      </c>
      <c r="Y4621" s="970" t="str">
        <f t="shared" si="363"/>
        <v/>
      </c>
      <c r="Z4621" s="957">
        <f t="shared" si="360"/>
        <v>0</v>
      </c>
      <c r="AA4621" s="957" t="str">
        <f t="shared" si="361"/>
        <v/>
      </c>
      <c r="AB4621" s="957">
        <f t="array" ref="AB4621">MAX(($I$2:$I$10000=I4621)*($W$2:$W$10000=W4621)*($E$2:$E$10000="51")*($P$2:$P$10000))</f>
        <v>0</v>
      </c>
      <c r="AC4621" s="957">
        <f t="shared" si="364"/>
        <v>0</v>
      </c>
    </row>
    <row r="4622" spans="24:29" x14ac:dyDescent="0.3">
      <c r="X4622" s="970" t="str">
        <f t="shared" si="362"/>
        <v>PAS AE 2018</v>
      </c>
      <c r="Y4622" s="970" t="str">
        <f t="shared" si="363"/>
        <v/>
      </c>
      <c r="Z4622" s="957">
        <f t="shared" si="360"/>
        <v>0</v>
      </c>
      <c r="AA4622" s="957" t="str">
        <f t="shared" si="361"/>
        <v/>
      </c>
      <c r="AB4622" s="957">
        <f t="array" ref="AB4622">MAX(($I$2:$I$10000=I4622)*($W$2:$W$10000=W4622)*($E$2:$E$10000="51")*($P$2:$P$10000))</f>
        <v>0</v>
      </c>
      <c r="AC4622" s="957">
        <f t="shared" si="364"/>
        <v>0</v>
      </c>
    </row>
    <row r="4623" spans="24:29" x14ac:dyDescent="0.3">
      <c r="X4623" s="970" t="str">
        <f t="shared" si="362"/>
        <v>PAS AE 2018</v>
      </c>
      <c r="Y4623" s="970" t="str">
        <f t="shared" si="363"/>
        <v/>
      </c>
      <c r="Z4623" s="957">
        <f t="shared" si="360"/>
        <v>0</v>
      </c>
      <c r="AA4623" s="957" t="str">
        <f t="shared" si="361"/>
        <v/>
      </c>
      <c r="AB4623" s="957">
        <f t="array" ref="AB4623">MAX(($I$2:$I$10000=I4623)*($W$2:$W$10000=W4623)*($E$2:$E$10000="51")*($P$2:$P$10000))</f>
        <v>0</v>
      </c>
      <c r="AC4623" s="957">
        <f t="shared" si="364"/>
        <v>0</v>
      </c>
    </row>
    <row r="4624" spans="24:29" x14ac:dyDescent="0.3">
      <c r="X4624" s="970" t="str">
        <f t="shared" si="362"/>
        <v>PAS AE 2018</v>
      </c>
      <c r="Y4624" s="970" t="str">
        <f t="shared" si="363"/>
        <v/>
      </c>
      <c r="Z4624" s="957">
        <f t="shared" si="360"/>
        <v>0</v>
      </c>
      <c r="AA4624" s="957" t="str">
        <f t="shared" si="361"/>
        <v/>
      </c>
      <c r="AB4624" s="957">
        <f t="array" ref="AB4624">MAX(($I$2:$I$10000=I4624)*($W$2:$W$10000=W4624)*($E$2:$E$10000="51")*($P$2:$P$10000))</f>
        <v>0</v>
      </c>
      <c r="AC4624" s="957">
        <f t="shared" si="364"/>
        <v>0</v>
      </c>
    </row>
    <row r="4625" spans="24:29" x14ac:dyDescent="0.3">
      <c r="X4625" s="970" t="str">
        <f t="shared" si="362"/>
        <v>PAS AE 2018</v>
      </c>
      <c r="Y4625" s="970" t="str">
        <f t="shared" si="363"/>
        <v/>
      </c>
      <c r="Z4625" s="957">
        <f t="shared" si="360"/>
        <v>0</v>
      </c>
      <c r="AA4625" s="957" t="str">
        <f t="shared" si="361"/>
        <v/>
      </c>
      <c r="AB4625" s="957">
        <f t="array" ref="AB4625">MAX(($I$2:$I$10000=I4625)*($W$2:$W$10000=W4625)*($E$2:$E$10000="51")*($P$2:$P$10000))</f>
        <v>0</v>
      </c>
      <c r="AC4625" s="957">
        <f t="shared" si="364"/>
        <v>0</v>
      </c>
    </row>
    <row r="4626" spans="24:29" x14ac:dyDescent="0.3">
      <c r="X4626" s="970" t="str">
        <f t="shared" si="362"/>
        <v>PAS AE 2018</v>
      </c>
      <c r="Y4626" s="970" t="str">
        <f t="shared" si="363"/>
        <v/>
      </c>
      <c r="Z4626" s="957">
        <f t="shared" si="360"/>
        <v>0</v>
      </c>
      <c r="AA4626" s="957" t="str">
        <f t="shared" si="361"/>
        <v/>
      </c>
      <c r="AB4626" s="957">
        <f t="array" ref="AB4626">MAX(($I$2:$I$10000=I4626)*($W$2:$W$10000=W4626)*($E$2:$E$10000="51")*($P$2:$P$10000))</f>
        <v>0</v>
      </c>
      <c r="AC4626" s="957">
        <f t="shared" si="364"/>
        <v>0</v>
      </c>
    </row>
    <row r="4627" spans="24:29" x14ac:dyDescent="0.3">
      <c r="X4627" s="970" t="str">
        <f t="shared" si="362"/>
        <v>PAS AE 2018</v>
      </c>
      <c r="Y4627" s="970" t="str">
        <f t="shared" si="363"/>
        <v/>
      </c>
      <c r="Z4627" s="957">
        <f t="shared" si="360"/>
        <v>0</v>
      </c>
      <c r="AA4627" s="957" t="str">
        <f t="shared" si="361"/>
        <v/>
      </c>
      <c r="AB4627" s="957">
        <f t="array" ref="AB4627">MAX(($I$2:$I$10000=I4627)*($W$2:$W$10000=W4627)*($E$2:$E$10000="51")*($P$2:$P$10000))</f>
        <v>0</v>
      </c>
      <c r="AC4627" s="957">
        <f t="shared" si="364"/>
        <v>0</v>
      </c>
    </row>
    <row r="4628" spans="24:29" x14ac:dyDescent="0.3">
      <c r="X4628" s="970" t="str">
        <f t="shared" si="362"/>
        <v>PAS AE 2018</v>
      </c>
      <c r="Y4628" s="970" t="str">
        <f t="shared" si="363"/>
        <v/>
      </c>
      <c r="Z4628" s="957">
        <f t="shared" si="360"/>
        <v>0</v>
      </c>
      <c r="AA4628" s="957" t="str">
        <f t="shared" si="361"/>
        <v/>
      </c>
      <c r="AB4628" s="957">
        <f t="array" ref="AB4628">MAX(($I$2:$I$10000=I4628)*($W$2:$W$10000=W4628)*($E$2:$E$10000="51")*($P$2:$P$10000))</f>
        <v>0</v>
      </c>
      <c r="AC4628" s="957">
        <f t="shared" si="364"/>
        <v>0</v>
      </c>
    </row>
    <row r="4629" spans="24:29" x14ac:dyDescent="0.3">
      <c r="X4629" s="970" t="str">
        <f t="shared" si="362"/>
        <v>PAS AE 2018</v>
      </c>
      <c r="Y4629" s="970" t="str">
        <f t="shared" si="363"/>
        <v/>
      </c>
      <c r="Z4629" s="957">
        <f t="shared" si="360"/>
        <v>0</v>
      </c>
      <c r="AA4629" s="957" t="str">
        <f t="shared" si="361"/>
        <v/>
      </c>
      <c r="AB4629" s="957">
        <f t="array" ref="AB4629">MAX(($I$2:$I$10000=I4629)*($W$2:$W$10000=W4629)*($E$2:$E$10000="51")*($P$2:$P$10000))</f>
        <v>0</v>
      </c>
      <c r="AC4629" s="957">
        <f t="shared" si="364"/>
        <v>0</v>
      </c>
    </row>
    <row r="4630" spans="24:29" x14ac:dyDescent="0.3">
      <c r="X4630" s="970" t="str">
        <f t="shared" si="362"/>
        <v>PAS AE 2018</v>
      </c>
      <c r="Y4630" s="970" t="str">
        <f t="shared" si="363"/>
        <v/>
      </c>
      <c r="Z4630" s="957">
        <f t="shared" si="360"/>
        <v>0</v>
      </c>
      <c r="AA4630" s="957" t="str">
        <f t="shared" si="361"/>
        <v/>
      </c>
      <c r="AB4630" s="957">
        <f t="array" ref="AB4630">MAX(($I$2:$I$10000=I4630)*($W$2:$W$10000=W4630)*($E$2:$E$10000="51")*($P$2:$P$10000))</f>
        <v>0</v>
      </c>
      <c r="AC4630" s="957">
        <f t="shared" si="364"/>
        <v>0</v>
      </c>
    </row>
    <row r="4631" spans="24:29" x14ac:dyDescent="0.3">
      <c r="X4631" s="970" t="str">
        <f t="shared" si="362"/>
        <v>PAS AE 2018</v>
      </c>
      <c r="Y4631" s="970" t="str">
        <f t="shared" si="363"/>
        <v/>
      </c>
      <c r="Z4631" s="957">
        <f t="shared" si="360"/>
        <v>0</v>
      </c>
      <c r="AA4631" s="957" t="str">
        <f t="shared" si="361"/>
        <v/>
      </c>
      <c r="AB4631" s="957">
        <f t="array" ref="AB4631">MAX(($I$2:$I$10000=I4631)*($W$2:$W$10000=W4631)*($E$2:$E$10000="51")*($P$2:$P$10000))</f>
        <v>0</v>
      </c>
      <c r="AC4631" s="957">
        <f t="shared" si="364"/>
        <v>0</v>
      </c>
    </row>
    <row r="4632" spans="24:29" x14ac:dyDescent="0.3">
      <c r="X4632" s="970" t="str">
        <f t="shared" si="362"/>
        <v>PAS AE 2018</v>
      </c>
      <c r="Y4632" s="970" t="str">
        <f t="shared" si="363"/>
        <v/>
      </c>
      <c r="Z4632" s="957">
        <f t="shared" si="360"/>
        <v>0</v>
      </c>
      <c r="AA4632" s="957" t="str">
        <f t="shared" si="361"/>
        <v/>
      </c>
      <c r="AB4632" s="957">
        <f t="array" ref="AB4632">MAX(($I$2:$I$10000=I4632)*($W$2:$W$10000=W4632)*($E$2:$E$10000="51")*($P$2:$P$10000))</f>
        <v>0</v>
      </c>
      <c r="AC4632" s="957">
        <f t="shared" si="364"/>
        <v>0</v>
      </c>
    </row>
    <row r="4633" spans="24:29" x14ac:dyDescent="0.3">
      <c r="X4633" s="970" t="str">
        <f t="shared" si="362"/>
        <v>PAS AE 2018</v>
      </c>
      <c r="Y4633" s="970" t="str">
        <f t="shared" si="363"/>
        <v/>
      </c>
      <c r="Z4633" s="957">
        <f t="shared" si="360"/>
        <v>0</v>
      </c>
      <c r="AA4633" s="957" t="str">
        <f t="shared" si="361"/>
        <v/>
      </c>
      <c r="AB4633" s="957">
        <f t="array" ref="AB4633">MAX(($I$2:$I$10000=I4633)*($W$2:$W$10000=W4633)*($E$2:$E$10000="51")*($P$2:$P$10000))</f>
        <v>0</v>
      </c>
      <c r="AC4633" s="957">
        <f t="shared" si="364"/>
        <v>0</v>
      </c>
    </row>
    <row r="4634" spans="24:29" x14ac:dyDescent="0.3">
      <c r="X4634" s="970" t="str">
        <f t="shared" si="362"/>
        <v>PAS AE 2018</v>
      </c>
      <c r="Y4634" s="970" t="str">
        <f t="shared" si="363"/>
        <v/>
      </c>
      <c r="Z4634" s="957">
        <f t="shared" si="360"/>
        <v>0</v>
      </c>
      <c r="AA4634" s="957" t="str">
        <f t="shared" si="361"/>
        <v/>
      </c>
      <c r="AB4634" s="957">
        <f t="array" ref="AB4634">MAX(($I$2:$I$10000=I4634)*($W$2:$W$10000=W4634)*($E$2:$E$10000="51")*($P$2:$P$10000))</f>
        <v>0</v>
      </c>
      <c r="AC4634" s="957">
        <f t="shared" si="364"/>
        <v>0</v>
      </c>
    </row>
    <row r="4635" spans="24:29" x14ac:dyDescent="0.3">
      <c r="X4635" s="970" t="str">
        <f t="shared" si="362"/>
        <v>PAS AE 2018</v>
      </c>
      <c r="Y4635" s="970" t="str">
        <f t="shared" si="363"/>
        <v/>
      </c>
      <c r="Z4635" s="957">
        <f t="shared" si="360"/>
        <v>0</v>
      </c>
      <c r="AA4635" s="957" t="str">
        <f t="shared" si="361"/>
        <v/>
      </c>
      <c r="AB4635" s="957">
        <f t="array" ref="AB4635">MAX(($I$2:$I$10000=I4635)*($W$2:$W$10000=W4635)*($E$2:$E$10000="51")*($P$2:$P$10000))</f>
        <v>0</v>
      </c>
      <c r="AC4635" s="957">
        <f t="shared" si="364"/>
        <v>0</v>
      </c>
    </row>
    <row r="4636" spans="24:29" x14ac:dyDescent="0.3">
      <c r="X4636" s="970" t="str">
        <f t="shared" si="362"/>
        <v>PAS AE 2018</v>
      </c>
      <c r="Y4636" s="970" t="str">
        <f t="shared" si="363"/>
        <v/>
      </c>
      <c r="Z4636" s="957">
        <f t="shared" si="360"/>
        <v>0</v>
      </c>
      <c r="AA4636" s="957" t="str">
        <f t="shared" si="361"/>
        <v/>
      </c>
      <c r="AB4636" s="957">
        <f t="array" ref="AB4636">MAX(($I$2:$I$10000=I4636)*($W$2:$W$10000=W4636)*($E$2:$E$10000="51")*($P$2:$P$10000))</f>
        <v>0</v>
      </c>
      <c r="AC4636" s="957">
        <f t="shared" si="364"/>
        <v>0</v>
      </c>
    </row>
    <row r="4637" spans="24:29" x14ac:dyDescent="0.3">
      <c r="X4637" s="970" t="str">
        <f t="shared" si="362"/>
        <v>PAS AE 2018</v>
      </c>
      <c r="Y4637" s="970" t="str">
        <f t="shared" si="363"/>
        <v/>
      </c>
      <c r="Z4637" s="957">
        <f t="shared" si="360"/>
        <v>0</v>
      </c>
      <c r="AA4637" s="957" t="str">
        <f t="shared" si="361"/>
        <v/>
      </c>
      <c r="AB4637" s="957">
        <f t="array" ref="AB4637">MAX(($I$2:$I$10000=I4637)*($W$2:$W$10000=W4637)*($E$2:$E$10000="51")*($P$2:$P$10000))</f>
        <v>0</v>
      </c>
      <c r="AC4637" s="957">
        <f t="shared" si="364"/>
        <v>0</v>
      </c>
    </row>
    <row r="4638" spans="24:29" x14ac:dyDescent="0.3">
      <c r="X4638" s="970" t="str">
        <f t="shared" si="362"/>
        <v>PAS AE 2018</v>
      </c>
      <c r="Y4638" s="970" t="str">
        <f t="shared" si="363"/>
        <v/>
      </c>
      <c r="Z4638" s="957">
        <f t="shared" si="360"/>
        <v>0</v>
      </c>
      <c r="AA4638" s="957" t="str">
        <f t="shared" si="361"/>
        <v/>
      </c>
      <c r="AB4638" s="957">
        <f t="array" ref="AB4638">MAX(($I$2:$I$10000=I4638)*($W$2:$W$10000=W4638)*($E$2:$E$10000="51")*($P$2:$P$10000))</f>
        <v>0</v>
      </c>
      <c r="AC4638" s="957">
        <f t="shared" si="364"/>
        <v>0</v>
      </c>
    </row>
    <row r="4639" spans="24:29" x14ac:dyDescent="0.3">
      <c r="X4639" s="970" t="str">
        <f t="shared" si="362"/>
        <v>PAS AE 2018</v>
      </c>
      <c r="Y4639" s="970" t="str">
        <f t="shared" si="363"/>
        <v/>
      </c>
      <c r="Z4639" s="957">
        <f t="shared" si="360"/>
        <v>0</v>
      </c>
      <c r="AA4639" s="957" t="str">
        <f t="shared" si="361"/>
        <v/>
      </c>
      <c r="AB4639" s="957">
        <f t="array" ref="AB4639">MAX(($I$2:$I$10000=I4639)*($W$2:$W$10000=W4639)*($E$2:$E$10000="51")*($P$2:$P$10000))</f>
        <v>0</v>
      </c>
      <c r="AC4639" s="957">
        <f t="shared" si="364"/>
        <v>0</v>
      </c>
    </row>
    <row r="4640" spans="24:29" x14ac:dyDescent="0.3">
      <c r="X4640" s="970" t="str">
        <f t="shared" si="362"/>
        <v>PAS AE 2018</v>
      </c>
      <c r="Y4640" s="970" t="str">
        <f t="shared" si="363"/>
        <v/>
      </c>
      <c r="Z4640" s="957">
        <f t="shared" si="360"/>
        <v>0</v>
      </c>
      <c r="AA4640" s="957" t="str">
        <f t="shared" si="361"/>
        <v/>
      </c>
      <c r="AB4640" s="957">
        <f t="array" ref="AB4640">MAX(($I$2:$I$10000=I4640)*($W$2:$W$10000=W4640)*($E$2:$E$10000="51")*($P$2:$P$10000))</f>
        <v>0</v>
      </c>
      <c r="AC4640" s="957">
        <f t="shared" si="364"/>
        <v>0</v>
      </c>
    </row>
    <row r="4641" spans="24:29" x14ac:dyDescent="0.3">
      <c r="X4641" s="970" t="str">
        <f t="shared" si="362"/>
        <v>PAS AE 2018</v>
      </c>
      <c r="Y4641" s="970" t="str">
        <f t="shared" si="363"/>
        <v/>
      </c>
      <c r="Z4641" s="957">
        <f t="shared" si="360"/>
        <v>0</v>
      </c>
      <c r="AA4641" s="957" t="str">
        <f t="shared" si="361"/>
        <v/>
      </c>
      <c r="AB4641" s="957">
        <f t="array" ref="AB4641">MAX(($I$2:$I$10000=I4641)*($W$2:$W$10000=W4641)*($E$2:$E$10000="51")*($P$2:$P$10000))</f>
        <v>0</v>
      </c>
      <c r="AC4641" s="957">
        <f t="shared" si="364"/>
        <v>0</v>
      </c>
    </row>
    <row r="4642" spans="24:29" x14ac:dyDescent="0.3">
      <c r="X4642" s="970" t="str">
        <f t="shared" si="362"/>
        <v>PAS AE 2018</v>
      </c>
      <c r="Y4642" s="970" t="str">
        <f t="shared" si="363"/>
        <v/>
      </c>
      <c r="Z4642" s="957">
        <f t="shared" si="360"/>
        <v>0</v>
      </c>
      <c r="AA4642" s="957" t="str">
        <f t="shared" si="361"/>
        <v/>
      </c>
      <c r="AB4642" s="957">
        <f t="array" ref="AB4642">MAX(($I$2:$I$10000=I4642)*($W$2:$W$10000=W4642)*($E$2:$E$10000="51")*($P$2:$P$10000))</f>
        <v>0</v>
      </c>
      <c r="AC4642" s="957">
        <f t="shared" si="364"/>
        <v>0</v>
      </c>
    </row>
    <row r="4643" spans="24:29" x14ac:dyDescent="0.3">
      <c r="X4643" s="970" t="str">
        <f t="shared" si="362"/>
        <v>PAS AE 2018</v>
      </c>
      <c r="Y4643" s="970" t="str">
        <f t="shared" si="363"/>
        <v/>
      </c>
      <c r="Z4643" s="957">
        <f t="shared" si="360"/>
        <v>0</v>
      </c>
      <c r="AA4643" s="957" t="str">
        <f t="shared" si="361"/>
        <v/>
      </c>
      <c r="AB4643" s="957">
        <f t="array" ref="AB4643">MAX(($I$2:$I$10000=I4643)*($W$2:$W$10000=W4643)*($E$2:$E$10000="51")*($P$2:$P$10000))</f>
        <v>0</v>
      </c>
      <c r="AC4643" s="957">
        <f t="shared" si="364"/>
        <v>0</v>
      </c>
    </row>
    <row r="4644" spans="24:29" x14ac:dyDescent="0.3">
      <c r="X4644" s="970" t="str">
        <f t="shared" si="362"/>
        <v>PAS AE 2018</v>
      </c>
      <c r="Y4644" s="970" t="str">
        <f t="shared" si="363"/>
        <v/>
      </c>
      <c r="Z4644" s="957">
        <f t="shared" si="360"/>
        <v>0</v>
      </c>
      <c r="AA4644" s="957" t="str">
        <f t="shared" si="361"/>
        <v/>
      </c>
      <c r="AB4644" s="957">
        <f t="array" ref="AB4644">MAX(($I$2:$I$10000=I4644)*($W$2:$W$10000=W4644)*($E$2:$E$10000="51")*($P$2:$P$10000))</f>
        <v>0</v>
      </c>
      <c r="AC4644" s="957">
        <f t="shared" si="364"/>
        <v>0</v>
      </c>
    </row>
    <row r="4645" spans="24:29" x14ac:dyDescent="0.3">
      <c r="X4645" s="970" t="str">
        <f t="shared" si="362"/>
        <v>PAS AE 2018</v>
      </c>
      <c r="Y4645" s="970" t="str">
        <f t="shared" si="363"/>
        <v/>
      </c>
      <c r="Z4645" s="957">
        <f t="shared" si="360"/>
        <v>0</v>
      </c>
      <c r="AA4645" s="957" t="str">
        <f t="shared" si="361"/>
        <v/>
      </c>
      <c r="AB4645" s="957">
        <f t="array" ref="AB4645">MAX(($I$2:$I$10000=I4645)*($W$2:$W$10000=W4645)*($E$2:$E$10000="51")*($P$2:$P$10000))</f>
        <v>0</v>
      </c>
      <c r="AC4645" s="957">
        <f t="shared" si="364"/>
        <v>0</v>
      </c>
    </row>
    <row r="4646" spans="24:29" x14ac:dyDescent="0.3">
      <c r="X4646" s="970" t="str">
        <f t="shared" si="362"/>
        <v>PAS AE 2018</v>
      </c>
      <c r="Y4646" s="970" t="str">
        <f t="shared" si="363"/>
        <v/>
      </c>
      <c r="Z4646" s="957">
        <f t="shared" si="360"/>
        <v>0</v>
      </c>
      <c r="AA4646" s="957" t="str">
        <f t="shared" si="361"/>
        <v/>
      </c>
      <c r="AB4646" s="957">
        <f t="array" ref="AB4646">MAX(($I$2:$I$10000=I4646)*($W$2:$W$10000=W4646)*($E$2:$E$10000="51")*($P$2:$P$10000))</f>
        <v>0</v>
      </c>
      <c r="AC4646" s="957">
        <f t="shared" si="364"/>
        <v>0</v>
      </c>
    </row>
    <row r="4647" spans="24:29" x14ac:dyDescent="0.3">
      <c r="X4647" s="970" t="str">
        <f t="shared" si="362"/>
        <v>PAS AE 2018</v>
      </c>
      <c r="Y4647" s="970" t="str">
        <f t="shared" si="363"/>
        <v/>
      </c>
      <c r="Z4647" s="957">
        <f t="shared" si="360"/>
        <v>0</v>
      </c>
      <c r="AA4647" s="957" t="str">
        <f t="shared" si="361"/>
        <v/>
      </c>
      <c r="AB4647" s="957">
        <f t="array" ref="AB4647">MAX(($I$2:$I$10000=I4647)*($W$2:$W$10000=W4647)*($E$2:$E$10000="51")*($P$2:$P$10000))</f>
        <v>0</v>
      </c>
      <c r="AC4647" s="957">
        <f t="shared" si="364"/>
        <v>0</v>
      </c>
    </row>
    <row r="4648" spans="24:29" x14ac:dyDescent="0.3">
      <c r="X4648" s="970" t="str">
        <f t="shared" si="362"/>
        <v>PAS AE 2018</v>
      </c>
      <c r="Y4648" s="970" t="str">
        <f t="shared" si="363"/>
        <v/>
      </c>
      <c r="Z4648" s="957">
        <f t="shared" si="360"/>
        <v>0</v>
      </c>
      <c r="AA4648" s="957" t="str">
        <f t="shared" si="361"/>
        <v/>
      </c>
      <c r="AB4648" s="957">
        <f t="array" ref="AB4648">MAX(($I$2:$I$10000=I4648)*($W$2:$W$10000=W4648)*($E$2:$E$10000="51")*($P$2:$P$10000))</f>
        <v>0</v>
      </c>
      <c r="AC4648" s="957">
        <f t="shared" si="364"/>
        <v>0</v>
      </c>
    </row>
    <row r="4649" spans="24:29" x14ac:dyDescent="0.3">
      <c r="X4649" s="970" t="str">
        <f t="shared" si="362"/>
        <v>PAS AE 2018</v>
      </c>
      <c r="Y4649" s="970" t="str">
        <f t="shared" si="363"/>
        <v/>
      </c>
      <c r="Z4649" s="957">
        <f t="shared" si="360"/>
        <v>0</v>
      </c>
      <c r="AA4649" s="957" t="str">
        <f t="shared" si="361"/>
        <v/>
      </c>
      <c r="AB4649" s="957">
        <f t="array" ref="AB4649">MAX(($I$2:$I$10000=I4649)*($W$2:$W$10000=W4649)*($E$2:$E$10000="51")*($P$2:$P$10000))</f>
        <v>0</v>
      </c>
      <c r="AC4649" s="957">
        <f t="shared" si="364"/>
        <v>0</v>
      </c>
    </row>
    <row r="4650" spans="24:29" x14ac:dyDescent="0.3">
      <c r="X4650" s="970" t="str">
        <f t="shared" si="362"/>
        <v>PAS AE 2018</v>
      </c>
      <c r="Y4650" s="970" t="str">
        <f t="shared" si="363"/>
        <v/>
      </c>
      <c r="Z4650" s="957">
        <f t="shared" si="360"/>
        <v>0</v>
      </c>
      <c r="AA4650" s="957" t="str">
        <f t="shared" si="361"/>
        <v/>
      </c>
      <c r="AB4650" s="957">
        <f t="array" ref="AB4650">MAX(($I$2:$I$10000=I4650)*($W$2:$W$10000=W4650)*($E$2:$E$10000="51")*($P$2:$P$10000))</f>
        <v>0</v>
      </c>
      <c r="AC4650" s="957">
        <f t="shared" si="364"/>
        <v>0</v>
      </c>
    </row>
    <row r="4651" spans="24:29" x14ac:dyDescent="0.3">
      <c r="X4651" s="970" t="str">
        <f t="shared" si="362"/>
        <v>PAS AE 2018</v>
      </c>
      <c r="Y4651" s="970" t="str">
        <f t="shared" si="363"/>
        <v/>
      </c>
      <c r="Z4651" s="957">
        <f t="shared" si="360"/>
        <v>0</v>
      </c>
      <c r="AA4651" s="957" t="str">
        <f t="shared" si="361"/>
        <v/>
      </c>
      <c r="AB4651" s="957">
        <f t="array" ref="AB4651">MAX(($I$2:$I$10000=I4651)*($W$2:$W$10000=W4651)*($E$2:$E$10000="51")*($P$2:$P$10000))</f>
        <v>0</v>
      </c>
      <c r="AC4651" s="957">
        <f t="shared" si="364"/>
        <v>0</v>
      </c>
    </row>
    <row r="4652" spans="24:29" x14ac:dyDescent="0.3">
      <c r="X4652" s="970" t="str">
        <f t="shared" si="362"/>
        <v>PAS AE 2018</v>
      </c>
      <c r="Y4652" s="970" t="str">
        <f t="shared" si="363"/>
        <v/>
      </c>
      <c r="Z4652" s="957">
        <f t="shared" si="360"/>
        <v>0</v>
      </c>
      <c r="AA4652" s="957" t="str">
        <f t="shared" si="361"/>
        <v/>
      </c>
      <c r="AB4652" s="957">
        <f t="array" ref="AB4652">MAX(($I$2:$I$10000=I4652)*($W$2:$W$10000=W4652)*($E$2:$E$10000="51")*($P$2:$P$10000))</f>
        <v>0</v>
      </c>
      <c r="AC4652" s="957">
        <f t="shared" si="364"/>
        <v>0</v>
      </c>
    </row>
    <row r="4653" spans="24:29" x14ac:dyDescent="0.3">
      <c r="X4653" s="970" t="str">
        <f t="shared" si="362"/>
        <v>PAS AE 2018</v>
      </c>
      <c r="Y4653" s="970" t="str">
        <f t="shared" si="363"/>
        <v/>
      </c>
      <c r="Z4653" s="957">
        <f t="shared" si="360"/>
        <v>0</v>
      </c>
      <c r="AA4653" s="957" t="str">
        <f t="shared" si="361"/>
        <v/>
      </c>
      <c r="AB4653" s="957">
        <f t="array" ref="AB4653">MAX(($I$2:$I$10000=I4653)*($W$2:$W$10000=W4653)*($E$2:$E$10000="51")*($P$2:$P$10000))</f>
        <v>0</v>
      </c>
      <c r="AC4653" s="957">
        <f t="shared" si="364"/>
        <v>0</v>
      </c>
    </row>
    <row r="4654" spans="24:29" x14ac:dyDescent="0.3">
      <c r="X4654" s="970" t="str">
        <f t="shared" si="362"/>
        <v>PAS AE 2018</v>
      </c>
      <c r="Y4654" s="970" t="str">
        <f t="shared" si="363"/>
        <v/>
      </c>
      <c r="Z4654" s="957">
        <f t="shared" si="360"/>
        <v>0</v>
      </c>
      <c r="AA4654" s="957" t="str">
        <f t="shared" si="361"/>
        <v/>
      </c>
      <c r="AB4654" s="957">
        <f t="array" ref="AB4654">MAX(($I$2:$I$10000=I4654)*($W$2:$W$10000=W4654)*($E$2:$E$10000="51")*($P$2:$P$10000))</f>
        <v>0</v>
      </c>
      <c r="AC4654" s="957">
        <f t="shared" si="364"/>
        <v>0</v>
      </c>
    </row>
    <row r="4655" spans="24:29" x14ac:dyDescent="0.3">
      <c r="X4655" s="970" t="str">
        <f t="shared" si="362"/>
        <v>PAS AE 2018</v>
      </c>
      <c r="Y4655" s="970" t="str">
        <f t="shared" si="363"/>
        <v/>
      </c>
      <c r="Z4655" s="957">
        <f t="shared" si="360"/>
        <v>0</v>
      </c>
      <c r="AA4655" s="957" t="str">
        <f t="shared" si="361"/>
        <v/>
      </c>
      <c r="AB4655" s="957">
        <f t="array" ref="AB4655">MAX(($I$2:$I$10000=I4655)*($W$2:$W$10000=W4655)*($E$2:$E$10000="51")*($P$2:$P$10000))</f>
        <v>0</v>
      </c>
      <c r="AC4655" s="957">
        <f t="shared" si="364"/>
        <v>0</v>
      </c>
    </row>
    <row r="4656" spans="24:29" x14ac:dyDescent="0.3">
      <c r="X4656" s="970" t="str">
        <f t="shared" si="362"/>
        <v>PAS AE 2018</v>
      </c>
      <c r="Y4656" s="970" t="str">
        <f t="shared" si="363"/>
        <v/>
      </c>
      <c r="Z4656" s="957">
        <f t="shared" si="360"/>
        <v>0</v>
      </c>
      <c r="AA4656" s="957" t="str">
        <f t="shared" si="361"/>
        <v/>
      </c>
      <c r="AB4656" s="957">
        <f t="array" ref="AB4656">MAX(($I$2:$I$10000=I4656)*($W$2:$W$10000=W4656)*($E$2:$E$10000="51")*($P$2:$P$10000))</f>
        <v>0</v>
      </c>
      <c r="AC4656" s="957">
        <f t="shared" si="364"/>
        <v>0</v>
      </c>
    </row>
    <row r="4657" spans="24:29" x14ac:dyDescent="0.3">
      <c r="X4657" s="970" t="str">
        <f t="shared" si="362"/>
        <v>PAS AE 2018</v>
      </c>
      <c r="Y4657" s="970" t="str">
        <f t="shared" si="363"/>
        <v/>
      </c>
      <c r="Z4657" s="957">
        <f t="shared" si="360"/>
        <v>0</v>
      </c>
      <c r="AA4657" s="957" t="str">
        <f t="shared" si="361"/>
        <v/>
      </c>
      <c r="AB4657" s="957">
        <f t="array" ref="AB4657">MAX(($I$2:$I$10000=I4657)*($W$2:$W$10000=W4657)*($E$2:$E$10000="51")*($P$2:$P$10000))</f>
        <v>0</v>
      </c>
      <c r="AC4657" s="957">
        <f t="shared" si="364"/>
        <v>0</v>
      </c>
    </row>
    <row r="4658" spans="24:29" x14ac:dyDescent="0.3">
      <c r="X4658" s="970" t="str">
        <f t="shared" si="362"/>
        <v>PAS AE 2018</v>
      </c>
      <c r="Y4658" s="970" t="str">
        <f t="shared" si="363"/>
        <v/>
      </c>
      <c r="Z4658" s="957">
        <f t="shared" si="360"/>
        <v>0</v>
      </c>
      <c r="AA4658" s="957" t="str">
        <f t="shared" si="361"/>
        <v/>
      </c>
      <c r="AB4658" s="957">
        <f t="array" ref="AB4658">MAX(($I$2:$I$10000=I4658)*($W$2:$W$10000=W4658)*($E$2:$E$10000="51")*($P$2:$P$10000))</f>
        <v>0</v>
      </c>
      <c r="AC4658" s="957">
        <f t="shared" si="364"/>
        <v>0</v>
      </c>
    </row>
    <row r="4659" spans="24:29" x14ac:dyDescent="0.3">
      <c r="X4659" s="970" t="str">
        <f t="shared" si="362"/>
        <v>PAS AE 2018</v>
      </c>
      <c r="Y4659" s="970" t="str">
        <f t="shared" si="363"/>
        <v/>
      </c>
      <c r="Z4659" s="957">
        <f t="shared" si="360"/>
        <v>0</v>
      </c>
      <c r="AA4659" s="957" t="str">
        <f t="shared" si="361"/>
        <v/>
      </c>
      <c r="AB4659" s="957">
        <f t="array" ref="AB4659">MAX(($I$2:$I$10000=I4659)*($W$2:$W$10000=W4659)*($E$2:$E$10000="51")*($P$2:$P$10000))</f>
        <v>0</v>
      </c>
      <c r="AC4659" s="957">
        <f t="shared" si="364"/>
        <v>0</v>
      </c>
    </row>
    <row r="4660" spans="24:29" x14ac:dyDescent="0.3">
      <c r="X4660" s="970" t="str">
        <f t="shared" si="362"/>
        <v>PAS AE 2018</v>
      </c>
      <c r="Y4660" s="970" t="str">
        <f t="shared" si="363"/>
        <v/>
      </c>
      <c r="Z4660" s="957">
        <f t="shared" si="360"/>
        <v>0</v>
      </c>
      <c r="AA4660" s="957" t="str">
        <f t="shared" si="361"/>
        <v/>
      </c>
      <c r="AB4660" s="957">
        <f t="array" ref="AB4660">MAX(($I$2:$I$10000=I4660)*($W$2:$W$10000=W4660)*($E$2:$E$10000="51")*($P$2:$P$10000))</f>
        <v>0</v>
      </c>
      <c r="AC4660" s="957">
        <f t="shared" si="364"/>
        <v>0</v>
      </c>
    </row>
    <row r="4661" spans="24:29" x14ac:dyDescent="0.3">
      <c r="X4661" s="970" t="str">
        <f t="shared" si="362"/>
        <v>PAS AE 2018</v>
      </c>
      <c r="Y4661" s="970" t="str">
        <f t="shared" si="363"/>
        <v/>
      </c>
      <c r="Z4661" s="957">
        <f t="shared" si="360"/>
        <v>0</v>
      </c>
      <c r="AA4661" s="957" t="str">
        <f t="shared" si="361"/>
        <v/>
      </c>
      <c r="AB4661" s="957">
        <f t="array" ref="AB4661">MAX(($I$2:$I$10000=I4661)*($W$2:$W$10000=W4661)*($E$2:$E$10000="51")*($P$2:$P$10000))</f>
        <v>0</v>
      </c>
      <c r="AC4661" s="957">
        <f t="shared" si="364"/>
        <v>0</v>
      </c>
    </row>
    <row r="4662" spans="24:29" x14ac:dyDescent="0.3">
      <c r="X4662" s="970" t="str">
        <f t="shared" si="362"/>
        <v>PAS AE 2018</v>
      </c>
      <c r="Y4662" s="970" t="str">
        <f t="shared" si="363"/>
        <v/>
      </c>
      <c r="Z4662" s="957">
        <f t="shared" si="360"/>
        <v>0</v>
      </c>
      <c r="AA4662" s="957" t="str">
        <f t="shared" si="361"/>
        <v/>
      </c>
      <c r="AB4662" s="957">
        <f t="array" ref="AB4662">MAX(($I$2:$I$10000=I4662)*($W$2:$W$10000=W4662)*($E$2:$E$10000="51")*($P$2:$P$10000))</f>
        <v>0</v>
      </c>
      <c r="AC4662" s="957">
        <f t="shared" si="364"/>
        <v>0</v>
      </c>
    </row>
    <row r="4663" spans="24:29" x14ac:dyDescent="0.3">
      <c r="X4663" s="970" t="str">
        <f t="shared" si="362"/>
        <v>PAS AE 2018</v>
      </c>
      <c r="Y4663" s="970" t="str">
        <f t="shared" si="363"/>
        <v/>
      </c>
      <c r="Z4663" s="957">
        <f t="shared" si="360"/>
        <v>0</v>
      </c>
      <c r="AA4663" s="957" t="str">
        <f t="shared" si="361"/>
        <v/>
      </c>
      <c r="AB4663" s="957">
        <f t="array" ref="AB4663">MAX(($I$2:$I$10000=I4663)*($W$2:$W$10000=W4663)*($E$2:$E$10000="51")*($P$2:$P$10000))</f>
        <v>0</v>
      </c>
      <c r="AC4663" s="957">
        <f t="shared" si="364"/>
        <v>0</v>
      </c>
    </row>
    <row r="4664" spans="24:29" x14ac:dyDescent="0.3">
      <c r="X4664" s="970" t="str">
        <f t="shared" si="362"/>
        <v>PAS AE 2018</v>
      </c>
      <c r="Y4664" s="970" t="str">
        <f t="shared" si="363"/>
        <v/>
      </c>
      <c r="Z4664" s="957">
        <f t="shared" si="360"/>
        <v>0</v>
      </c>
      <c r="AA4664" s="957" t="str">
        <f t="shared" si="361"/>
        <v/>
      </c>
      <c r="AB4664" s="957">
        <f t="array" ref="AB4664">MAX(($I$2:$I$10000=I4664)*($W$2:$W$10000=W4664)*($E$2:$E$10000="51")*($P$2:$P$10000))</f>
        <v>0</v>
      </c>
      <c r="AC4664" s="957">
        <f t="shared" si="364"/>
        <v>0</v>
      </c>
    </row>
    <row r="4665" spans="24:29" x14ac:dyDescent="0.3">
      <c r="X4665" s="970" t="str">
        <f t="shared" si="362"/>
        <v>PAS AE 2018</v>
      </c>
      <c r="Y4665" s="970" t="str">
        <f t="shared" si="363"/>
        <v/>
      </c>
      <c r="Z4665" s="957">
        <f t="shared" si="360"/>
        <v>0</v>
      </c>
      <c r="AA4665" s="957" t="str">
        <f t="shared" si="361"/>
        <v/>
      </c>
      <c r="AB4665" s="957">
        <f t="array" ref="AB4665">MAX(($I$2:$I$10000=I4665)*($W$2:$W$10000=W4665)*($E$2:$E$10000="51")*($P$2:$P$10000))</f>
        <v>0</v>
      </c>
      <c r="AC4665" s="957">
        <f t="shared" si="364"/>
        <v>0</v>
      </c>
    </row>
    <row r="4666" spans="24:29" x14ac:dyDescent="0.3">
      <c r="X4666" s="970" t="str">
        <f t="shared" si="362"/>
        <v>PAS AE 2018</v>
      </c>
      <c r="Y4666" s="970" t="str">
        <f t="shared" si="363"/>
        <v/>
      </c>
      <c r="Z4666" s="957">
        <f t="shared" si="360"/>
        <v>0</v>
      </c>
      <c r="AA4666" s="957" t="str">
        <f t="shared" si="361"/>
        <v/>
      </c>
      <c r="AB4666" s="957">
        <f t="array" ref="AB4666">MAX(($I$2:$I$10000=I4666)*($W$2:$W$10000=W4666)*($E$2:$E$10000="51")*($P$2:$P$10000))</f>
        <v>0</v>
      </c>
      <c r="AC4666" s="957">
        <f t="shared" si="364"/>
        <v>0</v>
      </c>
    </row>
    <row r="4667" spans="24:29" x14ac:dyDescent="0.3">
      <c r="X4667" s="970" t="str">
        <f t="shared" si="362"/>
        <v>PAS AE 2018</v>
      </c>
      <c r="Y4667" s="970" t="str">
        <f t="shared" si="363"/>
        <v/>
      </c>
      <c r="Z4667" s="957">
        <f t="shared" si="360"/>
        <v>0</v>
      </c>
      <c r="AA4667" s="957" t="str">
        <f t="shared" si="361"/>
        <v/>
      </c>
      <c r="AB4667" s="957">
        <f t="array" ref="AB4667">MAX(($I$2:$I$10000=I4667)*($W$2:$W$10000=W4667)*($E$2:$E$10000="51")*($P$2:$P$10000))</f>
        <v>0</v>
      </c>
      <c r="AC4667" s="957">
        <f t="shared" si="364"/>
        <v>0</v>
      </c>
    </row>
    <row r="4668" spans="24:29" x14ac:dyDescent="0.3">
      <c r="X4668" s="970" t="str">
        <f t="shared" si="362"/>
        <v>PAS AE 2018</v>
      </c>
      <c r="Y4668" s="970" t="str">
        <f t="shared" si="363"/>
        <v/>
      </c>
      <c r="Z4668" s="957">
        <f t="shared" si="360"/>
        <v>0</v>
      </c>
      <c r="AA4668" s="957" t="str">
        <f t="shared" si="361"/>
        <v/>
      </c>
      <c r="AB4668" s="957">
        <f t="array" ref="AB4668">MAX(($I$2:$I$10000=I4668)*($W$2:$W$10000=W4668)*($E$2:$E$10000="51")*($P$2:$P$10000))</f>
        <v>0</v>
      </c>
      <c r="AC4668" s="957">
        <f t="shared" si="364"/>
        <v>0</v>
      </c>
    </row>
    <row r="4669" spans="24:29" x14ac:dyDescent="0.3">
      <c r="X4669" s="970" t="str">
        <f t="shared" si="362"/>
        <v>PAS AE 2018</v>
      </c>
      <c r="Y4669" s="970" t="str">
        <f t="shared" si="363"/>
        <v/>
      </c>
      <c r="Z4669" s="957">
        <f t="shared" si="360"/>
        <v>0</v>
      </c>
      <c r="AA4669" s="957" t="str">
        <f t="shared" si="361"/>
        <v/>
      </c>
      <c r="AB4669" s="957">
        <f t="array" ref="AB4669">MAX(($I$2:$I$10000=I4669)*($W$2:$W$10000=W4669)*($E$2:$E$10000="51")*($P$2:$P$10000))</f>
        <v>0</v>
      </c>
      <c r="AC4669" s="957">
        <f t="shared" si="364"/>
        <v>0</v>
      </c>
    </row>
    <row r="4670" spans="24:29" x14ac:dyDescent="0.3">
      <c r="X4670" s="970" t="str">
        <f t="shared" si="362"/>
        <v>PAS AE 2018</v>
      </c>
      <c r="Y4670" s="970" t="str">
        <f t="shared" si="363"/>
        <v/>
      </c>
      <c r="Z4670" s="957">
        <f t="shared" si="360"/>
        <v>0</v>
      </c>
      <c r="AA4670" s="957" t="str">
        <f t="shared" si="361"/>
        <v/>
      </c>
      <c r="AB4670" s="957">
        <f t="array" ref="AB4670">MAX(($I$2:$I$10000=I4670)*($W$2:$W$10000=W4670)*($E$2:$E$10000="51")*($P$2:$P$10000))</f>
        <v>0</v>
      </c>
      <c r="AC4670" s="957">
        <f t="shared" si="364"/>
        <v>0</v>
      </c>
    </row>
    <row r="4671" spans="24:29" x14ac:dyDescent="0.3">
      <c r="X4671" s="970" t="str">
        <f t="shared" si="362"/>
        <v>PAS AE 2018</v>
      </c>
      <c r="Y4671" s="970" t="str">
        <f t="shared" si="363"/>
        <v/>
      </c>
      <c r="Z4671" s="957">
        <f t="shared" si="360"/>
        <v>0</v>
      </c>
      <c r="AA4671" s="957" t="str">
        <f t="shared" si="361"/>
        <v/>
      </c>
      <c r="AB4671" s="957">
        <f t="array" ref="AB4671">MAX(($I$2:$I$10000=I4671)*($W$2:$W$10000=W4671)*($E$2:$E$10000="51")*($P$2:$P$10000))</f>
        <v>0</v>
      </c>
      <c r="AC4671" s="957">
        <f t="shared" si="364"/>
        <v>0</v>
      </c>
    </row>
    <row r="4672" spans="24:29" x14ac:dyDescent="0.3">
      <c r="X4672" s="970" t="str">
        <f t="shared" si="362"/>
        <v>PAS AE 2018</v>
      </c>
      <c r="Y4672" s="970" t="str">
        <f t="shared" si="363"/>
        <v/>
      </c>
      <c r="Z4672" s="957">
        <f t="shared" si="360"/>
        <v>0</v>
      </c>
      <c r="AA4672" s="957" t="str">
        <f t="shared" si="361"/>
        <v/>
      </c>
      <c r="AB4672" s="957">
        <f t="array" ref="AB4672">MAX(($I$2:$I$10000=I4672)*($W$2:$W$10000=W4672)*($E$2:$E$10000="51")*($P$2:$P$10000))</f>
        <v>0</v>
      </c>
      <c r="AC4672" s="957">
        <f t="shared" si="364"/>
        <v>0</v>
      </c>
    </row>
    <row r="4673" spans="24:29" x14ac:dyDescent="0.3">
      <c r="X4673" s="970" t="str">
        <f t="shared" si="362"/>
        <v>PAS AE 2018</v>
      </c>
      <c r="Y4673" s="970" t="str">
        <f t="shared" si="363"/>
        <v/>
      </c>
      <c r="Z4673" s="957">
        <f t="shared" si="360"/>
        <v>0</v>
      </c>
      <c r="AA4673" s="957" t="str">
        <f t="shared" si="361"/>
        <v/>
      </c>
      <c r="AB4673" s="957">
        <f t="array" ref="AB4673">MAX(($I$2:$I$10000=I4673)*($W$2:$W$10000=W4673)*($E$2:$E$10000="51")*($P$2:$P$10000))</f>
        <v>0</v>
      </c>
      <c r="AC4673" s="957">
        <f t="shared" si="364"/>
        <v>0</v>
      </c>
    </row>
    <row r="4674" spans="24:29" x14ac:dyDescent="0.3">
      <c r="X4674" s="970" t="str">
        <f t="shared" si="362"/>
        <v>PAS AE 2018</v>
      </c>
      <c r="Y4674" s="970" t="str">
        <f t="shared" si="363"/>
        <v/>
      </c>
      <c r="Z4674" s="957">
        <f t="shared" ref="Z4674:Z4737" si="365">IF(AND(X4674="AE 2018",Y4674&lt;&gt;"0"),F4674,0)</f>
        <v>0</v>
      </c>
      <c r="AA4674" s="957" t="str">
        <f t="shared" ref="AA4674:AA4737" si="366">LEFT(C4674,12)</f>
        <v/>
      </c>
      <c r="AB4674" s="957">
        <f t="array" ref="AB4674">MAX(($I$2:$I$10000=I4674)*($W$2:$W$10000=W4674)*($E$2:$E$10000="51")*($P$2:$P$10000))</f>
        <v>0</v>
      </c>
      <c r="AC4674" s="957">
        <f t="shared" si="364"/>
        <v>0</v>
      </c>
    </row>
    <row r="4675" spans="24:29" x14ac:dyDescent="0.3">
      <c r="X4675" s="970" t="str">
        <f t="shared" ref="X4675:X4738" si="367">IF(AND(OR(E4675="51",E4675="57",E4675="54",E4675="61"),YEAR(AB4675)=2018),"AE 2018","PAS AE 2018")</f>
        <v>PAS AE 2018</v>
      </c>
      <c r="Y4675" s="970" t="str">
        <f t="shared" ref="Y4675:Y4738" si="368">CONCATENATE(W4675,I4675,E4675)</f>
        <v/>
      </c>
      <c r="Z4675" s="957">
        <f t="shared" si="365"/>
        <v>0</v>
      </c>
      <c r="AA4675" s="957" t="str">
        <f t="shared" si="366"/>
        <v/>
      </c>
      <c r="AB4675" s="957">
        <f t="array" ref="AB4675">MAX(($I$2:$I$10000=I4675)*($W$2:$W$10000=W4675)*($E$2:$E$10000="51")*($P$2:$P$10000))</f>
        <v>0</v>
      </c>
      <c r="AC4675" s="957">
        <f t="shared" ref="AC4675:AC4738" si="369">IF(YEAR(A4675)&gt;2018,0,F4675)</f>
        <v>0</v>
      </c>
    </row>
    <row r="4676" spans="24:29" x14ac:dyDescent="0.3">
      <c r="X4676" s="970" t="str">
        <f t="shared" si="367"/>
        <v>PAS AE 2018</v>
      </c>
      <c r="Y4676" s="970" t="str">
        <f t="shared" si="368"/>
        <v/>
      </c>
      <c r="Z4676" s="957">
        <f t="shared" si="365"/>
        <v>0</v>
      </c>
      <c r="AA4676" s="957" t="str">
        <f t="shared" si="366"/>
        <v/>
      </c>
      <c r="AB4676" s="957">
        <f t="array" ref="AB4676">MAX(($I$2:$I$10000=I4676)*($W$2:$W$10000=W4676)*($E$2:$E$10000="51")*($P$2:$P$10000))</f>
        <v>0</v>
      </c>
      <c r="AC4676" s="957">
        <f t="shared" si="369"/>
        <v>0</v>
      </c>
    </row>
    <row r="4677" spans="24:29" x14ac:dyDescent="0.3">
      <c r="X4677" s="970" t="str">
        <f t="shared" si="367"/>
        <v>PAS AE 2018</v>
      </c>
      <c r="Y4677" s="970" t="str">
        <f t="shared" si="368"/>
        <v/>
      </c>
      <c r="Z4677" s="957">
        <f t="shared" si="365"/>
        <v>0</v>
      </c>
      <c r="AA4677" s="957" t="str">
        <f t="shared" si="366"/>
        <v/>
      </c>
      <c r="AB4677" s="957">
        <f t="array" ref="AB4677">MAX(($I$2:$I$10000=I4677)*($W$2:$W$10000=W4677)*($E$2:$E$10000="51")*($P$2:$P$10000))</f>
        <v>0</v>
      </c>
      <c r="AC4677" s="957">
        <f t="shared" si="369"/>
        <v>0</v>
      </c>
    </row>
    <row r="4678" spans="24:29" x14ac:dyDescent="0.3">
      <c r="X4678" s="970" t="str">
        <f t="shared" si="367"/>
        <v>PAS AE 2018</v>
      </c>
      <c r="Y4678" s="970" t="str">
        <f t="shared" si="368"/>
        <v/>
      </c>
      <c r="Z4678" s="957">
        <f t="shared" si="365"/>
        <v>0</v>
      </c>
      <c r="AA4678" s="957" t="str">
        <f t="shared" si="366"/>
        <v/>
      </c>
      <c r="AB4678" s="957">
        <f t="array" ref="AB4678">MAX(($I$2:$I$10000=I4678)*($W$2:$W$10000=W4678)*($E$2:$E$10000="51")*($P$2:$P$10000))</f>
        <v>0</v>
      </c>
      <c r="AC4678" s="957">
        <f t="shared" si="369"/>
        <v>0</v>
      </c>
    </row>
    <row r="4679" spans="24:29" x14ac:dyDescent="0.3">
      <c r="X4679" s="970" t="str">
        <f t="shared" si="367"/>
        <v>PAS AE 2018</v>
      </c>
      <c r="Y4679" s="970" t="str">
        <f t="shared" si="368"/>
        <v/>
      </c>
      <c r="Z4679" s="957">
        <f t="shared" si="365"/>
        <v>0</v>
      </c>
      <c r="AA4679" s="957" t="str">
        <f t="shared" si="366"/>
        <v/>
      </c>
      <c r="AB4679" s="957">
        <f t="array" ref="AB4679">MAX(($I$2:$I$10000=I4679)*($W$2:$W$10000=W4679)*($E$2:$E$10000="51")*($P$2:$P$10000))</f>
        <v>0</v>
      </c>
      <c r="AC4679" s="957">
        <f t="shared" si="369"/>
        <v>0</v>
      </c>
    </row>
    <row r="4680" spans="24:29" x14ac:dyDescent="0.3">
      <c r="X4680" s="970" t="str">
        <f t="shared" si="367"/>
        <v>PAS AE 2018</v>
      </c>
      <c r="Y4680" s="970" t="str">
        <f t="shared" si="368"/>
        <v/>
      </c>
      <c r="Z4680" s="957">
        <f t="shared" si="365"/>
        <v>0</v>
      </c>
      <c r="AA4680" s="957" t="str">
        <f t="shared" si="366"/>
        <v/>
      </c>
      <c r="AB4680" s="957">
        <f t="array" ref="AB4680">MAX(($I$2:$I$10000=I4680)*($W$2:$W$10000=W4680)*($E$2:$E$10000="51")*($P$2:$P$10000))</f>
        <v>0</v>
      </c>
      <c r="AC4680" s="957">
        <f t="shared" si="369"/>
        <v>0</v>
      </c>
    </row>
    <row r="4681" spans="24:29" x14ac:dyDescent="0.3">
      <c r="X4681" s="970" t="str">
        <f t="shared" si="367"/>
        <v>PAS AE 2018</v>
      </c>
      <c r="Y4681" s="970" t="str">
        <f t="shared" si="368"/>
        <v/>
      </c>
      <c r="Z4681" s="957">
        <f t="shared" si="365"/>
        <v>0</v>
      </c>
      <c r="AA4681" s="957" t="str">
        <f t="shared" si="366"/>
        <v/>
      </c>
      <c r="AB4681" s="957">
        <f t="array" ref="AB4681">MAX(($I$2:$I$10000=I4681)*($W$2:$W$10000=W4681)*($E$2:$E$10000="51")*($P$2:$P$10000))</f>
        <v>0</v>
      </c>
      <c r="AC4681" s="957">
        <f t="shared" si="369"/>
        <v>0</v>
      </c>
    </row>
    <row r="4682" spans="24:29" x14ac:dyDescent="0.3">
      <c r="X4682" s="970" t="str">
        <f t="shared" si="367"/>
        <v>PAS AE 2018</v>
      </c>
      <c r="Y4682" s="970" t="str">
        <f t="shared" si="368"/>
        <v/>
      </c>
      <c r="Z4682" s="957">
        <f t="shared" si="365"/>
        <v>0</v>
      </c>
      <c r="AA4682" s="957" t="str">
        <f t="shared" si="366"/>
        <v/>
      </c>
      <c r="AB4682" s="957">
        <f t="array" ref="AB4682">MAX(($I$2:$I$10000=I4682)*($W$2:$W$10000=W4682)*($E$2:$E$10000="51")*($P$2:$P$10000))</f>
        <v>0</v>
      </c>
      <c r="AC4682" s="957">
        <f t="shared" si="369"/>
        <v>0</v>
      </c>
    </row>
    <row r="4683" spans="24:29" x14ac:dyDescent="0.3">
      <c r="X4683" s="970" t="str">
        <f t="shared" si="367"/>
        <v>PAS AE 2018</v>
      </c>
      <c r="Y4683" s="970" t="str">
        <f t="shared" si="368"/>
        <v/>
      </c>
      <c r="Z4683" s="957">
        <f t="shared" si="365"/>
        <v>0</v>
      </c>
      <c r="AA4683" s="957" t="str">
        <f t="shared" si="366"/>
        <v/>
      </c>
      <c r="AB4683" s="957">
        <f t="array" ref="AB4683">MAX(($I$2:$I$10000=I4683)*($W$2:$W$10000=W4683)*($E$2:$E$10000="51")*($P$2:$P$10000))</f>
        <v>0</v>
      </c>
      <c r="AC4683" s="957">
        <f t="shared" si="369"/>
        <v>0</v>
      </c>
    </row>
    <row r="4684" spans="24:29" x14ac:dyDescent="0.3">
      <c r="X4684" s="970" t="str">
        <f t="shared" si="367"/>
        <v>PAS AE 2018</v>
      </c>
      <c r="Y4684" s="970" t="str">
        <f t="shared" si="368"/>
        <v/>
      </c>
      <c r="Z4684" s="957">
        <f t="shared" si="365"/>
        <v>0</v>
      </c>
      <c r="AA4684" s="957" t="str">
        <f t="shared" si="366"/>
        <v/>
      </c>
      <c r="AB4684" s="957">
        <f t="array" ref="AB4684">MAX(($I$2:$I$10000=I4684)*($W$2:$W$10000=W4684)*($E$2:$E$10000="51")*($P$2:$P$10000))</f>
        <v>0</v>
      </c>
      <c r="AC4684" s="957">
        <f t="shared" si="369"/>
        <v>0</v>
      </c>
    </row>
    <row r="4685" spans="24:29" x14ac:dyDescent="0.3">
      <c r="X4685" s="970" t="str">
        <f t="shared" si="367"/>
        <v>PAS AE 2018</v>
      </c>
      <c r="Y4685" s="970" t="str">
        <f t="shared" si="368"/>
        <v/>
      </c>
      <c r="Z4685" s="957">
        <f t="shared" si="365"/>
        <v>0</v>
      </c>
      <c r="AA4685" s="957" t="str">
        <f t="shared" si="366"/>
        <v/>
      </c>
      <c r="AB4685" s="957">
        <f t="array" ref="AB4685">MAX(($I$2:$I$10000=I4685)*($W$2:$W$10000=W4685)*($E$2:$E$10000="51")*($P$2:$P$10000))</f>
        <v>0</v>
      </c>
      <c r="AC4685" s="957">
        <f t="shared" si="369"/>
        <v>0</v>
      </c>
    </row>
    <row r="4686" spans="24:29" x14ac:dyDescent="0.3">
      <c r="X4686" s="970" t="str">
        <f t="shared" si="367"/>
        <v>PAS AE 2018</v>
      </c>
      <c r="Y4686" s="970" t="str">
        <f t="shared" si="368"/>
        <v/>
      </c>
      <c r="Z4686" s="957">
        <f t="shared" si="365"/>
        <v>0</v>
      </c>
      <c r="AA4686" s="957" t="str">
        <f t="shared" si="366"/>
        <v/>
      </c>
      <c r="AB4686" s="957">
        <f t="array" ref="AB4686">MAX(($I$2:$I$10000=I4686)*($W$2:$W$10000=W4686)*($E$2:$E$10000="51")*($P$2:$P$10000))</f>
        <v>0</v>
      </c>
      <c r="AC4686" s="957">
        <f t="shared" si="369"/>
        <v>0</v>
      </c>
    </row>
    <row r="4687" spans="24:29" x14ac:dyDescent="0.3">
      <c r="X4687" s="970" t="str">
        <f t="shared" si="367"/>
        <v>PAS AE 2018</v>
      </c>
      <c r="Y4687" s="970" t="str">
        <f t="shared" si="368"/>
        <v/>
      </c>
      <c r="Z4687" s="957">
        <f t="shared" si="365"/>
        <v>0</v>
      </c>
      <c r="AA4687" s="957" t="str">
        <f t="shared" si="366"/>
        <v/>
      </c>
      <c r="AB4687" s="957">
        <f t="array" ref="AB4687">MAX(($I$2:$I$10000=I4687)*($W$2:$W$10000=W4687)*($E$2:$E$10000="51")*($P$2:$P$10000))</f>
        <v>0</v>
      </c>
      <c r="AC4687" s="957">
        <f t="shared" si="369"/>
        <v>0</v>
      </c>
    </row>
    <row r="4688" spans="24:29" x14ac:dyDescent="0.3">
      <c r="X4688" s="970" t="str">
        <f t="shared" si="367"/>
        <v>PAS AE 2018</v>
      </c>
      <c r="Y4688" s="970" t="str">
        <f t="shared" si="368"/>
        <v/>
      </c>
      <c r="Z4688" s="957">
        <f t="shared" si="365"/>
        <v>0</v>
      </c>
      <c r="AA4688" s="957" t="str">
        <f t="shared" si="366"/>
        <v/>
      </c>
      <c r="AB4688" s="957">
        <f t="array" ref="AB4688">MAX(($I$2:$I$10000=I4688)*($W$2:$W$10000=W4688)*($E$2:$E$10000="51")*($P$2:$P$10000))</f>
        <v>0</v>
      </c>
      <c r="AC4688" s="957">
        <f t="shared" si="369"/>
        <v>0</v>
      </c>
    </row>
    <row r="4689" spans="24:29" x14ac:dyDescent="0.3">
      <c r="X4689" s="970" t="str">
        <f t="shared" si="367"/>
        <v>PAS AE 2018</v>
      </c>
      <c r="Y4689" s="970" t="str">
        <f t="shared" si="368"/>
        <v/>
      </c>
      <c r="Z4689" s="957">
        <f t="shared" si="365"/>
        <v>0</v>
      </c>
      <c r="AA4689" s="957" t="str">
        <f t="shared" si="366"/>
        <v/>
      </c>
      <c r="AB4689" s="957">
        <f t="array" ref="AB4689">MAX(($I$2:$I$10000=I4689)*($W$2:$W$10000=W4689)*($E$2:$E$10000="51")*($P$2:$P$10000))</f>
        <v>0</v>
      </c>
      <c r="AC4689" s="957">
        <f t="shared" si="369"/>
        <v>0</v>
      </c>
    </row>
    <row r="4690" spans="24:29" x14ac:dyDescent="0.3">
      <c r="X4690" s="970" t="str">
        <f t="shared" si="367"/>
        <v>PAS AE 2018</v>
      </c>
      <c r="Y4690" s="970" t="str">
        <f t="shared" si="368"/>
        <v/>
      </c>
      <c r="Z4690" s="957">
        <f t="shared" si="365"/>
        <v>0</v>
      </c>
      <c r="AA4690" s="957" t="str">
        <f t="shared" si="366"/>
        <v/>
      </c>
      <c r="AB4690" s="957">
        <f t="array" ref="AB4690">MAX(($I$2:$I$10000=I4690)*($W$2:$W$10000=W4690)*($E$2:$E$10000="51")*($P$2:$P$10000))</f>
        <v>0</v>
      </c>
      <c r="AC4690" s="957">
        <f t="shared" si="369"/>
        <v>0</v>
      </c>
    </row>
    <row r="4691" spans="24:29" x14ac:dyDescent="0.3">
      <c r="X4691" s="970" t="str">
        <f t="shared" si="367"/>
        <v>PAS AE 2018</v>
      </c>
      <c r="Y4691" s="970" t="str">
        <f t="shared" si="368"/>
        <v/>
      </c>
      <c r="Z4691" s="957">
        <f t="shared" si="365"/>
        <v>0</v>
      </c>
      <c r="AA4691" s="957" t="str">
        <f t="shared" si="366"/>
        <v/>
      </c>
      <c r="AB4691" s="957">
        <f t="array" ref="AB4691">MAX(($I$2:$I$10000=I4691)*($W$2:$W$10000=W4691)*($E$2:$E$10000="51")*($P$2:$P$10000))</f>
        <v>0</v>
      </c>
      <c r="AC4691" s="957">
        <f t="shared" si="369"/>
        <v>0</v>
      </c>
    </row>
    <row r="4692" spans="24:29" x14ac:dyDescent="0.3">
      <c r="X4692" s="970" t="str">
        <f t="shared" si="367"/>
        <v>PAS AE 2018</v>
      </c>
      <c r="Y4692" s="970" t="str">
        <f t="shared" si="368"/>
        <v/>
      </c>
      <c r="Z4692" s="957">
        <f t="shared" si="365"/>
        <v>0</v>
      </c>
      <c r="AA4692" s="957" t="str">
        <f t="shared" si="366"/>
        <v/>
      </c>
      <c r="AB4692" s="957">
        <f t="array" ref="AB4692">MAX(($I$2:$I$10000=I4692)*($W$2:$W$10000=W4692)*($E$2:$E$10000="51")*($P$2:$P$10000))</f>
        <v>0</v>
      </c>
      <c r="AC4692" s="957">
        <f t="shared" si="369"/>
        <v>0</v>
      </c>
    </row>
    <row r="4693" spans="24:29" x14ac:dyDescent="0.3">
      <c r="X4693" s="970" t="str">
        <f t="shared" si="367"/>
        <v>PAS AE 2018</v>
      </c>
      <c r="Y4693" s="970" t="str">
        <f t="shared" si="368"/>
        <v/>
      </c>
      <c r="Z4693" s="957">
        <f t="shared" si="365"/>
        <v>0</v>
      </c>
      <c r="AA4693" s="957" t="str">
        <f t="shared" si="366"/>
        <v/>
      </c>
      <c r="AB4693" s="957">
        <f t="array" ref="AB4693">MAX(($I$2:$I$10000=I4693)*($W$2:$W$10000=W4693)*($E$2:$E$10000="51")*($P$2:$P$10000))</f>
        <v>0</v>
      </c>
      <c r="AC4693" s="957">
        <f t="shared" si="369"/>
        <v>0</v>
      </c>
    </row>
    <row r="4694" spans="24:29" x14ac:dyDescent="0.3">
      <c r="X4694" s="970" t="str">
        <f t="shared" si="367"/>
        <v>PAS AE 2018</v>
      </c>
      <c r="Y4694" s="970" t="str">
        <f t="shared" si="368"/>
        <v/>
      </c>
      <c r="Z4694" s="957">
        <f t="shared" si="365"/>
        <v>0</v>
      </c>
      <c r="AA4694" s="957" t="str">
        <f t="shared" si="366"/>
        <v/>
      </c>
      <c r="AB4694" s="957">
        <f t="array" ref="AB4694">MAX(($I$2:$I$10000=I4694)*($W$2:$W$10000=W4694)*($E$2:$E$10000="51")*($P$2:$P$10000))</f>
        <v>0</v>
      </c>
      <c r="AC4694" s="957">
        <f t="shared" si="369"/>
        <v>0</v>
      </c>
    </row>
    <row r="4695" spans="24:29" x14ac:dyDescent="0.3">
      <c r="X4695" s="970" t="str">
        <f t="shared" si="367"/>
        <v>PAS AE 2018</v>
      </c>
      <c r="Y4695" s="970" t="str">
        <f t="shared" si="368"/>
        <v/>
      </c>
      <c r="Z4695" s="957">
        <f t="shared" si="365"/>
        <v>0</v>
      </c>
      <c r="AA4695" s="957" t="str">
        <f t="shared" si="366"/>
        <v/>
      </c>
      <c r="AB4695" s="957">
        <f t="array" ref="AB4695">MAX(($I$2:$I$10000=I4695)*($W$2:$W$10000=W4695)*($E$2:$E$10000="51")*($P$2:$P$10000))</f>
        <v>0</v>
      </c>
      <c r="AC4695" s="957">
        <f t="shared" si="369"/>
        <v>0</v>
      </c>
    </row>
    <row r="4696" spans="24:29" x14ac:dyDescent="0.3">
      <c r="X4696" s="970" t="str">
        <f t="shared" si="367"/>
        <v>PAS AE 2018</v>
      </c>
      <c r="Y4696" s="970" t="str">
        <f t="shared" si="368"/>
        <v/>
      </c>
      <c r="Z4696" s="957">
        <f t="shared" si="365"/>
        <v>0</v>
      </c>
      <c r="AA4696" s="957" t="str">
        <f t="shared" si="366"/>
        <v/>
      </c>
      <c r="AB4696" s="957">
        <f t="array" ref="AB4696">MAX(($I$2:$I$10000=I4696)*($W$2:$W$10000=W4696)*($E$2:$E$10000="51")*($P$2:$P$10000))</f>
        <v>0</v>
      </c>
      <c r="AC4696" s="957">
        <f t="shared" si="369"/>
        <v>0</v>
      </c>
    </row>
    <row r="4697" spans="24:29" x14ac:dyDescent="0.3">
      <c r="X4697" s="970" t="str">
        <f t="shared" si="367"/>
        <v>PAS AE 2018</v>
      </c>
      <c r="Y4697" s="970" t="str">
        <f t="shared" si="368"/>
        <v/>
      </c>
      <c r="Z4697" s="957">
        <f t="shared" si="365"/>
        <v>0</v>
      </c>
      <c r="AA4697" s="957" t="str">
        <f t="shared" si="366"/>
        <v/>
      </c>
      <c r="AB4697" s="957">
        <f t="array" ref="AB4697">MAX(($I$2:$I$10000=I4697)*($W$2:$W$10000=W4697)*($E$2:$E$10000="51")*($P$2:$P$10000))</f>
        <v>0</v>
      </c>
      <c r="AC4697" s="957">
        <f t="shared" si="369"/>
        <v>0</v>
      </c>
    </row>
    <row r="4698" spans="24:29" x14ac:dyDescent="0.3">
      <c r="X4698" s="970" t="str">
        <f t="shared" si="367"/>
        <v>PAS AE 2018</v>
      </c>
      <c r="Y4698" s="970" t="str">
        <f t="shared" si="368"/>
        <v/>
      </c>
      <c r="Z4698" s="957">
        <f t="shared" si="365"/>
        <v>0</v>
      </c>
      <c r="AA4698" s="957" t="str">
        <f t="shared" si="366"/>
        <v/>
      </c>
      <c r="AB4698" s="957">
        <f t="array" ref="AB4698">MAX(($I$2:$I$10000=I4698)*($W$2:$W$10000=W4698)*($E$2:$E$10000="51")*($P$2:$P$10000))</f>
        <v>0</v>
      </c>
      <c r="AC4698" s="957">
        <f t="shared" si="369"/>
        <v>0</v>
      </c>
    </row>
    <row r="4699" spans="24:29" x14ac:dyDescent="0.3">
      <c r="X4699" s="970" t="str">
        <f t="shared" si="367"/>
        <v>PAS AE 2018</v>
      </c>
      <c r="Y4699" s="970" t="str">
        <f t="shared" si="368"/>
        <v/>
      </c>
      <c r="Z4699" s="957">
        <f t="shared" si="365"/>
        <v>0</v>
      </c>
      <c r="AA4699" s="957" t="str">
        <f t="shared" si="366"/>
        <v/>
      </c>
      <c r="AB4699" s="957">
        <f t="array" ref="AB4699">MAX(($I$2:$I$10000=I4699)*($W$2:$W$10000=W4699)*($E$2:$E$10000="51")*($P$2:$P$10000))</f>
        <v>0</v>
      </c>
      <c r="AC4699" s="957">
        <f t="shared" si="369"/>
        <v>0</v>
      </c>
    </row>
    <row r="4700" spans="24:29" x14ac:dyDescent="0.3">
      <c r="X4700" s="970" t="str">
        <f t="shared" si="367"/>
        <v>PAS AE 2018</v>
      </c>
      <c r="Y4700" s="970" t="str">
        <f t="shared" si="368"/>
        <v/>
      </c>
      <c r="Z4700" s="957">
        <f t="shared" si="365"/>
        <v>0</v>
      </c>
      <c r="AA4700" s="957" t="str">
        <f t="shared" si="366"/>
        <v/>
      </c>
      <c r="AB4700" s="957">
        <f t="array" ref="AB4700">MAX(($I$2:$I$10000=I4700)*($W$2:$W$10000=W4700)*($E$2:$E$10000="51")*($P$2:$P$10000))</f>
        <v>0</v>
      </c>
      <c r="AC4700" s="957">
        <f t="shared" si="369"/>
        <v>0</v>
      </c>
    </row>
    <row r="4701" spans="24:29" x14ac:dyDescent="0.3">
      <c r="X4701" s="970" t="str">
        <f t="shared" si="367"/>
        <v>PAS AE 2018</v>
      </c>
      <c r="Y4701" s="970" t="str">
        <f t="shared" si="368"/>
        <v/>
      </c>
      <c r="Z4701" s="957">
        <f t="shared" si="365"/>
        <v>0</v>
      </c>
      <c r="AA4701" s="957" t="str">
        <f t="shared" si="366"/>
        <v/>
      </c>
      <c r="AB4701" s="957">
        <f t="array" ref="AB4701">MAX(($I$2:$I$10000=I4701)*($W$2:$W$10000=W4701)*($E$2:$E$10000="51")*($P$2:$P$10000))</f>
        <v>0</v>
      </c>
      <c r="AC4701" s="957">
        <f t="shared" si="369"/>
        <v>0</v>
      </c>
    </row>
    <row r="4702" spans="24:29" x14ac:dyDescent="0.3">
      <c r="X4702" s="970" t="str">
        <f t="shared" si="367"/>
        <v>PAS AE 2018</v>
      </c>
      <c r="Y4702" s="970" t="str">
        <f t="shared" si="368"/>
        <v/>
      </c>
      <c r="Z4702" s="957">
        <f t="shared" si="365"/>
        <v>0</v>
      </c>
      <c r="AA4702" s="957" t="str">
        <f t="shared" si="366"/>
        <v/>
      </c>
      <c r="AB4702" s="957">
        <f t="array" ref="AB4702">MAX(($I$2:$I$10000=I4702)*($W$2:$W$10000=W4702)*($E$2:$E$10000="51")*($P$2:$P$10000))</f>
        <v>0</v>
      </c>
      <c r="AC4702" s="957">
        <f t="shared" si="369"/>
        <v>0</v>
      </c>
    </row>
    <row r="4703" spans="24:29" x14ac:dyDescent="0.3">
      <c r="X4703" s="970" t="str">
        <f t="shared" si="367"/>
        <v>PAS AE 2018</v>
      </c>
      <c r="Y4703" s="970" t="str">
        <f t="shared" si="368"/>
        <v/>
      </c>
      <c r="Z4703" s="957">
        <f t="shared" si="365"/>
        <v>0</v>
      </c>
      <c r="AA4703" s="957" t="str">
        <f t="shared" si="366"/>
        <v/>
      </c>
      <c r="AB4703" s="957">
        <f t="array" ref="AB4703">MAX(($I$2:$I$10000=I4703)*($W$2:$W$10000=W4703)*($E$2:$E$10000="51")*($P$2:$P$10000))</f>
        <v>0</v>
      </c>
      <c r="AC4703" s="957">
        <f t="shared" si="369"/>
        <v>0</v>
      </c>
    </row>
    <row r="4704" spans="24:29" x14ac:dyDescent="0.3">
      <c r="X4704" s="970" t="str">
        <f t="shared" si="367"/>
        <v>PAS AE 2018</v>
      </c>
      <c r="Y4704" s="970" t="str">
        <f t="shared" si="368"/>
        <v/>
      </c>
      <c r="Z4704" s="957">
        <f t="shared" si="365"/>
        <v>0</v>
      </c>
      <c r="AA4704" s="957" t="str">
        <f t="shared" si="366"/>
        <v/>
      </c>
      <c r="AB4704" s="957">
        <f t="array" ref="AB4704">MAX(($I$2:$I$10000=I4704)*($W$2:$W$10000=W4704)*($E$2:$E$10000="51")*($P$2:$P$10000))</f>
        <v>0</v>
      </c>
      <c r="AC4704" s="957">
        <f t="shared" si="369"/>
        <v>0</v>
      </c>
    </row>
    <row r="4705" spans="24:29" x14ac:dyDescent="0.3">
      <c r="X4705" s="970" t="str">
        <f t="shared" si="367"/>
        <v>PAS AE 2018</v>
      </c>
      <c r="Y4705" s="970" t="str">
        <f t="shared" si="368"/>
        <v/>
      </c>
      <c r="Z4705" s="957">
        <f t="shared" si="365"/>
        <v>0</v>
      </c>
      <c r="AA4705" s="957" t="str">
        <f t="shared" si="366"/>
        <v/>
      </c>
      <c r="AB4705" s="957">
        <f t="array" ref="AB4705">MAX(($I$2:$I$10000=I4705)*($W$2:$W$10000=W4705)*($E$2:$E$10000="51")*($P$2:$P$10000))</f>
        <v>0</v>
      </c>
      <c r="AC4705" s="957">
        <f t="shared" si="369"/>
        <v>0</v>
      </c>
    </row>
    <row r="4706" spans="24:29" x14ac:dyDescent="0.3">
      <c r="X4706" s="970" t="str">
        <f t="shared" si="367"/>
        <v>PAS AE 2018</v>
      </c>
      <c r="Y4706" s="970" t="str">
        <f t="shared" si="368"/>
        <v/>
      </c>
      <c r="Z4706" s="957">
        <f t="shared" si="365"/>
        <v>0</v>
      </c>
      <c r="AA4706" s="957" t="str">
        <f t="shared" si="366"/>
        <v/>
      </c>
      <c r="AB4706" s="957">
        <f t="array" ref="AB4706">MAX(($I$2:$I$10000=I4706)*($W$2:$W$10000=W4706)*($E$2:$E$10000="51")*($P$2:$P$10000))</f>
        <v>0</v>
      </c>
      <c r="AC4706" s="957">
        <f t="shared" si="369"/>
        <v>0</v>
      </c>
    </row>
    <row r="4707" spans="24:29" x14ac:dyDescent="0.3">
      <c r="X4707" s="970" t="str">
        <f t="shared" si="367"/>
        <v>PAS AE 2018</v>
      </c>
      <c r="Y4707" s="970" t="str">
        <f t="shared" si="368"/>
        <v/>
      </c>
      <c r="Z4707" s="957">
        <f t="shared" si="365"/>
        <v>0</v>
      </c>
      <c r="AA4707" s="957" t="str">
        <f t="shared" si="366"/>
        <v/>
      </c>
      <c r="AB4707" s="957">
        <f t="array" ref="AB4707">MAX(($I$2:$I$10000=I4707)*($W$2:$W$10000=W4707)*($E$2:$E$10000="51")*($P$2:$P$10000))</f>
        <v>0</v>
      </c>
      <c r="AC4707" s="957">
        <f t="shared" si="369"/>
        <v>0</v>
      </c>
    </row>
    <row r="4708" spans="24:29" x14ac:dyDescent="0.3">
      <c r="X4708" s="970" t="str">
        <f t="shared" si="367"/>
        <v>PAS AE 2018</v>
      </c>
      <c r="Y4708" s="970" t="str">
        <f t="shared" si="368"/>
        <v/>
      </c>
      <c r="Z4708" s="957">
        <f t="shared" si="365"/>
        <v>0</v>
      </c>
      <c r="AA4708" s="957" t="str">
        <f t="shared" si="366"/>
        <v/>
      </c>
      <c r="AB4708" s="957">
        <f t="array" ref="AB4708">MAX(($I$2:$I$10000=I4708)*($W$2:$W$10000=W4708)*($E$2:$E$10000="51")*($P$2:$P$10000))</f>
        <v>0</v>
      </c>
      <c r="AC4708" s="957">
        <f t="shared" si="369"/>
        <v>0</v>
      </c>
    </row>
    <row r="4709" spans="24:29" x14ac:dyDescent="0.3">
      <c r="X4709" s="970" t="str">
        <f t="shared" si="367"/>
        <v>PAS AE 2018</v>
      </c>
      <c r="Y4709" s="970" t="str">
        <f t="shared" si="368"/>
        <v/>
      </c>
      <c r="Z4709" s="957">
        <f t="shared" si="365"/>
        <v>0</v>
      </c>
      <c r="AA4709" s="957" t="str">
        <f t="shared" si="366"/>
        <v/>
      </c>
      <c r="AB4709" s="957">
        <f t="array" ref="AB4709">MAX(($I$2:$I$10000=I4709)*($W$2:$W$10000=W4709)*($E$2:$E$10000="51")*($P$2:$P$10000))</f>
        <v>0</v>
      </c>
      <c r="AC4709" s="957">
        <f t="shared" si="369"/>
        <v>0</v>
      </c>
    </row>
    <row r="4710" spans="24:29" x14ac:dyDescent="0.3">
      <c r="X4710" s="970" t="str">
        <f t="shared" si="367"/>
        <v>PAS AE 2018</v>
      </c>
      <c r="Y4710" s="970" t="str">
        <f t="shared" si="368"/>
        <v/>
      </c>
      <c r="Z4710" s="957">
        <f t="shared" si="365"/>
        <v>0</v>
      </c>
      <c r="AA4710" s="957" t="str">
        <f t="shared" si="366"/>
        <v/>
      </c>
      <c r="AB4710" s="957">
        <f t="array" ref="AB4710">MAX(($I$2:$I$10000=I4710)*($W$2:$W$10000=W4710)*($E$2:$E$10000="51")*($P$2:$P$10000))</f>
        <v>0</v>
      </c>
      <c r="AC4710" s="957">
        <f t="shared" si="369"/>
        <v>0</v>
      </c>
    </row>
    <row r="4711" spans="24:29" x14ac:dyDescent="0.3">
      <c r="X4711" s="970" t="str">
        <f t="shared" si="367"/>
        <v>PAS AE 2018</v>
      </c>
      <c r="Y4711" s="970" t="str">
        <f t="shared" si="368"/>
        <v/>
      </c>
      <c r="Z4711" s="957">
        <f t="shared" si="365"/>
        <v>0</v>
      </c>
      <c r="AA4711" s="957" t="str">
        <f t="shared" si="366"/>
        <v/>
      </c>
      <c r="AB4711" s="957">
        <f t="array" ref="AB4711">MAX(($I$2:$I$10000=I4711)*($W$2:$W$10000=W4711)*($E$2:$E$10000="51")*($P$2:$P$10000))</f>
        <v>0</v>
      </c>
      <c r="AC4711" s="957">
        <f t="shared" si="369"/>
        <v>0</v>
      </c>
    </row>
    <row r="4712" spans="24:29" x14ac:dyDescent="0.3">
      <c r="X4712" s="970" t="str">
        <f t="shared" si="367"/>
        <v>PAS AE 2018</v>
      </c>
      <c r="Y4712" s="970" t="str">
        <f t="shared" si="368"/>
        <v/>
      </c>
      <c r="Z4712" s="957">
        <f t="shared" si="365"/>
        <v>0</v>
      </c>
      <c r="AA4712" s="957" t="str">
        <f t="shared" si="366"/>
        <v/>
      </c>
      <c r="AB4712" s="957">
        <f t="array" ref="AB4712">MAX(($I$2:$I$10000=I4712)*($W$2:$W$10000=W4712)*($E$2:$E$10000="51")*($P$2:$P$10000))</f>
        <v>0</v>
      </c>
      <c r="AC4712" s="957">
        <f t="shared" si="369"/>
        <v>0</v>
      </c>
    </row>
    <row r="4713" spans="24:29" x14ac:dyDescent="0.3">
      <c r="X4713" s="970" t="str">
        <f t="shared" si="367"/>
        <v>PAS AE 2018</v>
      </c>
      <c r="Y4713" s="970" t="str">
        <f t="shared" si="368"/>
        <v/>
      </c>
      <c r="Z4713" s="957">
        <f t="shared" si="365"/>
        <v>0</v>
      </c>
      <c r="AA4713" s="957" t="str">
        <f t="shared" si="366"/>
        <v/>
      </c>
      <c r="AB4713" s="957">
        <f t="array" ref="AB4713">MAX(($I$2:$I$10000=I4713)*($W$2:$W$10000=W4713)*($E$2:$E$10000="51")*($P$2:$P$10000))</f>
        <v>0</v>
      </c>
      <c r="AC4713" s="957">
        <f t="shared" si="369"/>
        <v>0</v>
      </c>
    </row>
    <row r="4714" spans="24:29" x14ac:dyDescent="0.3">
      <c r="X4714" s="970" t="str">
        <f t="shared" si="367"/>
        <v>PAS AE 2018</v>
      </c>
      <c r="Y4714" s="970" t="str">
        <f t="shared" si="368"/>
        <v/>
      </c>
      <c r="Z4714" s="957">
        <f t="shared" si="365"/>
        <v>0</v>
      </c>
      <c r="AA4714" s="957" t="str">
        <f t="shared" si="366"/>
        <v/>
      </c>
      <c r="AB4714" s="957">
        <f t="array" ref="AB4714">MAX(($I$2:$I$10000=I4714)*($W$2:$W$10000=W4714)*($E$2:$E$10000="51")*($P$2:$P$10000))</f>
        <v>0</v>
      </c>
      <c r="AC4714" s="957">
        <f t="shared" si="369"/>
        <v>0</v>
      </c>
    </row>
    <row r="4715" spans="24:29" x14ac:dyDescent="0.3">
      <c r="X4715" s="970" t="str">
        <f t="shared" si="367"/>
        <v>PAS AE 2018</v>
      </c>
      <c r="Y4715" s="970" t="str">
        <f t="shared" si="368"/>
        <v/>
      </c>
      <c r="Z4715" s="957">
        <f t="shared" si="365"/>
        <v>0</v>
      </c>
      <c r="AA4715" s="957" t="str">
        <f t="shared" si="366"/>
        <v/>
      </c>
      <c r="AB4715" s="957">
        <f t="array" ref="AB4715">MAX(($I$2:$I$10000=I4715)*($W$2:$W$10000=W4715)*($E$2:$E$10000="51")*($P$2:$P$10000))</f>
        <v>0</v>
      </c>
      <c r="AC4715" s="957">
        <f t="shared" si="369"/>
        <v>0</v>
      </c>
    </row>
    <row r="4716" spans="24:29" x14ac:dyDescent="0.3">
      <c r="X4716" s="970" t="str">
        <f t="shared" si="367"/>
        <v>PAS AE 2018</v>
      </c>
      <c r="Y4716" s="970" t="str">
        <f t="shared" si="368"/>
        <v/>
      </c>
      <c r="Z4716" s="957">
        <f t="shared" si="365"/>
        <v>0</v>
      </c>
      <c r="AA4716" s="957" t="str">
        <f t="shared" si="366"/>
        <v/>
      </c>
      <c r="AB4716" s="957">
        <f t="array" ref="AB4716">MAX(($I$2:$I$10000=I4716)*($W$2:$W$10000=W4716)*($E$2:$E$10000="51")*($P$2:$P$10000))</f>
        <v>0</v>
      </c>
      <c r="AC4716" s="957">
        <f t="shared" si="369"/>
        <v>0</v>
      </c>
    </row>
    <row r="4717" spans="24:29" x14ac:dyDescent="0.3">
      <c r="X4717" s="970" t="str">
        <f t="shared" si="367"/>
        <v>PAS AE 2018</v>
      </c>
      <c r="Y4717" s="970" t="str">
        <f t="shared" si="368"/>
        <v/>
      </c>
      <c r="Z4717" s="957">
        <f t="shared" si="365"/>
        <v>0</v>
      </c>
      <c r="AA4717" s="957" t="str">
        <f t="shared" si="366"/>
        <v/>
      </c>
      <c r="AB4717" s="957">
        <f t="array" ref="AB4717">MAX(($I$2:$I$10000=I4717)*($W$2:$W$10000=W4717)*($E$2:$E$10000="51")*($P$2:$P$10000))</f>
        <v>0</v>
      </c>
      <c r="AC4717" s="957">
        <f t="shared" si="369"/>
        <v>0</v>
      </c>
    </row>
    <row r="4718" spans="24:29" x14ac:dyDescent="0.3">
      <c r="X4718" s="970" t="str">
        <f t="shared" si="367"/>
        <v>PAS AE 2018</v>
      </c>
      <c r="Y4718" s="970" t="str">
        <f t="shared" si="368"/>
        <v/>
      </c>
      <c r="Z4718" s="957">
        <f t="shared" si="365"/>
        <v>0</v>
      </c>
      <c r="AA4718" s="957" t="str">
        <f t="shared" si="366"/>
        <v/>
      </c>
      <c r="AB4718" s="957">
        <f t="array" ref="AB4718">MAX(($I$2:$I$10000=I4718)*($W$2:$W$10000=W4718)*($E$2:$E$10000="51")*($P$2:$P$10000))</f>
        <v>0</v>
      </c>
      <c r="AC4718" s="957">
        <f t="shared" si="369"/>
        <v>0</v>
      </c>
    </row>
    <row r="4719" spans="24:29" x14ac:dyDescent="0.3">
      <c r="X4719" s="970" t="str">
        <f t="shared" si="367"/>
        <v>PAS AE 2018</v>
      </c>
      <c r="Y4719" s="970" t="str">
        <f t="shared" si="368"/>
        <v/>
      </c>
      <c r="Z4719" s="957">
        <f t="shared" si="365"/>
        <v>0</v>
      </c>
      <c r="AA4719" s="957" t="str">
        <f t="shared" si="366"/>
        <v/>
      </c>
      <c r="AB4719" s="957">
        <f t="array" ref="AB4719">MAX(($I$2:$I$10000=I4719)*($W$2:$W$10000=W4719)*($E$2:$E$10000="51")*($P$2:$P$10000))</f>
        <v>0</v>
      </c>
      <c r="AC4719" s="957">
        <f t="shared" si="369"/>
        <v>0</v>
      </c>
    </row>
    <row r="4720" spans="24:29" x14ac:dyDescent="0.3">
      <c r="X4720" s="970" t="str">
        <f t="shared" si="367"/>
        <v>PAS AE 2018</v>
      </c>
      <c r="Y4720" s="970" t="str">
        <f t="shared" si="368"/>
        <v/>
      </c>
      <c r="Z4720" s="957">
        <f t="shared" si="365"/>
        <v>0</v>
      </c>
      <c r="AA4720" s="957" t="str">
        <f t="shared" si="366"/>
        <v/>
      </c>
      <c r="AB4720" s="957">
        <f t="array" ref="AB4720">MAX(($I$2:$I$10000=I4720)*($W$2:$W$10000=W4720)*($E$2:$E$10000="51")*($P$2:$P$10000))</f>
        <v>0</v>
      </c>
      <c r="AC4720" s="957">
        <f t="shared" si="369"/>
        <v>0</v>
      </c>
    </row>
    <row r="4721" spans="24:29" x14ac:dyDescent="0.3">
      <c r="X4721" s="970" t="str">
        <f t="shared" si="367"/>
        <v>PAS AE 2018</v>
      </c>
      <c r="Y4721" s="970" t="str">
        <f t="shared" si="368"/>
        <v/>
      </c>
      <c r="Z4721" s="957">
        <f t="shared" si="365"/>
        <v>0</v>
      </c>
      <c r="AA4721" s="957" t="str">
        <f t="shared" si="366"/>
        <v/>
      </c>
      <c r="AB4721" s="957">
        <f t="array" ref="AB4721">MAX(($I$2:$I$10000=I4721)*($W$2:$W$10000=W4721)*($E$2:$E$10000="51")*($P$2:$P$10000))</f>
        <v>0</v>
      </c>
      <c r="AC4721" s="957">
        <f t="shared" si="369"/>
        <v>0</v>
      </c>
    </row>
    <row r="4722" spans="24:29" x14ac:dyDescent="0.3">
      <c r="X4722" s="970" t="str">
        <f t="shared" si="367"/>
        <v>PAS AE 2018</v>
      </c>
      <c r="Y4722" s="970" t="str">
        <f t="shared" si="368"/>
        <v/>
      </c>
      <c r="Z4722" s="957">
        <f t="shared" si="365"/>
        <v>0</v>
      </c>
      <c r="AA4722" s="957" t="str">
        <f t="shared" si="366"/>
        <v/>
      </c>
      <c r="AB4722" s="957">
        <f t="array" ref="AB4722">MAX(($I$2:$I$10000=I4722)*($W$2:$W$10000=W4722)*($E$2:$E$10000="51")*($P$2:$P$10000))</f>
        <v>0</v>
      </c>
      <c r="AC4722" s="957">
        <f t="shared" si="369"/>
        <v>0</v>
      </c>
    </row>
    <row r="4723" spans="24:29" x14ac:dyDescent="0.3">
      <c r="X4723" s="970" t="str">
        <f t="shared" si="367"/>
        <v>PAS AE 2018</v>
      </c>
      <c r="Y4723" s="970" t="str">
        <f t="shared" si="368"/>
        <v/>
      </c>
      <c r="Z4723" s="957">
        <f t="shared" si="365"/>
        <v>0</v>
      </c>
      <c r="AA4723" s="957" t="str">
        <f t="shared" si="366"/>
        <v/>
      </c>
      <c r="AB4723" s="957">
        <f t="array" ref="AB4723">MAX(($I$2:$I$10000=I4723)*($W$2:$W$10000=W4723)*($E$2:$E$10000="51")*($P$2:$P$10000))</f>
        <v>0</v>
      </c>
      <c r="AC4723" s="957">
        <f t="shared" si="369"/>
        <v>0</v>
      </c>
    </row>
    <row r="4724" spans="24:29" x14ac:dyDescent="0.3">
      <c r="X4724" s="970" t="str">
        <f t="shared" si="367"/>
        <v>PAS AE 2018</v>
      </c>
      <c r="Y4724" s="970" t="str">
        <f t="shared" si="368"/>
        <v/>
      </c>
      <c r="Z4724" s="957">
        <f t="shared" si="365"/>
        <v>0</v>
      </c>
      <c r="AA4724" s="957" t="str">
        <f t="shared" si="366"/>
        <v/>
      </c>
      <c r="AB4724" s="957">
        <f t="array" ref="AB4724">MAX(($I$2:$I$10000=I4724)*($W$2:$W$10000=W4724)*($E$2:$E$10000="51")*($P$2:$P$10000))</f>
        <v>0</v>
      </c>
      <c r="AC4724" s="957">
        <f t="shared" si="369"/>
        <v>0</v>
      </c>
    </row>
    <row r="4725" spans="24:29" x14ac:dyDescent="0.3">
      <c r="X4725" s="970" t="str">
        <f t="shared" si="367"/>
        <v>PAS AE 2018</v>
      </c>
      <c r="Y4725" s="970" t="str">
        <f t="shared" si="368"/>
        <v/>
      </c>
      <c r="Z4725" s="957">
        <f t="shared" si="365"/>
        <v>0</v>
      </c>
      <c r="AA4725" s="957" t="str">
        <f t="shared" si="366"/>
        <v/>
      </c>
      <c r="AB4725" s="957">
        <f t="array" ref="AB4725">MAX(($I$2:$I$10000=I4725)*($W$2:$W$10000=W4725)*($E$2:$E$10000="51")*($P$2:$P$10000))</f>
        <v>0</v>
      </c>
      <c r="AC4725" s="957">
        <f t="shared" si="369"/>
        <v>0</v>
      </c>
    </row>
    <row r="4726" spans="24:29" x14ac:dyDescent="0.3">
      <c r="X4726" s="970" t="str">
        <f t="shared" si="367"/>
        <v>PAS AE 2018</v>
      </c>
      <c r="Y4726" s="970" t="str">
        <f t="shared" si="368"/>
        <v/>
      </c>
      <c r="Z4726" s="957">
        <f t="shared" si="365"/>
        <v>0</v>
      </c>
      <c r="AA4726" s="957" t="str">
        <f t="shared" si="366"/>
        <v/>
      </c>
      <c r="AB4726" s="957">
        <f t="array" ref="AB4726">MAX(($I$2:$I$10000=I4726)*($W$2:$W$10000=W4726)*($E$2:$E$10000="51")*($P$2:$P$10000))</f>
        <v>0</v>
      </c>
      <c r="AC4726" s="957">
        <f t="shared" si="369"/>
        <v>0</v>
      </c>
    </row>
    <row r="4727" spans="24:29" x14ac:dyDescent="0.3">
      <c r="X4727" s="970" t="str">
        <f t="shared" si="367"/>
        <v>PAS AE 2018</v>
      </c>
      <c r="Y4727" s="970" t="str">
        <f t="shared" si="368"/>
        <v/>
      </c>
      <c r="Z4727" s="957">
        <f t="shared" si="365"/>
        <v>0</v>
      </c>
      <c r="AA4727" s="957" t="str">
        <f t="shared" si="366"/>
        <v/>
      </c>
      <c r="AB4727" s="957">
        <f t="array" ref="AB4727">MAX(($I$2:$I$10000=I4727)*($W$2:$W$10000=W4727)*($E$2:$E$10000="51")*($P$2:$P$10000))</f>
        <v>0</v>
      </c>
      <c r="AC4727" s="957">
        <f t="shared" si="369"/>
        <v>0</v>
      </c>
    </row>
    <row r="4728" spans="24:29" x14ac:dyDescent="0.3">
      <c r="X4728" s="970" t="str">
        <f t="shared" si="367"/>
        <v>PAS AE 2018</v>
      </c>
      <c r="Y4728" s="970" t="str">
        <f t="shared" si="368"/>
        <v/>
      </c>
      <c r="Z4728" s="957">
        <f t="shared" si="365"/>
        <v>0</v>
      </c>
      <c r="AA4728" s="957" t="str">
        <f t="shared" si="366"/>
        <v/>
      </c>
      <c r="AB4728" s="957">
        <f t="array" ref="AB4728">MAX(($I$2:$I$10000=I4728)*($W$2:$W$10000=W4728)*($E$2:$E$10000="51")*($P$2:$P$10000))</f>
        <v>0</v>
      </c>
      <c r="AC4728" s="957">
        <f t="shared" si="369"/>
        <v>0</v>
      </c>
    </row>
    <row r="4729" spans="24:29" x14ac:dyDescent="0.3">
      <c r="X4729" s="970" t="str">
        <f t="shared" si="367"/>
        <v>PAS AE 2018</v>
      </c>
      <c r="Y4729" s="970" t="str">
        <f t="shared" si="368"/>
        <v/>
      </c>
      <c r="Z4729" s="957">
        <f t="shared" si="365"/>
        <v>0</v>
      </c>
      <c r="AA4729" s="957" t="str">
        <f t="shared" si="366"/>
        <v/>
      </c>
      <c r="AB4729" s="957">
        <f t="array" ref="AB4729">MAX(($I$2:$I$10000=I4729)*($W$2:$W$10000=W4729)*($E$2:$E$10000="51")*($P$2:$P$10000))</f>
        <v>0</v>
      </c>
      <c r="AC4729" s="957">
        <f t="shared" si="369"/>
        <v>0</v>
      </c>
    </row>
    <row r="4730" spans="24:29" x14ac:dyDescent="0.3">
      <c r="X4730" s="970" t="str">
        <f t="shared" si="367"/>
        <v>PAS AE 2018</v>
      </c>
      <c r="Y4730" s="970" t="str">
        <f t="shared" si="368"/>
        <v/>
      </c>
      <c r="Z4730" s="957">
        <f t="shared" si="365"/>
        <v>0</v>
      </c>
      <c r="AA4730" s="957" t="str">
        <f t="shared" si="366"/>
        <v/>
      </c>
      <c r="AB4730" s="957">
        <f t="array" ref="AB4730">MAX(($I$2:$I$10000=I4730)*($W$2:$W$10000=W4730)*($E$2:$E$10000="51")*($P$2:$P$10000))</f>
        <v>0</v>
      </c>
      <c r="AC4730" s="957">
        <f t="shared" si="369"/>
        <v>0</v>
      </c>
    </row>
    <row r="4731" spans="24:29" x14ac:dyDescent="0.3">
      <c r="X4731" s="970" t="str">
        <f t="shared" si="367"/>
        <v>PAS AE 2018</v>
      </c>
      <c r="Y4731" s="970" t="str">
        <f t="shared" si="368"/>
        <v/>
      </c>
      <c r="Z4731" s="957">
        <f t="shared" si="365"/>
        <v>0</v>
      </c>
      <c r="AA4731" s="957" t="str">
        <f t="shared" si="366"/>
        <v/>
      </c>
      <c r="AB4731" s="957">
        <f t="array" ref="AB4731">MAX(($I$2:$I$10000=I4731)*($W$2:$W$10000=W4731)*($E$2:$E$10000="51")*($P$2:$P$10000))</f>
        <v>0</v>
      </c>
      <c r="AC4731" s="957">
        <f t="shared" si="369"/>
        <v>0</v>
      </c>
    </row>
    <row r="4732" spans="24:29" x14ac:dyDescent="0.3">
      <c r="X4732" s="970" t="str">
        <f t="shared" si="367"/>
        <v>PAS AE 2018</v>
      </c>
      <c r="Y4732" s="970" t="str">
        <f t="shared" si="368"/>
        <v/>
      </c>
      <c r="Z4732" s="957">
        <f t="shared" si="365"/>
        <v>0</v>
      </c>
      <c r="AA4732" s="957" t="str">
        <f t="shared" si="366"/>
        <v/>
      </c>
      <c r="AB4732" s="957">
        <f t="array" ref="AB4732">MAX(($I$2:$I$10000=I4732)*($W$2:$W$10000=W4732)*($E$2:$E$10000="51")*($P$2:$P$10000))</f>
        <v>0</v>
      </c>
      <c r="AC4732" s="957">
        <f t="shared" si="369"/>
        <v>0</v>
      </c>
    </row>
    <row r="4733" spans="24:29" x14ac:dyDescent="0.3">
      <c r="X4733" s="970" t="str">
        <f t="shared" si="367"/>
        <v>PAS AE 2018</v>
      </c>
      <c r="Y4733" s="970" t="str">
        <f t="shared" si="368"/>
        <v/>
      </c>
      <c r="Z4733" s="957">
        <f t="shared" si="365"/>
        <v>0</v>
      </c>
      <c r="AA4733" s="957" t="str">
        <f t="shared" si="366"/>
        <v/>
      </c>
      <c r="AB4733" s="957">
        <f t="array" ref="AB4733">MAX(($I$2:$I$10000=I4733)*($W$2:$W$10000=W4733)*($E$2:$E$10000="51")*($P$2:$P$10000))</f>
        <v>0</v>
      </c>
      <c r="AC4733" s="957">
        <f t="shared" si="369"/>
        <v>0</v>
      </c>
    </row>
    <row r="4734" spans="24:29" x14ac:dyDescent="0.3">
      <c r="X4734" s="970" t="str">
        <f t="shared" si="367"/>
        <v>PAS AE 2018</v>
      </c>
      <c r="Y4734" s="970" t="str">
        <f t="shared" si="368"/>
        <v/>
      </c>
      <c r="Z4734" s="957">
        <f t="shared" si="365"/>
        <v>0</v>
      </c>
      <c r="AA4734" s="957" t="str">
        <f t="shared" si="366"/>
        <v/>
      </c>
      <c r="AB4734" s="957">
        <f t="array" ref="AB4734">MAX(($I$2:$I$10000=I4734)*($W$2:$W$10000=W4734)*($E$2:$E$10000="51")*($P$2:$P$10000))</f>
        <v>0</v>
      </c>
      <c r="AC4734" s="957">
        <f t="shared" si="369"/>
        <v>0</v>
      </c>
    </row>
    <row r="4735" spans="24:29" x14ac:dyDescent="0.3">
      <c r="X4735" s="970" t="str">
        <f t="shared" si="367"/>
        <v>PAS AE 2018</v>
      </c>
      <c r="Y4735" s="970" t="str">
        <f t="shared" si="368"/>
        <v/>
      </c>
      <c r="Z4735" s="957">
        <f t="shared" si="365"/>
        <v>0</v>
      </c>
      <c r="AA4735" s="957" t="str">
        <f t="shared" si="366"/>
        <v/>
      </c>
      <c r="AB4735" s="957">
        <f t="array" ref="AB4735">MAX(($I$2:$I$10000=I4735)*($W$2:$W$10000=W4735)*($E$2:$E$10000="51")*($P$2:$P$10000))</f>
        <v>0</v>
      </c>
      <c r="AC4735" s="957">
        <f t="shared" si="369"/>
        <v>0</v>
      </c>
    </row>
    <row r="4736" spans="24:29" x14ac:dyDescent="0.3">
      <c r="X4736" s="970" t="str">
        <f t="shared" si="367"/>
        <v>PAS AE 2018</v>
      </c>
      <c r="Y4736" s="970" t="str">
        <f t="shared" si="368"/>
        <v/>
      </c>
      <c r="Z4736" s="957">
        <f t="shared" si="365"/>
        <v>0</v>
      </c>
      <c r="AA4736" s="957" t="str">
        <f t="shared" si="366"/>
        <v/>
      </c>
      <c r="AB4736" s="957">
        <f t="array" ref="AB4736">MAX(($I$2:$I$10000=I4736)*($W$2:$W$10000=W4736)*($E$2:$E$10000="51")*($P$2:$P$10000))</f>
        <v>0</v>
      </c>
      <c r="AC4736" s="957">
        <f t="shared" si="369"/>
        <v>0</v>
      </c>
    </row>
    <row r="4737" spans="24:29" x14ac:dyDescent="0.3">
      <c r="X4737" s="970" t="str">
        <f t="shared" si="367"/>
        <v>PAS AE 2018</v>
      </c>
      <c r="Y4737" s="970" t="str">
        <f t="shared" si="368"/>
        <v/>
      </c>
      <c r="Z4737" s="957">
        <f t="shared" si="365"/>
        <v>0</v>
      </c>
      <c r="AA4737" s="957" t="str">
        <f t="shared" si="366"/>
        <v/>
      </c>
      <c r="AB4737" s="957">
        <f t="array" ref="AB4737">MAX(($I$2:$I$10000=I4737)*($W$2:$W$10000=W4737)*($E$2:$E$10000="51")*($P$2:$P$10000))</f>
        <v>0</v>
      </c>
      <c r="AC4737" s="957">
        <f t="shared" si="369"/>
        <v>0</v>
      </c>
    </row>
    <row r="4738" spans="24:29" x14ac:dyDescent="0.3">
      <c r="X4738" s="970" t="str">
        <f t="shared" si="367"/>
        <v>PAS AE 2018</v>
      </c>
      <c r="Y4738" s="970" t="str">
        <f t="shared" si="368"/>
        <v/>
      </c>
      <c r="Z4738" s="957">
        <f t="shared" ref="Z4738:Z4801" si="370">IF(AND(X4738="AE 2018",Y4738&lt;&gt;"0"),F4738,0)</f>
        <v>0</v>
      </c>
      <c r="AA4738" s="957" t="str">
        <f t="shared" ref="AA4738:AA4801" si="371">LEFT(C4738,12)</f>
        <v/>
      </c>
      <c r="AB4738" s="957">
        <f t="array" ref="AB4738">MAX(($I$2:$I$10000=I4738)*($W$2:$W$10000=W4738)*($E$2:$E$10000="51")*($P$2:$P$10000))</f>
        <v>0</v>
      </c>
      <c r="AC4738" s="957">
        <f t="shared" si="369"/>
        <v>0</v>
      </c>
    </row>
    <row r="4739" spans="24:29" x14ac:dyDescent="0.3">
      <c r="X4739" s="970" t="str">
        <f t="shared" ref="X4739:X4802" si="372">IF(AND(OR(E4739="51",E4739="57",E4739="54",E4739="61"),YEAR(AB4739)=2018),"AE 2018","PAS AE 2018")</f>
        <v>PAS AE 2018</v>
      </c>
      <c r="Y4739" s="970" t="str">
        <f t="shared" ref="Y4739:Y4802" si="373">CONCATENATE(W4739,I4739,E4739)</f>
        <v/>
      </c>
      <c r="Z4739" s="957">
        <f t="shared" si="370"/>
        <v>0</v>
      </c>
      <c r="AA4739" s="957" t="str">
        <f t="shared" si="371"/>
        <v/>
      </c>
      <c r="AB4739" s="957">
        <f t="array" ref="AB4739">MAX(($I$2:$I$10000=I4739)*($W$2:$W$10000=W4739)*($E$2:$E$10000="51")*($P$2:$P$10000))</f>
        <v>0</v>
      </c>
      <c r="AC4739" s="957">
        <f t="shared" ref="AC4739:AC4802" si="374">IF(YEAR(A4739)&gt;2018,0,F4739)</f>
        <v>0</v>
      </c>
    </row>
    <row r="4740" spans="24:29" x14ac:dyDescent="0.3">
      <c r="X4740" s="970" t="str">
        <f t="shared" si="372"/>
        <v>PAS AE 2018</v>
      </c>
      <c r="Y4740" s="970" t="str">
        <f t="shared" si="373"/>
        <v/>
      </c>
      <c r="Z4740" s="957">
        <f t="shared" si="370"/>
        <v>0</v>
      </c>
      <c r="AA4740" s="957" t="str">
        <f t="shared" si="371"/>
        <v/>
      </c>
      <c r="AB4740" s="957">
        <f t="array" ref="AB4740">MAX(($I$2:$I$10000=I4740)*($W$2:$W$10000=W4740)*($E$2:$E$10000="51")*($P$2:$P$10000))</f>
        <v>0</v>
      </c>
      <c r="AC4740" s="957">
        <f t="shared" si="374"/>
        <v>0</v>
      </c>
    </row>
    <row r="4741" spans="24:29" x14ac:dyDescent="0.3">
      <c r="X4741" s="970" t="str">
        <f t="shared" si="372"/>
        <v>PAS AE 2018</v>
      </c>
      <c r="Y4741" s="970" t="str">
        <f t="shared" si="373"/>
        <v/>
      </c>
      <c r="Z4741" s="957">
        <f t="shared" si="370"/>
        <v>0</v>
      </c>
      <c r="AA4741" s="957" t="str">
        <f t="shared" si="371"/>
        <v/>
      </c>
      <c r="AB4741" s="957">
        <f t="array" ref="AB4741">MAX(($I$2:$I$10000=I4741)*($W$2:$W$10000=W4741)*($E$2:$E$10000="51")*($P$2:$P$10000))</f>
        <v>0</v>
      </c>
      <c r="AC4741" s="957">
        <f t="shared" si="374"/>
        <v>0</v>
      </c>
    </row>
    <row r="4742" spans="24:29" x14ac:dyDescent="0.3">
      <c r="X4742" s="970" t="str">
        <f t="shared" si="372"/>
        <v>PAS AE 2018</v>
      </c>
      <c r="Y4742" s="970" t="str">
        <f t="shared" si="373"/>
        <v/>
      </c>
      <c r="Z4742" s="957">
        <f t="shared" si="370"/>
        <v>0</v>
      </c>
      <c r="AA4742" s="957" t="str">
        <f t="shared" si="371"/>
        <v/>
      </c>
      <c r="AB4742" s="957">
        <f t="array" ref="AB4742">MAX(($I$2:$I$10000=I4742)*($W$2:$W$10000=W4742)*($E$2:$E$10000="51")*($P$2:$P$10000))</f>
        <v>0</v>
      </c>
      <c r="AC4742" s="957">
        <f t="shared" si="374"/>
        <v>0</v>
      </c>
    </row>
    <row r="4743" spans="24:29" x14ac:dyDescent="0.3">
      <c r="X4743" s="970" t="str">
        <f t="shared" si="372"/>
        <v>PAS AE 2018</v>
      </c>
      <c r="Y4743" s="970" t="str">
        <f t="shared" si="373"/>
        <v/>
      </c>
      <c r="Z4743" s="957">
        <f t="shared" si="370"/>
        <v>0</v>
      </c>
      <c r="AA4743" s="957" t="str">
        <f t="shared" si="371"/>
        <v/>
      </c>
      <c r="AB4743" s="957">
        <f t="array" ref="AB4743">MAX(($I$2:$I$10000=I4743)*($W$2:$W$10000=W4743)*($E$2:$E$10000="51")*($P$2:$P$10000))</f>
        <v>0</v>
      </c>
      <c r="AC4743" s="957">
        <f t="shared" si="374"/>
        <v>0</v>
      </c>
    </row>
    <row r="4744" spans="24:29" x14ac:dyDescent="0.3">
      <c r="X4744" s="970" t="str">
        <f t="shared" si="372"/>
        <v>PAS AE 2018</v>
      </c>
      <c r="Y4744" s="970" t="str">
        <f t="shared" si="373"/>
        <v/>
      </c>
      <c r="Z4744" s="957">
        <f t="shared" si="370"/>
        <v>0</v>
      </c>
      <c r="AA4744" s="957" t="str">
        <f t="shared" si="371"/>
        <v/>
      </c>
      <c r="AB4744" s="957">
        <f t="array" ref="AB4744">MAX(($I$2:$I$10000=I4744)*($W$2:$W$10000=W4744)*($E$2:$E$10000="51")*($P$2:$P$10000))</f>
        <v>0</v>
      </c>
      <c r="AC4744" s="957">
        <f t="shared" si="374"/>
        <v>0</v>
      </c>
    </row>
    <row r="4745" spans="24:29" x14ac:dyDescent="0.3">
      <c r="X4745" s="970" t="str">
        <f t="shared" si="372"/>
        <v>PAS AE 2018</v>
      </c>
      <c r="Y4745" s="970" t="str">
        <f t="shared" si="373"/>
        <v/>
      </c>
      <c r="Z4745" s="957">
        <f t="shared" si="370"/>
        <v>0</v>
      </c>
      <c r="AA4745" s="957" t="str">
        <f t="shared" si="371"/>
        <v/>
      </c>
      <c r="AB4745" s="957">
        <f t="array" ref="AB4745">MAX(($I$2:$I$10000=I4745)*($W$2:$W$10000=W4745)*($E$2:$E$10000="51")*($P$2:$P$10000))</f>
        <v>0</v>
      </c>
      <c r="AC4745" s="957">
        <f t="shared" si="374"/>
        <v>0</v>
      </c>
    </row>
    <row r="4746" spans="24:29" x14ac:dyDescent="0.3">
      <c r="X4746" s="970" t="str">
        <f t="shared" si="372"/>
        <v>PAS AE 2018</v>
      </c>
      <c r="Y4746" s="970" t="str">
        <f t="shared" si="373"/>
        <v/>
      </c>
      <c r="Z4746" s="957">
        <f t="shared" si="370"/>
        <v>0</v>
      </c>
      <c r="AA4746" s="957" t="str">
        <f t="shared" si="371"/>
        <v/>
      </c>
      <c r="AB4746" s="957">
        <f t="array" ref="AB4746">MAX(($I$2:$I$10000=I4746)*($W$2:$W$10000=W4746)*($E$2:$E$10000="51")*($P$2:$P$10000))</f>
        <v>0</v>
      </c>
      <c r="AC4746" s="957">
        <f t="shared" si="374"/>
        <v>0</v>
      </c>
    </row>
    <row r="4747" spans="24:29" x14ac:dyDescent="0.3">
      <c r="X4747" s="970" t="str">
        <f t="shared" si="372"/>
        <v>PAS AE 2018</v>
      </c>
      <c r="Y4747" s="970" t="str">
        <f t="shared" si="373"/>
        <v/>
      </c>
      <c r="Z4747" s="957">
        <f t="shared" si="370"/>
        <v>0</v>
      </c>
      <c r="AA4747" s="957" t="str">
        <f t="shared" si="371"/>
        <v/>
      </c>
      <c r="AB4747" s="957">
        <f t="array" ref="AB4747">MAX(($I$2:$I$10000=I4747)*($W$2:$W$10000=W4747)*($E$2:$E$10000="51")*($P$2:$P$10000))</f>
        <v>0</v>
      </c>
      <c r="AC4747" s="957">
        <f t="shared" si="374"/>
        <v>0</v>
      </c>
    </row>
    <row r="4748" spans="24:29" x14ac:dyDescent="0.3">
      <c r="X4748" s="970" t="str">
        <f t="shared" si="372"/>
        <v>PAS AE 2018</v>
      </c>
      <c r="Y4748" s="970" t="str">
        <f t="shared" si="373"/>
        <v/>
      </c>
      <c r="Z4748" s="957">
        <f t="shared" si="370"/>
        <v>0</v>
      </c>
      <c r="AA4748" s="957" t="str">
        <f t="shared" si="371"/>
        <v/>
      </c>
      <c r="AB4748" s="957">
        <f t="array" ref="AB4748">MAX(($I$2:$I$10000=I4748)*($W$2:$W$10000=W4748)*($E$2:$E$10000="51")*($P$2:$P$10000))</f>
        <v>0</v>
      </c>
      <c r="AC4748" s="957">
        <f t="shared" si="374"/>
        <v>0</v>
      </c>
    </row>
    <row r="4749" spans="24:29" x14ac:dyDescent="0.3">
      <c r="X4749" s="970" t="str">
        <f t="shared" si="372"/>
        <v>PAS AE 2018</v>
      </c>
      <c r="Y4749" s="970" t="str">
        <f t="shared" si="373"/>
        <v/>
      </c>
      <c r="Z4749" s="957">
        <f t="shared" si="370"/>
        <v>0</v>
      </c>
      <c r="AA4749" s="957" t="str">
        <f t="shared" si="371"/>
        <v/>
      </c>
      <c r="AB4749" s="957">
        <f t="array" ref="AB4749">MAX(($I$2:$I$10000=I4749)*($W$2:$W$10000=W4749)*($E$2:$E$10000="51")*($P$2:$P$10000))</f>
        <v>0</v>
      </c>
      <c r="AC4749" s="957">
        <f t="shared" si="374"/>
        <v>0</v>
      </c>
    </row>
    <row r="4750" spans="24:29" x14ac:dyDescent="0.3">
      <c r="X4750" s="970" t="str">
        <f t="shared" si="372"/>
        <v>PAS AE 2018</v>
      </c>
      <c r="Y4750" s="970" t="str">
        <f t="shared" si="373"/>
        <v/>
      </c>
      <c r="Z4750" s="957">
        <f t="shared" si="370"/>
        <v>0</v>
      </c>
      <c r="AA4750" s="957" t="str">
        <f t="shared" si="371"/>
        <v/>
      </c>
      <c r="AB4750" s="957">
        <f t="array" ref="AB4750">MAX(($I$2:$I$10000=I4750)*($W$2:$W$10000=W4750)*($E$2:$E$10000="51")*($P$2:$P$10000))</f>
        <v>0</v>
      </c>
      <c r="AC4750" s="957">
        <f t="shared" si="374"/>
        <v>0</v>
      </c>
    </row>
    <row r="4751" spans="24:29" x14ac:dyDescent="0.3">
      <c r="X4751" s="970" t="str">
        <f t="shared" si="372"/>
        <v>PAS AE 2018</v>
      </c>
      <c r="Y4751" s="970" t="str">
        <f t="shared" si="373"/>
        <v/>
      </c>
      <c r="Z4751" s="957">
        <f t="shared" si="370"/>
        <v>0</v>
      </c>
      <c r="AA4751" s="957" t="str">
        <f t="shared" si="371"/>
        <v/>
      </c>
      <c r="AB4751" s="957">
        <f t="array" ref="AB4751">MAX(($I$2:$I$10000=I4751)*($W$2:$W$10000=W4751)*($E$2:$E$10000="51")*($P$2:$P$10000))</f>
        <v>0</v>
      </c>
      <c r="AC4751" s="957">
        <f t="shared" si="374"/>
        <v>0</v>
      </c>
    </row>
    <row r="4752" spans="24:29" x14ac:dyDescent="0.3">
      <c r="X4752" s="970" t="str">
        <f t="shared" si="372"/>
        <v>PAS AE 2018</v>
      </c>
      <c r="Y4752" s="970" t="str">
        <f t="shared" si="373"/>
        <v/>
      </c>
      <c r="Z4752" s="957">
        <f t="shared" si="370"/>
        <v>0</v>
      </c>
      <c r="AA4752" s="957" t="str">
        <f t="shared" si="371"/>
        <v/>
      </c>
      <c r="AB4752" s="957">
        <f t="array" ref="AB4752">MAX(($I$2:$I$10000=I4752)*($W$2:$W$10000=W4752)*($E$2:$E$10000="51")*($P$2:$P$10000))</f>
        <v>0</v>
      </c>
      <c r="AC4752" s="957">
        <f t="shared" si="374"/>
        <v>0</v>
      </c>
    </row>
    <row r="4753" spans="24:29" x14ac:dyDescent="0.3">
      <c r="X4753" s="970" t="str">
        <f t="shared" si="372"/>
        <v>PAS AE 2018</v>
      </c>
      <c r="Y4753" s="970" t="str">
        <f t="shared" si="373"/>
        <v/>
      </c>
      <c r="Z4753" s="957">
        <f t="shared" si="370"/>
        <v>0</v>
      </c>
      <c r="AA4753" s="957" t="str">
        <f t="shared" si="371"/>
        <v/>
      </c>
      <c r="AB4753" s="957">
        <f t="array" ref="AB4753">MAX(($I$2:$I$10000=I4753)*($W$2:$W$10000=W4753)*($E$2:$E$10000="51")*($P$2:$P$10000))</f>
        <v>0</v>
      </c>
      <c r="AC4753" s="957">
        <f t="shared" si="374"/>
        <v>0</v>
      </c>
    </row>
    <row r="4754" spans="24:29" x14ac:dyDescent="0.3">
      <c r="X4754" s="970" t="str">
        <f t="shared" si="372"/>
        <v>PAS AE 2018</v>
      </c>
      <c r="Y4754" s="970" t="str">
        <f t="shared" si="373"/>
        <v/>
      </c>
      <c r="Z4754" s="957">
        <f t="shared" si="370"/>
        <v>0</v>
      </c>
      <c r="AA4754" s="957" t="str">
        <f t="shared" si="371"/>
        <v/>
      </c>
      <c r="AB4754" s="957">
        <f t="array" ref="AB4754">MAX(($I$2:$I$10000=I4754)*($W$2:$W$10000=W4754)*($E$2:$E$10000="51")*($P$2:$P$10000))</f>
        <v>0</v>
      </c>
      <c r="AC4754" s="957">
        <f t="shared" si="374"/>
        <v>0</v>
      </c>
    </row>
    <row r="4755" spans="24:29" x14ac:dyDescent="0.3">
      <c r="X4755" s="970" t="str">
        <f t="shared" si="372"/>
        <v>PAS AE 2018</v>
      </c>
      <c r="Y4755" s="970" t="str">
        <f t="shared" si="373"/>
        <v/>
      </c>
      <c r="Z4755" s="957">
        <f t="shared" si="370"/>
        <v>0</v>
      </c>
      <c r="AA4755" s="957" t="str">
        <f t="shared" si="371"/>
        <v/>
      </c>
      <c r="AB4755" s="957">
        <f t="array" ref="AB4755">MAX(($I$2:$I$10000=I4755)*($W$2:$W$10000=W4755)*($E$2:$E$10000="51")*($P$2:$P$10000))</f>
        <v>0</v>
      </c>
      <c r="AC4755" s="957">
        <f t="shared" si="374"/>
        <v>0</v>
      </c>
    </row>
    <row r="4756" spans="24:29" x14ac:dyDescent="0.3">
      <c r="X4756" s="970" t="str">
        <f t="shared" si="372"/>
        <v>PAS AE 2018</v>
      </c>
      <c r="Y4756" s="970" t="str">
        <f t="shared" si="373"/>
        <v/>
      </c>
      <c r="Z4756" s="957">
        <f t="shared" si="370"/>
        <v>0</v>
      </c>
      <c r="AA4756" s="957" t="str">
        <f t="shared" si="371"/>
        <v/>
      </c>
      <c r="AB4756" s="957">
        <f t="array" ref="AB4756">MAX(($I$2:$I$10000=I4756)*($W$2:$W$10000=W4756)*($E$2:$E$10000="51")*($P$2:$P$10000))</f>
        <v>0</v>
      </c>
      <c r="AC4756" s="957">
        <f t="shared" si="374"/>
        <v>0</v>
      </c>
    </row>
    <row r="4757" spans="24:29" x14ac:dyDescent="0.3">
      <c r="X4757" s="970" t="str">
        <f t="shared" si="372"/>
        <v>PAS AE 2018</v>
      </c>
      <c r="Y4757" s="970" t="str">
        <f t="shared" si="373"/>
        <v/>
      </c>
      <c r="Z4757" s="957">
        <f t="shared" si="370"/>
        <v>0</v>
      </c>
      <c r="AA4757" s="957" t="str">
        <f t="shared" si="371"/>
        <v/>
      </c>
      <c r="AB4757" s="957">
        <f t="array" ref="AB4757">MAX(($I$2:$I$10000=I4757)*($W$2:$W$10000=W4757)*($E$2:$E$10000="51")*($P$2:$P$10000))</f>
        <v>0</v>
      </c>
      <c r="AC4757" s="957">
        <f t="shared" si="374"/>
        <v>0</v>
      </c>
    </row>
    <row r="4758" spans="24:29" x14ac:dyDescent="0.3">
      <c r="X4758" s="970" t="str">
        <f t="shared" si="372"/>
        <v>PAS AE 2018</v>
      </c>
      <c r="Y4758" s="970" t="str">
        <f t="shared" si="373"/>
        <v/>
      </c>
      <c r="Z4758" s="957">
        <f t="shared" si="370"/>
        <v>0</v>
      </c>
      <c r="AA4758" s="957" t="str">
        <f t="shared" si="371"/>
        <v/>
      </c>
      <c r="AB4758" s="957">
        <f t="array" ref="AB4758">MAX(($I$2:$I$10000=I4758)*($W$2:$W$10000=W4758)*($E$2:$E$10000="51")*($P$2:$P$10000))</f>
        <v>0</v>
      </c>
      <c r="AC4758" s="957">
        <f t="shared" si="374"/>
        <v>0</v>
      </c>
    </row>
    <row r="4759" spans="24:29" x14ac:dyDescent="0.3">
      <c r="X4759" s="970" t="str">
        <f t="shared" si="372"/>
        <v>PAS AE 2018</v>
      </c>
      <c r="Y4759" s="970" t="str">
        <f t="shared" si="373"/>
        <v/>
      </c>
      <c r="Z4759" s="957">
        <f t="shared" si="370"/>
        <v>0</v>
      </c>
      <c r="AA4759" s="957" t="str">
        <f t="shared" si="371"/>
        <v/>
      </c>
      <c r="AB4759" s="957">
        <f t="array" ref="AB4759">MAX(($I$2:$I$10000=I4759)*($W$2:$W$10000=W4759)*($E$2:$E$10000="51")*($P$2:$P$10000))</f>
        <v>0</v>
      </c>
      <c r="AC4759" s="957">
        <f t="shared" si="374"/>
        <v>0</v>
      </c>
    </row>
    <row r="4760" spans="24:29" x14ac:dyDescent="0.3">
      <c r="X4760" s="970" t="str">
        <f t="shared" si="372"/>
        <v>PAS AE 2018</v>
      </c>
      <c r="Y4760" s="970" t="str">
        <f t="shared" si="373"/>
        <v/>
      </c>
      <c r="Z4760" s="957">
        <f t="shared" si="370"/>
        <v>0</v>
      </c>
      <c r="AA4760" s="957" t="str">
        <f t="shared" si="371"/>
        <v/>
      </c>
      <c r="AB4760" s="957">
        <f t="array" ref="AB4760">MAX(($I$2:$I$10000=I4760)*($W$2:$W$10000=W4760)*($E$2:$E$10000="51")*($P$2:$P$10000))</f>
        <v>0</v>
      </c>
      <c r="AC4760" s="957">
        <f t="shared" si="374"/>
        <v>0</v>
      </c>
    </row>
    <row r="4761" spans="24:29" x14ac:dyDescent="0.3">
      <c r="X4761" s="970" t="str">
        <f t="shared" si="372"/>
        <v>PAS AE 2018</v>
      </c>
      <c r="Y4761" s="970" t="str">
        <f t="shared" si="373"/>
        <v/>
      </c>
      <c r="Z4761" s="957">
        <f t="shared" si="370"/>
        <v>0</v>
      </c>
      <c r="AA4761" s="957" t="str">
        <f t="shared" si="371"/>
        <v/>
      </c>
      <c r="AB4761" s="957">
        <f t="array" ref="AB4761">MAX(($I$2:$I$10000=I4761)*($W$2:$W$10000=W4761)*($E$2:$E$10000="51")*($P$2:$P$10000))</f>
        <v>0</v>
      </c>
      <c r="AC4761" s="957">
        <f t="shared" si="374"/>
        <v>0</v>
      </c>
    </row>
    <row r="4762" spans="24:29" x14ac:dyDescent="0.3">
      <c r="X4762" s="970" t="str">
        <f t="shared" si="372"/>
        <v>PAS AE 2018</v>
      </c>
      <c r="Y4762" s="970" t="str">
        <f t="shared" si="373"/>
        <v/>
      </c>
      <c r="Z4762" s="957">
        <f t="shared" si="370"/>
        <v>0</v>
      </c>
      <c r="AA4762" s="957" t="str">
        <f t="shared" si="371"/>
        <v/>
      </c>
      <c r="AB4762" s="957">
        <f t="array" ref="AB4762">MAX(($I$2:$I$10000=I4762)*($W$2:$W$10000=W4762)*($E$2:$E$10000="51")*($P$2:$P$10000))</f>
        <v>0</v>
      </c>
      <c r="AC4762" s="957">
        <f t="shared" si="374"/>
        <v>0</v>
      </c>
    </row>
    <row r="4763" spans="24:29" x14ac:dyDescent="0.3">
      <c r="X4763" s="970" t="str">
        <f t="shared" si="372"/>
        <v>PAS AE 2018</v>
      </c>
      <c r="Y4763" s="970" t="str">
        <f t="shared" si="373"/>
        <v/>
      </c>
      <c r="Z4763" s="957">
        <f t="shared" si="370"/>
        <v>0</v>
      </c>
      <c r="AA4763" s="957" t="str">
        <f t="shared" si="371"/>
        <v/>
      </c>
      <c r="AB4763" s="957">
        <f t="array" ref="AB4763">MAX(($I$2:$I$10000=I4763)*($W$2:$W$10000=W4763)*($E$2:$E$10000="51")*($P$2:$P$10000))</f>
        <v>0</v>
      </c>
      <c r="AC4763" s="957">
        <f t="shared" si="374"/>
        <v>0</v>
      </c>
    </row>
    <row r="4764" spans="24:29" x14ac:dyDescent="0.3">
      <c r="X4764" s="970" t="str">
        <f t="shared" si="372"/>
        <v>PAS AE 2018</v>
      </c>
      <c r="Y4764" s="970" t="str">
        <f t="shared" si="373"/>
        <v/>
      </c>
      <c r="Z4764" s="957">
        <f t="shared" si="370"/>
        <v>0</v>
      </c>
      <c r="AA4764" s="957" t="str">
        <f t="shared" si="371"/>
        <v/>
      </c>
      <c r="AB4764" s="957">
        <f t="array" ref="AB4764">MAX(($I$2:$I$10000=I4764)*($W$2:$W$10000=W4764)*($E$2:$E$10000="51")*($P$2:$P$10000))</f>
        <v>0</v>
      </c>
      <c r="AC4764" s="957">
        <f t="shared" si="374"/>
        <v>0</v>
      </c>
    </row>
    <row r="4765" spans="24:29" x14ac:dyDescent="0.3">
      <c r="X4765" s="970" t="str">
        <f t="shared" si="372"/>
        <v>PAS AE 2018</v>
      </c>
      <c r="Y4765" s="970" t="str">
        <f t="shared" si="373"/>
        <v/>
      </c>
      <c r="Z4765" s="957">
        <f t="shared" si="370"/>
        <v>0</v>
      </c>
      <c r="AA4765" s="957" t="str">
        <f t="shared" si="371"/>
        <v/>
      </c>
      <c r="AB4765" s="957">
        <f t="array" ref="AB4765">MAX(($I$2:$I$10000=I4765)*($W$2:$W$10000=W4765)*($E$2:$E$10000="51")*($P$2:$P$10000))</f>
        <v>0</v>
      </c>
      <c r="AC4765" s="957">
        <f t="shared" si="374"/>
        <v>0</v>
      </c>
    </row>
    <row r="4766" spans="24:29" x14ac:dyDescent="0.3">
      <c r="X4766" s="970" t="str">
        <f t="shared" si="372"/>
        <v>PAS AE 2018</v>
      </c>
      <c r="Y4766" s="970" t="str">
        <f t="shared" si="373"/>
        <v/>
      </c>
      <c r="Z4766" s="957">
        <f t="shared" si="370"/>
        <v>0</v>
      </c>
      <c r="AA4766" s="957" t="str">
        <f t="shared" si="371"/>
        <v/>
      </c>
      <c r="AB4766" s="957">
        <f t="array" ref="AB4766">MAX(($I$2:$I$10000=I4766)*($W$2:$W$10000=W4766)*($E$2:$E$10000="51")*($P$2:$P$10000))</f>
        <v>0</v>
      </c>
      <c r="AC4766" s="957">
        <f t="shared" si="374"/>
        <v>0</v>
      </c>
    </row>
    <row r="4767" spans="24:29" x14ac:dyDescent="0.3">
      <c r="X4767" s="970" t="str">
        <f t="shared" si="372"/>
        <v>PAS AE 2018</v>
      </c>
      <c r="Y4767" s="970" t="str">
        <f t="shared" si="373"/>
        <v/>
      </c>
      <c r="Z4767" s="957">
        <f t="shared" si="370"/>
        <v>0</v>
      </c>
      <c r="AA4767" s="957" t="str">
        <f t="shared" si="371"/>
        <v/>
      </c>
      <c r="AB4767" s="957">
        <f t="array" ref="AB4767">MAX(($I$2:$I$10000=I4767)*($W$2:$W$10000=W4767)*($E$2:$E$10000="51")*($P$2:$P$10000))</f>
        <v>0</v>
      </c>
      <c r="AC4767" s="957">
        <f t="shared" si="374"/>
        <v>0</v>
      </c>
    </row>
    <row r="4768" spans="24:29" x14ac:dyDescent="0.3">
      <c r="X4768" s="970" t="str">
        <f t="shared" si="372"/>
        <v>PAS AE 2018</v>
      </c>
      <c r="Y4768" s="970" t="str">
        <f t="shared" si="373"/>
        <v/>
      </c>
      <c r="Z4768" s="957">
        <f t="shared" si="370"/>
        <v>0</v>
      </c>
      <c r="AA4768" s="957" t="str">
        <f t="shared" si="371"/>
        <v/>
      </c>
      <c r="AB4768" s="957">
        <f t="array" ref="AB4768">MAX(($I$2:$I$10000=I4768)*($W$2:$W$10000=W4768)*($E$2:$E$10000="51")*($P$2:$P$10000))</f>
        <v>0</v>
      </c>
      <c r="AC4768" s="957">
        <f t="shared" si="374"/>
        <v>0</v>
      </c>
    </row>
    <row r="4769" spans="24:29" x14ac:dyDescent="0.3">
      <c r="X4769" s="970" t="str">
        <f t="shared" si="372"/>
        <v>PAS AE 2018</v>
      </c>
      <c r="Y4769" s="970" t="str">
        <f t="shared" si="373"/>
        <v/>
      </c>
      <c r="Z4769" s="957">
        <f t="shared" si="370"/>
        <v>0</v>
      </c>
      <c r="AA4769" s="957" t="str">
        <f t="shared" si="371"/>
        <v/>
      </c>
      <c r="AB4769" s="957">
        <f t="array" ref="AB4769">MAX(($I$2:$I$10000=I4769)*($W$2:$W$10000=W4769)*($E$2:$E$10000="51")*($P$2:$P$10000))</f>
        <v>0</v>
      </c>
      <c r="AC4769" s="957">
        <f t="shared" si="374"/>
        <v>0</v>
      </c>
    </row>
    <row r="4770" spans="24:29" x14ac:dyDescent="0.3">
      <c r="X4770" s="970" t="str">
        <f t="shared" si="372"/>
        <v>PAS AE 2018</v>
      </c>
      <c r="Y4770" s="970" t="str">
        <f t="shared" si="373"/>
        <v/>
      </c>
      <c r="Z4770" s="957">
        <f t="shared" si="370"/>
        <v>0</v>
      </c>
      <c r="AA4770" s="957" t="str">
        <f t="shared" si="371"/>
        <v/>
      </c>
      <c r="AB4770" s="957">
        <f t="array" ref="AB4770">MAX(($I$2:$I$10000=I4770)*($W$2:$W$10000=W4770)*($E$2:$E$10000="51")*($P$2:$P$10000))</f>
        <v>0</v>
      </c>
      <c r="AC4770" s="957">
        <f t="shared" si="374"/>
        <v>0</v>
      </c>
    </row>
    <row r="4771" spans="24:29" x14ac:dyDescent="0.3">
      <c r="X4771" s="970" t="str">
        <f t="shared" si="372"/>
        <v>PAS AE 2018</v>
      </c>
      <c r="Y4771" s="970" t="str">
        <f t="shared" si="373"/>
        <v/>
      </c>
      <c r="Z4771" s="957">
        <f t="shared" si="370"/>
        <v>0</v>
      </c>
      <c r="AA4771" s="957" t="str">
        <f t="shared" si="371"/>
        <v/>
      </c>
      <c r="AB4771" s="957">
        <f t="array" ref="AB4771">MAX(($I$2:$I$10000=I4771)*($W$2:$W$10000=W4771)*($E$2:$E$10000="51")*($P$2:$P$10000))</f>
        <v>0</v>
      </c>
      <c r="AC4771" s="957">
        <f t="shared" si="374"/>
        <v>0</v>
      </c>
    </row>
    <row r="4772" spans="24:29" x14ac:dyDescent="0.3">
      <c r="X4772" s="970" t="str">
        <f t="shared" si="372"/>
        <v>PAS AE 2018</v>
      </c>
      <c r="Y4772" s="970" t="str">
        <f t="shared" si="373"/>
        <v/>
      </c>
      <c r="Z4772" s="957">
        <f t="shared" si="370"/>
        <v>0</v>
      </c>
      <c r="AA4772" s="957" t="str">
        <f t="shared" si="371"/>
        <v/>
      </c>
      <c r="AB4772" s="957">
        <f t="array" ref="AB4772">MAX(($I$2:$I$10000=I4772)*($W$2:$W$10000=W4772)*($E$2:$E$10000="51")*($P$2:$P$10000))</f>
        <v>0</v>
      </c>
      <c r="AC4772" s="957">
        <f t="shared" si="374"/>
        <v>0</v>
      </c>
    </row>
    <row r="4773" spans="24:29" x14ac:dyDescent="0.3">
      <c r="X4773" s="970" t="str">
        <f t="shared" si="372"/>
        <v>PAS AE 2018</v>
      </c>
      <c r="Y4773" s="970" t="str">
        <f t="shared" si="373"/>
        <v/>
      </c>
      <c r="Z4773" s="957">
        <f t="shared" si="370"/>
        <v>0</v>
      </c>
      <c r="AA4773" s="957" t="str">
        <f t="shared" si="371"/>
        <v/>
      </c>
      <c r="AB4773" s="957">
        <f t="array" ref="AB4773">MAX(($I$2:$I$10000=I4773)*($W$2:$W$10000=W4773)*($E$2:$E$10000="51")*($P$2:$P$10000))</f>
        <v>0</v>
      </c>
      <c r="AC4773" s="957">
        <f t="shared" si="374"/>
        <v>0</v>
      </c>
    </row>
    <row r="4774" spans="24:29" x14ac:dyDescent="0.3">
      <c r="X4774" s="970" t="str">
        <f t="shared" si="372"/>
        <v>PAS AE 2018</v>
      </c>
      <c r="Y4774" s="970" t="str">
        <f t="shared" si="373"/>
        <v/>
      </c>
      <c r="Z4774" s="957">
        <f t="shared" si="370"/>
        <v>0</v>
      </c>
      <c r="AA4774" s="957" t="str">
        <f t="shared" si="371"/>
        <v/>
      </c>
      <c r="AB4774" s="957">
        <f t="array" ref="AB4774">MAX(($I$2:$I$10000=I4774)*($W$2:$W$10000=W4774)*($E$2:$E$10000="51")*($P$2:$P$10000))</f>
        <v>0</v>
      </c>
      <c r="AC4774" s="957">
        <f t="shared" si="374"/>
        <v>0</v>
      </c>
    </row>
    <row r="4775" spans="24:29" x14ac:dyDescent="0.3">
      <c r="X4775" s="970" t="str">
        <f t="shared" si="372"/>
        <v>PAS AE 2018</v>
      </c>
      <c r="Y4775" s="970" t="str">
        <f t="shared" si="373"/>
        <v/>
      </c>
      <c r="Z4775" s="957">
        <f t="shared" si="370"/>
        <v>0</v>
      </c>
      <c r="AA4775" s="957" t="str">
        <f t="shared" si="371"/>
        <v/>
      </c>
      <c r="AB4775" s="957">
        <f t="array" ref="AB4775">MAX(($I$2:$I$10000=I4775)*($W$2:$W$10000=W4775)*($E$2:$E$10000="51")*($P$2:$P$10000))</f>
        <v>0</v>
      </c>
      <c r="AC4775" s="957">
        <f t="shared" si="374"/>
        <v>0</v>
      </c>
    </row>
    <row r="4776" spans="24:29" x14ac:dyDescent="0.3">
      <c r="X4776" s="970" t="str">
        <f t="shared" si="372"/>
        <v>PAS AE 2018</v>
      </c>
      <c r="Y4776" s="970" t="str">
        <f t="shared" si="373"/>
        <v/>
      </c>
      <c r="Z4776" s="957">
        <f t="shared" si="370"/>
        <v>0</v>
      </c>
      <c r="AA4776" s="957" t="str">
        <f t="shared" si="371"/>
        <v/>
      </c>
      <c r="AB4776" s="957">
        <f t="array" ref="AB4776">MAX(($I$2:$I$10000=I4776)*($W$2:$W$10000=W4776)*($E$2:$E$10000="51")*($P$2:$P$10000))</f>
        <v>0</v>
      </c>
      <c r="AC4776" s="957">
        <f t="shared" si="374"/>
        <v>0</v>
      </c>
    </row>
    <row r="4777" spans="24:29" x14ac:dyDescent="0.3">
      <c r="X4777" s="970" t="str">
        <f t="shared" si="372"/>
        <v>PAS AE 2018</v>
      </c>
      <c r="Y4777" s="970" t="str">
        <f t="shared" si="373"/>
        <v/>
      </c>
      <c r="Z4777" s="957">
        <f t="shared" si="370"/>
        <v>0</v>
      </c>
      <c r="AA4777" s="957" t="str">
        <f t="shared" si="371"/>
        <v/>
      </c>
      <c r="AB4777" s="957">
        <f t="array" ref="AB4777">MAX(($I$2:$I$10000=I4777)*($W$2:$W$10000=W4777)*($E$2:$E$10000="51")*($P$2:$P$10000))</f>
        <v>0</v>
      </c>
      <c r="AC4777" s="957">
        <f t="shared" si="374"/>
        <v>0</v>
      </c>
    </row>
    <row r="4778" spans="24:29" x14ac:dyDescent="0.3">
      <c r="X4778" s="970" t="str">
        <f t="shared" si="372"/>
        <v>PAS AE 2018</v>
      </c>
      <c r="Y4778" s="970" t="str">
        <f t="shared" si="373"/>
        <v/>
      </c>
      <c r="Z4778" s="957">
        <f t="shared" si="370"/>
        <v>0</v>
      </c>
      <c r="AA4778" s="957" t="str">
        <f t="shared" si="371"/>
        <v/>
      </c>
      <c r="AB4778" s="957">
        <f t="array" ref="AB4778">MAX(($I$2:$I$10000=I4778)*($W$2:$W$10000=W4778)*($E$2:$E$10000="51")*($P$2:$P$10000))</f>
        <v>0</v>
      </c>
      <c r="AC4778" s="957">
        <f t="shared" si="374"/>
        <v>0</v>
      </c>
    </row>
    <row r="4779" spans="24:29" x14ac:dyDescent="0.3">
      <c r="X4779" s="970" t="str">
        <f t="shared" si="372"/>
        <v>PAS AE 2018</v>
      </c>
      <c r="Y4779" s="970" t="str">
        <f t="shared" si="373"/>
        <v/>
      </c>
      <c r="Z4779" s="957">
        <f t="shared" si="370"/>
        <v>0</v>
      </c>
      <c r="AA4779" s="957" t="str">
        <f t="shared" si="371"/>
        <v/>
      </c>
      <c r="AB4779" s="957">
        <f t="array" ref="AB4779">MAX(($I$2:$I$10000=I4779)*($W$2:$W$10000=W4779)*($E$2:$E$10000="51")*($P$2:$P$10000))</f>
        <v>0</v>
      </c>
      <c r="AC4779" s="957">
        <f t="shared" si="374"/>
        <v>0</v>
      </c>
    </row>
    <row r="4780" spans="24:29" x14ac:dyDescent="0.3">
      <c r="X4780" s="970" t="str">
        <f t="shared" si="372"/>
        <v>PAS AE 2018</v>
      </c>
      <c r="Y4780" s="970" t="str">
        <f t="shared" si="373"/>
        <v/>
      </c>
      <c r="Z4780" s="957">
        <f t="shared" si="370"/>
        <v>0</v>
      </c>
      <c r="AA4780" s="957" t="str">
        <f t="shared" si="371"/>
        <v/>
      </c>
      <c r="AB4780" s="957">
        <f t="array" ref="AB4780">MAX(($I$2:$I$10000=I4780)*($W$2:$W$10000=W4780)*($E$2:$E$10000="51")*($P$2:$P$10000))</f>
        <v>0</v>
      </c>
      <c r="AC4780" s="957">
        <f t="shared" si="374"/>
        <v>0</v>
      </c>
    </row>
    <row r="4781" spans="24:29" x14ac:dyDescent="0.3">
      <c r="X4781" s="970" t="str">
        <f t="shared" si="372"/>
        <v>PAS AE 2018</v>
      </c>
      <c r="Y4781" s="970" t="str">
        <f t="shared" si="373"/>
        <v/>
      </c>
      <c r="Z4781" s="957">
        <f t="shared" si="370"/>
        <v>0</v>
      </c>
      <c r="AA4781" s="957" t="str">
        <f t="shared" si="371"/>
        <v/>
      </c>
      <c r="AB4781" s="957">
        <f t="array" ref="AB4781">MAX(($I$2:$I$10000=I4781)*($W$2:$W$10000=W4781)*($E$2:$E$10000="51")*($P$2:$P$10000))</f>
        <v>0</v>
      </c>
      <c r="AC4781" s="957">
        <f t="shared" si="374"/>
        <v>0</v>
      </c>
    </row>
    <row r="4782" spans="24:29" x14ac:dyDescent="0.3">
      <c r="X4782" s="970" t="str">
        <f t="shared" si="372"/>
        <v>PAS AE 2018</v>
      </c>
      <c r="Y4782" s="970" t="str">
        <f t="shared" si="373"/>
        <v/>
      </c>
      <c r="Z4782" s="957">
        <f t="shared" si="370"/>
        <v>0</v>
      </c>
      <c r="AA4782" s="957" t="str">
        <f t="shared" si="371"/>
        <v/>
      </c>
      <c r="AB4782" s="957">
        <f t="array" ref="AB4782">MAX(($I$2:$I$10000=I4782)*($W$2:$W$10000=W4782)*($E$2:$E$10000="51")*($P$2:$P$10000))</f>
        <v>0</v>
      </c>
      <c r="AC4782" s="957">
        <f t="shared" si="374"/>
        <v>0</v>
      </c>
    </row>
    <row r="4783" spans="24:29" x14ac:dyDescent="0.3">
      <c r="X4783" s="970" t="str">
        <f t="shared" si="372"/>
        <v>PAS AE 2018</v>
      </c>
      <c r="Y4783" s="970" t="str">
        <f t="shared" si="373"/>
        <v/>
      </c>
      <c r="Z4783" s="957">
        <f t="shared" si="370"/>
        <v>0</v>
      </c>
      <c r="AA4783" s="957" t="str">
        <f t="shared" si="371"/>
        <v/>
      </c>
      <c r="AB4783" s="957">
        <f t="array" ref="AB4783">MAX(($I$2:$I$10000=I4783)*($W$2:$W$10000=W4783)*($E$2:$E$10000="51")*($P$2:$P$10000))</f>
        <v>0</v>
      </c>
      <c r="AC4783" s="957">
        <f t="shared" si="374"/>
        <v>0</v>
      </c>
    </row>
    <row r="4784" spans="24:29" x14ac:dyDescent="0.3">
      <c r="X4784" s="970" t="str">
        <f t="shared" si="372"/>
        <v>PAS AE 2018</v>
      </c>
      <c r="Y4784" s="970" t="str">
        <f t="shared" si="373"/>
        <v/>
      </c>
      <c r="Z4784" s="957">
        <f t="shared" si="370"/>
        <v>0</v>
      </c>
      <c r="AA4784" s="957" t="str">
        <f t="shared" si="371"/>
        <v/>
      </c>
      <c r="AB4784" s="957">
        <f t="array" ref="AB4784">MAX(($I$2:$I$10000=I4784)*($W$2:$W$10000=W4784)*($E$2:$E$10000="51")*($P$2:$P$10000))</f>
        <v>0</v>
      </c>
      <c r="AC4784" s="957">
        <f t="shared" si="374"/>
        <v>0</v>
      </c>
    </row>
    <row r="4785" spans="24:29" x14ac:dyDescent="0.3">
      <c r="X4785" s="970" t="str">
        <f t="shared" si="372"/>
        <v>PAS AE 2018</v>
      </c>
      <c r="Y4785" s="970" t="str">
        <f t="shared" si="373"/>
        <v/>
      </c>
      <c r="Z4785" s="957">
        <f t="shared" si="370"/>
        <v>0</v>
      </c>
      <c r="AA4785" s="957" t="str">
        <f t="shared" si="371"/>
        <v/>
      </c>
      <c r="AB4785" s="957">
        <f t="array" ref="AB4785">MAX(($I$2:$I$10000=I4785)*($W$2:$W$10000=W4785)*($E$2:$E$10000="51")*($P$2:$P$10000))</f>
        <v>0</v>
      </c>
      <c r="AC4785" s="957">
        <f t="shared" si="374"/>
        <v>0</v>
      </c>
    </row>
    <row r="4786" spans="24:29" x14ac:dyDescent="0.3">
      <c r="X4786" s="970" t="str">
        <f t="shared" si="372"/>
        <v>PAS AE 2018</v>
      </c>
      <c r="Y4786" s="970" t="str">
        <f t="shared" si="373"/>
        <v/>
      </c>
      <c r="Z4786" s="957">
        <f t="shared" si="370"/>
        <v>0</v>
      </c>
      <c r="AA4786" s="957" t="str">
        <f t="shared" si="371"/>
        <v/>
      </c>
      <c r="AB4786" s="957">
        <f t="array" ref="AB4786">MAX(($I$2:$I$10000=I4786)*($W$2:$W$10000=W4786)*($E$2:$E$10000="51")*($P$2:$P$10000))</f>
        <v>0</v>
      </c>
      <c r="AC4786" s="957">
        <f t="shared" si="374"/>
        <v>0</v>
      </c>
    </row>
    <row r="4787" spans="24:29" x14ac:dyDescent="0.3">
      <c r="X4787" s="970" t="str">
        <f t="shared" si="372"/>
        <v>PAS AE 2018</v>
      </c>
      <c r="Y4787" s="970" t="str">
        <f t="shared" si="373"/>
        <v/>
      </c>
      <c r="Z4787" s="957">
        <f t="shared" si="370"/>
        <v>0</v>
      </c>
      <c r="AA4787" s="957" t="str">
        <f t="shared" si="371"/>
        <v/>
      </c>
      <c r="AB4787" s="957">
        <f t="array" ref="AB4787">MAX(($I$2:$I$10000=I4787)*($W$2:$W$10000=W4787)*($E$2:$E$10000="51")*($P$2:$P$10000))</f>
        <v>0</v>
      </c>
      <c r="AC4787" s="957">
        <f t="shared" si="374"/>
        <v>0</v>
      </c>
    </row>
    <row r="4788" spans="24:29" x14ac:dyDescent="0.3">
      <c r="X4788" s="970" t="str">
        <f t="shared" si="372"/>
        <v>PAS AE 2018</v>
      </c>
      <c r="Y4788" s="970" t="str">
        <f t="shared" si="373"/>
        <v/>
      </c>
      <c r="Z4788" s="957">
        <f t="shared" si="370"/>
        <v>0</v>
      </c>
      <c r="AA4788" s="957" t="str">
        <f t="shared" si="371"/>
        <v/>
      </c>
      <c r="AB4788" s="957">
        <f t="array" ref="AB4788">MAX(($I$2:$I$10000=I4788)*($W$2:$W$10000=W4788)*($E$2:$E$10000="51")*($P$2:$P$10000))</f>
        <v>0</v>
      </c>
      <c r="AC4788" s="957">
        <f t="shared" si="374"/>
        <v>0</v>
      </c>
    </row>
    <row r="4789" spans="24:29" x14ac:dyDescent="0.3">
      <c r="X4789" s="970" t="str">
        <f t="shared" si="372"/>
        <v>PAS AE 2018</v>
      </c>
      <c r="Y4789" s="970" t="str">
        <f t="shared" si="373"/>
        <v/>
      </c>
      <c r="Z4789" s="957">
        <f t="shared" si="370"/>
        <v>0</v>
      </c>
      <c r="AA4789" s="957" t="str">
        <f t="shared" si="371"/>
        <v/>
      </c>
      <c r="AB4789" s="957">
        <f t="array" ref="AB4789">MAX(($I$2:$I$10000=I4789)*($W$2:$W$10000=W4789)*($E$2:$E$10000="51")*($P$2:$P$10000))</f>
        <v>0</v>
      </c>
      <c r="AC4789" s="957">
        <f t="shared" si="374"/>
        <v>0</v>
      </c>
    </row>
    <row r="4790" spans="24:29" x14ac:dyDescent="0.3">
      <c r="X4790" s="970" t="str">
        <f t="shared" si="372"/>
        <v>PAS AE 2018</v>
      </c>
      <c r="Y4790" s="970" t="str">
        <f t="shared" si="373"/>
        <v/>
      </c>
      <c r="Z4790" s="957">
        <f t="shared" si="370"/>
        <v>0</v>
      </c>
      <c r="AA4790" s="957" t="str">
        <f t="shared" si="371"/>
        <v/>
      </c>
      <c r="AB4790" s="957">
        <f t="array" ref="AB4790">MAX(($I$2:$I$10000=I4790)*($W$2:$W$10000=W4790)*($E$2:$E$10000="51")*($P$2:$P$10000))</f>
        <v>0</v>
      </c>
      <c r="AC4790" s="957">
        <f t="shared" si="374"/>
        <v>0</v>
      </c>
    </row>
    <row r="4791" spans="24:29" x14ac:dyDescent="0.3">
      <c r="X4791" s="970" t="str">
        <f t="shared" si="372"/>
        <v>PAS AE 2018</v>
      </c>
      <c r="Y4791" s="970" t="str">
        <f t="shared" si="373"/>
        <v/>
      </c>
      <c r="Z4791" s="957">
        <f t="shared" si="370"/>
        <v>0</v>
      </c>
      <c r="AA4791" s="957" t="str">
        <f t="shared" si="371"/>
        <v/>
      </c>
      <c r="AB4791" s="957">
        <f t="array" ref="AB4791">MAX(($I$2:$I$10000=I4791)*($W$2:$W$10000=W4791)*($E$2:$E$10000="51")*($P$2:$P$10000))</f>
        <v>0</v>
      </c>
      <c r="AC4791" s="957">
        <f t="shared" si="374"/>
        <v>0</v>
      </c>
    </row>
    <row r="4792" spans="24:29" x14ac:dyDescent="0.3">
      <c r="X4792" s="970" t="str">
        <f t="shared" si="372"/>
        <v>PAS AE 2018</v>
      </c>
      <c r="Y4792" s="970" t="str">
        <f t="shared" si="373"/>
        <v/>
      </c>
      <c r="Z4792" s="957">
        <f t="shared" si="370"/>
        <v>0</v>
      </c>
      <c r="AA4792" s="957" t="str">
        <f t="shared" si="371"/>
        <v/>
      </c>
      <c r="AB4792" s="957">
        <f t="array" ref="AB4792">MAX(($I$2:$I$10000=I4792)*($W$2:$W$10000=W4792)*($E$2:$E$10000="51")*($P$2:$P$10000))</f>
        <v>0</v>
      </c>
      <c r="AC4792" s="957">
        <f t="shared" si="374"/>
        <v>0</v>
      </c>
    </row>
    <row r="4793" spans="24:29" x14ac:dyDescent="0.3">
      <c r="X4793" s="970" t="str">
        <f t="shared" si="372"/>
        <v>PAS AE 2018</v>
      </c>
      <c r="Y4793" s="970" t="str">
        <f t="shared" si="373"/>
        <v/>
      </c>
      <c r="Z4793" s="957">
        <f t="shared" si="370"/>
        <v>0</v>
      </c>
      <c r="AA4793" s="957" t="str">
        <f t="shared" si="371"/>
        <v/>
      </c>
      <c r="AB4793" s="957">
        <f t="array" ref="AB4793">MAX(($I$2:$I$10000=I4793)*($W$2:$W$10000=W4793)*($E$2:$E$10000="51")*($P$2:$P$10000))</f>
        <v>0</v>
      </c>
      <c r="AC4793" s="957">
        <f t="shared" si="374"/>
        <v>0</v>
      </c>
    </row>
    <row r="4794" spans="24:29" x14ac:dyDescent="0.3">
      <c r="X4794" s="970" t="str">
        <f t="shared" si="372"/>
        <v>PAS AE 2018</v>
      </c>
      <c r="Y4794" s="970" t="str">
        <f t="shared" si="373"/>
        <v/>
      </c>
      <c r="Z4794" s="957">
        <f t="shared" si="370"/>
        <v>0</v>
      </c>
      <c r="AA4794" s="957" t="str">
        <f t="shared" si="371"/>
        <v/>
      </c>
      <c r="AB4794" s="957">
        <f t="array" ref="AB4794">MAX(($I$2:$I$10000=I4794)*($W$2:$W$10000=W4794)*($E$2:$E$10000="51")*($P$2:$P$10000))</f>
        <v>0</v>
      </c>
      <c r="AC4794" s="957">
        <f t="shared" si="374"/>
        <v>0</v>
      </c>
    </row>
    <row r="4795" spans="24:29" x14ac:dyDescent="0.3">
      <c r="X4795" s="970" t="str">
        <f t="shared" si="372"/>
        <v>PAS AE 2018</v>
      </c>
      <c r="Y4795" s="970" t="str">
        <f t="shared" si="373"/>
        <v/>
      </c>
      <c r="Z4795" s="957">
        <f t="shared" si="370"/>
        <v>0</v>
      </c>
      <c r="AA4795" s="957" t="str">
        <f t="shared" si="371"/>
        <v/>
      </c>
      <c r="AB4795" s="957">
        <f t="array" ref="AB4795">MAX(($I$2:$I$10000=I4795)*($W$2:$W$10000=W4795)*($E$2:$E$10000="51")*($P$2:$P$10000))</f>
        <v>0</v>
      </c>
      <c r="AC4795" s="957">
        <f t="shared" si="374"/>
        <v>0</v>
      </c>
    </row>
    <row r="4796" spans="24:29" x14ac:dyDescent="0.3">
      <c r="X4796" s="970" t="str">
        <f t="shared" si="372"/>
        <v>PAS AE 2018</v>
      </c>
      <c r="Y4796" s="970" t="str">
        <f t="shared" si="373"/>
        <v/>
      </c>
      <c r="Z4796" s="957">
        <f t="shared" si="370"/>
        <v>0</v>
      </c>
      <c r="AA4796" s="957" t="str">
        <f t="shared" si="371"/>
        <v/>
      </c>
      <c r="AB4796" s="957">
        <f t="array" ref="AB4796">MAX(($I$2:$I$10000=I4796)*($W$2:$W$10000=W4796)*($E$2:$E$10000="51")*($P$2:$P$10000))</f>
        <v>0</v>
      </c>
      <c r="AC4796" s="957">
        <f t="shared" si="374"/>
        <v>0</v>
      </c>
    </row>
    <row r="4797" spans="24:29" x14ac:dyDescent="0.3">
      <c r="X4797" s="970" t="str">
        <f t="shared" si="372"/>
        <v>PAS AE 2018</v>
      </c>
      <c r="Y4797" s="970" t="str">
        <f t="shared" si="373"/>
        <v/>
      </c>
      <c r="Z4797" s="957">
        <f t="shared" si="370"/>
        <v>0</v>
      </c>
      <c r="AA4797" s="957" t="str">
        <f t="shared" si="371"/>
        <v/>
      </c>
      <c r="AB4797" s="957">
        <f t="array" ref="AB4797">MAX(($I$2:$I$10000=I4797)*($W$2:$W$10000=W4797)*($E$2:$E$10000="51")*($P$2:$P$10000))</f>
        <v>0</v>
      </c>
      <c r="AC4797" s="957">
        <f t="shared" si="374"/>
        <v>0</v>
      </c>
    </row>
    <row r="4798" spans="24:29" x14ac:dyDescent="0.3">
      <c r="X4798" s="970" t="str">
        <f t="shared" si="372"/>
        <v>PAS AE 2018</v>
      </c>
      <c r="Y4798" s="970" t="str">
        <f t="shared" si="373"/>
        <v/>
      </c>
      <c r="Z4798" s="957">
        <f t="shared" si="370"/>
        <v>0</v>
      </c>
      <c r="AA4798" s="957" t="str">
        <f t="shared" si="371"/>
        <v/>
      </c>
      <c r="AB4798" s="957">
        <f t="array" ref="AB4798">MAX(($I$2:$I$10000=I4798)*($W$2:$W$10000=W4798)*($E$2:$E$10000="51")*($P$2:$P$10000))</f>
        <v>0</v>
      </c>
      <c r="AC4798" s="957">
        <f t="shared" si="374"/>
        <v>0</v>
      </c>
    </row>
    <row r="4799" spans="24:29" x14ac:dyDescent="0.3">
      <c r="X4799" s="970" t="str">
        <f t="shared" si="372"/>
        <v>PAS AE 2018</v>
      </c>
      <c r="Y4799" s="970" t="str">
        <f t="shared" si="373"/>
        <v/>
      </c>
      <c r="Z4799" s="957">
        <f t="shared" si="370"/>
        <v>0</v>
      </c>
      <c r="AA4799" s="957" t="str">
        <f t="shared" si="371"/>
        <v/>
      </c>
      <c r="AB4799" s="957">
        <f t="array" ref="AB4799">MAX(($I$2:$I$10000=I4799)*($W$2:$W$10000=W4799)*($E$2:$E$10000="51")*($P$2:$P$10000))</f>
        <v>0</v>
      </c>
      <c r="AC4799" s="957">
        <f t="shared" si="374"/>
        <v>0</v>
      </c>
    </row>
    <row r="4800" spans="24:29" x14ac:dyDescent="0.3">
      <c r="X4800" s="970" t="str">
        <f t="shared" si="372"/>
        <v>PAS AE 2018</v>
      </c>
      <c r="Y4800" s="970" t="str">
        <f t="shared" si="373"/>
        <v/>
      </c>
      <c r="Z4800" s="957">
        <f t="shared" si="370"/>
        <v>0</v>
      </c>
      <c r="AA4800" s="957" t="str">
        <f t="shared" si="371"/>
        <v/>
      </c>
      <c r="AB4800" s="957">
        <f t="array" ref="AB4800">MAX(($I$2:$I$10000=I4800)*($W$2:$W$10000=W4800)*($E$2:$E$10000="51")*($P$2:$P$10000))</f>
        <v>0</v>
      </c>
      <c r="AC4800" s="957">
        <f t="shared" si="374"/>
        <v>0</v>
      </c>
    </row>
    <row r="4801" spans="24:29" x14ac:dyDescent="0.3">
      <c r="X4801" s="970" t="str">
        <f t="shared" si="372"/>
        <v>PAS AE 2018</v>
      </c>
      <c r="Y4801" s="970" t="str">
        <f t="shared" si="373"/>
        <v/>
      </c>
      <c r="Z4801" s="957">
        <f t="shared" si="370"/>
        <v>0</v>
      </c>
      <c r="AA4801" s="957" t="str">
        <f t="shared" si="371"/>
        <v/>
      </c>
      <c r="AB4801" s="957">
        <f t="array" ref="AB4801">MAX(($I$2:$I$10000=I4801)*($W$2:$W$10000=W4801)*($E$2:$E$10000="51")*($P$2:$P$10000))</f>
        <v>0</v>
      </c>
      <c r="AC4801" s="957">
        <f t="shared" si="374"/>
        <v>0</v>
      </c>
    </row>
    <row r="4802" spans="24:29" x14ac:dyDescent="0.3">
      <c r="X4802" s="970" t="str">
        <f t="shared" si="372"/>
        <v>PAS AE 2018</v>
      </c>
      <c r="Y4802" s="970" t="str">
        <f t="shared" si="373"/>
        <v/>
      </c>
      <c r="Z4802" s="957">
        <f t="shared" ref="Z4802:Z4865" si="375">IF(AND(X4802="AE 2018",Y4802&lt;&gt;"0"),F4802,0)</f>
        <v>0</v>
      </c>
      <c r="AA4802" s="957" t="str">
        <f t="shared" ref="AA4802:AA4865" si="376">LEFT(C4802,12)</f>
        <v/>
      </c>
      <c r="AB4802" s="957">
        <f t="array" ref="AB4802">MAX(($I$2:$I$10000=I4802)*($W$2:$W$10000=W4802)*($E$2:$E$10000="51")*($P$2:$P$10000))</f>
        <v>0</v>
      </c>
      <c r="AC4802" s="957">
        <f t="shared" si="374"/>
        <v>0</v>
      </c>
    </row>
    <row r="4803" spans="24:29" x14ac:dyDescent="0.3">
      <c r="X4803" s="970" t="str">
        <f t="shared" ref="X4803:X4866" si="377">IF(AND(OR(E4803="51",E4803="57",E4803="54",E4803="61"),YEAR(AB4803)=2018),"AE 2018","PAS AE 2018")</f>
        <v>PAS AE 2018</v>
      </c>
      <c r="Y4803" s="970" t="str">
        <f t="shared" ref="Y4803:Y4866" si="378">CONCATENATE(W4803,I4803,E4803)</f>
        <v/>
      </c>
      <c r="Z4803" s="957">
        <f t="shared" si="375"/>
        <v>0</v>
      </c>
      <c r="AA4803" s="957" t="str">
        <f t="shared" si="376"/>
        <v/>
      </c>
      <c r="AB4803" s="957">
        <f t="array" ref="AB4803">MAX(($I$2:$I$10000=I4803)*($W$2:$W$10000=W4803)*($E$2:$E$10000="51")*($P$2:$P$10000))</f>
        <v>0</v>
      </c>
      <c r="AC4803" s="957">
        <f t="shared" ref="AC4803:AC4866" si="379">IF(YEAR(A4803)&gt;2018,0,F4803)</f>
        <v>0</v>
      </c>
    </row>
    <row r="4804" spans="24:29" x14ac:dyDescent="0.3">
      <c r="X4804" s="970" t="str">
        <f t="shared" si="377"/>
        <v>PAS AE 2018</v>
      </c>
      <c r="Y4804" s="970" t="str">
        <f t="shared" si="378"/>
        <v/>
      </c>
      <c r="Z4804" s="957">
        <f t="shared" si="375"/>
        <v>0</v>
      </c>
      <c r="AA4804" s="957" t="str">
        <f t="shared" si="376"/>
        <v/>
      </c>
      <c r="AB4804" s="957">
        <f t="array" ref="AB4804">MAX(($I$2:$I$10000=I4804)*($W$2:$W$10000=W4804)*($E$2:$E$10000="51")*($P$2:$P$10000))</f>
        <v>0</v>
      </c>
      <c r="AC4804" s="957">
        <f t="shared" si="379"/>
        <v>0</v>
      </c>
    </row>
    <row r="4805" spans="24:29" x14ac:dyDescent="0.3">
      <c r="X4805" s="970" t="str">
        <f t="shared" si="377"/>
        <v>PAS AE 2018</v>
      </c>
      <c r="Y4805" s="970" t="str">
        <f t="shared" si="378"/>
        <v/>
      </c>
      <c r="Z4805" s="957">
        <f t="shared" si="375"/>
        <v>0</v>
      </c>
      <c r="AA4805" s="957" t="str">
        <f t="shared" si="376"/>
        <v/>
      </c>
      <c r="AB4805" s="957">
        <f t="array" ref="AB4805">MAX(($I$2:$I$10000=I4805)*($W$2:$W$10000=W4805)*($E$2:$E$10000="51")*($P$2:$P$10000))</f>
        <v>0</v>
      </c>
      <c r="AC4805" s="957">
        <f t="shared" si="379"/>
        <v>0</v>
      </c>
    </row>
    <row r="4806" spans="24:29" x14ac:dyDescent="0.3">
      <c r="X4806" s="970" t="str">
        <f t="shared" si="377"/>
        <v>PAS AE 2018</v>
      </c>
      <c r="Y4806" s="970" t="str">
        <f t="shared" si="378"/>
        <v/>
      </c>
      <c r="Z4806" s="957">
        <f t="shared" si="375"/>
        <v>0</v>
      </c>
      <c r="AA4806" s="957" t="str">
        <f t="shared" si="376"/>
        <v/>
      </c>
      <c r="AB4806" s="957">
        <f t="array" ref="AB4806">MAX(($I$2:$I$10000=I4806)*($W$2:$W$10000=W4806)*($E$2:$E$10000="51")*($P$2:$P$10000))</f>
        <v>0</v>
      </c>
      <c r="AC4806" s="957">
        <f t="shared" si="379"/>
        <v>0</v>
      </c>
    </row>
    <row r="4807" spans="24:29" x14ac:dyDescent="0.3">
      <c r="X4807" s="970" t="str">
        <f t="shared" si="377"/>
        <v>PAS AE 2018</v>
      </c>
      <c r="Y4807" s="970" t="str">
        <f t="shared" si="378"/>
        <v/>
      </c>
      <c r="Z4807" s="957">
        <f t="shared" si="375"/>
        <v>0</v>
      </c>
      <c r="AA4807" s="957" t="str">
        <f t="shared" si="376"/>
        <v/>
      </c>
      <c r="AB4807" s="957">
        <f t="array" ref="AB4807">MAX(($I$2:$I$10000=I4807)*($W$2:$W$10000=W4807)*($E$2:$E$10000="51")*($P$2:$P$10000))</f>
        <v>0</v>
      </c>
      <c r="AC4807" s="957">
        <f t="shared" si="379"/>
        <v>0</v>
      </c>
    </row>
    <row r="4808" spans="24:29" x14ac:dyDescent="0.3">
      <c r="X4808" s="970" t="str">
        <f t="shared" si="377"/>
        <v>PAS AE 2018</v>
      </c>
      <c r="Y4808" s="970" t="str">
        <f t="shared" si="378"/>
        <v/>
      </c>
      <c r="Z4808" s="957">
        <f t="shared" si="375"/>
        <v>0</v>
      </c>
      <c r="AA4808" s="957" t="str">
        <f t="shared" si="376"/>
        <v/>
      </c>
      <c r="AB4808" s="957">
        <f t="array" ref="AB4808">MAX(($I$2:$I$10000=I4808)*($W$2:$W$10000=W4808)*($E$2:$E$10000="51")*($P$2:$P$10000))</f>
        <v>0</v>
      </c>
      <c r="AC4808" s="957">
        <f t="shared" si="379"/>
        <v>0</v>
      </c>
    </row>
    <row r="4809" spans="24:29" x14ac:dyDescent="0.3">
      <c r="X4809" s="970" t="str">
        <f t="shared" si="377"/>
        <v>PAS AE 2018</v>
      </c>
      <c r="Y4809" s="970" t="str">
        <f t="shared" si="378"/>
        <v/>
      </c>
      <c r="Z4809" s="957">
        <f t="shared" si="375"/>
        <v>0</v>
      </c>
      <c r="AA4809" s="957" t="str">
        <f t="shared" si="376"/>
        <v/>
      </c>
      <c r="AB4809" s="957">
        <f t="array" ref="AB4809">MAX(($I$2:$I$10000=I4809)*($W$2:$W$10000=W4809)*($E$2:$E$10000="51")*($P$2:$P$10000))</f>
        <v>0</v>
      </c>
      <c r="AC4809" s="957">
        <f t="shared" si="379"/>
        <v>0</v>
      </c>
    </row>
    <row r="4810" spans="24:29" x14ac:dyDescent="0.3">
      <c r="X4810" s="970" t="str">
        <f t="shared" si="377"/>
        <v>PAS AE 2018</v>
      </c>
      <c r="Y4810" s="970" t="str">
        <f t="shared" si="378"/>
        <v/>
      </c>
      <c r="Z4810" s="957">
        <f t="shared" si="375"/>
        <v>0</v>
      </c>
      <c r="AA4810" s="957" t="str">
        <f t="shared" si="376"/>
        <v/>
      </c>
      <c r="AB4810" s="957">
        <f t="array" ref="AB4810">MAX(($I$2:$I$10000=I4810)*($W$2:$W$10000=W4810)*($E$2:$E$10000="51")*($P$2:$P$10000))</f>
        <v>0</v>
      </c>
      <c r="AC4810" s="957">
        <f t="shared" si="379"/>
        <v>0</v>
      </c>
    </row>
    <row r="4811" spans="24:29" x14ac:dyDescent="0.3">
      <c r="X4811" s="970" t="str">
        <f t="shared" si="377"/>
        <v>PAS AE 2018</v>
      </c>
      <c r="Y4811" s="970" t="str">
        <f t="shared" si="378"/>
        <v/>
      </c>
      <c r="Z4811" s="957">
        <f t="shared" si="375"/>
        <v>0</v>
      </c>
      <c r="AA4811" s="957" t="str">
        <f t="shared" si="376"/>
        <v/>
      </c>
      <c r="AB4811" s="957">
        <f t="array" ref="AB4811">MAX(($I$2:$I$10000=I4811)*($W$2:$W$10000=W4811)*($E$2:$E$10000="51")*($P$2:$P$10000))</f>
        <v>0</v>
      </c>
      <c r="AC4811" s="957">
        <f t="shared" si="379"/>
        <v>0</v>
      </c>
    </row>
    <row r="4812" spans="24:29" x14ac:dyDescent="0.3">
      <c r="X4812" s="970" t="str">
        <f t="shared" si="377"/>
        <v>PAS AE 2018</v>
      </c>
      <c r="Y4812" s="970" t="str">
        <f t="shared" si="378"/>
        <v/>
      </c>
      <c r="Z4812" s="957">
        <f t="shared" si="375"/>
        <v>0</v>
      </c>
      <c r="AA4812" s="957" t="str">
        <f t="shared" si="376"/>
        <v/>
      </c>
      <c r="AB4812" s="957">
        <f t="array" ref="AB4812">MAX(($I$2:$I$10000=I4812)*($W$2:$W$10000=W4812)*($E$2:$E$10000="51")*($P$2:$P$10000))</f>
        <v>0</v>
      </c>
      <c r="AC4812" s="957">
        <f t="shared" si="379"/>
        <v>0</v>
      </c>
    </row>
    <row r="4813" spans="24:29" x14ac:dyDescent="0.3">
      <c r="X4813" s="970" t="str">
        <f t="shared" si="377"/>
        <v>PAS AE 2018</v>
      </c>
      <c r="Y4813" s="970" t="str">
        <f t="shared" si="378"/>
        <v/>
      </c>
      <c r="Z4813" s="957">
        <f t="shared" si="375"/>
        <v>0</v>
      </c>
      <c r="AA4813" s="957" t="str">
        <f t="shared" si="376"/>
        <v/>
      </c>
      <c r="AB4813" s="957">
        <f t="array" ref="AB4813">MAX(($I$2:$I$10000=I4813)*($W$2:$W$10000=W4813)*($E$2:$E$10000="51")*($P$2:$P$10000))</f>
        <v>0</v>
      </c>
      <c r="AC4813" s="957">
        <f t="shared" si="379"/>
        <v>0</v>
      </c>
    </row>
    <row r="4814" spans="24:29" x14ac:dyDescent="0.3">
      <c r="X4814" s="970" t="str">
        <f t="shared" si="377"/>
        <v>PAS AE 2018</v>
      </c>
      <c r="Y4814" s="970" t="str">
        <f t="shared" si="378"/>
        <v/>
      </c>
      <c r="Z4814" s="957">
        <f t="shared" si="375"/>
        <v>0</v>
      </c>
      <c r="AA4814" s="957" t="str">
        <f t="shared" si="376"/>
        <v/>
      </c>
      <c r="AB4814" s="957">
        <f t="array" ref="AB4814">MAX(($I$2:$I$10000=I4814)*($W$2:$W$10000=W4814)*($E$2:$E$10000="51")*($P$2:$P$10000))</f>
        <v>0</v>
      </c>
      <c r="AC4814" s="957">
        <f t="shared" si="379"/>
        <v>0</v>
      </c>
    </row>
    <row r="4815" spans="24:29" x14ac:dyDescent="0.3">
      <c r="X4815" s="970" t="str">
        <f t="shared" si="377"/>
        <v>PAS AE 2018</v>
      </c>
      <c r="Y4815" s="970" t="str">
        <f t="shared" si="378"/>
        <v/>
      </c>
      <c r="Z4815" s="957">
        <f t="shared" si="375"/>
        <v>0</v>
      </c>
      <c r="AA4815" s="957" t="str">
        <f t="shared" si="376"/>
        <v/>
      </c>
      <c r="AB4815" s="957">
        <f t="array" ref="AB4815">MAX(($I$2:$I$10000=I4815)*($W$2:$W$10000=W4815)*($E$2:$E$10000="51")*($P$2:$P$10000))</f>
        <v>0</v>
      </c>
      <c r="AC4815" s="957">
        <f t="shared" si="379"/>
        <v>0</v>
      </c>
    </row>
    <row r="4816" spans="24:29" x14ac:dyDescent="0.3">
      <c r="X4816" s="970" t="str">
        <f t="shared" si="377"/>
        <v>PAS AE 2018</v>
      </c>
      <c r="Y4816" s="970" t="str">
        <f t="shared" si="378"/>
        <v/>
      </c>
      <c r="Z4816" s="957">
        <f t="shared" si="375"/>
        <v>0</v>
      </c>
      <c r="AA4816" s="957" t="str">
        <f t="shared" si="376"/>
        <v/>
      </c>
      <c r="AB4816" s="957">
        <f t="array" ref="AB4816">MAX(($I$2:$I$10000=I4816)*($W$2:$W$10000=W4816)*($E$2:$E$10000="51")*($P$2:$P$10000))</f>
        <v>0</v>
      </c>
      <c r="AC4816" s="957">
        <f t="shared" si="379"/>
        <v>0</v>
      </c>
    </row>
    <row r="4817" spans="24:29" x14ac:dyDescent="0.3">
      <c r="X4817" s="970" t="str">
        <f t="shared" si="377"/>
        <v>PAS AE 2018</v>
      </c>
      <c r="Y4817" s="970" t="str">
        <f t="shared" si="378"/>
        <v/>
      </c>
      <c r="Z4817" s="957">
        <f t="shared" si="375"/>
        <v>0</v>
      </c>
      <c r="AA4817" s="957" t="str">
        <f t="shared" si="376"/>
        <v/>
      </c>
      <c r="AB4817" s="957">
        <f t="array" ref="AB4817">MAX(($I$2:$I$10000=I4817)*($W$2:$W$10000=W4817)*($E$2:$E$10000="51")*($P$2:$P$10000))</f>
        <v>0</v>
      </c>
      <c r="AC4817" s="957">
        <f t="shared" si="379"/>
        <v>0</v>
      </c>
    </row>
    <row r="4818" spans="24:29" x14ac:dyDescent="0.3">
      <c r="X4818" s="970" t="str">
        <f t="shared" si="377"/>
        <v>PAS AE 2018</v>
      </c>
      <c r="Y4818" s="970" t="str">
        <f t="shared" si="378"/>
        <v/>
      </c>
      <c r="Z4818" s="957">
        <f t="shared" si="375"/>
        <v>0</v>
      </c>
      <c r="AA4818" s="957" t="str">
        <f t="shared" si="376"/>
        <v/>
      </c>
      <c r="AB4818" s="957">
        <f t="array" ref="AB4818">MAX(($I$2:$I$10000=I4818)*($W$2:$W$10000=W4818)*($E$2:$E$10000="51")*($P$2:$P$10000))</f>
        <v>0</v>
      </c>
      <c r="AC4818" s="957">
        <f t="shared" si="379"/>
        <v>0</v>
      </c>
    </row>
    <row r="4819" spans="24:29" x14ac:dyDescent="0.3">
      <c r="X4819" s="970" t="str">
        <f t="shared" si="377"/>
        <v>PAS AE 2018</v>
      </c>
      <c r="Y4819" s="970" t="str">
        <f t="shared" si="378"/>
        <v/>
      </c>
      <c r="Z4819" s="957">
        <f t="shared" si="375"/>
        <v>0</v>
      </c>
      <c r="AA4819" s="957" t="str">
        <f t="shared" si="376"/>
        <v/>
      </c>
      <c r="AB4819" s="957">
        <f t="array" ref="AB4819">MAX(($I$2:$I$10000=I4819)*($W$2:$W$10000=W4819)*($E$2:$E$10000="51")*($P$2:$P$10000))</f>
        <v>0</v>
      </c>
      <c r="AC4819" s="957">
        <f t="shared" si="379"/>
        <v>0</v>
      </c>
    </row>
    <row r="4820" spans="24:29" x14ac:dyDescent="0.3">
      <c r="X4820" s="970" t="str">
        <f t="shared" si="377"/>
        <v>PAS AE 2018</v>
      </c>
      <c r="Y4820" s="970" t="str">
        <f t="shared" si="378"/>
        <v/>
      </c>
      <c r="Z4820" s="957">
        <f t="shared" si="375"/>
        <v>0</v>
      </c>
      <c r="AA4820" s="957" t="str">
        <f t="shared" si="376"/>
        <v/>
      </c>
      <c r="AB4820" s="957">
        <f t="array" ref="AB4820">MAX(($I$2:$I$10000=I4820)*($W$2:$W$10000=W4820)*($E$2:$E$10000="51")*($P$2:$P$10000))</f>
        <v>0</v>
      </c>
      <c r="AC4820" s="957">
        <f t="shared" si="379"/>
        <v>0</v>
      </c>
    </row>
    <row r="4821" spans="24:29" x14ac:dyDescent="0.3">
      <c r="X4821" s="970" t="str">
        <f t="shared" si="377"/>
        <v>PAS AE 2018</v>
      </c>
      <c r="Y4821" s="970" t="str">
        <f t="shared" si="378"/>
        <v/>
      </c>
      <c r="Z4821" s="957">
        <f t="shared" si="375"/>
        <v>0</v>
      </c>
      <c r="AA4821" s="957" t="str">
        <f t="shared" si="376"/>
        <v/>
      </c>
      <c r="AB4821" s="957">
        <f t="array" ref="AB4821">MAX(($I$2:$I$10000=I4821)*($W$2:$W$10000=W4821)*($E$2:$E$10000="51")*($P$2:$P$10000))</f>
        <v>0</v>
      </c>
      <c r="AC4821" s="957">
        <f t="shared" si="379"/>
        <v>0</v>
      </c>
    </row>
    <row r="4822" spans="24:29" x14ac:dyDescent="0.3">
      <c r="X4822" s="970" t="str">
        <f t="shared" si="377"/>
        <v>PAS AE 2018</v>
      </c>
      <c r="Y4822" s="970" t="str">
        <f t="shared" si="378"/>
        <v/>
      </c>
      <c r="Z4822" s="957">
        <f t="shared" si="375"/>
        <v>0</v>
      </c>
      <c r="AA4822" s="957" t="str">
        <f t="shared" si="376"/>
        <v/>
      </c>
      <c r="AB4822" s="957">
        <f t="array" ref="AB4822">MAX(($I$2:$I$10000=I4822)*($W$2:$W$10000=W4822)*($E$2:$E$10000="51")*($P$2:$P$10000))</f>
        <v>0</v>
      </c>
      <c r="AC4822" s="957">
        <f t="shared" si="379"/>
        <v>0</v>
      </c>
    </row>
    <row r="4823" spans="24:29" x14ac:dyDescent="0.3">
      <c r="X4823" s="970" t="str">
        <f t="shared" si="377"/>
        <v>PAS AE 2018</v>
      </c>
      <c r="Y4823" s="970" t="str">
        <f t="shared" si="378"/>
        <v/>
      </c>
      <c r="Z4823" s="957">
        <f t="shared" si="375"/>
        <v>0</v>
      </c>
      <c r="AA4823" s="957" t="str">
        <f t="shared" si="376"/>
        <v/>
      </c>
      <c r="AB4823" s="957">
        <f t="array" ref="AB4823">MAX(($I$2:$I$10000=I4823)*($W$2:$W$10000=W4823)*($E$2:$E$10000="51")*($P$2:$P$10000))</f>
        <v>0</v>
      </c>
      <c r="AC4823" s="957">
        <f t="shared" si="379"/>
        <v>0</v>
      </c>
    </row>
    <row r="4824" spans="24:29" x14ac:dyDescent="0.3">
      <c r="X4824" s="970" t="str">
        <f t="shared" si="377"/>
        <v>PAS AE 2018</v>
      </c>
      <c r="Y4824" s="970" t="str">
        <f t="shared" si="378"/>
        <v/>
      </c>
      <c r="Z4824" s="957">
        <f t="shared" si="375"/>
        <v>0</v>
      </c>
      <c r="AA4824" s="957" t="str">
        <f t="shared" si="376"/>
        <v/>
      </c>
      <c r="AB4824" s="957">
        <f t="array" ref="AB4824">MAX(($I$2:$I$10000=I4824)*($W$2:$W$10000=W4824)*($E$2:$E$10000="51")*($P$2:$P$10000))</f>
        <v>0</v>
      </c>
      <c r="AC4824" s="957">
        <f t="shared" si="379"/>
        <v>0</v>
      </c>
    </row>
    <row r="4825" spans="24:29" x14ac:dyDescent="0.3">
      <c r="X4825" s="970" t="str">
        <f t="shared" si="377"/>
        <v>PAS AE 2018</v>
      </c>
      <c r="Y4825" s="970" t="str">
        <f t="shared" si="378"/>
        <v/>
      </c>
      <c r="Z4825" s="957">
        <f t="shared" si="375"/>
        <v>0</v>
      </c>
      <c r="AA4825" s="957" t="str">
        <f t="shared" si="376"/>
        <v/>
      </c>
      <c r="AB4825" s="957">
        <f t="array" ref="AB4825">MAX(($I$2:$I$10000=I4825)*($W$2:$W$10000=W4825)*($E$2:$E$10000="51")*($P$2:$P$10000))</f>
        <v>0</v>
      </c>
      <c r="AC4825" s="957">
        <f t="shared" si="379"/>
        <v>0</v>
      </c>
    </row>
    <row r="4826" spans="24:29" x14ac:dyDescent="0.3">
      <c r="X4826" s="970" t="str">
        <f t="shared" si="377"/>
        <v>PAS AE 2018</v>
      </c>
      <c r="Y4826" s="970" t="str">
        <f t="shared" si="378"/>
        <v/>
      </c>
      <c r="Z4826" s="957">
        <f t="shared" si="375"/>
        <v>0</v>
      </c>
      <c r="AA4826" s="957" t="str">
        <f t="shared" si="376"/>
        <v/>
      </c>
      <c r="AB4826" s="957">
        <f t="array" ref="AB4826">MAX(($I$2:$I$10000=I4826)*($W$2:$W$10000=W4826)*($E$2:$E$10000="51")*($P$2:$P$10000))</f>
        <v>0</v>
      </c>
      <c r="AC4826" s="957">
        <f t="shared" si="379"/>
        <v>0</v>
      </c>
    </row>
    <row r="4827" spans="24:29" x14ac:dyDescent="0.3">
      <c r="X4827" s="970" t="str">
        <f t="shared" si="377"/>
        <v>PAS AE 2018</v>
      </c>
      <c r="Y4827" s="970" t="str">
        <f t="shared" si="378"/>
        <v/>
      </c>
      <c r="Z4827" s="957">
        <f t="shared" si="375"/>
        <v>0</v>
      </c>
      <c r="AA4827" s="957" t="str">
        <f t="shared" si="376"/>
        <v/>
      </c>
      <c r="AB4827" s="957">
        <f t="array" ref="AB4827">MAX(($I$2:$I$10000=I4827)*($W$2:$W$10000=W4827)*($E$2:$E$10000="51")*($P$2:$P$10000))</f>
        <v>0</v>
      </c>
      <c r="AC4827" s="957">
        <f t="shared" si="379"/>
        <v>0</v>
      </c>
    </row>
    <row r="4828" spans="24:29" x14ac:dyDescent="0.3">
      <c r="X4828" s="970" t="str">
        <f t="shared" si="377"/>
        <v>PAS AE 2018</v>
      </c>
      <c r="Y4828" s="970" t="str">
        <f t="shared" si="378"/>
        <v/>
      </c>
      <c r="Z4828" s="957">
        <f t="shared" si="375"/>
        <v>0</v>
      </c>
      <c r="AA4828" s="957" t="str">
        <f t="shared" si="376"/>
        <v/>
      </c>
      <c r="AB4828" s="957">
        <f t="array" ref="AB4828">MAX(($I$2:$I$10000=I4828)*($W$2:$W$10000=W4828)*($E$2:$E$10000="51")*($P$2:$P$10000))</f>
        <v>0</v>
      </c>
      <c r="AC4828" s="957">
        <f t="shared" si="379"/>
        <v>0</v>
      </c>
    </row>
    <row r="4829" spans="24:29" x14ac:dyDescent="0.3">
      <c r="X4829" s="970" t="str">
        <f t="shared" si="377"/>
        <v>PAS AE 2018</v>
      </c>
      <c r="Y4829" s="970" t="str">
        <f t="shared" si="378"/>
        <v/>
      </c>
      <c r="Z4829" s="957">
        <f t="shared" si="375"/>
        <v>0</v>
      </c>
      <c r="AA4829" s="957" t="str">
        <f t="shared" si="376"/>
        <v/>
      </c>
      <c r="AB4829" s="957">
        <f t="array" ref="AB4829">MAX(($I$2:$I$10000=I4829)*($W$2:$W$10000=W4829)*($E$2:$E$10000="51")*($P$2:$P$10000))</f>
        <v>0</v>
      </c>
      <c r="AC4829" s="957">
        <f t="shared" si="379"/>
        <v>0</v>
      </c>
    </row>
    <row r="4830" spans="24:29" x14ac:dyDescent="0.3">
      <c r="X4830" s="970" t="str">
        <f t="shared" si="377"/>
        <v>PAS AE 2018</v>
      </c>
      <c r="Y4830" s="970" t="str">
        <f t="shared" si="378"/>
        <v/>
      </c>
      <c r="Z4830" s="957">
        <f t="shared" si="375"/>
        <v>0</v>
      </c>
      <c r="AA4830" s="957" t="str">
        <f t="shared" si="376"/>
        <v/>
      </c>
      <c r="AB4830" s="957">
        <f t="array" ref="AB4830">MAX(($I$2:$I$10000=I4830)*($W$2:$W$10000=W4830)*($E$2:$E$10000="51")*($P$2:$P$10000))</f>
        <v>0</v>
      </c>
      <c r="AC4830" s="957">
        <f t="shared" si="379"/>
        <v>0</v>
      </c>
    </row>
    <row r="4831" spans="24:29" x14ac:dyDescent="0.3">
      <c r="X4831" s="970" t="str">
        <f t="shared" si="377"/>
        <v>PAS AE 2018</v>
      </c>
      <c r="Y4831" s="970" t="str">
        <f t="shared" si="378"/>
        <v/>
      </c>
      <c r="Z4831" s="957">
        <f t="shared" si="375"/>
        <v>0</v>
      </c>
      <c r="AA4831" s="957" t="str">
        <f t="shared" si="376"/>
        <v/>
      </c>
      <c r="AB4831" s="957">
        <f t="array" ref="AB4831">MAX(($I$2:$I$10000=I4831)*($W$2:$W$10000=W4831)*($E$2:$E$10000="51")*($P$2:$P$10000))</f>
        <v>0</v>
      </c>
      <c r="AC4831" s="957">
        <f t="shared" si="379"/>
        <v>0</v>
      </c>
    </row>
    <row r="4832" spans="24:29" x14ac:dyDescent="0.3">
      <c r="X4832" s="970" t="str">
        <f t="shared" si="377"/>
        <v>PAS AE 2018</v>
      </c>
      <c r="Y4832" s="970" t="str">
        <f t="shared" si="378"/>
        <v/>
      </c>
      <c r="Z4832" s="957">
        <f t="shared" si="375"/>
        <v>0</v>
      </c>
      <c r="AA4832" s="957" t="str">
        <f t="shared" si="376"/>
        <v/>
      </c>
      <c r="AB4832" s="957">
        <f t="array" ref="AB4832">MAX(($I$2:$I$10000=I4832)*($W$2:$W$10000=W4832)*($E$2:$E$10000="51")*($P$2:$P$10000))</f>
        <v>0</v>
      </c>
      <c r="AC4832" s="957">
        <f t="shared" si="379"/>
        <v>0</v>
      </c>
    </row>
    <row r="4833" spans="24:29" x14ac:dyDescent="0.3">
      <c r="X4833" s="970" t="str">
        <f t="shared" si="377"/>
        <v>PAS AE 2018</v>
      </c>
      <c r="Y4833" s="970" t="str">
        <f t="shared" si="378"/>
        <v/>
      </c>
      <c r="Z4833" s="957">
        <f t="shared" si="375"/>
        <v>0</v>
      </c>
      <c r="AA4833" s="957" t="str">
        <f t="shared" si="376"/>
        <v/>
      </c>
      <c r="AB4833" s="957">
        <f t="array" ref="AB4833">MAX(($I$2:$I$10000=I4833)*($W$2:$W$10000=W4833)*($E$2:$E$10000="51")*($P$2:$P$10000))</f>
        <v>0</v>
      </c>
      <c r="AC4833" s="957">
        <f t="shared" si="379"/>
        <v>0</v>
      </c>
    </row>
    <row r="4834" spans="24:29" x14ac:dyDescent="0.3">
      <c r="X4834" s="970" t="str">
        <f t="shared" si="377"/>
        <v>PAS AE 2018</v>
      </c>
      <c r="Y4834" s="970" t="str">
        <f t="shared" si="378"/>
        <v/>
      </c>
      <c r="Z4834" s="957">
        <f t="shared" si="375"/>
        <v>0</v>
      </c>
      <c r="AA4834" s="957" t="str">
        <f t="shared" si="376"/>
        <v/>
      </c>
      <c r="AB4834" s="957">
        <f t="array" ref="AB4834">MAX(($I$2:$I$10000=I4834)*($W$2:$W$10000=W4834)*($E$2:$E$10000="51")*($P$2:$P$10000))</f>
        <v>0</v>
      </c>
      <c r="AC4834" s="957">
        <f t="shared" si="379"/>
        <v>0</v>
      </c>
    </row>
    <row r="4835" spans="24:29" x14ac:dyDescent="0.3">
      <c r="X4835" s="970" t="str">
        <f t="shared" si="377"/>
        <v>PAS AE 2018</v>
      </c>
      <c r="Y4835" s="970" t="str">
        <f t="shared" si="378"/>
        <v/>
      </c>
      <c r="Z4835" s="957">
        <f t="shared" si="375"/>
        <v>0</v>
      </c>
      <c r="AA4835" s="957" t="str">
        <f t="shared" si="376"/>
        <v/>
      </c>
      <c r="AB4835" s="957">
        <f t="array" ref="AB4835">MAX(($I$2:$I$10000=I4835)*($W$2:$W$10000=W4835)*($E$2:$E$10000="51")*($P$2:$P$10000))</f>
        <v>0</v>
      </c>
      <c r="AC4835" s="957">
        <f t="shared" si="379"/>
        <v>0</v>
      </c>
    </row>
    <row r="4836" spans="24:29" x14ac:dyDescent="0.3">
      <c r="X4836" s="970" t="str">
        <f t="shared" si="377"/>
        <v>PAS AE 2018</v>
      </c>
      <c r="Y4836" s="970" t="str">
        <f t="shared" si="378"/>
        <v/>
      </c>
      <c r="Z4836" s="957">
        <f t="shared" si="375"/>
        <v>0</v>
      </c>
      <c r="AA4836" s="957" t="str">
        <f t="shared" si="376"/>
        <v/>
      </c>
      <c r="AB4836" s="957">
        <f t="array" ref="AB4836">MAX(($I$2:$I$10000=I4836)*($W$2:$W$10000=W4836)*($E$2:$E$10000="51")*($P$2:$P$10000))</f>
        <v>0</v>
      </c>
      <c r="AC4836" s="957">
        <f t="shared" si="379"/>
        <v>0</v>
      </c>
    </row>
    <row r="4837" spans="24:29" x14ac:dyDescent="0.3">
      <c r="X4837" s="970" t="str">
        <f t="shared" si="377"/>
        <v>PAS AE 2018</v>
      </c>
      <c r="Y4837" s="970" t="str">
        <f t="shared" si="378"/>
        <v/>
      </c>
      <c r="Z4837" s="957">
        <f t="shared" si="375"/>
        <v>0</v>
      </c>
      <c r="AA4837" s="957" t="str">
        <f t="shared" si="376"/>
        <v/>
      </c>
      <c r="AB4837" s="957">
        <f t="array" ref="AB4837">MAX(($I$2:$I$10000=I4837)*($W$2:$W$10000=W4837)*($E$2:$E$10000="51")*($P$2:$P$10000))</f>
        <v>0</v>
      </c>
      <c r="AC4837" s="957">
        <f t="shared" si="379"/>
        <v>0</v>
      </c>
    </row>
    <row r="4838" spans="24:29" x14ac:dyDescent="0.3">
      <c r="X4838" s="970" t="str">
        <f t="shared" si="377"/>
        <v>PAS AE 2018</v>
      </c>
      <c r="Y4838" s="970" t="str">
        <f t="shared" si="378"/>
        <v/>
      </c>
      <c r="Z4838" s="957">
        <f t="shared" si="375"/>
        <v>0</v>
      </c>
      <c r="AA4838" s="957" t="str">
        <f t="shared" si="376"/>
        <v/>
      </c>
      <c r="AB4838" s="957">
        <f t="array" ref="AB4838">MAX(($I$2:$I$10000=I4838)*($W$2:$W$10000=W4838)*($E$2:$E$10000="51")*($P$2:$P$10000))</f>
        <v>0</v>
      </c>
      <c r="AC4838" s="957">
        <f t="shared" si="379"/>
        <v>0</v>
      </c>
    </row>
    <row r="4839" spans="24:29" x14ac:dyDescent="0.3">
      <c r="X4839" s="970" t="str">
        <f t="shared" si="377"/>
        <v>PAS AE 2018</v>
      </c>
      <c r="Y4839" s="970" t="str">
        <f t="shared" si="378"/>
        <v/>
      </c>
      <c r="Z4839" s="957">
        <f t="shared" si="375"/>
        <v>0</v>
      </c>
      <c r="AA4839" s="957" t="str">
        <f t="shared" si="376"/>
        <v/>
      </c>
      <c r="AB4839" s="957">
        <f t="array" ref="AB4839">MAX(($I$2:$I$10000=I4839)*($W$2:$W$10000=W4839)*($E$2:$E$10000="51")*($P$2:$P$10000))</f>
        <v>0</v>
      </c>
      <c r="AC4839" s="957">
        <f t="shared" si="379"/>
        <v>0</v>
      </c>
    </row>
    <row r="4840" spans="24:29" x14ac:dyDescent="0.3">
      <c r="X4840" s="970" t="str">
        <f t="shared" si="377"/>
        <v>PAS AE 2018</v>
      </c>
      <c r="Y4840" s="970" t="str">
        <f t="shared" si="378"/>
        <v/>
      </c>
      <c r="Z4840" s="957">
        <f t="shared" si="375"/>
        <v>0</v>
      </c>
      <c r="AA4840" s="957" t="str">
        <f t="shared" si="376"/>
        <v/>
      </c>
      <c r="AB4840" s="957">
        <f t="array" ref="AB4840">MAX(($I$2:$I$10000=I4840)*($W$2:$W$10000=W4840)*($E$2:$E$10000="51")*($P$2:$P$10000))</f>
        <v>0</v>
      </c>
      <c r="AC4840" s="957">
        <f t="shared" si="379"/>
        <v>0</v>
      </c>
    </row>
    <row r="4841" spans="24:29" x14ac:dyDescent="0.3">
      <c r="X4841" s="970" t="str">
        <f t="shared" si="377"/>
        <v>PAS AE 2018</v>
      </c>
      <c r="Y4841" s="970" t="str">
        <f t="shared" si="378"/>
        <v/>
      </c>
      <c r="Z4841" s="957">
        <f t="shared" si="375"/>
        <v>0</v>
      </c>
      <c r="AA4841" s="957" t="str">
        <f t="shared" si="376"/>
        <v/>
      </c>
      <c r="AB4841" s="957">
        <f t="array" ref="AB4841">MAX(($I$2:$I$10000=I4841)*($W$2:$W$10000=W4841)*($E$2:$E$10000="51")*($P$2:$P$10000))</f>
        <v>0</v>
      </c>
      <c r="AC4841" s="957">
        <f t="shared" si="379"/>
        <v>0</v>
      </c>
    </row>
    <row r="4842" spans="24:29" x14ac:dyDescent="0.3">
      <c r="X4842" s="970" t="str">
        <f t="shared" si="377"/>
        <v>PAS AE 2018</v>
      </c>
      <c r="Y4842" s="970" t="str">
        <f t="shared" si="378"/>
        <v/>
      </c>
      <c r="Z4842" s="957">
        <f t="shared" si="375"/>
        <v>0</v>
      </c>
      <c r="AA4842" s="957" t="str">
        <f t="shared" si="376"/>
        <v/>
      </c>
      <c r="AB4842" s="957">
        <f t="array" ref="AB4842">MAX(($I$2:$I$10000=I4842)*($W$2:$W$10000=W4842)*($E$2:$E$10000="51")*($P$2:$P$10000))</f>
        <v>0</v>
      </c>
      <c r="AC4842" s="957">
        <f t="shared" si="379"/>
        <v>0</v>
      </c>
    </row>
    <row r="4843" spans="24:29" x14ac:dyDescent="0.3">
      <c r="X4843" s="970" t="str">
        <f t="shared" si="377"/>
        <v>PAS AE 2018</v>
      </c>
      <c r="Y4843" s="970" t="str">
        <f t="shared" si="378"/>
        <v/>
      </c>
      <c r="Z4843" s="957">
        <f t="shared" si="375"/>
        <v>0</v>
      </c>
      <c r="AA4843" s="957" t="str">
        <f t="shared" si="376"/>
        <v/>
      </c>
      <c r="AB4843" s="957">
        <f t="array" ref="AB4843">MAX(($I$2:$I$10000=I4843)*($W$2:$W$10000=W4843)*($E$2:$E$10000="51")*($P$2:$P$10000))</f>
        <v>0</v>
      </c>
      <c r="AC4843" s="957">
        <f t="shared" si="379"/>
        <v>0</v>
      </c>
    </row>
    <row r="4844" spans="24:29" x14ac:dyDescent="0.3">
      <c r="X4844" s="970" t="str">
        <f t="shared" si="377"/>
        <v>PAS AE 2018</v>
      </c>
      <c r="Y4844" s="970" t="str">
        <f t="shared" si="378"/>
        <v/>
      </c>
      <c r="Z4844" s="957">
        <f t="shared" si="375"/>
        <v>0</v>
      </c>
      <c r="AA4844" s="957" t="str">
        <f t="shared" si="376"/>
        <v/>
      </c>
      <c r="AB4844" s="957">
        <f t="array" ref="AB4844">MAX(($I$2:$I$10000=I4844)*($W$2:$W$10000=W4844)*($E$2:$E$10000="51")*($P$2:$P$10000))</f>
        <v>0</v>
      </c>
      <c r="AC4844" s="957">
        <f t="shared" si="379"/>
        <v>0</v>
      </c>
    </row>
    <row r="4845" spans="24:29" x14ac:dyDescent="0.3">
      <c r="X4845" s="970" t="str">
        <f t="shared" si="377"/>
        <v>PAS AE 2018</v>
      </c>
      <c r="Y4845" s="970" t="str">
        <f t="shared" si="378"/>
        <v/>
      </c>
      <c r="Z4845" s="957">
        <f t="shared" si="375"/>
        <v>0</v>
      </c>
      <c r="AA4845" s="957" t="str">
        <f t="shared" si="376"/>
        <v/>
      </c>
      <c r="AB4845" s="957">
        <f t="array" ref="AB4845">MAX(($I$2:$I$10000=I4845)*($W$2:$W$10000=W4845)*($E$2:$E$10000="51")*($P$2:$P$10000))</f>
        <v>0</v>
      </c>
      <c r="AC4845" s="957">
        <f t="shared" si="379"/>
        <v>0</v>
      </c>
    </row>
    <row r="4846" spans="24:29" x14ac:dyDescent="0.3">
      <c r="X4846" s="970" t="str">
        <f t="shared" si="377"/>
        <v>PAS AE 2018</v>
      </c>
      <c r="Y4846" s="970" t="str">
        <f t="shared" si="378"/>
        <v/>
      </c>
      <c r="Z4846" s="957">
        <f t="shared" si="375"/>
        <v>0</v>
      </c>
      <c r="AA4846" s="957" t="str">
        <f t="shared" si="376"/>
        <v/>
      </c>
      <c r="AB4846" s="957">
        <f t="array" ref="AB4846">MAX(($I$2:$I$10000=I4846)*($W$2:$W$10000=W4846)*($E$2:$E$10000="51")*($P$2:$P$10000))</f>
        <v>0</v>
      </c>
      <c r="AC4846" s="957">
        <f t="shared" si="379"/>
        <v>0</v>
      </c>
    </row>
    <row r="4847" spans="24:29" x14ac:dyDescent="0.3">
      <c r="X4847" s="970" t="str">
        <f t="shared" si="377"/>
        <v>PAS AE 2018</v>
      </c>
      <c r="Y4847" s="970" t="str">
        <f t="shared" si="378"/>
        <v/>
      </c>
      <c r="Z4847" s="957">
        <f t="shared" si="375"/>
        <v>0</v>
      </c>
      <c r="AA4847" s="957" t="str">
        <f t="shared" si="376"/>
        <v/>
      </c>
      <c r="AB4847" s="957">
        <f t="array" ref="AB4847">MAX(($I$2:$I$10000=I4847)*($W$2:$W$10000=W4847)*($E$2:$E$10000="51")*($P$2:$P$10000))</f>
        <v>0</v>
      </c>
      <c r="AC4847" s="957">
        <f t="shared" si="379"/>
        <v>0</v>
      </c>
    </row>
    <row r="4848" spans="24:29" x14ac:dyDescent="0.3">
      <c r="X4848" s="970" t="str">
        <f t="shared" si="377"/>
        <v>PAS AE 2018</v>
      </c>
      <c r="Y4848" s="970" t="str">
        <f t="shared" si="378"/>
        <v/>
      </c>
      <c r="Z4848" s="957">
        <f t="shared" si="375"/>
        <v>0</v>
      </c>
      <c r="AA4848" s="957" t="str">
        <f t="shared" si="376"/>
        <v/>
      </c>
      <c r="AB4848" s="957">
        <f t="array" ref="AB4848">MAX(($I$2:$I$10000=I4848)*($W$2:$W$10000=W4848)*($E$2:$E$10000="51")*($P$2:$P$10000))</f>
        <v>0</v>
      </c>
      <c r="AC4848" s="957">
        <f t="shared" si="379"/>
        <v>0</v>
      </c>
    </row>
    <row r="4849" spans="24:29" x14ac:dyDescent="0.3">
      <c r="X4849" s="970" t="str">
        <f t="shared" si="377"/>
        <v>PAS AE 2018</v>
      </c>
      <c r="Y4849" s="970" t="str">
        <f t="shared" si="378"/>
        <v/>
      </c>
      <c r="Z4849" s="957">
        <f t="shared" si="375"/>
        <v>0</v>
      </c>
      <c r="AA4849" s="957" t="str">
        <f t="shared" si="376"/>
        <v/>
      </c>
      <c r="AB4849" s="957">
        <f t="array" ref="AB4849">MAX(($I$2:$I$10000=I4849)*($W$2:$W$10000=W4849)*($E$2:$E$10000="51")*($P$2:$P$10000))</f>
        <v>0</v>
      </c>
      <c r="AC4849" s="957">
        <f t="shared" si="379"/>
        <v>0</v>
      </c>
    </row>
    <row r="4850" spans="24:29" x14ac:dyDescent="0.3">
      <c r="X4850" s="970" t="str">
        <f t="shared" si="377"/>
        <v>PAS AE 2018</v>
      </c>
      <c r="Y4850" s="970" t="str">
        <f t="shared" si="378"/>
        <v/>
      </c>
      <c r="Z4850" s="957">
        <f t="shared" si="375"/>
        <v>0</v>
      </c>
      <c r="AA4850" s="957" t="str">
        <f t="shared" si="376"/>
        <v/>
      </c>
      <c r="AB4850" s="957">
        <f t="array" ref="AB4850">MAX(($I$2:$I$10000=I4850)*($W$2:$W$10000=W4850)*($E$2:$E$10000="51")*($P$2:$P$10000))</f>
        <v>0</v>
      </c>
      <c r="AC4850" s="957">
        <f t="shared" si="379"/>
        <v>0</v>
      </c>
    </row>
    <row r="4851" spans="24:29" x14ac:dyDescent="0.3">
      <c r="X4851" s="970" t="str">
        <f t="shared" si="377"/>
        <v>PAS AE 2018</v>
      </c>
      <c r="Y4851" s="970" t="str">
        <f t="shared" si="378"/>
        <v/>
      </c>
      <c r="Z4851" s="957">
        <f t="shared" si="375"/>
        <v>0</v>
      </c>
      <c r="AA4851" s="957" t="str">
        <f t="shared" si="376"/>
        <v/>
      </c>
      <c r="AB4851" s="957">
        <f t="array" ref="AB4851">MAX(($I$2:$I$10000=I4851)*($W$2:$W$10000=W4851)*($E$2:$E$10000="51")*($P$2:$P$10000))</f>
        <v>0</v>
      </c>
      <c r="AC4851" s="957">
        <f t="shared" si="379"/>
        <v>0</v>
      </c>
    </row>
    <row r="4852" spans="24:29" x14ac:dyDescent="0.3">
      <c r="X4852" s="970" t="str">
        <f t="shared" si="377"/>
        <v>PAS AE 2018</v>
      </c>
      <c r="Y4852" s="970" t="str">
        <f t="shared" si="378"/>
        <v/>
      </c>
      <c r="Z4852" s="957">
        <f t="shared" si="375"/>
        <v>0</v>
      </c>
      <c r="AA4852" s="957" t="str">
        <f t="shared" si="376"/>
        <v/>
      </c>
      <c r="AB4852" s="957">
        <f t="array" ref="AB4852">MAX(($I$2:$I$10000=I4852)*($W$2:$W$10000=W4852)*($E$2:$E$10000="51")*($P$2:$P$10000))</f>
        <v>0</v>
      </c>
      <c r="AC4852" s="957">
        <f t="shared" si="379"/>
        <v>0</v>
      </c>
    </row>
    <row r="4853" spans="24:29" x14ac:dyDescent="0.3">
      <c r="X4853" s="970" t="str">
        <f t="shared" si="377"/>
        <v>PAS AE 2018</v>
      </c>
      <c r="Y4853" s="970" t="str">
        <f t="shared" si="378"/>
        <v/>
      </c>
      <c r="Z4853" s="957">
        <f t="shared" si="375"/>
        <v>0</v>
      </c>
      <c r="AA4853" s="957" t="str">
        <f t="shared" si="376"/>
        <v/>
      </c>
      <c r="AB4853" s="957">
        <f t="array" ref="AB4853">MAX(($I$2:$I$10000=I4853)*($W$2:$W$10000=W4853)*($E$2:$E$10000="51")*($P$2:$P$10000))</f>
        <v>0</v>
      </c>
      <c r="AC4853" s="957">
        <f t="shared" si="379"/>
        <v>0</v>
      </c>
    </row>
    <row r="4854" spans="24:29" x14ac:dyDescent="0.3">
      <c r="X4854" s="970" t="str">
        <f t="shared" si="377"/>
        <v>PAS AE 2018</v>
      </c>
      <c r="Y4854" s="970" t="str">
        <f t="shared" si="378"/>
        <v/>
      </c>
      <c r="Z4854" s="957">
        <f t="shared" si="375"/>
        <v>0</v>
      </c>
      <c r="AA4854" s="957" t="str">
        <f t="shared" si="376"/>
        <v/>
      </c>
      <c r="AB4854" s="957">
        <f t="array" ref="AB4854">MAX(($I$2:$I$10000=I4854)*($W$2:$W$10000=W4854)*($E$2:$E$10000="51")*($P$2:$P$10000))</f>
        <v>0</v>
      </c>
      <c r="AC4854" s="957">
        <f t="shared" si="379"/>
        <v>0</v>
      </c>
    </row>
    <row r="4855" spans="24:29" x14ac:dyDescent="0.3">
      <c r="X4855" s="970" t="str">
        <f t="shared" si="377"/>
        <v>PAS AE 2018</v>
      </c>
      <c r="Y4855" s="970" t="str">
        <f t="shared" si="378"/>
        <v/>
      </c>
      <c r="Z4855" s="957">
        <f t="shared" si="375"/>
        <v>0</v>
      </c>
      <c r="AA4855" s="957" t="str">
        <f t="shared" si="376"/>
        <v/>
      </c>
      <c r="AB4855" s="957">
        <f t="array" ref="AB4855">MAX(($I$2:$I$10000=I4855)*($W$2:$W$10000=W4855)*($E$2:$E$10000="51")*($P$2:$P$10000))</f>
        <v>0</v>
      </c>
      <c r="AC4855" s="957">
        <f t="shared" si="379"/>
        <v>0</v>
      </c>
    </row>
    <row r="4856" spans="24:29" x14ac:dyDescent="0.3">
      <c r="X4856" s="970" t="str">
        <f t="shared" si="377"/>
        <v>PAS AE 2018</v>
      </c>
      <c r="Y4856" s="970" t="str">
        <f t="shared" si="378"/>
        <v/>
      </c>
      <c r="Z4856" s="957">
        <f t="shared" si="375"/>
        <v>0</v>
      </c>
      <c r="AA4856" s="957" t="str">
        <f t="shared" si="376"/>
        <v/>
      </c>
      <c r="AB4856" s="957">
        <f t="array" ref="AB4856">MAX(($I$2:$I$10000=I4856)*($W$2:$W$10000=W4856)*($E$2:$E$10000="51")*($P$2:$P$10000))</f>
        <v>0</v>
      </c>
      <c r="AC4856" s="957">
        <f t="shared" si="379"/>
        <v>0</v>
      </c>
    </row>
    <row r="4857" spans="24:29" x14ac:dyDescent="0.3">
      <c r="X4857" s="970" t="str">
        <f t="shared" si="377"/>
        <v>PAS AE 2018</v>
      </c>
      <c r="Y4857" s="970" t="str">
        <f t="shared" si="378"/>
        <v/>
      </c>
      <c r="Z4857" s="957">
        <f t="shared" si="375"/>
        <v>0</v>
      </c>
      <c r="AA4857" s="957" t="str">
        <f t="shared" si="376"/>
        <v/>
      </c>
      <c r="AB4857" s="957">
        <f t="array" ref="AB4857">MAX(($I$2:$I$10000=I4857)*($W$2:$W$10000=W4857)*($E$2:$E$10000="51")*($P$2:$P$10000))</f>
        <v>0</v>
      </c>
      <c r="AC4857" s="957">
        <f t="shared" si="379"/>
        <v>0</v>
      </c>
    </row>
    <row r="4858" spans="24:29" x14ac:dyDescent="0.3">
      <c r="X4858" s="970" t="str">
        <f t="shared" si="377"/>
        <v>PAS AE 2018</v>
      </c>
      <c r="Y4858" s="970" t="str">
        <f t="shared" si="378"/>
        <v/>
      </c>
      <c r="Z4858" s="957">
        <f t="shared" si="375"/>
        <v>0</v>
      </c>
      <c r="AA4858" s="957" t="str">
        <f t="shared" si="376"/>
        <v/>
      </c>
      <c r="AB4858" s="957">
        <f t="array" ref="AB4858">MAX(($I$2:$I$10000=I4858)*($W$2:$W$10000=W4858)*($E$2:$E$10000="51")*($P$2:$P$10000))</f>
        <v>0</v>
      </c>
      <c r="AC4858" s="957">
        <f t="shared" si="379"/>
        <v>0</v>
      </c>
    </row>
    <row r="4859" spans="24:29" x14ac:dyDescent="0.3">
      <c r="X4859" s="970" t="str">
        <f t="shared" si="377"/>
        <v>PAS AE 2018</v>
      </c>
      <c r="Y4859" s="970" t="str">
        <f t="shared" si="378"/>
        <v/>
      </c>
      <c r="Z4859" s="957">
        <f t="shared" si="375"/>
        <v>0</v>
      </c>
      <c r="AA4859" s="957" t="str">
        <f t="shared" si="376"/>
        <v/>
      </c>
      <c r="AB4859" s="957">
        <f t="array" ref="AB4859">MAX(($I$2:$I$10000=I4859)*($W$2:$W$10000=W4859)*($E$2:$E$10000="51")*($P$2:$P$10000))</f>
        <v>0</v>
      </c>
      <c r="AC4859" s="957">
        <f t="shared" si="379"/>
        <v>0</v>
      </c>
    </row>
    <row r="4860" spans="24:29" x14ac:dyDescent="0.3">
      <c r="X4860" s="970" t="str">
        <f t="shared" si="377"/>
        <v>PAS AE 2018</v>
      </c>
      <c r="Y4860" s="970" t="str">
        <f t="shared" si="378"/>
        <v/>
      </c>
      <c r="Z4860" s="957">
        <f t="shared" si="375"/>
        <v>0</v>
      </c>
      <c r="AA4860" s="957" t="str">
        <f t="shared" si="376"/>
        <v/>
      </c>
      <c r="AB4860" s="957">
        <f t="array" ref="AB4860">MAX(($I$2:$I$10000=I4860)*($W$2:$W$10000=W4860)*($E$2:$E$10000="51")*($P$2:$P$10000))</f>
        <v>0</v>
      </c>
      <c r="AC4860" s="957">
        <f t="shared" si="379"/>
        <v>0</v>
      </c>
    </row>
    <row r="4861" spans="24:29" x14ac:dyDescent="0.3">
      <c r="X4861" s="970" t="str">
        <f t="shared" si="377"/>
        <v>PAS AE 2018</v>
      </c>
      <c r="Y4861" s="970" t="str">
        <f t="shared" si="378"/>
        <v/>
      </c>
      <c r="Z4861" s="957">
        <f t="shared" si="375"/>
        <v>0</v>
      </c>
      <c r="AA4861" s="957" t="str">
        <f t="shared" si="376"/>
        <v/>
      </c>
      <c r="AB4861" s="957">
        <f t="array" ref="AB4861">MAX(($I$2:$I$10000=I4861)*($W$2:$W$10000=W4861)*($E$2:$E$10000="51")*($P$2:$P$10000))</f>
        <v>0</v>
      </c>
      <c r="AC4861" s="957">
        <f t="shared" si="379"/>
        <v>0</v>
      </c>
    </row>
    <row r="4862" spans="24:29" x14ac:dyDescent="0.3">
      <c r="X4862" s="970" t="str">
        <f t="shared" si="377"/>
        <v>PAS AE 2018</v>
      </c>
      <c r="Y4862" s="970" t="str">
        <f t="shared" si="378"/>
        <v/>
      </c>
      <c r="Z4862" s="957">
        <f t="shared" si="375"/>
        <v>0</v>
      </c>
      <c r="AA4862" s="957" t="str">
        <f t="shared" si="376"/>
        <v/>
      </c>
      <c r="AB4862" s="957">
        <f t="array" ref="AB4862">MAX(($I$2:$I$10000=I4862)*($W$2:$W$10000=W4862)*($E$2:$E$10000="51")*($P$2:$P$10000))</f>
        <v>0</v>
      </c>
      <c r="AC4862" s="957">
        <f t="shared" si="379"/>
        <v>0</v>
      </c>
    </row>
    <row r="4863" spans="24:29" x14ac:dyDescent="0.3">
      <c r="X4863" s="970" t="str">
        <f t="shared" si="377"/>
        <v>PAS AE 2018</v>
      </c>
      <c r="Y4863" s="970" t="str">
        <f t="shared" si="378"/>
        <v/>
      </c>
      <c r="Z4863" s="957">
        <f t="shared" si="375"/>
        <v>0</v>
      </c>
      <c r="AA4863" s="957" t="str">
        <f t="shared" si="376"/>
        <v/>
      </c>
      <c r="AB4863" s="957">
        <f t="array" ref="AB4863">MAX(($I$2:$I$10000=I4863)*($W$2:$W$10000=W4863)*($E$2:$E$10000="51")*($P$2:$P$10000))</f>
        <v>0</v>
      </c>
      <c r="AC4863" s="957">
        <f t="shared" si="379"/>
        <v>0</v>
      </c>
    </row>
    <row r="4864" spans="24:29" x14ac:dyDescent="0.3">
      <c r="X4864" s="970" t="str">
        <f t="shared" si="377"/>
        <v>PAS AE 2018</v>
      </c>
      <c r="Y4864" s="970" t="str">
        <f t="shared" si="378"/>
        <v/>
      </c>
      <c r="Z4864" s="957">
        <f t="shared" si="375"/>
        <v>0</v>
      </c>
      <c r="AA4864" s="957" t="str">
        <f t="shared" si="376"/>
        <v/>
      </c>
      <c r="AB4864" s="957">
        <f t="array" ref="AB4864">MAX(($I$2:$I$10000=I4864)*($W$2:$W$10000=W4864)*($E$2:$E$10000="51")*($P$2:$P$10000))</f>
        <v>0</v>
      </c>
      <c r="AC4864" s="957">
        <f t="shared" si="379"/>
        <v>0</v>
      </c>
    </row>
    <row r="4865" spans="24:29" x14ac:dyDescent="0.3">
      <c r="X4865" s="970" t="str">
        <f t="shared" si="377"/>
        <v>PAS AE 2018</v>
      </c>
      <c r="Y4865" s="970" t="str">
        <f t="shared" si="378"/>
        <v/>
      </c>
      <c r="Z4865" s="957">
        <f t="shared" si="375"/>
        <v>0</v>
      </c>
      <c r="AA4865" s="957" t="str">
        <f t="shared" si="376"/>
        <v/>
      </c>
      <c r="AB4865" s="957">
        <f t="array" ref="AB4865">MAX(($I$2:$I$10000=I4865)*($W$2:$W$10000=W4865)*($E$2:$E$10000="51")*($P$2:$P$10000))</f>
        <v>0</v>
      </c>
      <c r="AC4865" s="957">
        <f t="shared" si="379"/>
        <v>0</v>
      </c>
    </row>
    <row r="4866" spans="24:29" x14ac:dyDescent="0.3">
      <c r="X4866" s="970" t="str">
        <f t="shared" si="377"/>
        <v>PAS AE 2018</v>
      </c>
      <c r="Y4866" s="970" t="str">
        <f t="shared" si="378"/>
        <v/>
      </c>
      <c r="Z4866" s="957">
        <f t="shared" ref="Z4866:Z4929" si="380">IF(AND(X4866="AE 2018",Y4866&lt;&gt;"0"),F4866,0)</f>
        <v>0</v>
      </c>
      <c r="AA4866" s="957" t="str">
        <f t="shared" ref="AA4866:AA4929" si="381">LEFT(C4866,12)</f>
        <v/>
      </c>
      <c r="AB4866" s="957">
        <f t="array" ref="AB4866">MAX(($I$2:$I$10000=I4866)*($W$2:$W$10000=W4866)*($E$2:$E$10000="51")*($P$2:$P$10000))</f>
        <v>0</v>
      </c>
      <c r="AC4866" s="957">
        <f t="shared" si="379"/>
        <v>0</v>
      </c>
    </row>
    <row r="4867" spans="24:29" x14ac:dyDescent="0.3">
      <c r="X4867" s="970" t="str">
        <f t="shared" ref="X4867:X4930" si="382">IF(AND(OR(E4867="51",E4867="57",E4867="54",E4867="61"),YEAR(AB4867)=2018),"AE 2018","PAS AE 2018")</f>
        <v>PAS AE 2018</v>
      </c>
      <c r="Y4867" s="970" t="str">
        <f t="shared" ref="Y4867:Y4930" si="383">CONCATENATE(W4867,I4867,E4867)</f>
        <v/>
      </c>
      <c r="Z4867" s="957">
        <f t="shared" si="380"/>
        <v>0</v>
      </c>
      <c r="AA4867" s="957" t="str">
        <f t="shared" si="381"/>
        <v/>
      </c>
      <c r="AB4867" s="957">
        <f t="array" ref="AB4867">MAX(($I$2:$I$10000=I4867)*($W$2:$W$10000=W4867)*($E$2:$E$10000="51")*($P$2:$P$10000))</f>
        <v>0</v>
      </c>
      <c r="AC4867" s="957">
        <f t="shared" ref="AC4867:AC4930" si="384">IF(YEAR(A4867)&gt;2018,0,F4867)</f>
        <v>0</v>
      </c>
    </row>
    <row r="4868" spans="24:29" x14ac:dyDescent="0.3">
      <c r="X4868" s="970" t="str">
        <f t="shared" si="382"/>
        <v>PAS AE 2018</v>
      </c>
      <c r="Y4868" s="970" t="str">
        <f t="shared" si="383"/>
        <v/>
      </c>
      <c r="Z4868" s="957">
        <f t="shared" si="380"/>
        <v>0</v>
      </c>
      <c r="AA4868" s="957" t="str">
        <f t="shared" si="381"/>
        <v/>
      </c>
      <c r="AB4868" s="957">
        <f t="array" ref="AB4868">MAX(($I$2:$I$10000=I4868)*($W$2:$W$10000=W4868)*($E$2:$E$10000="51")*($P$2:$P$10000))</f>
        <v>0</v>
      </c>
      <c r="AC4868" s="957">
        <f t="shared" si="384"/>
        <v>0</v>
      </c>
    </row>
    <row r="4869" spans="24:29" x14ac:dyDescent="0.3">
      <c r="X4869" s="970" t="str">
        <f t="shared" si="382"/>
        <v>PAS AE 2018</v>
      </c>
      <c r="Y4869" s="970" t="str">
        <f t="shared" si="383"/>
        <v/>
      </c>
      <c r="Z4869" s="957">
        <f t="shared" si="380"/>
        <v>0</v>
      </c>
      <c r="AA4869" s="957" t="str">
        <f t="shared" si="381"/>
        <v/>
      </c>
      <c r="AB4869" s="957">
        <f t="array" ref="AB4869">MAX(($I$2:$I$10000=I4869)*($W$2:$W$10000=W4869)*($E$2:$E$10000="51")*($P$2:$P$10000))</f>
        <v>0</v>
      </c>
      <c r="AC4869" s="957">
        <f t="shared" si="384"/>
        <v>0</v>
      </c>
    </row>
    <row r="4870" spans="24:29" x14ac:dyDescent="0.3">
      <c r="X4870" s="970" t="str">
        <f t="shared" si="382"/>
        <v>PAS AE 2018</v>
      </c>
      <c r="Y4870" s="970" t="str">
        <f t="shared" si="383"/>
        <v/>
      </c>
      <c r="Z4870" s="957">
        <f t="shared" si="380"/>
        <v>0</v>
      </c>
      <c r="AA4870" s="957" t="str">
        <f t="shared" si="381"/>
        <v/>
      </c>
      <c r="AB4870" s="957">
        <f t="array" ref="AB4870">MAX(($I$2:$I$10000=I4870)*($W$2:$W$10000=W4870)*($E$2:$E$10000="51")*($P$2:$P$10000))</f>
        <v>0</v>
      </c>
      <c r="AC4870" s="957">
        <f t="shared" si="384"/>
        <v>0</v>
      </c>
    </row>
    <row r="4871" spans="24:29" x14ac:dyDescent="0.3">
      <c r="X4871" s="970" t="str">
        <f t="shared" si="382"/>
        <v>PAS AE 2018</v>
      </c>
      <c r="Y4871" s="970" t="str">
        <f t="shared" si="383"/>
        <v/>
      </c>
      <c r="Z4871" s="957">
        <f t="shared" si="380"/>
        <v>0</v>
      </c>
      <c r="AA4871" s="957" t="str">
        <f t="shared" si="381"/>
        <v/>
      </c>
      <c r="AB4871" s="957">
        <f t="array" ref="AB4871">MAX(($I$2:$I$10000=I4871)*($W$2:$W$10000=W4871)*($E$2:$E$10000="51")*($P$2:$P$10000))</f>
        <v>0</v>
      </c>
      <c r="AC4871" s="957">
        <f t="shared" si="384"/>
        <v>0</v>
      </c>
    </row>
    <row r="4872" spans="24:29" x14ac:dyDescent="0.3">
      <c r="X4872" s="970" t="str">
        <f t="shared" si="382"/>
        <v>PAS AE 2018</v>
      </c>
      <c r="Y4872" s="970" t="str">
        <f t="shared" si="383"/>
        <v/>
      </c>
      <c r="Z4872" s="957">
        <f t="shared" si="380"/>
        <v>0</v>
      </c>
      <c r="AA4872" s="957" t="str">
        <f t="shared" si="381"/>
        <v/>
      </c>
      <c r="AB4872" s="957">
        <f t="array" ref="AB4872">MAX(($I$2:$I$10000=I4872)*($W$2:$W$10000=W4872)*($E$2:$E$10000="51")*($P$2:$P$10000))</f>
        <v>0</v>
      </c>
      <c r="AC4872" s="957">
        <f t="shared" si="384"/>
        <v>0</v>
      </c>
    </row>
    <row r="4873" spans="24:29" x14ac:dyDescent="0.3">
      <c r="X4873" s="970" t="str">
        <f t="shared" si="382"/>
        <v>PAS AE 2018</v>
      </c>
      <c r="Y4873" s="970" t="str">
        <f t="shared" si="383"/>
        <v/>
      </c>
      <c r="Z4873" s="957">
        <f t="shared" si="380"/>
        <v>0</v>
      </c>
      <c r="AA4873" s="957" t="str">
        <f t="shared" si="381"/>
        <v/>
      </c>
      <c r="AB4873" s="957">
        <f t="array" ref="AB4873">MAX(($I$2:$I$10000=I4873)*($W$2:$W$10000=W4873)*($E$2:$E$10000="51")*($P$2:$P$10000))</f>
        <v>0</v>
      </c>
      <c r="AC4873" s="957">
        <f t="shared" si="384"/>
        <v>0</v>
      </c>
    </row>
    <row r="4874" spans="24:29" x14ac:dyDescent="0.3">
      <c r="X4874" s="970" t="str">
        <f t="shared" si="382"/>
        <v>PAS AE 2018</v>
      </c>
      <c r="Y4874" s="970" t="str">
        <f t="shared" si="383"/>
        <v/>
      </c>
      <c r="Z4874" s="957">
        <f t="shared" si="380"/>
        <v>0</v>
      </c>
      <c r="AA4874" s="957" t="str">
        <f t="shared" si="381"/>
        <v/>
      </c>
      <c r="AB4874" s="957">
        <f t="array" ref="AB4874">MAX(($I$2:$I$10000=I4874)*($W$2:$W$10000=W4874)*($E$2:$E$10000="51")*($P$2:$P$10000))</f>
        <v>0</v>
      </c>
      <c r="AC4874" s="957">
        <f t="shared" si="384"/>
        <v>0</v>
      </c>
    </row>
    <row r="4875" spans="24:29" x14ac:dyDescent="0.3">
      <c r="X4875" s="970" t="str">
        <f t="shared" si="382"/>
        <v>PAS AE 2018</v>
      </c>
      <c r="Y4875" s="970" t="str">
        <f t="shared" si="383"/>
        <v/>
      </c>
      <c r="Z4875" s="957">
        <f t="shared" si="380"/>
        <v>0</v>
      </c>
      <c r="AA4875" s="957" t="str">
        <f t="shared" si="381"/>
        <v/>
      </c>
      <c r="AB4875" s="957">
        <f t="array" ref="AB4875">MAX(($I$2:$I$10000=I4875)*($W$2:$W$10000=W4875)*($E$2:$E$10000="51")*($P$2:$P$10000))</f>
        <v>0</v>
      </c>
      <c r="AC4875" s="957">
        <f t="shared" si="384"/>
        <v>0</v>
      </c>
    </row>
    <row r="4876" spans="24:29" x14ac:dyDescent="0.3">
      <c r="X4876" s="970" t="str">
        <f t="shared" si="382"/>
        <v>PAS AE 2018</v>
      </c>
      <c r="Y4876" s="970" t="str">
        <f t="shared" si="383"/>
        <v/>
      </c>
      <c r="Z4876" s="957">
        <f t="shared" si="380"/>
        <v>0</v>
      </c>
      <c r="AA4876" s="957" t="str">
        <f t="shared" si="381"/>
        <v/>
      </c>
      <c r="AB4876" s="957">
        <f t="array" ref="AB4876">MAX(($I$2:$I$10000=I4876)*($W$2:$W$10000=W4876)*($E$2:$E$10000="51")*($P$2:$P$10000))</f>
        <v>0</v>
      </c>
      <c r="AC4876" s="957">
        <f t="shared" si="384"/>
        <v>0</v>
      </c>
    </row>
    <row r="4877" spans="24:29" x14ac:dyDescent="0.3">
      <c r="X4877" s="970" t="str">
        <f t="shared" si="382"/>
        <v>PAS AE 2018</v>
      </c>
      <c r="Y4877" s="970" t="str">
        <f t="shared" si="383"/>
        <v/>
      </c>
      <c r="Z4877" s="957">
        <f t="shared" si="380"/>
        <v>0</v>
      </c>
      <c r="AA4877" s="957" t="str">
        <f t="shared" si="381"/>
        <v/>
      </c>
      <c r="AB4877" s="957">
        <f t="array" ref="AB4877">MAX(($I$2:$I$10000=I4877)*($W$2:$W$10000=W4877)*($E$2:$E$10000="51")*($P$2:$P$10000))</f>
        <v>0</v>
      </c>
      <c r="AC4877" s="957">
        <f t="shared" si="384"/>
        <v>0</v>
      </c>
    </row>
    <row r="4878" spans="24:29" x14ac:dyDescent="0.3">
      <c r="X4878" s="970" t="str">
        <f t="shared" si="382"/>
        <v>PAS AE 2018</v>
      </c>
      <c r="Y4878" s="970" t="str">
        <f t="shared" si="383"/>
        <v/>
      </c>
      <c r="Z4878" s="957">
        <f t="shared" si="380"/>
        <v>0</v>
      </c>
      <c r="AA4878" s="957" t="str">
        <f t="shared" si="381"/>
        <v/>
      </c>
      <c r="AB4878" s="957">
        <f t="array" ref="AB4878">MAX(($I$2:$I$10000=I4878)*($W$2:$W$10000=W4878)*($E$2:$E$10000="51")*($P$2:$P$10000))</f>
        <v>0</v>
      </c>
      <c r="AC4878" s="957">
        <f t="shared" si="384"/>
        <v>0</v>
      </c>
    </row>
    <row r="4879" spans="24:29" x14ac:dyDescent="0.3">
      <c r="X4879" s="970" t="str">
        <f t="shared" si="382"/>
        <v>PAS AE 2018</v>
      </c>
      <c r="Y4879" s="970" t="str">
        <f t="shared" si="383"/>
        <v/>
      </c>
      <c r="Z4879" s="957">
        <f t="shared" si="380"/>
        <v>0</v>
      </c>
      <c r="AA4879" s="957" t="str">
        <f t="shared" si="381"/>
        <v/>
      </c>
      <c r="AB4879" s="957">
        <f t="array" ref="AB4879">MAX(($I$2:$I$10000=I4879)*($W$2:$W$10000=W4879)*($E$2:$E$10000="51")*($P$2:$P$10000))</f>
        <v>0</v>
      </c>
      <c r="AC4879" s="957">
        <f t="shared" si="384"/>
        <v>0</v>
      </c>
    </row>
    <row r="4880" spans="24:29" x14ac:dyDescent="0.3">
      <c r="X4880" s="970" t="str">
        <f t="shared" si="382"/>
        <v>PAS AE 2018</v>
      </c>
      <c r="Y4880" s="970" t="str">
        <f t="shared" si="383"/>
        <v/>
      </c>
      <c r="Z4880" s="957">
        <f t="shared" si="380"/>
        <v>0</v>
      </c>
      <c r="AA4880" s="957" t="str">
        <f t="shared" si="381"/>
        <v/>
      </c>
      <c r="AB4880" s="957">
        <f t="array" ref="AB4880">MAX(($I$2:$I$10000=I4880)*($W$2:$W$10000=W4880)*($E$2:$E$10000="51")*($P$2:$P$10000))</f>
        <v>0</v>
      </c>
      <c r="AC4880" s="957">
        <f t="shared" si="384"/>
        <v>0</v>
      </c>
    </row>
    <row r="4881" spans="24:29" x14ac:dyDescent="0.3">
      <c r="X4881" s="970" t="str">
        <f t="shared" si="382"/>
        <v>PAS AE 2018</v>
      </c>
      <c r="Y4881" s="970" t="str">
        <f t="shared" si="383"/>
        <v/>
      </c>
      <c r="Z4881" s="957">
        <f t="shared" si="380"/>
        <v>0</v>
      </c>
      <c r="AA4881" s="957" t="str">
        <f t="shared" si="381"/>
        <v/>
      </c>
      <c r="AB4881" s="957">
        <f t="array" ref="AB4881">MAX(($I$2:$I$10000=I4881)*($W$2:$W$10000=W4881)*($E$2:$E$10000="51")*($P$2:$P$10000))</f>
        <v>0</v>
      </c>
      <c r="AC4881" s="957">
        <f t="shared" si="384"/>
        <v>0</v>
      </c>
    </row>
    <row r="4882" spans="24:29" x14ac:dyDescent="0.3">
      <c r="X4882" s="970" t="str">
        <f t="shared" si="382"/>
        <v>PAS AE 2018</v>
      </c>
      <c r="Y4882" s="970" t="str">
        <f t="shared" si="383"/>
        <v/>
      </c>
      <c r="Z4882" s="957">
        <f t="shared" si="380"/>
        <v>0</v>
      </c>
      <c r="AA4882" s="957" t="str">
        <f t="shared" si="381"/>
        <v/>
      </c>
      <c r="AB4882" s="957">
        <f t="array" ref="AB4882">MAX(($I$2:$I$10000=I4882)*($W$2:$W$10000=W4882)*($E$2:$E$10000="51")*($P$2:$P$10000))</f>
        <v>0</v>
      </c>
      <c r="AC4882" s="957">
        <f t="shared" si="384"/>
        <v>0</v>
      </c>
    </row>
    <row r="4883" spans="24:29" x14ac:dyDescent="0.3">
      <c r="X4883" s="970" t="str">
        <f t="shared" si="382"/>
        <v>PAS AE 2018</v>
      </c>
      <c r="Y4883" s="970" t="str">
        <f t="shared" si="383"/>
        <v/>
      </c>
      <c r="Z4883" s="957">
        <f t="shared" si="380"/>
        <v>0</v>
      </c>
      <c r="AA4883" s="957" t="str">
        <f t="shared" si="381"/>
        <v/>
      </c>
      <c r="AB4883" s="957">
        <f t="array" ref="AB4883">MAX(($I$2:$I$10000=I4883)*($W$2:$W$10000=W4883)*($E$2:$E$10000="51")*($P$2:$P$10000))</f>
        <v>0</v>
      </c>
      <c r="AC4883" s="957">
        <f t="shared" si="384"/>
        <v>0</v>
      </c>
    </row>
    <row r="4884" spans="24:29" x14ac:dyDescent="0.3">
      <c r="X4884" s="970" t="str">
        <f t="shared" si="382"/>
        <v>PAS AE 2018</v>
      </c>
      <c r="Y4884" s="970" t="str">
        <f t="shared" si="383"/>
        <v/>
      </c>
      <c r="Z4884" s="957">
        <f t="shared" si="380"/>
        <v>0</v>
      </c>
      <c r="AA4884" s="957" t="str">
        <f t="shared" si="381"/>
        <v/>
      </c>
      <c r="AB4884" s="957">
        <f t="array" ref="AB4884">MAX(($I$2:$I$10000=I4884)*($W$2:$W$10000=W4884)*($E$2:$E$10000="51")*($P$2:$P$10000))</f>
        <v>0</v>
      </c>
      <c r="AC4884" s="957">
        <f t="shared" si="384"/>
        <v>0</v>
      </c>
    </row>
    <row r="4885" spans="24:29" x14ac:dyDescent="0.3">
      <c r="X4885" s="970" t="str">
        <f t="shared" si="382"/>
        <v>PAS AE 2018</v>
      </c>
      <c r="Y4885" s="970" t="str">
        <f t="shared" si="383"/>
        <v/>
      </c>
      <c r="Z4885" s="957">
        <f t="shared" si="380"/>
        <v>0</v>
      </c>
      <c r="AA4885" s="957" t="str">
        <f t="shared" si="381"/>
        <v/>
      </c>
      <c r="AB4885" s="957">
        <f t="array" ref="AB4885">MAX(($I$2:$I$10000=I4885)*($W$2:$W$10000=W4885)*($E$2:$E$10000="51")*($P$2:$P$10000))</f>
        <v>0</v>
      </c>
      <c r="AC4885" s="957">
        <f t="shared" si="384"/>
        <v>0</v>
      </c>
    </row>
    <row r="4886" spans="24:29" x14ac:dyDescent="0.3">
      <c r="X4886" s="970" t="str">
        <f t="shared" si="382"/>
        <v>PAS AE 2018</v>
      </c>
      <c r="Y4886" s="970" t="str">
        <f t="shared" si="383"/>
        <v/>
      </c>
      <c r="Z4886" s="957">
        <f t="shared" si="380"/>
        <v>0</v>
      </c>
      <c r="AA4886" s="957" t="str">
        <f t="shared" si="381"/>
        <v/>
      </c>
      <c r="AB4886" s="957">
        <f t="array" ref="AB4886">MAX(($I$2:$I$10000=I4886)*($W$2:$W$10000=W4886)*($E$2:$E$10000="51")*($P$2:$P$10000))</f>
        <v>0</v>
      </c>
      <c r="AC4886" s="957">
        <f t="shared" si="384"/>
        <v>0</v>
      </c>
    </row>
    <row r="4887" spans="24:29" x14ac:dyDescent="0.3">
      <c r="X4887" s="970" t="str">
        <f t="shared" si="382"/>
        <v>PAS AE 2018</v>
      </c>
      <c r="Y4887" s="970" t="str">
        <f t="shared" si="383"/>
        <v/>
      </c>
      <c r="Z4887" s="957">
        <f t="shared" si="380"/>
        <v>0</v>
      </c>
      <c r="AA4887" s="957" t="str">
        <f t="shared" si="381"/>
        <v/>
      </c>
      <c r="AB4887" s="957">
        <f t="array" ref="AB4887">MAX(($I$2:$I$10000=I4887)*($W$2:$W$10000=W4887)*($E$2:$E$10000="51")*($P$2:$P$10000))</f>
        <v>0</v>
      </c>
      <c r="AC4887" s="957">
        <f t="shared" si="384"/>
        <v>0</v>
      </c>
    </row>
    <row r="4888" spans="24:29" x14ac:dyDescent="0.3">
      <c r="X4888" s="970" t="str">
        <f t="shared" si="382"/>
        <v>PAS AE 2018</v>
      </c>
      <c r="Y4888" s="970" t="str">
        <f t="shared" si="383"/>
        <v/>
      </c>
      <c r="Z4888" s="957">
        <f t="shared" si="380"/>
        <v>0</v>
      </c>
      <c r="AA4888" s="957" t="str">
        <f t="shared" si="381"/>
        <v/>
      </c>
      <c r="AB4888" s="957">
        <f t="array" ref="AB4888">MAX(($I$2:$I$10000=I4888)*($W$2:$W$10000=W4888)*($E$2:$E$10000="51")*($P$2:$P$10000))</f>
        <v>0</v>
      </c>
      <c r="AC4888" s="957">
        <f t="shared" si="384"/>
        <v>0</v>
      </c>
    </row>
    <row r="4889" spans="24:29" x14ac:dyDescent="0.3">
      <c r="X4889" s="970" t="str">
        <f t="shared" si="382"/>
        <v>PAS AE 2018</v>
      </c>
      <c r="Y4889" s="970" t="str">
        <f t="shared" si="383"/>
        <v/>
      </c>
      <c r="Z4889" s="957">
        <f t="shared" si="380"/>
        <v>0</v>
      </c>
      <c r="AA4889" s="957" t="str">
        <f t="shared" si="381"/>
        <v/>
      </c>
      <c r="AB4889" s="957">
        <f t="array" ref="AB4889">MAX(($I$2:$I$10000=I4889)*($W$2:$W$10000=W4889)*($E$2:$E$10000="51")*($P$2:$P$10000))</f>
        <v>0</v>
      </c>
      <c r="AC4889" s="957">
        <f t="shared" si="384"/>
        <v>0</v>
      </c>
    </row>
    <row r="4890" spans="24:29" x14ac:dyDescent="0.3">
      <c r="X4890" s="970" t="str">
        <f t="shared" si="382"/>
        <v>PAS AE 2018</v>
      </c>
      <c r="Y4890" s="970" t="str">
        <f t="shared" si="383"/>
        <v/>
      </c>
      <c r="Z4890" s="957">
        <f t="shared" si="380"/>
        <v>0</v>
      </c>
      <c r="AA4890" s="957" t="str">
        <f t="shared" si="381"/>
        <v/>
      </c>
      <c r="AB4890" s="957">
        <f t="array" ref="AB4890">MAX(($I$2:$I$10000=I4890)*($W$2:$W$10000=W4890)*($E$2:$E$10000="51")*($P$2:$P$10000))</f>
        <v>0</v>
      </c>
      <c r="AC4890" s="957">
        <f t="shared" si="384"/>
        <v>0</v>
      </c>
    </row>
    <row r="4891" spans="24:29" x14ac:dyDescent="0.3">
      <c r="X4891" s="970" t="str">
        <f t="shared" si="382"/>
        <v>PAS AE 2018</v>
      </c>
      <c r="Y4891" s="970" t="str">
        <f t="shared" si="383"/>
        <v/>
      </c>
      <c r="Z4891" s="957">
        <f t="shared" si="380"/>
        <v>0</v>
      </c>
      <c r="AA4891" s="957" t="str">
        <f t="shared" si="381"/>
        <v/>
      </c>
      <c r="AB4891" s="957">
        <f t="array" ref="AB4891">MAX(($I$2:$I$10000=I4891)*($W$2:$W$10000=W4891)*($E$2:$E$10000="51")*($P$2:$P$10000))</f>
        <v>0</v>
      </c>
      <c r="AC4891" s="957">
        <f t="shared" si="384"/>
        <v>0</v>
      </c>
    </row>
    <row r="4892" spans="24:29" x14ac:dyDescent="0.3">
      <c r="X4892" s="970" t="str">
        <f t="shared" si="382"/>
        <v>PAS AE 2018</v>
      </c>
      <c r="Y4892" s="970" t="str">
        <f t="shared" si="383"/>
        <v/>
      </c>
      <c r="Z4892" s="957">
        <f t="shared" si="380"/>
        <v>0</v>
      </c>
      <c r="AA4892" s="957" t="str">
        <f t="shared" si="381"/>
        <v/>
      </c>
      <c r="AB4892" s="957">
        <f t="array" ref="AB4892">MAX(($I$2:$I$10000=I4892)*($W$2:$W$10000=W4892)*($E$2:$E$10000="51")*($P$2:$P$10000))</f>
        <v>0</v>
      </c>
      <c r="AC4892" s="957">
        <f t="shared" si="384"/>
        <v>0</v>
      </c>
    </row>
    <row r="4893" spans="24:29" x14ac:dyDescent="0.3">
      <c r="X4893" s="970" t="str">
        <f t="shared" si="382"/>
        <v>PAS AE 2018</v>
      </c>
      <c r="Y4893" s="970" t="str">
        <f t="shared" si="383"/>
        <v/>
      </c>
      <c r="Z4893" s="957">
        <f t="shared" si="380"/>
        <v>0</v>
      </c>
      <c r="AA4893" s="957" t="str">
        <f t="shared" si="381"/>
        <v/>
      </c>
      <c r="AB4893" s="957">
        <f t="array" ref="AB4893">MAX(($I$2:$I$10000=I4893)*($W$2:$W$10000=W4893)*($E$2:$E$10000="51")*($P$2:$P$10000))</f>
        <v>0</v>
      </c>
      <c r="AC4893" s="957">
        <f t="shared" si="384"/>
        <v>0</v>
      </c>
    </row>
    <row r="4894" spans="24:29" x14ac:dyDescent="0.3">
      <c r="X4894" s="970" t="str">
        <f t="shared" si="382"/>
        <v>PAS AE 2018</v>
      </c>
      <c r="Y4894" s="970" t="str">
        <f t="shared" si="383"/>
        <v/>
      </c>
      <c r="Z4894" s="957">
        <f t="shared" si="380"/>
        <v>0</v>
      </c>
      <c r="AA4894" s="957" t="str">
        <f t="shared" si="381"/>
        <v/>
      </c>
      <c r="AB4894" s="957">
        <f t="array" ref="AB4894">MAX(($I$2:$I$10000=I4894)*($W$2:$W$10000=W4894)*($E$2:$E$10000="51")*($P$2:$P$10000))</f>
        <v>0</v>
      </c>
      <c r="AC4894" s="957">
        <f t="shared" si="384"/>
        <v>0</v>
      </c>
    </row>
    <row r="4895" spans="24:29" x14ac:dyDescent="0.3">
      <c r="X4895" s="970" t="str">
        <f t="shared" si="382"/>
        <v>PAS AE 2018</v>
      </c>
      <c r="Y4895" s="970" t="str">
        <f t="shared" si="383"/>
        <v/>
      </c>
      <c r="Z4895" s="957">
        <f t="shared" si="380"/>
        <v>0</v>
      </c>
      <c r="AA4895" s="957" t="str">
        <f t="shared" si="381"/>
        <v/>
      </c>
      <c r="AB4895" s="957">
        <f t="array" ref="AB4895">MAX(($I$2:$I$10000=I4895)*($W$2:$W$10000=W4895)*($E$2:$E$10000="51")*($P$2:$P$10000))</f>
        <v>0</v>
      </c>
      <c r="AC4895" s="957">
        <f t="shared" si="384"/>
        <v>0</v>
      </c>
    </row>
    <row r="4896" spans="24:29" x14ac:dyDescent="0.3">
      <c r="X4896" s="970" t="str">
        <f t="shared" si="382"/>
        <v>PAS AE 2018</v>
      </c>
      <c r="Y4896" s="970" t="str">
        <f t="shared" si="383"/>
        <v/>
      </c>
      <c r="Z4896" s="957">
        <f t="shared" si="380"/>
        <v>0</v>
      </c>
      <c r="AA4896" s="957" t="str">
        <f t="shared" si="381"/>
        <v/>
      </c>
      <c r="AB4896" s="957">
        <f t="array" ref="AB4896">MAX(($I$2:$I$10000=I4896)*($W$2:$W$10000=W4896)*($E$2:$E$10000="51")*($P$2:$P$10000))</f>
        <v>0</v>
      </c>
      <c r="AC4896" s="957">
        <f t="shared" si="384"/>
        <v>0</v>
      </c>
    </row>
    <row r="4897" spans="24:29" x14ac:dyDescent="0.3">
      <c r="X4897" s="970" t="str">
        <f t="shared" si="382"/>
        <v>PAS AE 2018</v>
      </c>
      <c r="Y4897" s="970" t="str">
        <f t="shared" si="383"/>
        <v/>
      </c>
      <c r="Z4897" s="957">
        <f t="shared" si="380"/>
        <v>0</v>
      </c>
      <c r="AA4897" s="957" t="str">
        <f t="shared" si="381"/>
        <v/>
      </c>
      <c r="AB4897" s="957">
        <f t="array" ref="AB4897">MAX(($I$2:$I$10000=I4897)*($W$2:$W$10000=W4897)*($E$2:$E$10000="51")*($P$2:$P$10000))</f>
        <v>0</v>
      </c>
      <c r="AC4897" s="957">
        <f t="shared" si="384"/>
        <v>0</v>
      </c>
    </row>
    <row r="4898" spans="24:29" x14ac:dyDescent="0.3">
      <c r="X4898" s="970" t="str">
        <f t="shared" si="382"/>
        <v>PAS AE 2018</v>
      </c>
      <c r="Y4898" s="970" t="str">
        <f t="shared" si="383"/>
        <v/>
      </c>
      <c r="Z4898" s="957">
        <f t="shared" si="380"/>
        <v>0</v>
      </c>
      <c r="AA4898" s="957" t="str">
        <f t="shared" si="381"/>
        <v/>
      </c>
      <c r="AB4898" s="957">
        <f t="array" ref="AB4898">MAX(($I$2:$I$10000=I4898)*($W$2:$W$10000=W4898)*($E$2:$E$10000="51")*($P$2:$P$10000))</f>
        <v>0</v>
      </c>
      <c r="AC4898" s="957">
        <f t="shared" si="384"/>
        <v>0</v>
      </c>
    </row>
    <row r="4899" spans="24:29" x14ac:dyDescent="0.3">
      <c r="X4899" s="970" t="str">
        <f t="shared" si="382"/>
        <v>PAS AE 2018</v>
      </c>
      <c r="Y4899" s="970" t="str">
        <f t="shared" si="383"/>
        <v/>
      </c>
      <c r="Z4899" s="957">
        <f t="shared" si="380"/>
        <v>0</v>
      </c>
      <c r="AA4899" s="957" t="str">
        <f t="shared" si="381"/>
        <v/>
      </c>
      <c r="AB4899" s="957">
        <f t="array" ref="AB4899">MAX(($I$2:$I$10000=I4899)*($W$2:$W$10000=W4899)*($E$2:$E$10000="51")*($P$2:$P$10000))</f>
        <v>0</v>
      </c>
      <c r="AC4899" s="957">
        <f t="shared" si="384"/>
        <v>0</v>
      </c>
    </row>
    <row r="4900" spans="24:29" x14ac:dyDescent="0.3">
      <c r="X4900" s="970" t="str">
        <f t="shared" si="382"/>
        <v>PAS AE 2018</v>
      </c>
      <c r="Y4900" s="970" t="str">
        <f t="shared" si="383"/>
        <v/>
      </c>
      <c r="Z4900" s="957">
        <f t="shared" si="380"/>
        <v>0</v>
      </c>
      <c r="AA4900" s="957" t="str">
        <f t="shared" si="381"/>
        <v/>
      </c>
      <c r="AB4900" s="957">
        <f t="array" ref="AB4900">MAX(($I$2:$I$10000=I4900)*($W$2:$W$10000=W4900)*($E$2:$E$10000="51")*($P$2:$P$10000))</f>
        <v>0</v>
      </c>
      <c r="AC4900" s="957">
        <f t="shared" si="384"/>
        <v>0</v>
      </c>
    </row>
    <row r="4901" spans="24:29" x14ac:dyDescent="0.3">
      <c r="X4901" s="970" t="str">
        <f t="shared" si="382"/>
        <v>PAS AE 2018</v>
      </c>
      <c r="Y4901" s="970" t="str">
        <f t="shared" si="383"/>
        <v/>
      </c>
      <c r="Z4901" s="957">
        <f t="shared" si="380"/>
        <v>0</v>
      </c>
      <c r="AA4901" s="957" t="str">
        <f t="shared" si="381"/>
        <v/>
      </c>
      <c r="AB4901" s="957">
        <f t="array" ref="AB4901">MAX(($I$2:$I$10000=I4901)*($W$2:$W$10000=W4901)*($E$2:$E$10000="51")*($P$2:$P$10000))</f>
        <v>0</v>
      </c>
      <c r="AC4901" s="957">
        <f t="shared" si="384"/>
        <v>0</v>
      </c>
    </row>
    <row r="4902" spans="24:29" x14ac:dyDescent="0.3">
      <c r="X4902" s="970" t="str">
        <f t="shared" si="382"/>
        <v>PAS AE 2018</v>
      </c>
      <c r="Y4902" s="970" t="str">
        <f t="shared" si="383"/>
        <v/>
      </c>
      <c r="Z4902" s="957">
        <f t="shared" si="380"/>
        <v>0</v>
      </c>
      <c r="AA4902" s="957" t="str">
        <f t="shared" si="381"/>
        <v/>
      </c>
      <c r="AB4902" s="957">
        <f t="array" ref="AB4902">MAX(($I$2:$I$10000=I4902)*($W$2:$W$10000=W4902)*($E$2:$E$10000="51")*($P$2:$P$10000))</f>
        <v>0</v>
      </c>
      <c r="AC4902" s="957">
        <f t="shared" si="384"/>
        <v>0</v>
      </c>
    </row>
    <row r="4903" spans="24:29" x14ac:dyDescent="0.3">
      <c r="X4903" s="970" t="str">
        <f t="shared" si="382"/>
        <v>PAS AE 2018</v>
      </c>
      <c r="Y4903" s="970" t="str">
        <f t="shared" si="383"/>
        <v/>
      </c>
      <c r="Z4903" s="957">
        <f t="shared" si="380"/>
        <v>0</v>
      </c>
      <c r="AA4903" s="957" t="str">
        <f t="shared" si="381"/>
        <v/>
      </c>
      <c r="AB4903" s="957">
        <f t="array" ref="AB4903">MAX(($I$2:$I$10000=I4903)*($W$2:$W$10000=W4903)*($E$2:$E$10000="51")*($P$2:$P$10000))</f>
        <v>0</v>
      </c>
      <c r="AC4903" s="957">
        <f t="shared" si="384"/>
        <v>0</v>
      </c>
    </row>
    <row r="4904" spans="24:29" x14ac:dyDescent="0.3">
      <c r="X4904" s="970" t="str">
        <f t="shared" si="382"/>
        <v>PAS AE 2018</v>
      </c>
      <c r="Y4904" s="970" t="str">
        <f t="shared" si="383"/>
        <v/>
      </c>
      <c r="Z4904" s="957">
        <f t="shared" si="380"/>
        <v>0</v>
      </c>
      <c r="AA4904" s="957" t="str">
        <f t="shared" si="381"/>
        <v/>
      </c>
      <c r="AB4904" s="957">
        <f t="array" ref="AB4904">MAX(($I$2:$I$10000=I4904)*($W$2:$W$10000=W4904)*($E$2:$E$10000="51")*($P$2:$P$10000))</f>
        <v>0</v>
      </c>
      <c r="AC4904" s="957">
        <f t="shared" si="384"/>
        <v>0</v>
      </c>
    </row>
    <row r="4905" spans="24:29" x14ac:dyDescent="0.3">
      <c r="X4905" s="970" t="str">
        <f t="shared" si="382"/>
        <v>PAS AE 2018</v>
      </c>
      <c r="Y4905" s="970" t="str">
        <f t="shared" si="383"/>
        <v/>
      </c>
      <c r="Z4905" s="957">
        <f t="shared" si="380"/>
        <v>0</v>
      </c>
      <c r="AA4905" s="957" t="str">
        <f t="shared" si="381"/>
        <v/>
      </c>
      <c r="AB4905" s="957">
        <f t="array" ref="AB4905">MAX(($I$2:$I$10000=I4905)*($W$2:$W$10000=W4905)*($E$2:$E$10000="51")*($P$2:$P$10000))</f>
        <v>0</v>
      </c>
      <c r="AC4905" s="957">
        <f t="shared" si="384"/>
        <v>0</v>
      </c>
    </row>
    <row r="4906" spans="24:29" x14ac:dyDescent="0.3">
      <c r="X4906" s="970" t="str">
        <f t="shared" si="382"/>
        <v>PAS AE 2018</v>
      </c>
      <c r="Y4906" s="970" t="str">
        <f t="shared" si="383"/>
        <v/>
      </c>
      <c r="Z4906" s="957">
        <f t="shared" si="380"/>
        <v>0</v>
      </c>
      <c r="AA4906" s="957" t="str">
        <f t="shared" si="381"/>
        <v/>
      </c>
      <c r="AB4906" s="957">
        <f t="array" ref="AB4906">MAX(($I$2:$I$10000=I4906)*($W$2:$W$10000=W4906)*($E$2:$E$10000="51")*($P$2:$P$10000))</f>
        <v>0</v>
      </c>
      <c r="AC4906" s="957">
        <f t="shared" si="384"/>
        <v>0</v>
      </c>
    </row>
    <row r="4907" spans="24:29" x14ac:dyDescent="0.3">
      <c r="X4907" s="970" t="str">
        <f t="shared" si="382"/>
        <v>PAS AE 2018</v>
      </c>
      <c r="Y4907" s="970" t="str">
        <f t="shared" si="383"/>
        <v/>
      </c>
      <c r="Z4907" s="957">
        <f t="shared" si="380"/>
        <v>0</v>
      </c>
      <c r="AA4907" s="957" t="str">
        <f t="shared" si="381"/>
        <v/>
      </c>
      <c r="AB4907" s="957">
        <f t="array" ref="AB4907">MAX(($I$2:$I$10000=I4907)*($W$2:$W$10000=W4907)*($E$2:$E$10000="51")*($P$2:$P$10000))</f>
        <v>0</v>
      </c>
      <c r="AC4907" s="957">
        <f t="shared" si="384"/>
        <v>0</v>
      </c>
    </row>
    <row r="4908" spans="24:29" x14ac:dyDescent="0.3">
      <c r="X4908" s="970" t="str">
        <f t="shared" si="382"/>
        <v>PAS AE 2018</v>
      </c>
      <c r="Y4908" s="970" t="str">
        <f t="shared" si="383"/>
        <v/>
      </c>
      <c r="Z4908" s="957">
        <f t="shared" si="380"/>
        <v>0</v>
      </c>
      <c r="AA4908" s="957" t="str">
        <f t="shared" si="381"/>
        <v/>
      </c>
      <c r="AB4908" s="957">
        <f t="array" ref="AB4908">MAX(($I$2:$I$10000=I4908)*($W$2:$W$10000=W4908)*($E$2:$E$10000="51")*($P$2:$P$10000))</f>
        <v>0</v>
      </c>
      <c r="AC4908" s="957">
        <f t="shared" si="384"/>
        <v>0</v>
      </c>
    </row>
    <row r="4909" spans="24:29" x14ac:dyDescent="0.3">
      <c r="X4909" s="970" t="str">
        <f t="shared" si="382"/>
        <v>PAS AE 2018</v>
      </c>
      <c r="Y4909" s="970" t="str">
        <f t="shared" si="383"/>
        <v/>
      </c>
      <c r="Z4909" s="957">
        <f t="shared" si="380"/>
        <v>0</v>
      </c>
      <c r="AA4909" s="957" t="str">
        <f t="shared" si="381"/>
        <v/>
      </c>
      <c r="AB4909" s="957">
        <f t="array" ref="AB4909">MAX(($I$2:$I$10000=I4909)*($W$2:$W$10000=W4909)*($E$2:$E$10000="51")*($P$2:$P$10000))</f>
        <v>0</v>
      </c>
      <c r="AC4909" s="957">
        <f t="shared" si="384"/>
        <v>0</v>
      </c>
    </row>
    <row r="4910" spans="24:29" x14ac:dyDescent="0.3">
      <c r="X4910" s="970" t="str">
        <f t="shared" si="382"/>
        <v>PAS AE 2018</v>
      </c>
      <c r="Y4910" s="970" t="str">
        <f t="shared" si="383"/>
        <v/>
      </c>
      <c r="Z4910" s="957">
        <f t="shared" si="380"/>
        <v>0</v>
      </c>
      <c r="AA4910" s="957" t="str">
        <f t="shared" si="381"/>
        <v/>
      </c>
      <c r="AB4910" s="957">
        <f t="array" ref="AB4910">MAX(($I$2:$I$10000=I4910)*($W$2:$W$10000=W4910)*($E$2:$E$10000="51")*($P$2:$P$10000))</f>
        <v>0</v>
      </c>
      <c r="AC4910" s="957">
        <f t="shared" si="384"/>
        <v>0</v>
      </c>
    </row>
    <row r="4911" spans="24:29" x14ac:dyDescent="0.3">
      <c r="X4911" s="970" t="str">
        <f t="shared" si="382"/>
        <v>PAS AE 2018</v>
      </c>
      <c r="Y4911" s="970" t="str">
        <f t="shared" si="383"/>
        <v/>
      </c>
      <c r="Z4911" s="957">
        <f t="shared" si="380"/>
        <v>0</v>
      </c>
      <c r="AA4911" s="957" t="str">
        <f t="shared" si="381"/>
        <v/>
      </c>
      <c r="AB4911" s="957">
        <f t="array" ref="AB4911">MAX(($I$2:$I$10000=I4911)*($W$2:$W$10000=W4911)*($E$2:$E$10000="51")*($P$2:$P$10000))</f>
        <v>0</v>
      </c>
      <c r="AC4911" s="957">
        <f t="shared" si="384"/>
        <v>0</v>
      </c>
    </row>
    <row r="4912" spans="24:29" x14ac:dyDescent="0.3">
      <c r="X4912" s="970" t="str">
        <f t="shared" si="382"/>
        <v>PAS AE 2018</v>
      </c>
      <c r="Y4912" s="970" t="str">
        <f t="shared" si="383"/>
        <v/>
      </c>
      <c r="Z4912" s="957">
        <f t="shared" si="380"/>
        <v>0</v>
      </c>
      <c r="AA4912" s="957" t="str">
        <f t="shared" si="381"/>
        <v/>
      </c>
      <c r="AB4912" s="957">
        <f t="array" ref="AB4912">MAX(($I$2:$I$10000=I4912)*($W$2:$W$10000=W4912)*($E$2:$E$10000="51")*($P$2:$P$10000))</f>
        <v>0</v>
      </c>
      <c r="AC4912" s="957">
        <f t="shared" si="384"/>
        <v>0</v>
      </c>
    </row>
    <row r="4913" spans="24:29" x14ac:dyDescent="0.3">
      <c r="X4913" s="970" t="str">
        <f t="shared" si="382"/>
        <v>PAS AE 2018</v>
      </c>
      <c r="Y4913" s="970" t="str">
        <f t="shared" si="383"/>
        <v/>
      </c>
      <c r="Z4913" s="957">
        <f t="shared" si="380"/>
        <v>0</v>
      </c>
      <c r="AA4913" s="957" t="str">
        <f t="shared" si="381"/>
        <v/>
      </c>
      <c r="AB4913" s="957">
        <f t="array" ref="AB4913">MAX(($I$2:$I$10000=I4913)*($W$2:$W$10000=W4913)*($E$2:$E$10000="51")*($P$2:$P$10000))</f>
        <v>0</v>
      </c>
      <c r="AC4913" s="957">
        <f t="shared" si="384"/>
        <v>0</v>
      </c>
    </row>
    <row r="4914" spans="24:29" x14ac:dyDescent="0.3">
      <c r="X4914" s="970" t="str">
        <f t="shared" si="382"/>
        <v>PAS AE 2018</v>
      </c>
      <c r="Y4914" s="970" t="str">
        <f t="shared" si="383"/>
        <v/>
      </c>
      <c r="Z4914" s="957">
        <f t="shared" si="380"/>
        <v>0</v>
      </c>
      <c r="AA4914" s="957" t="str">
        <f t="shared" si="381"/>
        <v/>
      </c>
      <c r="AB4914" s="957">
        <f t="array" ref="AB4914">MAX(($I$2:$I$10000=I4914)*($W$2:$W$10000=W4914)*($E$2:$E$10000="51")*($P$2:$P$10000))</f>
        <v>0</v>
      </c>
      <c r="AC4914" s="957">
        <f t="shared" si="384"/>
        <v>0</v>
      </c>
    </row>
    <row r="4915" spans="24:29" x14ac:dyDescent="0.3">
      <c r="X4915" s="970" t="str">
        <f t="shared" si="382"/>
        <v>PAS AE 2018</v>
      </c>
      <c r="Y4915" s="970" t="str">
        <f t="shared" si="383"/>
        <v/>
      </c>
      <c r="Z4915" s="957">
        <f t="shared" si="380"/>
        <v>0</v>
      </c>
      <c r="AA4915" s="957" t="str">
        <f t="shared" si="381"/>
        <v/>
      </c>
      <c r="AB4915" s="957">
        <f t="array" ref="AB4915">MAX(($I$2:$I$10000=I4915)*($W$2:$W$10000=W4915)*($E$2:$E$10000="51")*($P$2:$P$10000))</f>
        <v>0</v>
      </c>
      <c r="AC4915" s="957">
        <f t="shared" si="384"/>
        <v>0</v>
      </c>
    </row>
    <row r="4916" spans="24:29" x14ac:dyDescent="0.3">
      <c r="X4916" s="970" t="str">
        <f t="shared" si="382"/>
        <v>PAS AE 2018</v>
      </c>
      <c r="Y4916" s="970" t="str">
        <f t="shared" si="383"/>
        <v/>
      </c>
      <c r="Z4916" s="957">
        <f t="shared" si="380"/>
        <v>0</v>
      </c>
      <c r="AA4916" s="957" t="str">
        <f t="shared" si="381"/>
        <v/>
      </c>
      <c r="AB4916" s="957">
        <f t="array" ref="AB4916">MAX(($I$2:$I$10000=I4916)*($W$2:$W$10000=W4916)*($E$2:$E$10000="51")*($P$2:$P$10000))</f>
        <v>0</v>
      </c>
      <c r="AC4916" s="957">
        <f t="shared" si="384"/>
        <v>0</v>
      </c>
    </row>
    <row r="4917" spans="24:29" x14ac:dyDescent="0.3">
      <c r="X4917" s="970" t="str">
        <f t="shared" si="382"/>
        <v>PAS AE 2018</v>
      </c>
      <c r="Y4917" s="970" t="str">
        <f t="shared" si="383"/>
        <v/>
      </c>
      <c r="Z4917" s="957">
        <f t="shared" si="380"/>
        <v>0</v>
      </c>
      <c r="AA4917" s="957" t="str">
        <f t="shared" si="381"/>
        <v/>
      </c>
      <c r="AB4917" s="957">
        <f t="array" ref="AB4917">MAX(($I$2:$I$10000=I4917)*($W$2:$W$10000=W4917)*($E$2:$E$10000="51")*($P$2:$P$10000))</f>
        <v>0</v>
      </c>
      <c r="AC4917" s="957">
        <f t="shared" si="384"/>
        <v>0</v>
      </c>
    </row>
    <row r="4918" spans="24:29" x14ac:dyDescent="0.3">
      <c r="X4918" s="970" t="str">
        <f t="shared" si="382"/>
        <v>PAS AE 2018</v>
      </c>
      <c r="Y4918" s="970" t="str">
        <f t="shared" si="383"/>
        <v/>
      </c>
      <c r="Z4918" s="957">
        <f t="shared" si="380"/>
        <v>0</v>
      </c>
      <c r="AA4918" s="957" t="str">
        <f t="shared" si="381"/>
        <v/>
      </c>
      <c r="AB4918" s="957">
        <f t="array" ref="AB4918">MAX(($I$2:$I$10000=I4918)*($W$2:$W$10000=W4918)*($E$2:$E$10000="51")*($P$2:$P$10000))</f>
        <v>0</v>
      </c>
      <c r="AC4918" s="957">
        <f t="shared" si="384"/>
        <v>0</v>
      </c>
    </row>
    <row r="4919" spans="24:29" x14ac:dyDescent="0.3">
      <c r="X4919" s="970" t="str">
        <f t="shared" si="382"/>
        <v>PAS AE 2018</v>
      </c>
      <c r="Y4919" s="970" t="str">
        <f t="shared" si="383"/>
        <v/>
      </c>
      <c r="Z4919" s="957">
        <f t="shared" si="380"/>
        <v>0</v>
      </c>
      <c r="AA4919" s="957" t="str">
        <f t="shared" si="381"/>
        <v/>
      </c>
      <c r="AB4919" s="957">
        <f t="array" ref="AB4919">MAX(($I$2:$I$10000=I4919)*($W$2:$W$10000=W4919)*($E$2:$E$10000="51")*($P$2:$P$10000))</f>
        <v>0</v>
      </c>
      <c r="AC4919" s="957">
        <f t="shared" si="384"/>
        <v>0</v>
      </c>
    </row>
    <row r="4920" spans="24:29" x14ac:dyDescent="0.3">
      <c r="X4920" s="970" t="str">
        <f t="shared" si="382"/>
        <v>PAS AE 2018</v>
      </c>
      <c r="Y4920" s="970" t="str">
        <f t="shared" si="383"/>
        <v/>
      </c>
      <c r="Z4920" s="957">
        <f t="shared" si="380"/>
        <v>0</v>
      </c>
      <c r="AA4920" s="957" t="str">
        <f t="shared" si="381"/>
        <v/>
      </c>
      <c r="AB4920" s="957">
        <f t="array" ref="AB4920">MAX(($I$2:$I$10000=I4920)*($W$2:$W$10000=W4920)*($E$2:$E$10000="51")*($P$2:$P$10000))</f>
        <v>0</v>
      </c>
      <c r="AC4920" s="957">
        <f t="shared" si="384"/>
        <v>0</v>
      </c>
    </row>
    <row r="4921" spans="24:29" x14ac:dyDescent="0.3">
      <c r="X4921" s="970" t="str">
        <f t="shared" si="382"/>
        <v>PAS AE 2018</v>
      </c>
      <c r="Y4921" s="970" t="str">
        <f t="shared" si="383"/>
        <v/>
      </c>
      <c r="Z4921" s="957">
        <f t="shared" si="380"/>
        <v>0</v>
      </c>
      <c r="AA4921" s="957" t="str">
        <f t="shared" si="381"/>
        <v/>
      </c>
      <c r="AB4921" s="957">
        <f t="array" ref="AB4921">MAX(($I$2:$I$10000=I4921)*($W$2:$W$10000=W4921)*($E$2:$E$10000="51")*($P$2:$P$10000))</f>
        <v>0</v>
      </c>
      <c r="AC4921" s="957">
        <f t="shared" si="384"/>
        <v>0</v>
      </c>
    </row>
    <row r="4922" spans="24:29" x14ac:dyDescent="0.3">
      <c r="X4922" s="970" t="str">
        <f t="shared" si="382"/>
        <v>PAS AE 2018</v>
      </c>
      <c r="Y4922" s="970" t="str">
        <f t="shared" si="383"/>
        <v/>
      </c>
      <c r="Z4922" s="957">
        <f t="shared" si="380"/>
        <v>0</v>
      </c>
      <c r="AA4922" s="957" t="str">
        <f t="shared" si="381"/>
        <v/>
      </c>
      <c r="AB4922" s="957">
        <f t="array" ref="AB4922">MAX(($I$2:$I$10000=I4922)*($W$2:$W$10000=W4922)*($E$2:$E$10000="51")*($P$2:$P$10000))</f>
        <v>0</v>
      </c>
      <c r="AC4922" s="957">
        <f t="shared" si="384"/>
        <v>0</v>
      </c>
    </row>
    <row r="4923" spans="24:29" x14ac:dyDescent="0.3">
      <c r="X4923" s="970" t="str">
        <f t="shared" si="382"/>
        <v>PAS AE 2018</v>
      </c>
      <c r="Y4923" s="970" t="str">
        <f t="shared" si="383"/>
        <v/>
      </c>
      <c r="Z4923" s="957">
        <f t="shared" si="380"/>
        <v>0</v>
      </c>
      <c r="AA4923" s="957" t="str">
        <f t="shared" si="381"/>
        <v/>
      </c>
      <c r="AB4923" s="957">
        <f t="array" ref="AB4923">MAX(($I$2:$I$10000=I4923)*($W$2:$W$10000=W4923)*($E$2:$E$10000="51")*($P$2:$P$10000))</f>
        <v>0</v>
      </c>
      <c r="AC4923" s="957">
        <f t="shared" si="384"/>
        <v>0</v>
      </c>
    </row>
    <row r="4924" spans="24:29" x14ac:dyDescent="0.3">
      <c r="X4924" s="970" t="str">
        <f t="shared" si="382"/>
        <v>PAS AE 2018</v>
      </c>
      <c r="Y4924" s="970" t="str">
        <f t="shared" si="383"/>
        <v/>
      </c>
      <c r="Z4924" s="957">
        <f t="shared" si="380"/>
        <v>0</v>
      </c>
      <c r="AA4924" s="957" t="str">
        <f t="shared" si="381"/>
        <v/>
      </c>
      <c r="AB4924" s="957">
        <f t="array" ref="AB4924">MAX(($I$2:$I$10000=I4924)*($W$2:$W$10000=W4924)*($E$2:$E$10000="51")*($P$2:$P$10000))</f>
        <v>0</v>
      </c>
      <c r="AC4924" s="957">
        <f t="shared" si="384"/>
        <v>0</v>
      </c>
    </row>
    <row r="4925" spans="24:29" x14ac:dyDescent="0.3">
      <c r="X4925" s="970" t="str">
        <f t="shared" si="382"/>
        <v>PAS AE 2018</v>
      </c>
      <c r="Y4925" s="970" t="str">
        <f t="shared" si="383"/>
        <v/>
      </c>
      <c r="Z4925" s="957">
        <f t="shared" si="380"/>
        <v>0</v>
      </c>
      <c r="AA4925" s="957" t="str">
        <f t="shared" si="381"/>
        <v/>
      </c>
      <c r="AB4925" s="957">
        <f t="array" ref="AB4925">MAX(($I$2:$I$10000=I4925)*($W$2:$W$10000=W4925)*($E$2:$E$10000="51")*($P$2:$P$10000))</f>
        <v>0</v>
      </c>
      <c r="AC4925" s="957">
        <f t="shared" si="384"/>
        <v>0</v>
      </c>
    </row>
    <row r="4926" spans="24:29" x14ac:dyDescent="0.3">
      <c r="X4926" s="970" t="str">
        <f t="shared" si="382"/>
        <v>PAS AE 2018</v>
      </c>
      <c r="Y4926" s="970" t="str">
        <f t="shared" si="383"/>
        <v/>
      </c>
      <c r="Z4926" s="957">
        <f t="shared" si="380"/>
        <v>0</v>
      </c>
      <c r="AA4926" s="957" t="str">
        <f t="shared" si="381"/>
        <v/>
      </c>
      <c r="AB4926" s="957">
        <f t="array" ref="AB4926">MAX(($I$2:$I$10000=I4926)*($W$2:$W$10000=W4926)*($E$2:$E$10000="51")*($P$2:$P$10000))</f>
        <v>0</v>
      </c>
      <c r="AC4926" s="957">
        <f t="shared" si="384"/>
        <v>0</v>
      </c>
    </row>
    <row r="4927" spans="24:29" x14ac:dyDescent="0.3">
      <c r="X4927" s="970" t="str">
        <f t="shared" si="382"/>
        <v>PAS AE 2018</v>
      </c>
      <c r="Y4927" s="970" t="str">
        <f t="shared" si="383"/>
        <v/>
      </c>
      <c r="Z4927" s="957">
        <f t="shared" si="380"/>
        <v>0</v>
      </c>
      <c r="AA4927" s="957" t="str">
        <f t="shared" si="381"/>
        <v/>
      </c>
      <c r="AB4927" s="957">
        <f t="array" ref="AB4927">MAX(($I$2:$I$10000=I4927)*($W$2:$W$10000=W4927)*($E$2:$E$10000="51")*($P$2:$P$10000))</f>
        <v>0</v>
      </c>
      <c r="AC4927" s="957">
        <f t="shared" si="384"/>
        <v>0</v>
      </c>
    </row>
    <row r="4928" spans="24:29" x14ac:dyDescent="0.3">
      <c r="X4928" s="970" t="str">
        <f t="shared" si="382"/>
        <v>PAS AE 2018</v>
      </c>
      <c r="Y4928" s="970" t="str">
        <f t="shared" si="383"/>
        <v/>
      </c>
      <c r="Z4928" s="957">
        <f t="shared" si="380"/>
        <v>0</v>
      </c>
      <c r="AA4928" s="957" t="str">
        <f t="shared" si="381"/>
        <v/>
      </c>
      <c r="AB4928" s="957">
        <f t="array" ref="AB4928">MAX(($I$2:$I$10000=I4928)*($W$2:$W$10000=W4928)*($E$2:$E$10000="51")*($P$2:$P$10000))</f>
        <v>0</v>
      </c>
      <c r="AC4928" s="957">
        <f t="shared" si="384"/>
        <v>0</v>
      </c>
    </row>
    <row r="4929" spans="24:29" x14ac:dyDescent="0.3">
      <c r="X4929" s="970" t="str">
        <f t="shared" si="382"/>
        <v>PAS AE 2018</v>
      </c>
      <c r="Y4929" s="970" t="str">
        <f t="shared" si="383"/>
        <v/>
      </c>
      <c r="Z4929" s="957">
        <f t="shared" si="380"/>
        <v>0</v>
      </c>
      <c r="AA4929" s="957" t="str">
        <f t="shared" si="381"/>
        <v/>
      </c>
      <c r="AB4929" s="957">
        <f t="array" ref="AB4929">MAX(($I$2:$I$10000=I4929)*($W$2:$W$10000=W4929)*($E$2:$E$10000="51")*($P$2:$P$10000))</f>
        <v>0</v>
      </c>
      <c r="AC4929" s="957">
        <f t="shared" si="384"/>
        <v>0</v>
      </c>
    </row>
    <row r="4930" spans="24:29" x14ac:dyDescent="0.3">
      <c r="X4930" s="970" t="str">
        <f t="shared" si="382"/>
        <v>PAS AE 2018</v>
      </c>
      <c r="Y4930" s="970" t="str">
        <f t="shared" si="383"/>
        <v/>
      </c>
      <c r="Z4930" s="957">
        <f t="shared" ref="Z4930:Z4993" si="385">IF(AND(X4930="AE 2018",Y4930&lt;&gt;"0"),F4930,0)</f>
        <v>0</v>
      </c>
      <c r="AA4930" s="957" t="str">
        <f t="shared" ref="AA4930:AA4993" si="386">LEFT(C4930,12)</f>
        <v/>
      </c>
      <c r="AB4930" s="957">
        <f t="array" ref="AB4930">MAX(($I$2:$I$10000=I4930)*($W$2:$W$10000=W4930)*($E$2:$E$10000="51")*($P$2:$P$10000))</f>
        <v>0</v>
      </c>
      <c r="AC4930" s="957">
        <f t="shared" si="384"/>
        <v>0</v>
      </c>
    </row>
    <row r="4931" spans="24:29" x14ac:dyDescent="0.3">
      <c r="X4931" s="970" t="str">
        <f t="shared" ref="X4931:X4994" si="387">IF(AND(OR(E4931="51",E4931="57",E4931="54",E4931="61"),YEAR(AB4931)=2018),"AE 2018","PAS AE 2018")</f>
        <v>PAS AE 2018</v>
      </c>
      <c r="Y4931" s="970" t="str">
        <f t="shared" ref="Y4931:Y4994" si="388">CONCATENATE(W4931,I4931,E4931)</f>
        <v/>
      </c>
      <c r="Z4931" s="957">
        <f t="shared" si="385"/>
        <v>0</v>
      </c>
      <c r="AA4931" s="957" t="str">
        <f t="shared" si="386"/>
        <v/>
      </c>
      <c r="AB4931" s="957">
        <f t="array" ref="AB4931">MAX(($I$2:$I$10000=I4931)*($W$2:$W$10000=W4931)*($E$2:$E$10000="51")*($P$2:$P$10000))</f>
        <v>0</v>
      </c>
      <c r="AC4931" s="957">
        <f t="shared" ref="AC4931:AC4994" si="389">IF(YEAR(A4931)&gt;2018,0,F4931)</f>
        <v>0</v>
      </c>
    </row>
    <row r="4932" spans="24:29" x14ac:dyDescent="0.3">
      <c r="X4932" s="970" t="str">
        <f t="shared" si="387"/>
        <v>PAS AE 2018</v>
      </c>
      <c r="Y4932" s="970" t="str">
        <f t="shared" si="388"/>
        <v/>
      </c>
      <c r="Z4932" s="957">
        <f t="shared" si="385"/>
        <v>0</v>
      </c>
      <c r="AA4932" s="957" t="str">
        <f t="shared" si="386"/>
        <v/>
      </c>
      <c r="AB4932" s="957">
        <f t="array" ref="AB4932">MAX(($I$2:$I$10000=I4932)*($W$2:$W$10000=W4932)*($E$2:$E$10000="51")*($P$2:$P$10000))</f>
        <v>0</v>
      </c>
      <c r="AC4932" s="957">
        <f t="shared" si="389"/>
        <v>0</v>
      </c>
    </row>
    <row r="4933" spans="24:29" x14ac:dyDescent="0.3">
      <c r="X4933" s="970" t="str">
        <f t="shared" si="387"/>
        <v>PAS AE 2018</v>
      </c>
      <c r="Y4933" s="970" t="str">
        <f t="shared" si="388"/>
        <v/>
      </c>
      <c r="Z4933" s="957">
        <f t="shared" si="385"/>
        <v>0</v>
      </c>
      <c r="AA4933" s="957" t="str">
        <f t="shared" si="386"/>
        <v/>
      </c>
      <c r="AB4933" s="957">
        <f t="array" ref="AB4933">MAX(($I$2:$I$10000=I4933)*($W$2:$W$10000=W4933)*($E$2:$E$10000="51")*($P$2:$P$10000))</f>
        <v>0</v>
      </c>
      <c r="AC4933" s="957">
        <f t="shared" si="389"/>
        <v>0</v>
      </c>
    </row>
    <row r="4934" spans="24:29" x14ac:dyDescent="0.3">
      <c r="X4934" s="970" t="str">
        <f t="shared" si="387"/>
        <v>PAS AE 2018</v>
      </c>
      <c r="Y4934" s="970" t="str">
        <f t="shared" si="388"/>
        <v/>
      </c>
      <c r="Z4934" s="957">
        <f t="shared" si="385"/>
        <v>0</v>
      </c>
      <c r="AA4934" s="957" t="str">
        <f t="shared" si="386"/>
        <v/>
      </c>
      <c r="AB4934" s="957">
        <f t="array" ref="AB4934">MAX(($I$2:$I$10000=I4934)*($W$2:$W$10000=W4934)*($E$2:$E$10000="51")*($P$2:$P$10000))</f>
        <v>0</v>
      </c>
      <c r="AC4934" s="957">
        <f t="shared" si="389"/>
        <v>0</v>
      </c>
    </row>
    <row r="4935" spans="24:29" x14ac:dyDescent="0.3">
      <c r="X4935" s="970" t="str">
        <f t="shared" si="387"/>
        <v>PAS AE 2018</v>
      </c>
      <c r="Y4935" s="970" t="str">
        <f t="shared" si="388"/>
        <v/>
      </c>
      <c r="Z4935" s="957">
        <f t="shared" si="385"/>
        <v>0</v>
      </c>
      <c r="AA4935" s="957" t="str">
        <f t="shared" si="386"/>
        <v/>
      </c>
      <c r="AB4935" s="957">
        <f t="array" ref="AB4935">MAX(($I$2:$I$10000=I4935)*($W$2:$W$10000=W4935)*($E$2:$E$10000="51")*($P$2:$P$10000))</f>
        <v>0</v>
      </c>
      <c r="AC4935" s="957">
        <f t="shared" si="389"/>
        <v>0</v>
      </c>
    </row>
    <row r="4936" spans="24:29" x14ac:dyDescent="0.3">
      <c r="X4936" s="970" t="str">
        <f t="shared" si="387"/>
        <v>PAS AE 2018</v>
      </c>
      <c r="Y4936" s="970" t="str">
        <f t="shared" si="388"/>
        <v/>
      </c>
      <c r="Z4936" s="957">
        <f t="shared" si="385"/>
        <v>0</v>
      </c>
      <c r="AA4936" s="957" t="str">
        <f t="shared" si="386"/>
        <v/>
      </c>
      <c r="AB4936" s="957">
        <f t="array" ref="AB4936">MAX(($I$2:$I$10000=I4936)*($W$2:$W$10000=W4936)*($E$2:$E$10000="51")*($P$2:$P$10000))</f>
        <v>0</v>
      </c>
      <c r="AC4936" s="957">
        <f t="shared" si="389"/>
        <v>0</v>
      </c>
    </row>
    <row r="4937" spans="24:29" x14ac:dyDescent="0.3">
      <c r="X4937" s="970" t="str">
        <f t="shared" si="387"/>
        <v>PAS AE 2018</v>
      </c>
      <c r="Y4937" s="970" t="str">
        <f t="shared" si="388"/>
        <v/>
      </c>
      <c r="Z4937" s="957">
        <f t="shared" si="385"/>
        <v>0</v>
      </c>
      <c r="AA4937" s="957" t="str">
        <f t="shared" si="386"/>
        <v/>
      </c>
      <c r="AB4937" s="957">
        <f t="array" ref="AB4937">MAX(($I$2:$I$10000=I4937)*($W$2:$W$10000=W4937)*($E$2:$E$10000="51")*($P$2:$P$10000))</f>
        <v>0</v>
      </c>
      <c r="AC4937" s="957">
        <f t="shared" si="389"/>
        <v>0</v>
      </c>
    </row>
    <row r="4938" spans="24:29" x14ac:dyDescent="0.3">
      <c r="X4938" s="970" t="str">
        <f t="shared" si="387"/>
        <v>PAS AE 2018</v>
      </c>
      <c r="Y4938" s="970" t="str">
        <f t="shared" si="388"/>
        <v/>
      </c>
      <c r="Z4938" s="957">
        <f t="shared" si="385"/>
        <v>0</v>
      </c>
      <c r="AA4938" s="957" t="str">
        <f t="shared" si="386"/>
        <v/>
      </c>
      <c r="AB4938" s="957">
        <f t="array" ref="AB4938">MAX(($I$2:$I$10000=I4938)*($W$2:$W$10000=W4938)*($E$2:$E$10000="51")*($P$2:$P$10000))</f>
        <v>0</v>
      </c>
      <c r="AC4938" s="957">
        <f t="shared" si="389"/>
        <v>0</v>
      </c>
    </row>
    <row r="4939" spans="24:29" x14ac:dyDescent="0.3">
      <c r="X4939" s="970" t="str">
        <f t="shared" si="387"/>
        <v>PAS AE 2018</v>
      </c>
      <c r="Y4939" s="970" t="str">
        <f t="shared" si="388"/>
        <v/>
      </c>
      <c r="Z4939" s="957">
        <f t="shared" si="385"/>
        <v>0</v>
      </c>
      <c r="AA4939" s="957" t="str">
        <f t="shared" si="386"/>
        <v/>
      </c>
      <c r="AB4939" s="957">
        <f t="array" ref="AB4939">MAX(($I$2:$I$10000=I4939)*($W$2:$W$10000=W4939)*($E$2:$E$10000="51")*($P$2:$P$10000))</f>
        <v>0</v>
      </c>
      <c r="AC4939" s="957">
        <f t="shared" si="389"/>
        <v>0</v>
      </c>
    </row>
    <row r="4940" spans="24:29" x14ac:dyDescent="0.3">
      <c r="X4940" s="970" t="str">
        <f t="shared" si="387"/>
        <v>PAS AE 2018</v>
      </c>
      <c r="Y4940" s="970" t="str">
        <f t="shared" si="388"/>
        <v/>
      </c>
      <c r="Z4940" s="957">
        <f t="shared" si="385"/>
        <v>0</v>
      </c>
      <c r="AA4940" s="957" t="str">
        <f t="shared" si="386"/>
        <v/>
      </c>
      <c r="AB4940" s="957">
        <f t="array" ref="AB4940">MAX(($I$2:$I$10000=I4940)*($W$2:$W$10000=W4940)*($E$2:$E$10000="51")*($P$2:$P$10000))</f>
        <v>0</v>
      </c>
      <c r="AC4940" s="957">
        <f t="shared" si="389"/>
        <v>0</v>
      </c>
    </row>
    <row r="4941" spans="24:29" x14ac:dyDescent="0.3">
      <c r="X4941" s="970" t="str">
        <f t="shared" si="387"/>
        <v>PAS AE 2018</v>
      </c>
      <c r="Y4941" s="970" t="str">
        <f t="shared" si="388"/>
        <v/>
      </c>
      <c r="Z4941" s="957">
        <f t="shared" si="385"/>
        <v>0</v>
      </c>
      <c r="AA4941" s="957" t="str">
        <f t="shared" si="386"/>
        <v/>
      </c>
      <c r="AB4941" s="957">
        <f t="array" ref="AB4941">MAX(($I$2:$I$10000=I4941)*($W$2:$W$10000=W4941)*($E$2:$E$10000="51")*($P$2:$P$10000))</f>
        <v>0</v>
      </c>
      <c r="AC4941" s="957">
        <f t="shared" si="389"/>
        <v>0</v>
      </c>
    </row>
    <row r="4942" spans="24:29" x14ac:dyDescent="0.3">
      <c r="X4942" s="970" t="str">
        <f t="shared" si="387"/>
        <v>PAS AE 2018</v>
      </c>
      <c r="Y4942" s="970" t="str">
        <f t="shared" si="388"/>
        <v/>
      </c>
      <c r="Z4942" s="957">
        <f t="shared" si="385"/>
        <v>0</v>
      </c>
      <c r="AA4942" s="957" t="str">
        <f t="shared" si="386"/>
        <v/>
      </c>
      <c r="AB4942" s="957">
        <f t="array" ref="AB4942">MAX(($I$2:$I$10000=I4942)*($W$2:$W$10000=W4942)*($E$2:$E$10000="51")*($P$2:$P$10000))</f>
        <v>0</v>
      </c>
      <c r="AC4942" s="957">
        <f t="shared" si="389"/>
        <v>0</v>
      </c>
    </row>
    <row r="4943" spans="24:29" x14ac:dyDescent="0.3">
      <c r="X4943" s="970" t="str">
        <f t="shared" si="387"/>
        <v>PAS AE 2018</v>
      </c>
      <c r="Y4943" s="970" t="str">
        <f t="shared" si="388"/>
        <v/>
      </c>
      <c r="Z4943" s="957">
        <f t="shared" si="385"/>
        <v>0</v>
      </c>
      <c r="AA4943" s="957" t="str">
        <f t="shared" si="386"/>
        <v/>
      </c>
      <c r="AB4943" s="957">
        <f t="array" ref="AB4943">MAX(($I$2:$I$10000=I4943)*($W$2:$W$10000=W4943)*($E$2:$E$10000="51")*($P$2:$P$10000))</f>
        <v>0</v>
      </c>
      <c r="AC4943" s="957">
        <f t="shared" si="389"/>
        <v>0</v>
      </c>
    </row>
    <row r="4944" spans="24:29" x14ac:dyDescent="0.3">
      <c r="X4944" s="970" t="str">
        <f t="shared" si="387"/>
        <v>PAS AE 2018</v>
      </c>
      <c r="Y4944" s="970" t="str">
        <f t="shared" si="388"/>
        <v/>
      </c>
      <c r="Z4944" s="957">
        <f t="shared" si="385"/>
        <v>0</v>
      </c>
      <c r="AA4944" s="957" t="str">
        <f t="shared" si="386"/>
        <v/>
      </c>
      <c r="AB4944" s="957">
        <f t="array" ref="AB4944">MAX(($I$2:$I$10000=I4944)*($W$2:$W$10000=W4944)*($E$2:$E$10000="51")*($P$2:$P$10000))</f>
        <v>0</v>
      </c>
      <c r="AC4944" s="957">
        <f t="shared" si="389"/>
        <v>0</v>
      </c>
    </row>
    <row r="4945" spans="24:29" x14ac:dyDescent="0.3">
      <c r="X4945" s="970" t="str">
        <f t="shared" si="387"/>
        <v>PAS AE 2018</v>
      </c>
      <c r="Y4945" s="970" t="str">
        <f t="shared" si="388"/>
        <v/>
      </c>
      <c r="Z4945" s="957">
        <f t="shared" si="385"/>
        <v>0</v>
      </c>
      <c r="AA4945" s="957" t="str">
        <f t="shared" si="386"/>
        <v/>
      </c>
      <c r="AB4945" s="957">
        <f t="array" ref="AB4945">MAX(($I$2:$I$10000=I4945)*($W$2:$W$10000=W4945)*($E$2:$E$10000="51")*($P$2:$P$10000))</f>
        <v>0</v>
      </c>
      <c r="AC4945" s="957">
        <f t="shared" si="389"/>
        <v>0</v>
      </c>
    </row>
    <row r="4946" spans="24:29" x14ac:dyDescent="0.3">
      <c r="X4946" s="970" t="str">
        <f t="shared" si="387"/>
        <v>PAS AE 2018</v>
      </c>
      <c r="Y4946" s="970" t="str">
        <f t="shared" si="388"/>
        <v/>
      </c>
      <c r="Z4946" s="957">
        <f t="shared" si="385"/>
        <v>0</v>
      </c>
      <c r="AA4946" s="957" t="str">
        <f t="shared" si="386"/>
        <v/>
      </c>
      <c r="AB4946" s="957">
        <f t="array" ref="AB4946">MAX(($I$2:$I$10000=I4946)*($W$2:$W$10000=W4946)*($E$2:$E$10000="51")*($P$2:$P$10000))</f>
        <v>0</v>
      </c>
      <c r="AC4946" s="957">
        <f t="shared" si="389"/>
        <v>0</v>
      </c>
    </row>
    <row r="4947" spans="24:29" x14ac:dyDescent="0.3">
      <c r="X4947" s="970" t="str">
        <f t="shared" si="387"/>
        <v>PAS AE 2018</v>
      </c>
      <c r="Y4947" s="970" t="str">
        <f t="shared" si="388"/>
        <v/>
      </c>
      <c r="Z4947" s="957">
        <f t="shared" si="385"/>
        <v>0</v>
      </c>
      <c r="AA4947" s="957" t="str">
        <f t="shared" si="386"/>
        <v/>
      </c>
      <c r="AB4947" s="957">
        <f t="array" ref="AB4947">MAX(($I$2:$I$10000=I4947)*($W$2:$W$10000=W4947)*($E$2:$E$10000="51")*($P$2:$P$10000))</f>
        <v>0</v>
      </c>
      <c r="AC4947" s="957">
        <f t="shared" si="389"/>
        <v>0</v>
      </c>
    </row>
    <row r="4948" spans="24:29" x14ac:dyDescent="0.3">
      <c r="X4948" s="970" t="str">
        <f t="shared" si="387"/>
        <v>PAS AE 2018</v>
      </c>
      <c r="Y4948" s="970" t="str">
        <f t="shared" si="388"/>
        <v/>
      </c>
      <c r="Z4948" s="957">
        <f t="shared" si="385"/>
        <v>0</v>
      </c>
      <c r="AA4948" s="957" t="str">
        <f t="shared" si="386"/>
        <v/>
      </c>
      <c r="AB4948" s="957">
        <f t="array" ref="AB4948">MAX(($I$2:$I$10000=I4948)*($W$2:$W$10000=W4948)*($E$2:$E$10000="51")*($P$2:$P$10000))</f>
        <v>0</v>
      </c>
      <c r="AC4948" s="957">
        <f t="shared" si="389"/>
        <v>0</v>
      </c>
    </row>
    <row r="4949" spans="24:29" x14ac:dyDescent="0.3">
      <c r="X4949" s="970" t="str">
        <f t="shared" si="387"/>
        <v>PAS AE 2018</v>
      </c>
      <c r="Y4949" s="970" t="str">
        <f t="shared" si="388"/>
        <v/>
      </c>
      <c r="Z4949" s="957">
        <f t="shared" si="385"/>
        <v>0</v>
      </c>
      <c r="AA4949" s="957" t="str">
        <f t="shared" si="386"/>
        <v/>
      </c>
      <c r="AB4949" s="957">
        <f t="array" ref="AB4949">MAX(($I$2:$I$10000=I4949)*($W$2:$W$10000=W4949)*($E$2:$E$10000="51")*($P$2:$P$10000))</f>
        <v>0</v>
      </c>
      <c r="AC4949" s="957">
        <f t="shared" si="389"/>
        <v>0</v>
      </c>
    </row>
    <row r="4950" spans="24:29" x14ac:dyDescent="0.3">
      <c r="X4950" s="970" t="str">
        <f t="shared" si="387"/>
        <v>PAS AE 2018</v>
      </c>
      <c r="Y4950" s="970" t="str">
        <f t="shared" si="388"/>
        <v/>
      </c>
      <c r="Z4950" s="957">
        <f t="shared" si="385"/>
        <v>0</v>
      </c>
      <c r="AA4950" s="957" t="str">
        <f t="shared" si="386"/>
        <v/>
      </c>
      <c r="AB4950" s="957">
        <f t="array" ref="AB4950">MAX(($I$2:$I$10000=I4950)*($W$2:$W$10000=W4950)*($E$2:$E$10000="51")*($P$2:$P$10000))</f>
        <v>0</v>
      </c>
      <c r="AC4950" s="957">
        <f t="shared" si="389"/>
        <v>0</v>
      </c>
    </row>
    <row r="4951" spans="24:29" x14ac:dyDescent="0.3">
      <c r="X4951" s="970" t="str">
        <f t="shared" si="387"/>
        <v>PAS AE 2018</v>
      </c>
      <c r="Y4951" s="970" t="str">
        <f t="shared" si="388"/>
        <v/>
      </c>
      <c r="Z4951" s="957">
        <f t="shared" si="385"/>
        <v>0</v>
      </c>
      <c r="AA4951" s="957" t="str">
        <f t="shared" si="386"/>
        <v/>
      </c>
      <c r="AB4951" s="957">
        <f t="array" ref="AB4951">MAX(($I$2:$I$10000=I4951)*($W$2:$W$10000=W4951)*($E$2:$E$10000="51")*($P$2:$P$10000))</f>
        <v>0</v>
      </c>
      <c r="AC4951" s="957">
        <f t="shared" si="389"/>
        <v>0</v>
      </c>
    </row>
    <row r="4952" spans="24:29" x14ac:dyDescent="0.3">
      <c r="X4952" s="970" t="str">
        <f t="shared" si="387"/>
        <v>PAS AE 2018</v>
      </c>
      <c r="Y4952" s="970" t="str">
        <f t="shared" si="388"/>
        <v/>
      </c>
      <c r="Z4952" s="957">
        <f t="shared" si="385"/>
        <v>0</v>
      </c>
      <c r="AA4952" s="957" t="str">
        <f t="shared" si="386"/>
        <v/>
      </c>
      <c r="AB4952" s="957">
        <f t="array" ref="AB4952">MAX(($I$2:$I$10000=I4952)*($W$2:$W$10000=W4952)*($E$2:$E$10000="51")*($P$2:$P$10000))</f>
        <v>0</v>
      </c>
      <c r="AC4952" s="957">
        <f t="shared" si="389"/>
        <v>0</v>
      </c>
    </row>
    <row r="4953" spans="24:29" x14ac:dyDescent="0.3">
      <c r="X4953" s="970" t="str">
        <f t="shared" si="387"/>
        <v>PAS AE 2018</v>
      </c>
      <c r="Y4953" s="970" t="str">
        <f t="shared" si="388"/>
        <v/>
      </c>
      <c r="Z4953" s="957">
        <f t="shared" si="385"/>
        <v>0</v>
      </c>
      <c r="AA4953" s="957" t="str">
        <f t="shared" si="386"/>
        <v/>
      </c>
      <c r="AB4953" s="957">
        <f t="array" ref="AB4953">MAX(($I$2:$I$10000=I4953)*($W$2:$W$10000=W4953)*($E$2:$E$10000="51")*($P$2:$P$10000))</f>
        <v>0</v>
      </c>
      <c r="AC4953" s="957">
        <f t="shared" si="389"/>
        <v>0</v>
      </c>
    </row>
    <row r="4954" spans="24:29" x14ac:dyDescent="0.3">
      <c r="X4954" s="970" t="str">
        <f t="shared" si="387"/>
        <v>PAS AE 2018</v>
      </c>
      <c r="Y4954" s="970" t="str">
        <f t="shared" si="388"/>
        <v/>
      </c>
      <c r="Z4954" s="957">
        <f t="shared" si="385"/>
        <v>0</v>
      </c>
      <c r="AA4954" s="957" t="str">
        <f t="shared" si="386"/>
        <v/>
      </c>
      <c r="AB4954" s="957">
        <f t="array" ref="AB4954">MAX(($I$2:$I$10000=I4954)*($W$2:$W$10000=W4954)*($E$2:$E$10000="51")*($P$2:$P$10000))</f>
        <v>0</v>
      </c>
      <c r="AC4954" s="957">
        <f t="shared" si="389"/>
        <v>0</v>
      </c>
    </row>
    <row r="4955" spans="24:29" x14ac:dyDescent="0.3">
      <c r="X4955" s="970" t="str">
        <f t="shared" si="387"/>
        <v>PAS AE 2018</v>
      </c>
      <c r="Y4955" s="970" t="str">
        <f t="shared" si="388"/>
        <v/>
      </c>
      <c r="Z4955" s="957">
        <f t="shared" si="385"/>
        <v>0</v>
      </c>
      <c r="AA4955" s="957" t="str">
        <f t="shared" si="386"/>
        <v/>
      </c>
      <c r="AB4955" s="957">
        <f t="array" ref="AB4955">MAX(($I$2:$I$10000=I4955)*($W$2:$W$10000=W4955)*($E$2:$E$10000="51")*($P$2:$P$10000))</f>
        <v>0</v>
      </c>
      <c r="AC4955" s="957">
        <f t="shared" si="389"/>
        <v>0</v>
      </c>
    </row>
    <row r="4956" spans="24:29" x14ac:dyDescent="0.3">
      <c r="X4956" s="970" t="str">
        <f t="shared" si="387"/>
        <v>PAS AE 2018</v>
      </c>
      <c r="Y4956" s="970" t="str">
        <f t="shared" si="388"/>
        <v/>
      </c>
      <c r="Z4956" s="957">
        <f t="shared" si="385"/>
        <v>0</v>
      </c>
      <c r="AA4956" s="957" t="str">
        <f t="shared" si="386"/>
        <v/>
      </c>
      <c r="AB4956" s="957">
        <f t="array" ref="AB4956">MAX(($I$2:$I$10000=I4956)*($W$2:$W$10000=W4956)*($E$2:$E$10000="51")*($P$2:$P$10000))</f>
        <v>0</v>
      </c>
      <c r="AC4956" s="957">
        <f t="shared" si="389"/>
        <v>0</v>
      </c>
    </row>
    <row r="4957" spans="24:29" x14ac:dyDescent="0.3">
      <c r="X4957" s="970" t="str">
        <f t="shared" si="387"/>
        <v>PAS AE 2018</v>
      </c>
      <c r="Y4957" s="970" t="str">
        <f t="shared" si="388"/>
        <v/>
      </c>
      <c r="Z4957" s="957">
        <f t="shared" si="385"/>
        <v>0</v>
      </c>
      <c r="AA4957" s="957" t="str">
        <f t="shared" si="386"/>
        <v/>
      </c>
      <c r="AB4957" s="957">
        <f t="array" ref="AB4957">MAX(($I$2:$I$10000=I4957)*($W$2:$W$10000=W4957)*($E$2:$E$10000="51")*($P$2:$P$10000))</f>
        <v>0</v>
      </c>
      <c r="AC4957" s="957">
        <f t="shared" si="389"/>
        <v>0</v>
      </c>
    </row>
    <row r="4958" spans="24:29" x14ac:dyDescent="0.3">
      <c r="X4958" s="970" t="str">
        <f t="shared" si="387"/>
        <v>PAS AE 2018</v>
      </c>
      <c r="Y4958" s="970" t="str">
        <f t="shared" si="388"/>
        <v/>
      </c>
      <c r="Z4958" s="957">
        <f t="shared" si="385"/>
        <v>0</v>
      </c>
      <c r="AA4958" s="957" t="str">
        <f t="shared" si="386"/>
        <v/>
      </c>
      <c r="AB4958" s="957">
        <f t="array" ref="AB4958">MAX(($I$2:$I$10000=I4958)*($W$2:$W$10000=W4958)*($E$2:$E$10000="51")*($P$2:$P$10000))</f>
        <v>0</v>
      </c>
      <c r="AC4958" s="957">
        <f t="shared" si="389"/>
        <v>0</v>
      </c>
    </row>
    <row r="4959" spans="24:29" x14ac:dyDescent="0.3">
      <c r="X4959" s="970" t="str">
        <f t="shared" si="387"/>
        <v>PAS AE 2018</v>
      </c>
      <c r="Y4959" s="970" t="str">
        <f t="shared" si="388"/>
        <v/>
      </c>
      <c r="Z4959" s="957">
        <f t="shared" si="385"/>
        <v>0</v>
      </c>
      <c r="AA4959" s="957" t="str">
        <f t="shared" si="386"/>
        <v/>
      </c>
      <c r="AB4959" s="957">
        <f t="array" ref="AB4959">MAX(($I$2:$I$10000=I4959)*($W$2:$W$10000=W4959)*($E$2:$E$10000="51")*($P$2:$P$10000))</f>
        <v>0</v>
      </c>
      <c r="AC4959" s="957">
        <f t="shared" si="389"/>
        <v>0</v>
      </c>
    </row>
    <row r="4960" spans="24:29" x14ac:dyDescent="0.3">
      <c r="X4960" s="970" t="str">
        <f t="shared" si="387"/>
        <v>PAS AE 2018</v>
      </c>
      <c r="Y4960" s="970" t="str">
        <f t="shared" si="388"/>
        <v/>
      </c>
      <c r="Z4960" s="957">
        <f t="shared" si="385"/>
        <v>0</v>
      </c>
      <c r="AA4960" s="957" t="str">
        <f t="shared" si="386"/>
        <v/>
      </c>
      <c r="AB4960" s="957">
        <f t="array" ref="AB4960">MAX(($I$2:$I$10000=I4960)*($W$2:$W$10000=W4960)*($E$2:$E$10000="51")*($P$2:$P$10000))</f>
        <v>0</v>
      </c>
      <c r="AC4960" s="957">
        <f t="shared" si="389"/>
        <v>0</v>
      </c>
    </row>
    <row r="4961" spans="24:29" x14ac:dyDescent="0.3">
      <c r="X4961" s="970" t="str">
        <f t="shared" si="387"/>
        <v>PAS AE 2018</v>
      </c>
      <c r="Y4961" s="970" t="str">
        <f t="shared" si="388"/>
        <v/>
      </c>
      <c r="Z4961" s="957">
        <f t="shared" si="385"/>
        <v>0</v>
      </c>
      <c r="AA4961" s="957" t="str">
        <f t="shared" si="386"/>
        <v/>
      </c>
      <c r="AB4961" s="957">
        <f t="array" ref="AB4961">MAX(($I$2:$I$10000=I4961)*($W$2:$W$10000=W4961)*($E$2:$E$10000="51")*($P$2:$P$10000))</f>
        <v>0</v>
      </c>
      <c r="AC4961" s="957">
        <f t="shared" si="389"/>
        <v>0</v>
      </c>
    </row>
    <row r="4962" spans="24:29" x14ac:dyDescent="0.3">
      <c r="X4962" s="970" t="str">
        <f t="shared" si="387"/>
        <v>PAS AE 2018</v>
      </c>
      <c r="Y4962" s="970" t="str">
        <f t="shared" si="388"/>
        <v/>
      </c>
      <c r="Z4962" s="957">
        <f t="shared" si="385"/>
        <v>0</v>
      </c>
      <c r="AA4962" s="957" t="str">
        <f t="shared" si="386"/>
        <v/>
      </c>
      <c r="AB4962" s="957">
        <f t="array" ref="AB4962">MAX(($I$2:$I$10000=I4962)*($W$2:$W$10000=W4962)*($E$2:$E$10000="51")*($P$2:$P$10000))</f>
        <v>0</v>
      </c>
      <c r="AC4962" s="957">
        <f t="shared" si="389"/>
        <v>0</v>
      </c>
    </row>
    <row r="4963" spans="24:29" x14ac:dyDescent="0.3">
      <c r="X4963" s="970" t="str">
        <f t="shared" si="387"/>
        <v>PAS AE 2018</v>
      </c>
      <c r="Y4963" s="970" t="str">
        <f t="shared" si="388"/>
        <v/>
      </c>
      <c r="Z4963" s="957">
        <f t="shared" si="385"/>
        <v>0</v>
      </c>
      <c r="AA4963" s="957" t="str">
        <f t="shared" si="386"/>
        <v/>
      </c>
      <c r="AB4963" s="957">
        <f t="array" ref="AB4963">MAX(($I$2:$I$10000=I4963)*($W$2:$W$10000=W4963)*($E$2:$E$10000="51")*($P$2:$P$10000))</f>
        <v>0</v>
      </c>
      <c r="AC4963" s="957">
        <f t="shared" si="389"/>
        <v>0</v>
      </c>
    </row>
    <row r="4964" spans="24:29" x14ac:dyDescent="0.3">
      <c r="X4964" s="970" t="str">
        <f t="shared" si="387"/>
        <v>PAS AE 2018</v>
      </c>
      <c r="Y4964" s="970" t="str">
        <f t="shared" si="388"/>
        <v/>
      </c>
      <c r="Z4964" s="957">
        <f t="shared" si="385"/>
        <v>0</v>
      </c>
      <c r="AA4964" s="957" t="str">
        <f t="shared" si="386"/>
        <v/>
      </c>
      <c r="AB4964" s="957">
        <f t="array" ref="AB4964">MAX(($I$2:$I$10000=I4964)*($W$2:$W$10000=W4964)*($E$2:$E$10000="51")*($P$2:$P$10000))</f>
        <v>0</v>
      </c>
      <c r="AC4964" s="957">
        <f t="shared" si="389"/>
        <v>0</v>
      </c>
    </row>
    <row r="4965" spans="24:29" x14ac:dyDescent="0.3">
      <c r="X4965" s="970" t="str">
        <f t="shared" si="387"/>
        <v>PAS AE 2018</v>
      </c>
      <c r="Y4965" s="970" t="str">
        <f t="shared" si="388"/>
        <v/>
      </c>
      <c r="Z4965" s="957">
        <f t="shared" si="385"/>
        <v>0</v>
      </c>
      <c r="AA4965" s="957" t="str">
        <f t="shared" si="386"/>
        <v/>
      </c>
      <c r="AB4965" s="957">
        <f t="array" ref="AB4965">MAX(($I$2:$I$10000=I4965)*($W$2:$W$10000=W4965)*($E$2:$E$10000="51")*($P$2:$P$10000))</f>
        <v>0</v>
      </c>
      <c r="AC4965" s="957">
        <f t="shared" si="389"/>
        <v>0</v>
      </c>
    </row>
    <row r="4966" spans="24:29" x14ac:dyDescent="0.3">
      <c r="X4966" s="970" t="str">
        <f t="shared" si="387"/>
        <v>PAS AE 2018</v>
      </c>
      <c r="Y4966" s="970" t="str">
        <f t="shared" si="388"/>
        <v/>
      </c>
      <c r="Z4966" s="957">
        <f t="shared" si="385"/>
        <v>0</v>
      </c>
      <c r="AA4966" s="957" t="str">
        <f t="shared" si="386"/>
        <v/>
      </c>
      <c r="AB4966" s="957">
        <f t="array" ref="AB4966">MAX(($I$2:$I$10000=I4966)*($W$2:$W$10000=W4966)*($E$2:$E$10000="51")*($P$2:$P$10000))</f>
        <v>0</v>
      </c>
      <c r="AC4966" s="957">
        <f t="shared" si="389"/>
        <v>0</v>
      </c>
    </row>
    <row r="4967" spans="24:29" x14ac:dyDescent="0.3">
      <c r="X4967" s="970" t="str">
        <f t="shared" si="387"/>
        <v>PAS AE 2018</v>
      </c>
      <c r="Y4967" s="970" t="str">
        <f t="shared" si="388"/>
        <v/>
      </c>
      <c r="Z4967" s="957">
        <f t="shared" si="385"/>
        <v>0</v>
      </c>
      <c r="AA4967" s="957" t="str">
        <f t="shared" si="386"/>
        <v/>
      </c>
      <c r="AB4967" s="957">
        <f t="array" ref="AB4967">MAX(($I$2:$I$10000=I4967)*($W$2:$W$10000=W4967)*($E$2:$E$10000="51")*($P$2:$P$10000))</f>
        <v>0</v>
      </c>
      <c r="AC4967" s="957">
        <f t="shared" si="389"/>
        <v>0</v>
      </c>
    </row>
    <row r="4968" spans="24:29" x14ac:dyDescent="0.3">
      <c r="X4968" s="970" t="str">
        <f t="shared" si="387"/>
        <v>PAS AE 2018</v>
      </c>
      <c r="Y4968" s="970" t="str">
        <f t="shared" si="388"/>
        <v/>
      </c>
      <c r="Z4968" s="957">
        <f t="shared" si="385"/>
        <v>0</v>
      </c>
      <c r="AA4968" s="957" t="str">
        <f t="shared" si="386"/>
        <v/>
      </c>
      <c r="AB4968" s="957">
        <f t="array" ref="AB4968">MAX(($I$2:$I$10000=I4968)*($W$2:$W$10000=W4968)*($E$2:$E$10000="51")*($P$2:$P$10000))</f>
        <v>0</v>
      </c>
      <c r="AC4968" s="957">
        <f t="shared" si="389"/>
        <v>0</v>
      </c>
    </row>
    <row r="4969" spans="24:29" x14ac:dyDescent="0.3">
      <c r="X4969" s="970" t="str">
        <f t="shared" si="387"/>
        <v>PAS AE 2018</v>
      </c>
      <c r="Y4969" s="970" t="str">
        <f t="shared" si="388"/>
        <v/>
      </c>
      <c r="Z4969" s="957">
        <f t="shared" si="385"/>
        <v>0</v>
      </c>
      <c r="AA4969" s="957" t="str">
        <f t="shared" si="386"/>
        <v/>
      </c>
      <c r="AB4969" s="957">
        <f t="array" ref="AB4969">MAX(($I$2:$I$10000=I4969)*($W$2:$W$10000=W4969)*($E$2:$E$10000="51")*($P$2:$P$10000))</f>
        <v>0</v>
      </c>
      <c r="AC4969" s="957">
        <f t="shared" si="389"/>
        <v>0</v>
      </c>
    </row>
    <row r="4970" spans="24:29" x14ac:dyDescent="0.3">
      <c r="X4970" s="970" t="str">
        <f t="shared" si="387"/>
        <v>PAS AE 2018</v>
      </c>
      <c r="Y4970" s="970" t="str">
        <f t="shared" si="388"/>
        <v/>
      </c>
      <c r="Z4970" s="957">
        <f t="shared" si="385"/>
        <v>0</v>
      </c>
      <c r="AA4970" s="957" t="str">
        <f t="shared" si="386"/>
        <v/>
      </c>
      <c r="AB4970" s="957">
        <f t="array" ref="AB4970">MAX(($I$2:$I$10000=I4970)*($W$2:$W$10000=W4970)*($E$2:$E$10000="51")*($P$2:$P$10000))</f>
        <v>0</v>
      </c>
      <c r="AC4970" s="957">
        <f t="shared" si="389"/>
        <v>0</v>
      </c>
    </row>
    <row r="4971" spans="24:29" x14ac:dyDescent="0.3">
      <c r="X4971" s="970" t="str">
        <f t="shared" si="387"/>
        <v>PAS AE 2018</v>
      </c>
      <c r="Y4971" s="970" t="str">
        <f t="shared" si="388"/>
        <v/>
      </c>
      <c r="Z4971" s="957">
        <f t="shared" si="385"/>
        <v>0</v>
      </c>
      <c r="AA4971" s="957" t="str">
        <f t="shared" si="386"/>
        <v/>
      </c>
      <c r="AB4971" s="957">
        <f t="array" ref="AB4971">MAX(($I$2:$I$10000=I4971)*($W$2:$W$10000=W4971)*($E$2:$E$10000="51")*($P$2:$P$10000))</f>
        <v>0</v>
      </c>
      <c r="AC4971" s="957">
        <f t="shared" si="389"/>
        <v>0</v>
      </c>
    </row>
    <row r="4972" spans="24:29" x14ac:dyDescent="0.3">
      <c r="X4972" s="970" t="str">
        <f t="shared" si="387"/>
        <v>PAS AE 2018</v>
      </c>
      <c r="Y4972" s="970" t="str">
        <f t="shared" si="388"/>
        <v/>
      </c>
      <c r="Z4972" s="957">
        <f t="shared" si="385"/>
        <v>0</v>
      </c>
      <c r="AA4972" s="957" t="str">
        <f t="shared" si="386"/>
        <v/>
      </c>
      <c r="AB4972" s="957">
        <f t="array" ref="AB4972">MAX(($I$2:$I$10000=I4972)*($W$2:$W$10000=W4972)*($E$2:$E$10000="51")*($P$2:$P$10000))</f>
        <v>0</v>
      </c>
      <c r="AC4972" s="957">
        <f t="shared" si="389"/>
        <v>0</v>
      </c>
    </row>
    <row r="4973" spans="24:29" x14ac:dyDescent="0.3">
      <c r="X4973" s="970" t="str">
        <f t="shared" si="387"/>
        <v>PAS AE 2018</v>
      </c>
      <c r="Y4973" s="970" t="str">
        <f t="shared" si="388"/>
        <v/>
      </c>
      <c r="Z4973" s="957">
        <f t="shared" si="385"/>
        <v>0</v>
      </c>
      <c r="AA4973" s="957" t="str">
        <f t="shared" si="386"/>
        <v/>
      </c>
      <c r="AB4973" s="957">
        <f t="array" ref="AB4973">MAX(($I$2:$I$10000=I4973)*($W$2:$W$10000=W4973)*($E$2:$E$10000="51")*($P$2:$P$10000))</f>
        <v>0</v>
      </c>
      <c r="AC4973" s="957">
        <f t="shared" si="389"/>
        <v>0</v>
      </c>
    </row>
    <row r="4974" spans="24:29" x14ac:dyDescent="0.3">
      <c r="X4974" s="970" t="str">
        <f t="shared" si="387"/>
        <v>PAS AE 2018</v>
      </c>
      <c r="Y4974" s="970" t="str">
        <f t="shared" si="388"/>
        <v/>
      </c>
      <c r="Z4974" s="957">
        <f t="shared" si="385"/>
        <v>0</v>
      </c>
      <c r="AA4974" s="957" t="str">
        <f t="shared" si="386"/>
        <v/>
      </c>
      <c r="AB4974" s="957">
        <f t="array" ref="AB4974">MAX(($I$2:$I$10000=I4974)*($W$2:$W$10000=W4974)*($E$2:$E$10000="51")*($P$2:$P$10000))</f>
        <v>0</v>
      </c>
      <c r="AC4974" s="957">
        <f t="shared" si="389"/>
        <v>0</v>
      </c>
    </row>
    <row r="4975" spans="24:29" x14ac:dyDescent="0.3">
      <c r="X4975" s="970" t="str">
        <f t="shared" si="387"/>
        <v>PAS AE 2018</v>
      </c>
      <c r="Y4975" s="970" t="str">
        <f t="shared" si="388"/>
        <v/>
      </c>
      <c r="Z4975" s="957">
        <f t="shared" si="385"/>
        <v>0</v>
      </c>
      <c r="AA4975" s="957" t="str">
        <f t="shared" si="386"/>
        <v/>
      </c>
      <c r="AB4975" s="957">
        <f t="array" ref="AB4975">MAX(($I$2:$I$10000=I4975)*($W$2:$W$10000=W4975)*($E$2:$E$10000="51")*($P$2:$P$10000))</f>
        <v>0</v>
      </c>
      <c r="AC4975" s="957">
        <f t="shared" si="389"/>
        <v>0</v>
      </c>
    </row>
    <row r="4976" spans="24:29" x14ac:dyDescent="0.3">
      <c r="X4976" s="970" t="str">
        <f t="shared" si="387"/>
        <v>PAS AE 2018</v>
      </c>
      <c r="Y4976" s="970" t="str">
        <f t="shared" si="388"/>
        <v/>
      </c>
      <c r="Z4976" s="957">
        <f t="shared" si="385"/>
        <v>0</v>
      </c>
      <c r="AA4976" s="957" t="str">
        <f t="shared" si="386"/>
        <v/>
      </c>
      <c r="AB4976" s="957">
        <f t="array" ref="AB4976">MAX(($I$2:$I$10000=I4976)*($W$2:$W$10000=W4976)*($E$2:$E$10000="51")*($P$2:$P$10000))</f>
        <v>0</v>
      </c>
      <c r="AC4976" s="957">
        <f t="shared" si="389"/>
        <v>0</v>
      </c>
    </row>
    <row r="4977" spans="24:29" x14ac:dyDescent="0.3">
      <c r="X4977" s="970" t="str">
        <f t="shared" si="387"/>
        <v>PAS AE 2018</v>
      </c>
      <c r="Y4977" s="970" t="str">
        <f t="shared" si="388"/>
        <v/>
      </c>
      <c r="Z4977" s="957">
        <f t="shared" si="385"/>
        <v>0</v>
      </c>
      <c r="AA4977" s="957" t="str">
        <f t="shared" si="386"/>
        <v/>
      </c>
      <c r="AB4977" s="957">
        <f t="array" ref="AB4977">MAX(($I$2:$I$10000=I4977)*($W$2:$W$10000=W4977)*($E$2:$E$10000="51")*($P$2:$P$10000))</f>
        <v>0</v>
      </c>
      <c r="AC4977" s="957">
        <f t="shared" si="389"/>
        <v>0</v>
      </c>
    </row>
    <row r="4978" spans="24:29" x14ac:dyDescent="0.3">
      <c r="X4978" s="970" t="str">
        <f t="shared" si="387"/>
        <v>PAS AE 2018</v>
      </c>
      <c r="Y4978" s="970" t="str">
        <f t="shared" si="388"/>
        <v/>
      </c>
      <c r="Z4978" s="957">
        <f t="shared" si="385"/>
        <v>0</v>
      </c>
      <c r="AA4978" s="957" t="str">
        <f t="shared" si="386"/>
        <v/>
      </c>
      <c r="AB4978" s="957">
        <f t="array" ref="AB4978">MAX(($I$2:$I$10000=I4978)*($W$2:$W$10000=W4978)*($E$2:$E$10000="51")*($P$2:$P$10000))</f>
        <v>0</v>
      </c>
      <c r="AC4978" s="957">
        <f t="shared" si="389"/>
        <v>0</v>
      </c>
    </row>
    <row r="4979" spans="24:29" x14ac:dyDescent="0.3">
      <c r="X4979" s="970" t="str">
        <f t="shared" si="387"/>
        <v>PAS AE 2018</v>
      </c>
      <c r="Y4979" s="970" t="str">
        <f t="shared" si="388"/>
        <v/>
      </c>
      <c r="Z4979" s="957">
        <f t="shared" si="385"/>
        <v>0</v>
      </c>
      <c r="AA4979" s="957" t="str">
        <f t="shared" si="386"/>
        <v/>
      </c>
      <c r="AB4979" s="957">
        <f t="array" ref="AB4979">MAX(($I$2:$I$10000=I4979)*($W$2:$W$10000=W4979)*($E$2:$E$10000="51")*($P$2:$P$10000))</f>
        <v>0</v>
      </c>
      <c r="AC4979" s="957">
        <f t="shared" si="389"/>
        <v>0</v>
      </c>
    </row>
    <row r="4980" spans="24:29" x14ac:dyDescent="0.3">
      <c r="X4980" s="970" t="str">
        <f t="shared" si="387"/>
        <v>PAS AE 2018</v>
      </c>
      <c r="Y4980" s="970" t="str">
        <f t="shared" si="388"/>
        <v/>
      </c>
      <c r="Z4980" s="957">
        <f t="shared" si="385"/>
        <v>0</v>
      </c>
      <c r="AA4980" s="957" t="str">
        <f t="shared" si="386"/>
        <v/>
      </c>
      <c r="AB4980" s="957">
        <f t="array" ref="AB4980">MAX(($I$2:$I$10000=I4980)*($W$2:$W$10000=W4980)*($E$2:$E$10000="51")*($P$2:$P$10000))</f>
        <v>0</v>
      </c>
      <c r="AC4980" s="957">
        <f t="shared" si="389"/>
        <v>0</v>
      </c>
    </row>
    <row r="4981" spans="24:29" x14ac:dyDescent="0.3">
      <c r="X4981" s="970" t="str">
        <f t="shared" si="387"/>
        <v>PAS AE 2018</v>
      </c>
      <c r="Y4981" s="970" t="str">
        <f t="shared" si="388"/>
        <v/>
      </c>
      <c r="Z4981" s="957">
        <f t="shared" si="385"/>
        <v>0</v>
      </c>
      <c r="AA4981" s="957" t="str">
        <f t="shared" si="386"/>
        <v/>
      </c>
      <c r="AB4981" s="957">
        <f t="array" ref="AB4981">MAX(($I$2:$I$10000=I4981)*($W$2:$W$10000=W4981)*($E$2:$E$10000="51")*($P$2:$P$10000))</f>
        <v>0</v>
      </c>
      <c r="AC4981" s="957">
        <f t="shared" si="389"/>
        <v>0</v>
      </c>
    </row>
    <row r="4982" spans="24:29" x14ac:dyDescent="0.3">
      <c r="X4982" s="970" t="str">
        <f t="shared" si="387"/>
        <v>PAS AE 2018</v>
      </c>
      <c r="Y4982" s="970" t="str">
        <f t="shared" si="388"/>
        <v/>
      </c>
      <c r="Z4982" s="957">
        <f t="shared" si="385"/>
        <v>0</v>
      </c>
      <c r="AA4982" s="957" t="str">
        <f t="shared" si="386"/>
        <v/>
      </c>
      <c r="AB4982" s="957">
        <f t="array" ref="AB4982">MAX(($I$2:$I$10000=I4982)*($W$2:$W$10000=W4982)*($E$2:$E$10000="51")*($P$2:$P$10000))</f>
        <v>0</v>
      </c>
      <c r="AC4982" s="957">
        <f t="shared" si="389"/>
        <v>0</v>
      </c>
    </row>
    <row r="4983" spans="24:29" x14ac:dyDescent="0.3">
      <c r="X4983" s="970" t="str">
        <f t="shared" si="387"/>
        <v>PAS AE 2018</v>
      </c>
      <c r="Y4983" s="970" t="str">
        <f t="shared" si="388"/>
        <v/>
      </c>
      <c r="Z4983" s="957">
        <f t="shared" si="385"/>
        <v>0</v>
      </c>
      <c r="AA4983" s="957" t="str">
        <f t="shared" si="386"/>
        <v/>
      </c>
      <c r="AB4983" s="957">
        <f t="array" ref="AB4983">MAX(($I$2:$I$10000=I4983)*($W$2:$W$10000=W4983)*($E$2:$E$10000="51")*($P$2:$P$10000))</f>
        <v>0</v>
      </c>
      <c r="AC4983" s="957">
        <f t="shared" si="389"/>
        <v>0</v>
      </c>
    </row>
    <row r="4984" spans="24:29" x14ac:dyDescent="0.3">
      <c r="X4984" s="970" t="str">
        <f t="shared" si="387"/>
        <v>PAS AE 2018</v>
      </c>
      <c r="Y4984" s="970" t="str">
        <f t="shared" si="388"/>
        <v/>
      </c>
      <c r="Z4984" s="957">
        <f t="shared" si="385"/>
        <v>0</v>
      </c>
      <c r="AA4984" s="957" t="str">
        <f t="shared" si="386"/>
        <v/>
      </c>
      <c r="AB4984" s="957">
        <f t="array" ref="AB4984">MAX(($I$2:$I$10000=I4984)*($W$2:$W$10000=W4984)*($E$2:$E$10000="51")*($P$2:$P$10000))</f>
        <v>0</v>
      </c>
      <c r="AC4984" s="957">
        <f t="shared" si="389"/>
        <v>0</v>
      </c>
    </row>
    <row r="4985" spans="24:29" x14ac:dyDescent="0.3">
      <c r="X4985" s="970" t="str">
        <f t="shared" si="387"/>
        <v>PAS AE 2018</v>
      </c>
      <c r="Y4985" s="970" t="str">
        <f t="shared" si="388"/>
        <v/>
      </c>
      <c r="Z4985" s="957">
        <f t="shared" si="385"/>
        <v>0</v>
      </c>
      <c r="AA4985" s="957" t="str">
        <f t="shared" si="386"/>
        <v/>
      </c>
      <c r="AB4985" s="957">
        <f t="array" ref="AB4985">MAX(($I$2:$I$10000=I4985)*($W$2:$W$10000=W4985)*($E$2:$E$10000="51")*($P$2:$P$10000))</f>
        <v>0</v>
      </c>
      <c r="AC4985" s="957">
        <f t="shared" si="389"/>
        <v>0</v>
      </c>
    </row>
    <row r="4986" spans="24:29" x14ac:dyDescent="0.3">
      <c r="X4986" s="970" t="str">
        <f t="shared" si="387"/>
        <v>PAS AE 2018</v>
      </c>
      <c r="Y4986" s="970" t="str">
        <f t="shared" si="388"/>
        <v/>
      </c>
      <c r="Z4986" s="957">
        <f t="shared" si="385"/>
        <v>0</v>
      </c>
      <c r="AA4986" s="957" t="str">
        <f t="shared" si="386"/>
        <v/>
      </c>
      <c r="AB4986" s="957">
        <f t="array" ref="AB4986">MAX(($I$2:$I$10000=I4986)*($W$2:$W$10000=W4986)*($E$2:$E$10000="51")*($P$2:$P$10000))</f>
        <v>0</v>
      </c>
      <c r="AC4986" s="957">
        <f t="shared" si="389"/>
        <v>0</v>
      </c>
    </row>
    <row r="4987" spans="24:29" x14ac:dyDescent="0.3">
      <c r="X4987" s="970" t="str">
        <f t="shared" si="387"/>
        <v>PAS AE 2018</v>
      </c>
      <c r="Y4987" s="970" t="str">
        <f t="shared" si="388"/>
        <v/>
      </c>
      <c r="Z4987" s="957">
        <f t="shared" si="385"/>
        <v>0</v>
      </c>
      <c r="AA4987" s="957" t="str">
        <f t="shared" si="386"/>
        <v/>
      </c>
      <c r="AB4987" s="957">
        <f t="array" ref="AB4987">MAX(($I$2:$I$10000=I4987)*($W$2:$W$10000=W4987)*($E$2:$E$10000="51")*($P$2:$P$10000))</f>
        <v>0</v>
      </c>
      <c r="AC4987" s="957">
        <f t="shared" si="389"/>
        <v>0</v>
      </c>
    </row>
    <row r="4988" spans="24:29" x14ac:dyDescent="0.3">
      <c r="X4988" s="970" t="str">
        <f t="shared" si="387"/>
        <v>PAS AE 2018</v>
      </c>
      <c r="Y4988" s="970" t="str">
        <f t="shared" si="388"/>
        <v/>
      </c>
      <c r="Z4988" s="957">
        <f t="shared" si="385"/>
        <v>0</v>
      </c>
      <c r="AA4988" s="957" t="str">
        <f t="shared" si="386"/>
        <v/>
      </c>
      <c r="AB4988" s="957">
        <f t="array" ref="AB4988">MAX(($I$2:$I$10000=I4988)*($W$2:$W$10000=W4988)*($E$2:$E$10000="51")*($P$2:$P$10000))</f>
        <v>0</v>
      </c>
      <c r="AC4988" s="957">
        <f t="shared" si="389"/>
        <v>0</v>
      </c>
    </row>
    <row r="4989" spans="24:29" x14ac:dyDescent="0.3">
      <c r="X4989" s="970" t="str">
        <f t="shared" si="387"/>
        <v>PAS AE 2018</v>
      </c>
      <c r="Y4989" s="970" t="str">
        <f t="shared" si="388"/>
        <v/>
      </c>
      <c r="Z4989" s="957">
        <f t="shared" si="385"/>
        <v>0</v>
      </c>
      <c r="AA4989" s="957" t="str">
        <f t="shared" si="386"/>
        <v/>
      </c>
      <c r="AB4989" s="957">
        <f t="array" ref="AB4989">MAX(($I$2:$I$10000=I4989)*($W$2:$W$10000=W4989)*($E$2:$E$10000="51")*($P$2:$P$10000))</f>
        <v>0</v>
      </c>
      <c r="AC4989" s="957">
        <f t="shared" si="389"/>
        <v>0</v>
      </c>
    </row>
    <row r="4990" spans="24:29" x14ac:dyDescent="0.3">
      <c r="X4990" s="970" t="str">
        <f t="shared" si="387"/>
        <v>PAS AE 2018</v>
      </c>
      <c r="Y4990" s="970" t="str">
        <f t="shared" si="388"/>
        <v/>
      </c>
      <c r="Z4990" s="957">
        <f t="shared" si="385"/>
        <v>0</v>
      </c>
      <c r="AA4990" s="957" t="str">
        <f t="shared" si="386"/>
        <v/>
      </c>
      <c r="AB4990" s="957">
        <f t="array" ref="AB4990">MAX(($I$2:$I$10000=I4990)*($W$2:$W$10000=W4990)*($E$2:$E$10000="51")*($P$2:$P$10000))</f>
        <v>0</v>
      </c>
      <c r="AC4990" s="957">
        <f t="shared" si="389"/>
        <v>0</v>
      </c>
    </row>
    <row r="4991" spans="24:29" x14ac:dyDescent="0.3">
      <c r="X4991" s="970" t="str">
        <f t="shared" si="387"/>
        <v>PAS AE 2018</v>
      </c>
      <c r="Y4991" s="970" t="str">
        <f t="shared" si="388"/>
        <v/>
      </c>
      <c r="Z4991" s="957">
        <f t="shared" si="385"/>
        <v>0</v>
      </c>
      <c r="AA4991" s="957" t="str">
        <f t="shared" si="386"/>
        <v/>
      </c>
      <c r="AB4991" s="957">
        <f t="array" ref="AB4991">MAX(($I$2:$I$10000=I4991)*($W$2:$W$10000=W4991)*($E$2:$E$10000="51")*($P$2:$P$10000))</f>
        <v>0</v>
      </c>
      <c r="AC4991" s="957">
        <f t="shared" si="389"/>
        <v>0</v>
      </c>
    </row>
    <row r="4992" spans="24:29" x14ac:dyDescent="0.3">
      <c r="X4992" s="970" t="str">
        <f t="shared" si="387"/>
        <v>PAS AE 2018</v>
      </c>
      <c r="Y4992" s="970" t="str">
        <f t="shared" si="388"/>
        <v/>
      </c>
      <c r="Z4992" s="957">
        <f t="shared" si="385"/>
        <v>0</v>
      </c>
      <c r="AA4992" s="957" t="str">
        <f t="shared" si="386"/>
        <v/>
      </c>
      <c r="AB4992" s="957">
        <f t="array" ref="AB4992">MAX(($I$2:$I$10000=I4992)*($W$2:$W$10000=W4992)*($E$2:$E$10000="51")*($P$2:$P$10000))</f>
        <v>0</v>
      </c>
      <c r="AC4992" s="957">
        <f t="shared" si="389"/>
        <v>0</v>
      </c>
    </row>
    <row r="4993" spans="24:29" x14ac:dyDescent="0.3">
      <c r="X4993" s="970" t="str">
        <f t="shared" si="387"/>
        <v>PAS AE 2018</v>
      </c>
      <c r="Y4993" s="970" t="str">
        <f t="shared" si="388"/>
        <v/>
      </c>
      <c r="Z4993" s="957">
        <f t="shared" si="385"/>
        <v>0</v>
      </c>
      <c r="AA4993" s="957" t="str">
        <f t="shared" si="386"/>
        <v/>
      </c>
      <c r="AB4993" s="957">
        <f t="array" ref="AB4993">MAX(($I$2:$I$10000=I4993)*($W$2:$W$10000=W4993)*($E$2:$E$10000="51")*($P$2:$P$10000))</f>
        <v>0</v>
      </c>
      <c r="AC4993" s="957">
        <f t="shared" si="389"/>
        <v>0</v>
      </c>
    </row>
    <row r="4994" spans="24:29" x14ac:dyDescent="0.3">
      <c r="X4994" s="970" t="str">
        <f t="shared" si="387"/>
        <v>PAS AE 2018</v>
      </c>
      <c r="Y4994" s="970" t="str">
        <f t="shared" si="388"/>
        <v/>
      </c>
      <c r="Z4994" s="957">
        <f t="shared" ref="Z4994:Z5000" si="390">IF(AND(X4994="AE 2018",Y4994&lt;&gt;"0"),F4994,0)</f>
        <v>0</v>
      </c>
      <c r="AA4994" s="957" t="str">
        <f t="shared" ref="AA4994:AA5000" si="391">LEFT(C4994,12)</f>
        <v/>
      </c>
      <c r="AB4994" s="957">
        <f t="array" ref="AB4994">MAX(($I$2:$I$10000=I4994)*($W$2:$W$10000=W4994)*($E$2:$E$10000="51")*($P$2:$P$10000))</f>
        <v>0</v>
      </c>
      <c r="AC4994" s="957">
        <f t="shared" si="389"/>
        <v>0</v>
      </c>
    </row>
    <row r="4995" spans="24:29" x14ac:dyDescent="0.3">
      <c r="X4995" s="970" t="str">
        <f t="shared" ref="X4995:X5000" si="392">IF(AND(OR(E4995="51",E4995="57",E4995="54",E4995="61"),YEAR(AB4995)=2018),"AE 2018","PAS AE 2018")</f>
        <v>PAS AE 2018</v>
      </c>
      <c r="Y4995" s="970" t="str">
        <f t="shared" ref="Y4995:Y5000" si="393">CONCATENATE(W4995,I4995,E4995)</f>
        <v/>
      </c>
      <c r="Z4995" s="957">
        <f t="shared" si="390"/>
        <v>0</v>
      </c>
      <c r="AA4995" s="957" t="str">
        <f t="shared" si="391"/>
        <v/>
      </c>
      <c r="AB4995" s="957">
        <f t="array" ref="AB4995">MAX(($I$2:$I$10000=I4995)*($W$2:$W$10000=W4995)*($E$2:$E$10000="51")*($P$2:$P$10000))</f>
        <v>0</v>
      </c>
      <c r="AC4995" s="957">
        <f t="shared" ref="AC4995:AC5000" si="394">IF(YEAR(A4995)&gt;2018,0,F4995)</f>
        <v>0</v>
      </c>
    </row>
    <row r="4996" spans="24:29" x14ac:dyDescent="0.3">
      <c r="X4996" s="970" t="str">
        <f t="shared" si="392"/>
        <v>PAS AE 2018</v>
      </c>
      <c r="Y4996" s="970" t="str">
        <f t="shared" si="393"/>
        <v/>
      </c>
      <c r="Z4996" s="957">
        <f t="shared" si="390"/>
        <v>0</v>
      </c>
      <c r="AA4996" s="957" t="str">
        <f t="shared" si="391"/>
        <v/>
      </c>
      <c r="AB4996" s="957">
        <f t="array" ref="AB4996">MAX(($I$2:$I$10000=I4996)*($W$2:$W$10000=W4996)*($E$2:$E$10000="51")*($P$2:$P$10000))</f>
        <v>0</v>
      </c>
      <c r="AC4996" s="957">
        <f t="shared" si="394"/>
        <v>0</v>
      </c>
    </row>
    <row r="4997" spans="24:29" x14ac:dyDescent="0.3">
      <c r="X4997" s="970" t="str">
        <f t="shared" si="392"/>
        <v>PAS AE 2018</v>
      </c>
      <c r="Y4997" s="970" t="str">
        <f t="shared" si="393"/>
        <v/>
      </c>
      <c r="Z4997" s="957">
        <f t="shared" si="390"/>
        <v>0</v>
      </c>
      <c r="AA4997" s="957" t="str">
        <f t="shared" si="391"/>
        <v/>
      </c>
      <c r="AB4997" s="957">
        <f t="array" ref="AB4997">MAX(($I$2:$I$10000=I4997)*($W$2:$W$10000=W4997)*($E$2:$E$10000="51")*($P$2:$P$10000))</f>
        <v>0</v>
      </c>
      <c r="AC4997" s="957">
        <f t="shared" si="394"/>
        <v>0</v>
      </c>
    </row>
    <row r="4998" spans="24:29" x14ac:dyDescent="0.3">
      <c r="X4998" s="970" t="str">
        <f t="shared" si="392"/>
        <v>PAS AE 2018</v>
      </c>
      <c r="Y4998" s="970" t="str">
        <f t="shared" si="393"/>
        <v/>
      </c>
      <c r="Z4998" s="957">
        <f t="shared" si="390"/>
        <v>0</v>
      </c>
      <c r="AA4998" s="957" t="str">
        <f t="shared" si="391"/>
        <v/>
      </c>
      <c r="AB4998" s="957">
        <f t="array" ref="AB4998">MAX(($I$2:$I$10000=I4998)*($W$2:$W$10000=W4998)*($E$2:$E$10000="51")*($P$2:$P$10000))</f>
        <v>0</v>
      </c>
      <c r="AC4998" s="957">
        <f t="shared" si="394"/>
        <v>0</v>
      </c>
    </row>
    <row r="4999" spans="24:29" x14ac:dyDescent="0.3">
      <c r="X4999" s="970" t="str">
        <f t="shared" si="392"/>
        <v>PAS AE 2018</v>
      </c>
      <c r="Y4999" s="970" t="str">
        <f t="shared" si="393"/>
        <v/>
      </c>
      <c r="Z4999" s="957">
        <f t="shared" si="390"/>
        <v>0</v>
      </c>
      <c r="AA4999" s="957" t="str">
        <f t="shared" si="391"/>
        <v/>
      </c>
      <c r="AB4999" s="957">
        <f t="array" ref="AB4999">MAX(($I$2:$I$10000=I4999)*($W$2:$W$10000=W4999)*($E$2:$E$10000="51")*($P$2:$P$10000))</f>
        <v>0</v>
      </c>
      <c r="AC4999" s="957">
        <f t="shared" si="394"/>
        <v>0</v>
      </c>
    </row>
    <row r="5000" spans="24:29" x14ac:dyDescent="0.3">
      <c r="X5000" s="970" t="str">
        <f t="shared" si="392"/>
        <v>PAS AE 2018</v>
      </c>
      <c r="Y5000" s="970" t="str">
        <f t="shared" si="393"/>
        <v/>
      </c>
      <c r="Z5000" s="957">
        <f t="shared" si="390"/>
        <v>0</v>
      </c>
      <c r="AA5000" s="957" t="str">
        <f t="shared" si="391"/>
        <v/>
      </c>
      <c r="AB5000" s="957">
        <f t="array" ref="AB5000">MAX(($I$2:$I$10000=I5000)*($W$2:$W$10000=W5000)*($E$2:$E$10000="51")*($P$2:$P$10000))</f>
        <v>0</v>
      </c>
      <c r="AC5000" s="957">
        <f t="shared" si="394"/>
        <v>0</v>
      </c>
    </row>
  </sheetData>
  <autoFilter ref="A1:AF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77"/>
  <sheetViews>
    <sheetView workbookViewId="0">
      <selection activeCell="AG2" sqref="AG2:AG77"/>
    </sheetView>
  </sheetViews>
  <sheetFormatPr baseColWidth="10" defaultRowHeight="14.4" x14ac:dyDescent="0.3"/>
  <cols>
    <col min="33" max="33" width="12.33203125" bestFit="1" customWidth="1"/>
  </cols>
  <sheetData>
    <row r="1" spans="1:36" ht="57.6" x14ac:dyDescent="0.3">
      <c r="A1" s="979" t="s">
        <v>113</v>
      </c>
      <c r="B1" s="979" t="s">
        <v>114</v>
      </c>
      <c r="C1" s="979" t="s">
        <v>136</v>
      </c>
      <c r="D1" s="979" t="s">
        <v>137</v>
      </c>
      <c r="E1" s="979" t="s">
        <v>116</v>
      </c>
      <c r="F1" s="979" t="s">
        <v>117</v>
      </c>
      <c r="G1" s="979" t="s">
        <v>121</v>
      </c>
      <c r="H1" s="979" t="s">
        <v>138</v>
      </c>
      <c r="I1" s="979" t="s">
        <v>126</v>
      </c>
      <c r="J1" s="979" t="s">
        <v>139</v>
      </c>
      <c r="K1" s="979" t="s">
        <v>123</v>
      </c>
      <c r="L1" s="979" t="s">
        <v>140</v>
      </c>
      <c r="M1" s="979" t="s">
        <v>124</v>
      </c>
      <c r="N1" s="979" t="s">
        <v>141</v>
      </c>
      <c r="O1" s="979" t="s">
        <v>120</v>
      </c>
      <c r="P1" s="979" t="s">
        <v>142</v>
      </c>
      <c r="Q1" s="979" t="s">
        <v>118</v>
      </c>
      <c r="R1" s="979" t="s">
        <v>143</v>
      </c>
      <c r="S1" s="979" t="s">
        <v>144</v>
      </c>
      <c r="T1" s="979" t="s">
        <v>112</v>
      </c>
      <c r="U1" s="979" t="s">
        <v>145</v>
      </c>
      <c r="V1" s="979" t="s">
        <v>146</v>
      </c>
      <c r="W1" s="979" t="s">
        <v>147</v>
      </c>
      <c r="X1" s="979" t="s">
        <v>148</v>
      </c>
      <c r="Y1" s="979" t="s">
        <v>19</v>
      </c>
      <c r="Z1" s="979" t="s">
        <v>149</v>
      </c>
      <c r="AA1" s="979" t="s">
        <v>150</v>
      </c>
      <c r="AB1" s="979" t="s">
        <v>151</v>
      </c>
      <c r="AC1" s="979" t="s">
        <v>86</v>
      </c>
      <c r="AD1" s="979" t="s">
        <v>152</v>
      </c>
      <c r="AE1" s="979" t="s">
        <v>153</v>
      </c>
      <c r="AF1" s="979" t="s">
        <v>154</v>
      </c>
      <c r="AG1" s="980" t="s">
        <v>132</v>
      </c>
      <c r="AI1" s="500"/>
      <c r="AJ1" s="500"/>
    </row>
    <row r="2" spans="1:36" x14ac:dyDescent="0.3">
      <c r="A2" s="974" t="s">
        <v>265</v>
      </c>
      <c r="B2" s="974" t="s">
        <v>266</v>
      </c>
      <c r="C2" s="974" t="s">
        <v>304</v>
      </c>
      <c r="D2" s="974" t="s">
        <v>574</v>
      </c>
      <c r="E2" s="975">
        <v>-70</v>
      </c>
      <c r="F2" s="974" t="s">
        <v>237</v>
      </c>
      <c r="G2" s="974" t="s">
        <v>575</v>
      </c>
      <c r="H2" s="974" t="s">
        <v>576</v>
      </c>
      <c r="I2" s="974" t="s">
        <v>448</v>
      </c>
      <c r="J2" s="974" t="s">
        <v>54</v>
      </c>
      <c r="K2" s="976">
        <v>42922</v>
      </c>
      <c r="L2" s="976">
        <v>42979</v>
      </c>
      <c r="M2" s="976">
        <v>42984</v>
      </c>
      <c r="N2" s="976">
        <v>42984</v>
      </c>
      <c r="O2" s="974" t="s">
        <v>305</v>
      </c>
      <c r="P2" s="974" t="s">
        <v>577</v>
      </c>
      <c r="Q2" s="974" t="s">
        <v>378</v>
      </c>
      <c r="R2" s="974" t="s">
        <v>377</v>
      </c>
      <c r="S2" s="974" t="s">
        <v>578</v>
      </c>
      <c r="T2" s="974" t="s">
        <v>210</v>
      </c>
      <c r="U2" s="974" t="s">
        <v>579</v>
      </c>
      <c r="V2" s="974" t="s">
        <v>580</v>
      </c>
      <c r="W2" s="974" t="s">
        <v>581</v>
      </c>
      <c r="X2" s="974" t="s">
        <v>582</v>
      </c>
      <c r="Y2" s="974" t="s">
        <v>226</v>
      </c>
      <c r="Z2" s="974" t="s">
        <v>583</v>
      </c>
      <c r="AA2" s="974" t="s">
        <v>448</v>
      </c>
      <c r="AB2" s="974" t="s">
        <v>578</v>
      </c>
      <c r="AC2" s="974" t="s">
        <v>281</v>
      </c>
      <c r="AD2" s="977">
        <v>0</v>
      </c>
      <c r="AE2" s="974" t="s">
        <v>238</v>
      </c>
      <c r="AF2" s="974" t="s">
        <v>365</v>
      </c>
      <c r="AG2" s="957" t="s">
        <v>279</v>
      </c>
      <c r="AI2" s="504" t="s">
        <v>135</v>
      </c>
      <c r="AJ2" s="500"/>
    </row>
    <row r="3" spans="1:36" x14ac:dyDescent="0.3">
      <c r="A3" s="974" t="s">
        <v>265</v>
      </c>
      <c r="B3" s="974" t="s">
        <v>266</v>
      </c>
      <c r="C3" s="974" t="s">
        <v>304</v>
      </c>
      <c r="D3" s="974" t="s">
        <v>574</v>
      </c>
      <c r="E3" s="975">
        <v>987.34</v>
      </c>
      <c r="F3" s="974" t="s">
        <v>237</v>
      </c>
      <c r="G3" s="974" t="s">
        <v>584</v>
      </c>
      <c r="H3" s="974" t="s">
        <v>576</v>
      </c>
      <c r="I3" s="974" t="s">
        <v>585</v>
      </c>
      <c r="J3" s="974" t="s">
        <v>586</v>
      </c>
      <c r="K3" s="976">
        <v>42984</v>
      </c>
      <c r="L3" s="976">
        <v>42984</v>
      </c>
      <c r="M3" s="976">
        <v>42984</v>
      </c>
      <c r="N3" s="976">
        <v>42984</v>
      </c>
      <c r="O3" s="974" t="s">
        <v>305</v>
      </c>
      <c r="P3" s="974" t="s">
        <v>577</v>
      </c>
      <c r="Q3" s="974" t="s">
        <v>378</v>
      </c>
      <c r="R3" s="974" t="s">
        <v>377</v>
      </c>
      <c r="S3" s="974" t="s">
        <v>578</v>
      </c>
      <c r="T3" s="974" t="s">
        <v>210</v>
      </c>
      <c r="U3" s="974" t="s">
        <v>579</v>
      </c>
      <c r="V3" s="974" t="s">
        <v>580</v>
      </c>
      <c r="W3" s="974" t="s">
        <v>581</v>
      </c>
      <c r="X3" s="974" t="s">
        <v>582</v>
      </c>
      <c r="Y3" s="974" t="s">
        <v>226</v>
      </c>
      <c r="Z3" s="974" t="s">
        <v>587</v>
      </c>
      <c r="AA3" s="974" t="s">
        <v>588</v>
      </c>
      <c r="AB3" s="974" t="s">
        <v>578</v>
      </c>
      <c r="AC3" s="974" t="s">
        <v>281</v>
      </c>
      <c r="AD3" s="977">
        <v>1</v>
      </c>
      <c r="AE3" s="974" t="s">
        <v>238</v>
      </c>
      <c r="AF3" s="974" t="s">
        <v>273</v>
      </c>
      <c r="AG3" s="957" t="s">
        <v>279</v>
      </c>
      <c r="AI3" s="505">
        <v>42736</v>
      </c>
      <c r="AJ3" s="505">
        <v>43100</v>
      </c>
    </row>
    <row r="4" spans="1:36" x14ac:dyDescent="0.3">
      <c r="A4" s="974" t="s">
        <v>265</v>
      </c>
      <c r="B4" s="974" t="s">
        <v>266</v>
      </c>
      <c r="C4" s="974" t="s">
        <v>304</v>
      </c>
      <c r="D4" s="974" t="s">
        <v>574</v>
      </c>
      <c r="E4" s="975">
        <v>3.19</v>
      </c>
      <c r="F4" s="974" t="s">
        <v>237</v>
      </c>
      <c r="G4" s="974" t="s">
        <v>589</v>
      </c>
      <c r="H4" s="974" t="s">
        <v>590</v>
      </c>
      <c r="I4" s="974" t="s">
        <v>448</v>
      </c>
      <c r="J4" s="974" t="s">
        <v>54</v>
      </c>
      <c r="K4" s="976">
        <v>42993</v>
      </c>
      <c r="L4" s="976">
        <v>43026</v>
      </c>
      <c r="M4" s="976">
        <v>43027</v>
      </c>
      <c r="N4" s="976">
        <v>43027</v>
      </c>
      <c r="O4" s="974" t="s">
        <v>323</v>
      </c>
      <c r="P4" s="974" t="s">
        <v>591</v>
      </c>
      <c r="Q4" s="974" t="s">
        <v>393</v>
      </c>
      <c r="R4" s="974" t="s">
        <v>326</v>
      </c>
      <c r="S4" s="974" t="s">
        <v>281</v>
      </c>
      <c r="T4" s="974" t="s">
        <v>210</v>
      </c>
      <c r="U4" s="974" t="s">
        <v>579</v>
      </c>
      <c r="V4" s="974" t="s">
        <v>591</v>
      </c>
      <c r="W4" s="974" t="s">
        <v>592</v>
      </c>
      <c r="X4" s="974" t="s">
        <v>591</v>
      </c>
      <c r="Y4" s="974" t="s">
        <v>226</v>
      </c>
      <c r="Z4" s="974" t="s">
        <v>593</v>
      </c>
      <c r="AA4" s="974" t="s">
        <v>448</v>
      </c>
      <c r="AB4" s="974" t="s">
        <v>281</v>
      </c>
      <c r="AC4" s="974" t="s">
        <v>327</v>
      </c>
      <c r="AD4" s="977">
        <v>0</v>
      </c>
      <c r="AE4" s="974" t="s">
        <v>238</v>
      </c>
      <c r="AF4" s="974" t="s">
        <v>354</v>
      </c>
      <c r="AG4" s="957" t="s">
        <v>279</v>
      </c>
      <c r="AI4" s="500"/>
      <c r="AJ4" s="500"/>
    </row>
    <row r="5" spans="1:36" x14ac:dyDescent="0.3">
      <c r="A5" s="974" t="s">
        <v>265</v>
      </c>
      <c r="B5" s="974" t="s">
        <v>266</v>
      </c>
      <c r="C5" s="974" t="s">
        <v>304</v>
      </c>
      <c r="D5" s="974" t="s">
        <v>574</v>
      </c>
      <c r="E5" s="975">
        <v>1.3</v>
      </c>
      <c r="F5" s="974" t="s">
        <v>237</v>
      </c>
      <c r="G5" s="974" t="s">
        <v>589</v>
      </c>
      <c r="H5" s="974" t="s">
        <v>594</v>
      </c>
      <c r="I5" s="974" t="s">
        <v>448</v>
      </c>
      <c r="J5" s="974" t="s">
        <v>54</v>
      </c>
      <c r="K5" s="976">
        <v>42993</v>
      </c>
      <c r="L5" s="976">
        <v>43026</v>
      </c>
      <c r="M5" s="976">
        <v>43027</v>
      </c>
      <c r="N5" s="976">
        <v>43027</v>
      </c>
      <c r="O5" s="974" t="s">
        <v>323</v>
      </c>
      <c r="P5" s="974" t="s">
        <v>591</v>
      </c>
      <c r="Q5" s="974" t="s">
        <v>393</v>
      </c>
      <c r="R5" s="974" t="s">
        <v>321</v>
      </c>
      <c r="S5" s="974" t="s">
        <v>281</v>
      </c>
      <c r="T5" s="974" t="s">
        <v>210</v>
      </c>
      <c r="U5" s="974" t="s">
        <v>579</v>
      </c>
      <c r="V5" s="974" t="s">
        <v>591</v>
      </c>
      <c r="W5" s="974" t="s">
        <v>592</v>
      </c>
      <c r="X5" s="974" t="s">
        <v>591</v>
      </c>
      <c r="Y5" s="974" t="s">
        <v>226</v>
      </c>
      <c r="Z5" s="974" t="s">
        <v>593</v>
      </c>
      <c r="AA5" s="974" t="s">
        <v>448</v>
      </c>
      <c r="AB5" s="974" t="s">
        <v>281</v>
      </c>
      <c r="AC5" s="974" t="s">
        <v>267</v>
      </c>
      <c r="AD5" s="977">
        <v>0</v>
      </c>
      <c r="AE5" s="974" t="s">
        <v>238</v>
      </c>
      <c r="AF5" s="974" t="s">
        <v>354</v>
      </c>
      <c r="AG5" s="957" t="s">
        <v>279</v>
      </c>
      <c r="AI5" s="500"/>
      <c r="AJ5" s="500"/>
    </row>
    <row r="6" spans="1:36" x14ac:dyDescent="0.3">
      <c r="A6" s="974" t="s">
        <v>265</v>
      </c>
      <c r="B6" s="974" t="s">
        <v>266</v>
      </c>
      <c r="C6" s="974" t="s">
        <v>304</v>
      </c>
      <c r="D6" s="974" t="s">
        <v>574</v>
      </c>
      <c r="E6" s="975">
        <v>1.27</v>
      </c>
      <c r="F6" s="974" t="s">
        <v>237</v>
      </c>
      <c r="G6" s="974" t="s">
        <v>589</v>
      </c>
      <c r="H6" s="974" t="s">
        <v>576</v>
      </c>
      <c r="I6" s="974" t="s">
        <v>448</v>
      </c>
      <c r="J6" s="974" t="s">
        <v>54</v>
      </c>
      <c r="K6" s="976">
        <v>42993</v>
      </c>
      <c r="L6" s="976">
        <v>43026</v>
      </c>
      <c r="M6" s="976">
        <v>43027</v>
      </c>
      <c r="N6" s="976">
        <v>43027</v>
      </c>
      <c r="O6" s="974" t="s">
        <v>323</v>
      </c>
      <c r="P6" s="974" t="s">
        <v>591</v>
      </c>
      <c r="Q6" s="974" t="s">
        <v>393</v>
      </c>
      <c r="R6" s="974" t="s">
        <v>332</v>
      </c>
      <c r="S6" s="974" t="s">
        <v>281</v>
      </c>
      <c r="T6" s="974" t="s">
        <v>210</v>
      </c>
      <c r="U6" s="974" t="s">
        <v>579</v>
      </c>
      <c r="V6" s="974" t="s">
        <v>591</v>
      </c>
      <c r="W6" s="974" t="s">
        <v>592</v>
      </c>
      <c r="X6" s="974" t="s">
        <v>591</v>
      </c>
      <c r="Y6" s="974" t="s">
        <v>226</v>
      </c>
      <c r="Z6" s="974" t="s">
        <v>593</v>
      </c>
      <c r="AA6" s="974" t="s">
        <v>448</v>
      </c>
      <c r="AB6" s="974" t="s">
        <v>281</v>
      </c>
      <c r="AC6" s="974" t="s">
        <v>281</v>
      </c>
      <c r="AD6" s="977">
        <v>0</v>
      </c>
      <c r="AE6" s="974" t="s">
        <v>238</v>
      </c>
      <c r="AF6" s="974" t="s">
        <v>354</v>
      </c>
      <c r="AG6" s="957" t="s">
        <v>279</v>
      </c>
      <c r="AI6" s="500"/>
      <c r="AJ6" s="500"/>
    </row>
    <row r="7" spans="1:36" x14ac:dyDescent="0.3">
      <c r="A7" s="974" t="s">
        <v>265</v>
      </c>
      <c r="B7" s="974" t="s">
        <v>266</v>
      </c>
      <c r="C7" s="974" t="s">
        <v>304</v>
      </c>
      <c r="D7" s="974" t="s">
        <v>574</v>
      </c>
      <c r="E7" s="975">
        <v>1.27</v>
      </c>
      <c r="F7" s="974" t="s">
        <v>237</v>
      </c>
      <c r="G7" s="974" t="s">
        <v>589</v>
      </c>
      <c r="H7" s="974" t="s">
        <v>595</v>
      </c>
      <c r="I7" s="974" t="s">
        <v>448</v>
      </c>
      <c r="J7" s="974" t="s">
        <v>54</v>
      </c>
      <c r="K7" s="976">
        <v>42993</v>
      </c>
      <c r="L7" s="976">
        <v>43026</v>
      </c>
      <c r="M7" s="976">
        <v>43027</v>
      </c>
      <c r="N7" s="976">
        <v>43027</v>
      </c>
      <c r="O7" s="974" t="s">
        <v>323</v>
      </c>
      <c r="P7" s="974" t="s">
        <v>591</v>
      </c>
      <c r="Q7" s="974" t="s">
        <v>393</v>
      </c>
      <c r="R7" s="974" t="s">
        <v>332</v>
      </c>
      <c r="S7" s="974" t="s">
        <v>281</v>
      </c>
      <c r="T7" s="974" t="s">
        <v>210</v>
      </c>
      <c r="U7" s="974" t="s">
        <v>579</v>
      </c>
      <c r="V7" s="974" t="s">
        <v>591</v>
      </c>
      <c r="W7" s="974" t="s">
        <v>592</v>
      </c>
      <c r="X7" s="974" t="s">
        <v>591</v>
      </c>
      <c r="Y7" s="974" t="s">
        <v>226</v>
      </c>
      <c r="Z7" s="974" t="s">
        <v>593</v>
      </c>
      <c r="AA7" s="974" t="s">
        <v>448</v>
      </c>
      <c r="AB7" s="974" t="s">
        <v>281</v>
      </c>
      <c r="AC7" s="974" t="s">
        <v>276</v>
      </c>
      <c r="AD7" s="977">
        <v>0</v>
      </c>
      <c r="AE7" s="974" t="s">
        <v>238</v>
      </c>
      <c r="AF7" s="974" t="s">
        <v>354</v>
      </c>
      <c r="AG7" s="957" t="s">
        <v>279</v>
      </c>
      <c r="AI7" s="500"/>
      <c r="AJ7" s="500"/>
    </row>
    <row r="8" spans="1:36" x14ac:dyDescent="0.3">
      <c r="A8" s="974" t="s">
        <v>265</v>
      </c>
      <c r="B8" s="974" t="s">
        <v>266</v>
      </c>
      <c r="C8" s="974" t="s">
        <v>304</v>
      </c>
      <c r="D8" s="974" t="s">
        <v>574</v>
      </c>
      <c r="E8" s="975">
        <v>1.27</v>
      </c>
      <c r="F8" s="974" t="s">
        <v>237</v>
      </c>
      <c r="G8" s="974" t="s">
        <v>589</v>
      </c>
      <c r="H8" s="974" t="s">
        <v>596</v>
      </c>
      <c r="I8" s="974" t="s">
        <v>448</v>
      </c>
      <c r="J8" s="974" t="s">
        <v>54</v>
      </c>
      <c r="K8" s="976">
        <v>42993</v>
      </c>
      <c r="L8" s="976">
        <v>43026</v>
      </c>
      <c r="M8" s="976">
        <v>43027</v>
      </c>
      <c r="N8" s="976">
        <v>43027</v>
      </c>
      <c r="O8" s="974" t="s">
        <v>323</v>
      </c>
      <c r="P8" s="974" t="s">
        <v>591</v>
      </c>
      <c r="Q8" s="974" t="s">
        <v>393</v>
      </c>
      <c r="R8" s="974" t="s">
        <v>329</v>
      </c>
      <c r="S8" s="974" t="s">
        <v>281</v>
      </c>
      <c r="T8" s="974" t="s">
        <v>210</v>
      </c>
      <c r="U8" s="974" t="s">
        <v>579</v>
      </c>
      <c r="V8" s="974" t="s">
        <v>591</v>
      </c>
      <c r="W8" s="974" t="s">
        <v>592</v>
      </c>
      <c r="X8" s="974" t="s">
        <v>591</v>
      </c>
      <c r="Y8" s="974" t="s">
        <v>226</v>
      </c>
      <c r="Z8" s="974" t="s">
        <v>593</v>
      </c>
      <c r="AA8" s="974" t="s">
        <v>448</v>
      </c>
      <c r="AB8" s="974" t="s">
        <v>281</v>
      </c>
      <c r="AC8" s="974" t="s">
        <v>330</v>
      </c>
      <c r="AD8" s="977">
        <v>0</v>
      </c>
      <c r="AE8" s="974" t="s">
        <v>238</v>
      </c>
      <c r="AF8" s="974" t="s">
        <v>354</v>
      </c>
      <c r="AG8" s="957" t="s">
        <v>279</v>
      </c>
    </row>
    <row r="9" spans="1:36" x14ac:dyDescent="0.3">
      <c r="A9" s="974" t="s">
        <v>265</v>
      </c>
      <c r="B9" s="974" t="s">
        <v>266</v>
      </c>
      <c r="C9" s="974" t="s">
        <v>304</v>
      </c>
      <c r="D9" s="974" t="s">
        <v>574</v>
      </c>
      <c r="E9" s="975">
        <v>33.25</v>
      </c>
      <c r="F9" s="974" t="s">
        <v>237</v>
      </c>
      <c r="G9" s="974" t="s">
        <v>597</v>
      </c>
      <c r="H9" s="974" t="s">
        <v>576</v>
      </c>
      <c r="I9" s="974" t="s">
        <v>585</v>
      </c>
      <c r="J9" s="974" t="s">
        <v>586</v>
      </c>
      <c r="K9" s="976">
        <v>43026</v>
      </c>
      <c r="L9" s="976">
        <v>43026</v>
      </c>
      <c r="M9" s="976">
        <v>43026</v>
      </c>
      <c r="N9" s="976">
        <v>43026</v>
      </c>
      <c r="O9" s="974" t="s">
        <v>323</v>
      </c>
      <c r="P9" s="974" t="s">
        <v>591</v>
      </c>
      <c r="Q9" s="974" t="s">
        <v>393</v>
      </c>
      <c r="R9" s="974" t="s">
        <v>332</v>
      </c>
      <c r="S9" s="974" t="s">
        <v>281</v>
      </c>
      <c r="T9" s="974" t="s">
        <v>210</v>
      </c>
      <c r="U9" s="974" t="s">
        <v>579</v>
      </c>
      <c r="V9" s="974" t="s">
        <v>580</v>
      </c>
      <c r="W9" s="974" t="s">
        <v>592</v>
      </c>
      <c r="X9" s="974" t="s">
        <v>582</v>
      </c>
      <c r="Y9" s="974" t="s">
        <v>226</v>
      </c>
      <c r="Z9" s="974" t="s">
        <v>598</v>
      </c>
      <c r="AA9" s="974" t="s">
        <v>588</v>
      </c>
      <c r="AB9" s="974" t="s">
        <v>281</v>
      </c>
      <c r="AC9" s="974" t="s">
        <v>281</v>
      </c>
      <c r="AD9" s="977">
        <v>1</v>
      </c>
      <c r="AE9" s="974" t="s">
        <v>238</v>
      </c>
      <c r="AF9" s="974" t="s">
        <v>273</v>
      </c>
      <c r="AG9" s="957" t="s">
        <v>279</v>
      </c>
    </row>
    <row r="10" spans="1:36" x14ac:dyDescent="0.3">
      <c r="A10" s="974" t="s">
        <v>265</v>
      </c>
      <c r="B10" s="974" t="s">
        <v>266</v>
      </c>
      <c r="C10" s="974" t="s">
        <v>304</v>
      </c>
      <c r="D10" s="974" t="s">
        <v>574</v>
      </c>
      <c r="E10" s="975">
        <v>33.25</v>
      </c>
      <c r="F10" s="974" t="s">
        <v>237</v>
      </c>
      <c r="G10" s="974" t="s">
        <v>597</v>
      </c>
      <c r="H10" s="974" t="s">
        <v>595</v>
      </c>
      <c r="I10" s="974" t="s">
        <v>585</v>
      </c>
      <c r="J10" s="974" t="s">
        <v>586</v>
      </c>
      <c r="K10" s="976">
        <v>43026</v>
      </c>
      <c r="L10" s="976">
        <v>43026</v>
      </c>
      <c r="M10" s="976">
        <v>43026</v>
      </c>
      <c r="N10" s="976">
        <v>43026</v>
      </c>
      <c r="O10" s="974" t="s">
        <v>323</v>
      </c>
      <c r="P10" s="974" t="s">
        <v>591</v>
      </c>
      <c r="Q10" s="974" t="s">
        <v>393</v>
      </c>
      <c r="R10" s="974" t="s">
        <v>332</v>
      </c>
      <c r="S10" s="974" t="s">
        <v>281</v>
      </c>
      <c r="T10" s="974" t="s">
        <v>210</v>
      </c>
      <c r="U10" s="974" t="s">
        <v>579</v>
      </c>
      <c r="V10" s="974" t="s">
        <v>580</v>
      </c>
      <c r="W10" s="974" t="s">
        <v>592</v>
      </c>
      <c r="X10" s="974" t="s">
        <v>582</v>
      </c>
      <c r="Y10" s="974" t="s">
        <v>226</v>
      </c>
      <c r="Z10" s="974" t="s">
        <v>598</v>
      </c>
      <c r="AA10" s="974" t="s">
        <v>588</v>
      </c>
      <c r="AB10" s="974" t="s">
        <v>281</v>
      </c>
      <c r="AC10" s="974" t="s">
        <v>276</v>
      </c>
      <c r="AD10" s="977">
        <v>1</v>
      </c>
      <c r="AE10" s="974" t="s">
        <v>238</v>
      </c>
      <c r="AF10" s="974" t="s">
        <v>273</v>
      </c>
      <c r="AG10" s="957" t="s">
        <v>279</v>
      </c>
    </row>
    <row r="11" spans="1:36" x14ac:dyDescent="0.3">
      <c r="A11" s="974" t="s">
        <v>265</v>
      </c>
      <c r="B11" s="974" t="s">
        <v>266</v>
      </c>
      <c r="C11" s="974" t="s">
        <v>304</v>
      </c>
      <c r="D11" s="974" t="s">
        <v>574</v>
      </c>
      <c r="E11" s="975">
        <v>33.25</v>
      </c>
      <c r="F11" s="974" t="s">
        <v>237</v>
      </c>
      <c r="G11" s="974" t="s">
        <v>597</v>
      </c>
      <c r="H11" s="974" t="s">
        <v>596</v>
      </c>
      <c r="I11" s="974" t="s">
        <v>585</v>
      </c>
      <c r="J11" s="974" t="s">
        <v>586</v>
      </c>
      <c r="K11" s="976">
        <v>43026</v>
      </c>
      <c r="L11" s="976">
        <v>43026</v>
      </c>
      <c r="M11" s="976">
        <v>43026</v>
      </c>
      <c r="N11" s="976">
        <v>43026</v>
      </c>
      <c r="O11" s="974" t="s">
        <v>323</v>
      </c>
      <c r="P11" s="974" t="s">
        <v>591</v>
      </c>
      <c r="Q11" s="974" t="s">
        <v>393</v>
      </c>
      <c r="R11" s="974" t="s">
        <v>329</v>
      </c>
      <c r="S11" s="974" t="s">
        <v>281</v>
      </c>
      <c r="T11" s="974" t="s">
        <v>210</v>
      </c>
      <c r="U11" s="974" t="s">
        <v>579</v>
      </c>
      <c r="V11" s="974" t="s">
        <v>580</v>
      </c>
      <c r="W11" s="974" t="s">
        <v>592</v>
      </c>
      <c r="X11" s="974" t="s">
        <v>582</v>
      </c>
      <c r="Y11" s="974" t="s">
        <v>226</v>
      </c>
      <c r="Z11" s="974" t="s">
        <v>598</v>
      </c>
      <c r="AA11" s="974" t="s">
        <v>588</v>
      </c>
      <c r="AB11" s="974" t="s">
        <v>281</v>
      </c>
      <c r="AC11" s="974" t="s">
        <v>330</v>
      </c>
      <c r="AD11" s="977">
        <v>1</v>
      </c>
      <c r="AE11" s="974" t="s">
        <v>238</v>
      </c>
      <c r="AF11" s="974" t="s">
        <v>273</v>
      </c>
      <c r="AG11" s="957" t="s">
        <v>279</v>
      </c>
    </row>
    <row r="12" spans="1:36" x14ac:dyDescent="0.3">
      <c r="A12" s="974" t="s">
        <v>265</v>
      </c>
      <c r="B12" s="974" t="s">
        <v>266</v>
      </c>
      <c r="C12" s="974" t="s">
        <v>304</v>
      </c>
      <c r="D12" s="974" t="s">
        <v>574</v>
      </c>
      <c r="E12" s="975">
        <v>83.29</v>
      </c>
      <c r="F12" s="974" t="s">
        <v>237</v>
      </c>
      <c r="G12" s="974" t="s">
        <v>597</v>
      </c>
      <c r="H12" s="974" t="s">
        <v>590</v>
      </c>
      <c r="I12" s="974" t="s">
        <v>585</v>
      </c>
      <c r="J12" s="974" t="s">
        <v>586</v>
      </c>
      <c r="K12" s="976">
        <v>43026</v>
      </c>
      <c r="L12" s="976">
        <v>43026</v>
      </c>
      <c r="M12" s="976">
        <v>43026</v>
      </c>
      <c r="N12" s="976">
        <v>43026</v>
      </c>
      <c r="O12" s="974" t="s">
        <v>323</v>
      </c>
      <c r="P12" s="974" t="s">
        <v>591</v>
      </c>
      <c r="Q12" s="974" t="s">
        <v>393</v>
      </c>
      <c r="R12" s="974" t="s">
        <v>326</v>
      </c>
      <c r="S12" s="974" t="s">
        <v>281</v>
      </c>
      <c r="T12" s="974" t="s">
        <v>210</v>
      </c>
      <c r="U12" s="974" t="s">
        <v>579</v>
      </c>
      <c r="V12" s="974" t="s">
        <v>580</v>
      </c>
      <c r="W12" s="974" t="s">
        <v>592</v>
      </c>
      <c r="X12" s="974" t="s">
        <v>582</v>
      </c>
      <c r="Y12" s="974" t="s">
        <v>226</v>
      </c>
      <c r="Z12" s="974" t="s">
        <v>598</v>
      </c>
      <c r="AA12" s="974" t="s">
        <v>588</v>
      </c>
      <c r="AB12" s="974" t="s">
        <v>281</v>
      </c>
      <c r="AC12" s="974" t="s">
        <v>327</v>
      </c>
      <c r="AD12" s="977">
        <v>1</v>
      </c>
      <c r="AE12" s="974" t="s">
        <v>238</v>
      </c>
      <c r="AF12" s="974" t="s">
        <v>273</v>
      </c>
      <c r="AG12" s="957" t="s">
        <v>279</v>
      </c>
    </row>
    <row r="13" spans="1:36" x14ac:dyDescent="0.3">
      <c r="A13" s="974" t="s">
        <v>265</v>
      </c>
      <c r="B13" s="974" t="s">
        <v>266</v>
      </c>
      <c r="C13" s="974" t="s">
        <v>304</v>
      </c>
      <c r="D13" s="974" t="s">
        <v>574</v>
      </c>
      <c r="E13" s="975">
        <v>33.159999999999997</v>
      </c>
      <c r="F13" s="974" t="s">
        <v>237</v>
      </c>
      <c r="G13" s="974" t="s">
        <v>597</v>
      </c>
      <c r="H13" s="974" t="s">
        <v>594</v>
      </c>
      <c r="I13" s="974" t="s">
        <v>585</v>
      </c>
      <c r="J13" s="974" t="s">
        <v>586</v>
      </c>
      <c r="K13" s="976">
        <v>43026</v>
      </c>
      <c r="L13" s="976">
        <v>43026</v>
      </c>
      <c r="M13" s="976">
        <v>43026</v>
      </c>
      <c r="N13" s="976">
        <v>43026</v>
      </c>
      <c r="O13" s="974" t="s">
        <v>323</v>
      </c>
      <c r="P13" s="974" t="s">
        <v>591</v>
      </c>
      <c r="Q13" s="974" t="s">
        <v>393</v>
      </c>
      <c r="R13" s="974" t="s">
        <v>321</v>
      </c>
      <c r="S13" s="974" t="s">
        <v>281</v>
      </c>
      <c r="T13" s="974" t="s">
        <v>210</v>
      </c>
      <c r="U13" s="974" t="s">
        <v>579</v>
      </c>
      <c r="V13" s="974" t="s">
        <v>580</v>
      </c>
      <c r="W13" s="974" t="s">
        <v>592</v>
      </c>
      <c r="X13" s="974" t="s">
        <v>582</v>
      </c>
      <c r="Y13" s="974" t="s">
        <v>226</v>
      </c>
      <c r="Z13" s="974" t="s">
        <v>598</v>
      </c>
      <c r="AA13" s="974" t="s">
        <v>588</v>
      </c>
      <c r="AB13" s="974" t="s">
        <v>281</v>
      </c>
      <c r="AC13" s="974" t="s">
        <v>267</v>
      </c>
      <c r="AD13" s="977">
        <v>2</v>
      </c>
      <c r="AE13" s="974" t="s">
        <v>238</v>
      </c>
      <c r="AF13" s="974" t="s">
        <v>273</v>
      </c>
      <c r="AG13" s="957" t="s">
        <v>279</v>
      </c>
    </row>
    <row r="14" spans="1:36" x14ac:dyDescent="0.3">
      <c r="A14" s="974" t="s">
        <v>265</v>
      </c>
      <c r="B14" s="974" t="s">
        <v>266</v>
      </c>
      <c r="C14" s="974" t="s">
        <v>317</v>
      </c>
      <c r="D14" s="974" t="s">
        <v>599</v>
      </c>
      <c r="E14" s="975">
        <v>123.04</v>
      </c>
      <c r="F14" s="974" t="s">
        <v>237</v>
      </c>
      <c r="G14" s="974" t="s">
        <v>600</v>
      </c>
      <c r="H14" s="974" t="s">
        <v>576</v>
      </c>
      <c r="I14" s="974" t="s">
        <v>585</v>
      </c>
      <c r="J14" s="974" t="s">
        <v>586</v>
      </c>
      <c r="K14" s="976">
        <v>43042</v>
      </c>
      <c r="L14" s="976">
        <v>43042</v>
      </c>
      <c r="M14" s="976">
        <v>43042</v>
      </c>
      <c r="N14" s="976">
        <v>43042</v>
      </c>
      <c r="O14" s="974" t="s">
        <v>387</v>
      </c>
      <c r="P14" s="974" t="s">
        <v>601</v>
      </c>
      <c r="Q14" s="974" t="s">
        <v>386</v>
      </c>
      <c r="R14" s="974" t="s">
        <v>391</v>
      </c>
      <c r="S14" s="974" t="s">
        <v>602</v>
      </c>
      <c r="T14" s="974" t="s">
        <v>210</v>
      </c>
      <c r="U14" s="974" t="s">
        <v>603</v>
      </c>
      <c r="V14" s="974" t="s">
        <v>580</v>
      </c>
      <c r="W14" s="974" t="s">
        <v>315</v>
      </c>
      <c r="X14" s="974" t="s">
        <v>582</v>
      </c>
      <c r="Y14" s="974" t="s">
        <v>226</v>
      </c>
      <c r="Z14" s="974" t="s">
        <v>604</v>
      </c>
      <c r="AA14" s="974" t="s">
        <v>588</v>
      </c>
      <c r="AB14" s="974" t="s">
        <v>602</v>
      </c>
      <c r="AC14" s="974" t="s">
        <v>281</v>
      </c>
      <c r="AD14" s="977">
        <v>2</v>
      </c>
      <c r="AE14" s="974" t="s">
        <v>238</v>
      </c>
      <c r="AF14" s="974" t="s">
        <v>273</v>
      </c>
      <c r="AG14" s="957" t="s">
        <v>279</v>
      </c>
    </row>
    <row r="15" spans="1:36" x14ac:dyDescent="0.3">
      <c r="A15" s="974" t="s">
        <v>265</v>
      </c>
      <c r="B15" s="974" t="s">
        <v>266</v>
      </c>
      <c r="C15" s="974" t="s">
        <v>317</v>
      </c>
      <c r="D15" s="974" t="s">
        <v>599</v>
      </c>
      <c r="E15" s="975">
        <v>124.18</v>
      </c>
      <c r="F15" s="974" t="s">
        <v>237</v>
      </c>
      <c r="G15" s="974" t="s">
        <v>600</v>
      </c>
      <c r="H15" s="974" t="s">
        <v>595</v>
      </c>
      <c r="I15" s="974" t="s">
        <v>585</v>
      </c>
      <c r="J15" s="974" t="s">
        <v>586</v>
      </c>
      <c r="K15" s="976">
        <v>43042</v>
      </c>
      <c r="L15" s="976">
        <v>43042</v>
      </c>
      <c r="M15" s="976">
        <v>43042</v>
      </c>
      <c r="N15" s="976">
        <v>43042</v>
      </c>
      <c r="O15" s="974" t="s">
        <v>387</v>
      </c>
      <c r="P15" s="974" t="s">
        <v>601</v>
      </c>
      <c r="Q15" s="974" t="s">
        <v>386</v>
      </c>
      <c r="R15" s="974" t="s">
        <v>385</v>
      </c>
      <c r="S15" s="974" t="s">
        <v>602</v>
      </c>
      <c r="T15" s="974" t="s">
        <v>210</v>
      </c>
      <c r="U15" s="974" t="s">
        <v>603</v>
      </c>
      <c r="V15" s="974" t="s">
        <v>580</v>
      </c>
      <c r="W15" s="974" t="s">
        <v>315</v>
      </c>
      <c r="X15" s="974" t="s">
        <v>582</v>
      </c>
      <c r="Y15" s="974" t="s">
        <v>226</v>
      </c>
      <c r="Z15" s="974" t="s">
        <v>604</v>
      </c>
      <c r="AA15" s="974" t="s">
        <v>588</v>
      </c>
      <c r="AB15" s="974" t="s">
        <v>602</v>
      </c>
      <c r="AC15" s="974" t="s">
        <v>276</v>
      </c>
      <c r="AD15" s="977">
        <v>2</v>
      </c>
      <c r="AE15" s="974" t="s">
        <v>238</v>
      </c>
      <c r="AF15" s="974" t="s">
        <v>273</v>
      </c>
      <c r="AG15" s="957" t="s">
        <v>279</v>
      </c>
    </row>
    <row r="16" spans="1:36" x14ac:dyDescent="0.3">
      <c r="A16" s="974" t="s">
        <v>265</v>
      </c>
      <c r="B16" s="974" t="s">
        <v>266</v>
      </c>
      <c r="C16" s="974" t="s">
        <v>317</v>
      </c>
      <c r="D16" s="974" t="s">
        <v>599</v>
      </c>
      <c r="E16" s="975">
        <v>2750</v>
      </c>
      <c r="F16" s="974" t="s">
        <v>237</v>
      </c>
      <c r="G16" s="974" t="s">
        <v>605</v>
      </c>
      <c r="H16" s="974" t="s">
        <v>576</v>
      </c>
      <c r="I16" s="974" t="s">
        <v>585</v>
      </c>
      <c r="J16" s="974" t="s">
        <v>586</v>
      </c>
      <c r="K16" s="976">
        <v>43045</v>
      </c>
      <c r="L16" s="976">
        <v>43091</v>
      </c>
      <c r="M16" s="976">
        <v>43091</v>
      </c>
      <c r="N16" s="976">
        <v>43091</v>
      </c>
      <c r="O16" s="974" t="s">
        <v>337</v>
      </c>
      <c r="P16" s="974" t="s">
        <v>606</v>
      </c>
      <c r="Q16" s="974" t="s">
        <v>401</v>
      </c>
      <c r="R16" s="974" t="s">
        <v>400</v>
      </c>
      <c r="S16" s="974" t="s">
        <v>607</v>
      </c>
      <c r="T16" s="974" t="s">
        <v>210</v>
      </c>
      <c r="U16" s="974" t="s">
        <v>603</v>
      </c>
      <c r="V16" s="974" t="s">
        <v>580</v>
      </c>
      <c r="W16" s="974" t="s">
        <v>608</v>
      </c>
      <c r="X16" s="974" t="s">
        <v>582</v>
      </c>
      <c r="Y16" s="974" t="s">
        <v>226</v>
      </c>
      <c r="Z16" s="974" t="s">
        <v>609</v>
      </c>
      <c r="AA16" s="974" t="s">
        <v>588</v>
      </c>
      <c r="AB16" s="974" t="s">
        <v>607</v>
      </c>
      <c r="AC16" s="974" t="s">
        <v>281</v>
      </c>
      <c r="AD16" s="977">
        <v>1</v>
      </c>
      <c r="AE16" s="974" t="s">
        <v>238</v>
      </c>
      <c r="AF16" s="974" t="s">
        <v>610</v>
      </c>
      <c r="AG16" s="957" t="s">
        <v>279</v>
      </c>
    </row>
    <row r="17" spans="1:33" x14ac:dyDescent="0.3">
      <c r="A17" s="974" t="s">
        <v>265</v>
      </c>
      <c r="B17" s="974" t="s">
        <v>266</v>
      </c>
      <c r="C17" s="974" t="s">
        <v>310</v>
      </c>
      <c r="D17" s="974" t="s">
        <v>611</v>
      </c>
      <c r="E17" s="975">
        <v>580.5</v>
      </c>
      <c r="F17" s="974" t="s">
        <v>237</v>
      </c>
      <c r="G17" s="974" t="s">
        <v>612</v>
      </c>
      <c r="H17" s="974" t="s">
        <v>576</v>
      </c>
      <c r="I17" s="974" t="s">
        <v>585</v>
      </c>
      <c r="J17" s="974" t="s">
        <v>586</v>
      </c>
      <c r="K17" s="976">
        <v>42986</v>
      </c>
      <c r="L17" s="976">
        <v>42986</v>
      </c>
      <c r="M17" s="976">
        <v>42986</v>
      </c>
      <c r="N17" s="976">
        <v>42986</v>
      </c>
      <c r="O17" s="974" t="s">
        <v>311</v>
      </c>
      <c r="P17" s="974" t="s">
        <v>613</v>
      </c>
      <c r="Q17" s="974" t="s">
        <v>381</v>
      </c>
      <c r="R17" s="974" t="s">
        <v>308</v>
      </c>
      <c r="S17" s="974" t="s">
        <v>578</v>
      </c>
      <c r="T17" s="974" t="s">
        <v>210</v>
      </c>
      <c r="U17" s="974" t="s">
        <v>614</v>
      </c>
      <c r="V17" s="974" t="s">
        <v>580</v>
      </c>
      <c r="W17" s="974" t="s">
        <v>308</v>
      </c>
      <c r="X17" s="974" t="s">
        <v>582</v>
      </c>
      <c r="Y17" s="974" t="s">
        <v>226</v>
      </c>
      <c r="Z17" s="974" t="s">
        <v>615</v>
      </c>
      <c r="AA17" s="974" t="s">
        <v>588</v>
      </c>
      <c r="AB17" s="974" t="s">
        <v>578</v>
      </c>
      <c r="AC17" s="974" t="s">
        <v>281</v>
      </c>
      <c r="AD17" s="977">
        <v>1</v>
      </c>
      <c r="AE17" s="974" t="s">
        <v>238</v>
      </c>
      <c r="AF17" s="974" t="s">
        <v>273</v>
      </c>
      <c r="AG17" s="957" t="s">
        <v>279</v>
      </c>
    </row>
    <row r="18" spans="1:33" x14ac:dyDescent="0.3">
      <c r="A18" s="974" t="s">
        <v>265</v>
      </c>
      <c r="B18" s="974" t="s">
        <v>266</v>
      </c>
      <c r="C18" s="974" t="s">
        <v>310</v>
      </c>
      <c r="D18" s="974" t="s">
        <v>611</v>
      </c>
      <c r="E18" s="975">
        <v>36</v>
      </c>
      <c r="F18" s="974" t="s">
        <v>237</v>
      </c>
      <c r="G18" s="974" t="s">
        <v>612</v>
      </c>
      <c r="H18" s="974" t="s">
        <v>595</v>
      </c>
      <c r="I18" s="974" t="s">
        <v>585</v>
      </c>
      <c r="J18" s="974" t="s">
        <v>586</v>
      </c>
      <c r="K18" s="976">
        <v>42986</v>
      </c>
      <c r="L18" s="976">
        <v>42986</v>
      </c>
      <c r="M18" s="976">
        <v>42986</v>
      </c>
      <c r="N18" s="976">
        <v>42986</v>
      </c>
      <c r="O18" s="974" t="s">
        <v>311</v>
      </c>
      <c r="P18" s="974" t="s">
        <v>613</v>
      </c>
      <c r="Q18" s="974" t="s">
        <v>381</v>
      </c>
      <c r="R18" s="974" t="s">
        <v>308</v>
      </c>
      <c r="S18" s="974" t="s">
        <v>578</v>
      </c>
      <c r="T18" s="974" t="s">
        <v>210</v>
      </c>
      <c r="U18" s="974" t="s">
        <v>614</v>
      </c>
      <c r="V18" s="974" t="s">
        <v>580</v>
      </c>
      <c r="W18" s="974" t="s">
        <v>308</v>
      </c>
      <c r="X18" s="974" t="s">
        <v>582</v>
      </c>
      <c r="Y18" s="974" t="s">
        <v>226</v>
      </c>
      <c r="Z18" s="974" t="s">
        <v>615</v>
      </c>
      <c r="AA18" s="974" t="s">
        <v>588</v>
      </c>
      <c r="AB18" s="974" t="s">
        <v>578</v>
      </c>
      <c r="AC18" s="974" t="s">
        <v>276</v>
      </c>
      <c r="AD18" s="977">
        <v>1</v>
      </c>
      <c r="AE18" s="974" t="s">
        <v>238</v>
      </c>
      <c r="AF18" s="974" t="s">
        <v>273</v>
      </c>
      <c r="AG18" s="957" t="s">
        <v>279</v>
      </c>
    </row>
    <row r="19" spans="1:33" x14ac:dyDescent="0.3">
      <c r="A19" s="974" t="s">
        <v>265</v>
      </c>
      <c r="B19" s="974" t="s">
        <v>266</v>
      </c>
      <c r="C19" s="974" t="s">
        <v>310</v>
      </c>
      <c r="D19" s="974" t="s">
        <v>611</v>
      </c>
      <c r="E19" s="975">
        <v>-580.5</v>
      </c>
      <c r="F19" s="974" t="s">
        <v>237</v>
      </c>
      <c r="G19" s="974" t="s">
        <v>616</v>
      </c>
      <c r="H19" s="974" t="s">
        <v>576</v>
      </c>
      <c r="I19" s="974" t="s">
        <v>585</v>
      </c>
      <c r="J19" s="974" t="s">
        <v>586</v>
      </c>
      <c r="K19" s="976">
        <v>43054</v>
      </c>
      <c r="L19" s="976">
        <v>43054</v>
      </c>
      <c r="M19" s="976">
        <v>43054</v>
      </c>
      <c r="N19" s="976">
        <v>43054</v>
      </c>
      <c r="O19" s="974" t="s">
        <v>311</v>
      </c>
      <c r="P19" s="974" t="s">
        <v>613</v>
      </c>
      <c r="Q19" s="974" t="s">
        <v>381</v>
      </c>
      <c r="R19" s="974" t="s">
        <v>308</v>
      </c>
      <c r="S19" s="974" t="s">
        <v>602</v>
      </c>
      <c r="T19" s="974" t="s">
        <v>210</v>
      </c>
      <c r="U19" s="974" t="s">
        <v>614</v>
      </c>
      <c r="V19" s="974" t="s">
        <v>580</v>
      </c>
      <c r="W19" s="974" t="s">
        <v>308</v>
      </c>
      <c r="X19" s="974" t="s">
        <v>582</v>
      </c>
      <c r="Y19" s="974" t="s">
        <v>226</v>
      </c>
      <c r="Z19" s="974" t="s">
        <v>617</v>
      </c>
      <c r="AA19" s="974" t="s">
        <v>588</v>
      </c>
      <c r="AB19" s="974" t="s">
        <v>602</v>
      </c>
      <c r="AC19" s="974" t="s">
        <v>281</v>
      </c>
      <c r="AD19" s="977">
        <v>-1</v>
      </c>
      <c r="AE19" s="974" t="s">
        <v>238</v>
      </c>
      <c r="AF19" s="974" t="s">
        <v>530</v>
      </c>
      <c r="AG19" s="957" t="s">
        <v>279</v>
      </c>
    </row>
    <row r="20" spans="1:33" x14ac:dyDescent="0.3">
      <c r="A20" s="974" t="s">
        <v>265</v>
      </c>
      <c r="B20" s="974" t="s">
        <v>266</v>
      </c>
      <c r="C20" s="974" t="s">
        <v>310</v>
      </c>
      <c r="D20" s="974" t="s">
        <v>611</v>
      </c>
      <c r="E20" s="975">
        <v>-36</v>
      </c>
      <c r="F20" s="974" t="s">
        <v>237</v>
      </c>
      <c r="G20" s="974" t="s">
        <v>616</v>
      </c>
      <c r="H20" s="974" t="s">
        <v>595</v>
      </c>
      <c r="I20" s="974" t="s">
        <v>585</v>
      </c>
      <c r="J20" s="974" t="s">
        <v>586</v>
      </c>
      <c r="K20" s="976">
        <v>43054</v>
      </c>
      <c r="L20" s="976">
        <v>43054</v>
      </c>
      <c r="M20" s="976">
        <v>43054</v>
      </c>
      <c r="N20" s="976">
        <v>43054</v>
      </c>
      <c r="O20" s="974" t="s">
        <v>311</v>
      </c>
      <c r="P20" s="974" t="s">
        <v>613</v>
      </c>
      <c r="Q20" s="974" t="s">
        <v>381</v>
      </c>
      <c r="R20" s="974" t="s">
        <v>308</v>
      </c>
      <c r="S20" s="974" t="s">
        <v>602</v>
      </c>
      <c r="T20" s="974" t="s">
        <v>210</v>
      </c>
      <c r="U20" s="974" t="s">
        <v>614</v>
      </c>
      <c r="V20" s="974" t="s">
        <v>580</v>
      </c>
      <c r="W20" s="974" t="s">
        <v>308</v>
      </c>
      <c r="X20" s="974" t="s">
        <v>582</v>
      </c>
      <c r="Y20" s="974" t="s">
        <v>226</v>
      </c>
      <c r="Z20" s="974" t="s">
        <v>617</v>
      </c>
      <c r="AA20" s="974" t="s">
        <v>588</v>
      </c>
      <c r="AB20" s="974" t="s">
        <v>602</v>
      </c>
      <c r="AC20" s="974" t="s">
        <v>276</v>
      </c>
      <c r="AD20" s="977">
        <v>-1</v>
      </c>
      <c r="AE20" s="974" t="s">
        <v>238</v>
      </c>
      <c r="AF20" s="974" t="s">
        <v>530</v>
      </c>
      <c r="AG20" s="957" t="s">
        <v>279</v>
      </c>
    </row>
    <row r="21" spans="1:33" x14ac:dyDescent="0.3">
      <c r="A21" s="974" t="s">
        <v>265</v>
      </c>
      <c r="B21" s="974" t="s">
        <v>266</v>
      </c>
      <c r="C21" s="974" t="s">
        <v>310</v>
      </c>
      <c r="D21" s="974" t="s">
        <v>611</v>
      </c>
      <c r="E21" s="975">
        <v>580.5</v>
      </c>
      <c r="F21" s="974" t="s">
        <v>237</v>
      </c>
      <c r="G21" s="974" t="s">
        <v>618</v>
      </c>
      <c r="H21" s="974" t="s">
        <v>576</v>
      </c>
      <c r="I21" s="974" t="s">
        <v>585</v>
      </c>
      <c r="J21" s="974" t="s">
        <v>586</v>
      </c>
      <c r="K21" s="976">
        <v>43059</v>
      </c>
      <c r="L21" s="976">
        <v>43091</v>
      </c>
      <c r="M21" s="976">
        <v>43091</v>
      </c>
      <c r="N21" s="976">
        <v>43091</v>
      </c>
      <c r="O21" s="974" t="s">
        <v>311</v>
      </c>
      <c r="P21" s="974" t="s">
        <v>613</v>
      </c>
      <c r="Q21" s="974" t="s">
        <v>381</v>
      </c>
      <c r="R21" s="974" t="s">
        <v>308</v>
      </c>
      <c r="S21" s="974" t="s">
        <v>607</v>
      </c>
      <c r="T21" s="974" t="s">
        <v>210</v>
      </c>
      <c r="U21" s="974" t="s">
        <v>614</v>
      </c>
      <c r="V21" s="974" t="s">
        <v>580</v>
      </c>
      <c r="W21" s="974" t="s">
        <v>308</v>
      </c>
      <c r="X21" s="974" t="s">
        <v>582</v>
      </c>
      <c r="Y21" s="974" t="s">
        <v>226</v>
      </c>
      <c r="Z21" s="974" t="s">
        <v>619</v>
      </c>
      <c r="AA21" s="974" t="s">
        <v>588</v>
      </c>
      <c r="AB21" s="974" t="s">
        <v>607</v>
      </c>
      <c r="AC21" s="974" t="s">
        <v>281</v>
      </c>
      <c r="AD21" s="977">
        <v>1</v>
      </c>
      <c r="AE21" s="974" t="s">
        <v>238</v>
      </c>
      <c r="AF21" s="974" t="s">
        <v>610</v>
      </c>
      <c r="AG21" s="957" t="s">
        <v>279</v>
      </c>
    </row>
    <row r="22" spans="1:33" x14ac:dyDescent="0.3">
      <c r="A22" s="974" t="s">
        <v>265</v>
      </c>
      <c r="B22" s="974" t="s">
        <v>266</v>
      </c>
      <c r="C22" s="974" t="s">
        <v>310</v>
      </c>
      <c r="D22" s="974" t="s">
        <v>611</v>
      </c>
      <c r="E22" s="975">
        <v>36</v>
      </c>
      <c r="F22" s="974" t="s">
        <v>237</v>
      </c>
      <c r="G22" s="974" t="s">
        <v>620</v>
      </c>
      <c r="H22" s="974" t="s">
        <v>576</v>
      </c>
      <c r="I22" s="974" t="s">
        <v>585</v>
      </c>
      <c r="J22" s="974" t="s">
        <v>586</v>
      </c>
      <c r="K22" s="976">
        <v>43059</v>
      </c>
      <c r="L22" s="976">
        <v>43091</v>
      </c>
      <c r="M22" s="976">
        <v>43091</v>
      </c>
      <c r="N22" s="976">
        <v>43091</v>
      </c>
      <c r="O22" s="974" t="s">
        <v>311</v>
      </c>
      <c r="P22" s="974" t="s">
        <v>613</v>
      </c>
      <c r="Q22" s="974" t="s">
        <v>381</v>
      </c>
      <c r="R22" s="974" t="s">
        <v>308</v>
      </c>
      <c r="S22" s="974" t="s">
        <v>607</v>
      </c>
      <c r="T22" s="974" t="s">
        <v>210</v>
      </c>
      <c r="U22" s="974" t="s">
        <v>614</v>
      </c>
      <c r="V22" s="974" t="s">
        <v>580</v>
      </c>
      <c r="W22" s="974" t="s">
        <v>308</v>
      </c>
      <c r="X22" s="974" t="s">
        <v>582</v>
      </c>
      <c r="Y22" s="974" t="s">
        <v>226</v>
      </c>
      <c r="Z22" s="974" t="s">
        <v>621</v>
      </c>
      <c r="AA22" s="974" t="s">
        <v>588</v>
      </c>
      <c r="AB22" s="974" t="s">
        <v>607</v>
      </c>
      <c r="AC22" s="974" t="s">
        <v>276</v>
      </c>
      <c r="AD22" s="977">
        <v>1</v>
      </c>
      <c r="AE22" s="974" t="s">
        <v>238</v>
      </c>
      <c r="AF22" s="974" t="s">
        <v>610</v>
      </c>
      <c r="AG22" s="957" t="s">
        <v>279</v>
      </c>
    </row>
    <row r="23" spans="1:33" x14ac:dyDescent="0.3">
      <c r="A23" s="974" t="s">
        <v>265</v>
      </c>
      <c r="B23" s="974" t="s">
        <v>266</v>
      </c>
      <c r="C23" s="974" t="s">
        <v>414</v>
      </c>
      <c r="D23" s="974" t="s">
        <v>622</v>
      </c>
      <c r="E23" s="975">
        <v>-157.4</v>
      </c>
      <c r="F23" s="974" t="s">
        <v>237</v>
      </c>
      <c r="G23" s="974" t="s">
        <v>623</v>
      </c>
      <c r="H23" s="974" t="s">
        <v>624</v>
      </c>
      <c r="I23" s="974" t="s">
        <v>420</v>
      </c>
      <c r="J23" s="974" t="s">
        <v>625</v>
      </c>
      <c r="K23" s="976">
        <v>43083</v>
      </c>
      <c r="L23" s="976">
        <v>43090</v>
      </c>
      <c r="M23" s="976">
        <v>43090</v>
      </c>
      <c r="N23" s="976">
        <v>43090</v>
      </c>
      <c r="O23" s="974" t="s">
        <v>238</v>
      </c>
      <c r="P23" s="974" t="s">
        <v>238</v>
      </c>
      <c r="Q23" s="974" t="s">
        <v>238</v>
      </c>
      <c r="R23" s="974" t="s">
        <v>238</v>
      </c>
      <c r="S23" s="974" t="s">
        <v>607</v>
      </c>
      <c r="T23" s="974" t="s">
        <v>210</v>
      </c>
      <c r="U23" s="974" t="s">
        <v>626</v>
      </c>
      <c r="V23" s="974" t="s">
        <v>627</v>
      </c>
      <c r="W23" s="974" t="s">
        <v>238</v>
      </c>
      <c r="X23" s="974" t="s">
        <v>622</v>
      </c>
      <c r="Y23" s="974" t="s">
        <v>226</v>
      </c>
      <c r="Z23" s="974" t="s">
        <v>426</v>
      </c>
      <c r="AA23" s="974" t="s">
        <v>628</v>
      </c>
      <c r="AB23" s="974" t="s">
        <v>607</v>
      </c>
      <c r="AC23" s="974" t="s">
        <v>230</v>
      </c>
      <c r="AD23" s="978">
        <v>0</v>
      </c>
      <c r="AE23" s="974" t="s">
        <v>629</v>
      </c>
      <c r="AF23" s="974" t="s">
        <v>497</v>
      </c>
      <c r="AG23" s="957" t="s">
        <v>279</v>
      </c>
    </row>
    <row r="24" spans="1:33" x14ac:dyDescent="0.3">
      <c r="A24" s="974" t="s">
        <v>265</v>
      </c>
      <c r="B24" s="974" t="s">
        <v>266</v>
      </c>
      <c r="C24" s="974" t="s">
        <v>414</v>
      </c>
      <c r="D24" s="974" t="s">
        <v>622</v>
      </c>
      <c r="E24" s="975">
        <v>7</v>
      </c>
      <c r="F24" s="974" t="s">
        <v>237</v>
      </c>
      <c r="G24" s="974" t="s">
        <v>623</v>
      </c>
      <c r="H24" s="974" t="s">
        <v>630</v>
      </c>
      <c r="I24" s="974" t="s">
        <v>420</v>
      </c>
      <c r="J24" s="974" t="s">
        <v>625</v>
      </c>
      <c r="K24" s="976">
        <v>43083</v>
      </c>
      <c r="L24" s="976">
        <v>43090</v>
      </c>
      <c r="M24" s="976">
        <v>43090</v>
      </c>
      <c r="N24" s="976">
        <v>43090</v>
      </c>
      <c r="O24" s="974" t="s">
        <v>415</v>
      </c>
      <c r="P24" s="974" t="s">
        <v>631</v>
      </c>
      <c r="Q24" s="974" t="s">
        <v>238</v>
      </c>
      <c r="R24" s="974" t="s">
        <v>238</v>
      </c>
      <c r="S24" s="974" t="s">
        <v>607</v>
      </c>
      <c r="T24" s="974" t="s">
        <v>210</v>
      </c>
      <c r="U24" s="974" t="s">
        <v>626</v>
      </c>
      <c r="V24" s="974" t="s">
        <v>631</v>
      </c>
      <c r="W24" s="974" t="s">
        <v>238</v>
      </c>
      <c r="X24" s="974" t="s">
        <v>631</v>
      </c>
      <c r="Y24" s="974" t="s">
        <v>226</v>
      </c>
      <c r="Z24" s="974" t="s">
        <v>426</v>
      </c>
      <c r="AA24" s="974" t="s">
        <v>628</v>
      </c>
      <c r="AB24" s="974" t="s">
        <v>607</v>
      </c>
      <c r="AC24" s="974" t="s">
        <v>230</v>
      </c>
      <c r="AD24" s="978">
        <v>0</v>
      </c>
      <c r="AE24" s="974" t="s">
        <v>629</v>
      </c>
      <c r="AF24" s="974" t="s">
        <v>497</v>
      </c>
      <c r="AG24" s="957" t="s">
        <v>279</v>
      </c>
    </row>
    <row r="25" spans="1:33" x14ac:dyDescent="0.3">
      <c r="A25" s="974" t="s">
        <v>265</v>
      </c>
      <c r="B25" s="974" t="s">
        <v>266</v>
      </c>
      <c r="C25" s="974" t="s">
        <v>414</v>
      </c>
      <c r="D25" s="974" t="s">
        <v>622</v>
      </c>
      <c r="E25" s="975">
        <v>88</v>
      </c>
      <c r="F25" s="974" t="s">
        <v>237</v>
      </c>
      <c r="G25" s="974" t="s">
        <v>623</v>
      </c>
      <c r="H25" s="974" t="s">
        <v>632</v>
      </c>
      <c r="I25" s="974" t="s">
        <v>420</v>
      </c>
      <c r="J25" s="974" t="s">
        <v>625</v>
      </c>
      <c r="K25" s="976">
        <v>43083</v>
      </c>
      <c r="L25" s="976">
        <v>43090</v>
      </c>
      <c r="M25" s="976">
        <v>43090</v>
      </c>
      <c r="N25" s="976">
        <v>43090</v>
      </c>
      <c r="O25" s="974" t="s">
        <v>415</v>
      </c>
      <c r="P25" s="974" t="s">
        <v>631</v>
      </c>
      <c r="Q25" s="974" t="s">
        <v>238</v>
      </c>
      <c r="R25" s="974" t="s">
        <v>238</v>
      </c>
      <c r="S25" s="974" t="s">
        <v>607</v>
      </c>
      <c r="T25" s="974" t="s">
        <v>210</v>
      </c>
      <c r="U25" s="974" t="s">
        <v>626</v>
      </c>
      <c r="V25" s="974" t="s">
        <v>631</v>
      </c>
      <c r="W25" s="974" t="s">
        <v>238</v>
      </c>
      <c r="X25" s="974" t="s">
        <v>631</v>
      </c>
      <c r="Y25" s="974" t="s">
        <v>226</v>
      </c>
      <c r="Z25" s="974" t="s">
        <v>426</v>
      </c>
      <c r="AA25" s="974" t="s">
        <v>628</v>
      </c>
      <c r="AB25" s="974" t="s">
        <v>607</v>
      </c>
      <c r="AC25" s="974" t="s">
        <v>230</v>
      </c>
      <c r="AD25" s="978">
        <v>0</v>
      </c>
      <c r="AE25" s="974" t="s">
        <v>629</v>
      </c>
      <c r="AF25" s="974" t="s">
        <v>497</v>
      </c>
      <c r="AG25" s="957" t="s">
        <v>279</v>
      </c>
    </row>
    <row r="26" spans="1:33" x14ac:dyDescent="0.3">
      <c r="A26" s="974" t="s">
        <v>265</v>
      </c>
      <c r="B26" s="974" t="s">
        <v>266</v>
      </c>
      <c r="C26" s="974" t="s">
        <v>414</v>
      </c>
      <c r="D26" s="974" t="s">
        <v>622</v>
      </c>
      <c r="E26" s="975">
        <v>88</v>
      </c>
      <c r="F26" s="974" t="s">
        <v>237</v>
      </c>
      <c r="G26" s="974" t="s">
        <v>623</v>
      </c>
      <c r="H26" s="974" t="s">
        <v>633</v>
      </c>
      <c r="I26" s="974" t="s">
        <v>420</v>
      </c>
      <c r="J26" s="974" t="s">
        <v>625</v>
      </c>
      <c r="K26" s="976">
        <v>43083</v>
      </c>
      <c r="L26" s="976">
        <v>43090</v>
      </c>
      <c r="M26" s="976">
        <v>43090</v>
      </c>
      <c r="N26" s="976">
        <v>43090</v>
      </c>
      <c r="O26" s="974" t="s">
        <v>415</v>
      </c>
      <c r="P26" s="974" t="s">
        <v>631</v>
      </c>
      <c r="Q26" s="974" t="s">
        <v>238</v>
      </c>
      <c r="R26" s="974" t="s">
        <v>238</v>
      </c>
      <c r="S26" s="974" t="s">
        <v>607</v>
      </c>
      <c r="T26" s="974" t="s">
        <v>210</v>
      </c>
      <c r="U26" s="974" t="s">
        <v>626</v>
      </c>
      <c r="V26" s="974" t="s">
        <v>631</v>
      </c>
      <c r="W26" s="974" t="s">
        <v>238</v>
      </c>
      <c r="X26" s="974" t="s">
        <v>631</v>
      </c>
      <c r="Y26" s="974" t="s">
        <v>226</v>
      </c>
      <c r="Z26" s="974" t="s">
        <v>426</v>
      </c>
      <c r="AA26" s="974" t="s">
        <v>628</v>
      </c>
      <c r="AB26" s="974" t="s">
        <v>607</v>
      </c>
      <c r="AC26" s="974" t="s">
        <v>230</v>
      </c>
      <c r="AD26" s="978">
        <v>0</v>
      </c>
      <c r="AE26" s="974" t="s">
        <v>629</v>
      </c>
      <c r="AF26" s="974" t="s">
        <v>497</v>
      </c>
      <c r="AG26" s="957" t="s">
        <v>279</v>
      </c>
    </row>
    <row r="27" spans="1:33" x14ac:dyDescent="0.3">
      <c r="A27" s="974" t="s">
        <v>265</v>
      </c>
      <c r="B27" s="974" t="s">
        <v>266</v>
      </c>
      <c r="C27" s="974" t="s">
        <v>414</v>
      </c>
      <c r="D27" s="974" t="s">
        <v>622</v>
      </c>
      <c r="E27" s="975">
        <v>2.2000000000000002</v>
      </c>
      <c r="F27" s="974" t="s">
        <v>237</v>
      </c>
      <c r="G27" s="974" t="s">
        <v>623</v>
      </c>
      <c r="H27" s="974" t="s">
        <v>634</v>
      </c>
      <c r="I27" s="974" t="s">
        <v>420</v>
      </c>
      <c r="J27" s="974" t="s">
        <v>625</v>
      </c>
      <c r="K27" s="976">
        <v>43083</v>
      </c>
      <c r="L27" s="976">
        <v>43090</v>
      </c>
      <c r="M27" s="976">
        <v>43090</v>
      </c>
      <c r="N27" s="976">
        <v>43090</v>
      </c>
      <c r="O27" s="974" t="s">
        <v>415</v>
      </c>
      <c r="P27" s="974" t="s">
        <v>631</v>
      </c>
      <c r="Q27" s="974" t="s">
        <v>238</v>
      </c>
      <c r="R27" s="974" t="s">
        <v>238</v>
      </c>
      <c r="S27" s="974" t="s">
        <v>607</v>
      </c>
      <c r="T27" s="974" t="s">
        <v>210</v>
      </c>
      <c r="U27" s="974" t="s">
        <v>626</v>
      </c>
      <c r="V27" s="974" t="s">
        <v>631</v>
      </c>
      <c r="W27" s="974" t="s">
        <v>238</v>
      </c>
      <c r="X27" s="974" t="s">
        <v>631</v>
      </c>
      <c r="Y27" s="974" t="s">
        <v>226</v>
      </c>
      <c r="Z27" s="974" t="s">
        <v>426</v>
      </c>
      <c r="AA27" s="974" t="s">
        <v>628</v>
      </c>
      <c r="AB27" s="974" t="s">
        <v>607</v>
      </c>
      <c r="AC27" s="974" t="s">
        <v>230</v>
      </c>
      <c r="AD27" s="978">
        <v>0</v>
      </c>
      <c r="AE27" s="974" t="s">
        <v>629</v>
      </c>
      <c r="AF27" s="974" t="s">
        <v>497</v>
      </c>
      <c r="AG27" s="957" t="s">
        <v>279</v>
      </c>
    </row>
    <row r="28" spans="1:33" x14ac:dyDescent="0.3">
      <c r="A28" s="974" t="s">
        <v>265</v>
      </c>
      <c r="B28" s="974" t="s">
        <v>266</v>
      </c>
      <c r="C28" s="974" t="s">
        <v>414</v>
      </c>
      <c r="D28" s="974" t="s">
        <v>622</v>
      </c>
      <c r="E28" s="975">
        <v>2.2400000000000002</v>
      </c>
      <c r="F28" s="974" t="s">
        <v>237</v>
      </c>
      <c r="G28" s="974" t="s">
        <v>623</v>
      </c>
      <c r="H28" s="974" t="s">
        <v>635</v>
      </c>
      <c r="I28" s="974" t="s">
        <v>420</v>
      </c>
      <c r="J28" s="974" t="s">
        <v>625</v>
      </c>
      <c r="K28" s="976">
        <v>43083</v>
      </c>
      <c r="L28" s="976">
        <v>43090</v>
      </c>
      <c r="M28" s="976">
        <v>43090</v>
      </c>
      <c r="N28" s="976">
        <v>43090</v>
      </c>
      <c r="O28" s="974" t="s">
        <v>415</v>
      </c>
      <c r="P28" s="974" t="s">
        <v>631</v>
      </c>
      <c r="Q28" s="974" t="s">
        <v>238</v>
      </c>
      <c r="R28" s="974" t="s">
        <v>238</v>
      </c>
      <c r="S28" s="974" t="s">
        <v>607</v>
      </c>
      <c r="T28" s="974" t="s">
        <v>210</v>
      </c>
      <c r="U28" s="974" t="s">
        <v>626</v>
      </c>
      <c r="V28" s="974" t="s">
        <v>631</v>
      </c>
      <c r="W28" s="974" t="s">
        <v>238</v>
      </c>
      <c r="X28" s="974" t="s">
        <v>631</v>
      </c>
      <c r="Y28" s="974" t="s">
        <v>226</v>
      </c>
      <c r="Z28" s="974" t="s">
        <v>426</v>
      </c>
      <c r="AA28" s="974" t="s">
        <v>628</v>
      </c>
      <c r="AB28" s="974" t="s">
        <v>607</v>
      </c>
      <c r="AC28" s="974" t="s">
        <v>230</v>
      </c>
      <c r="AD28" s="978">
        <v>0</v>
      </c>
      <c r="AE28" s="974" t="s">
        <v>629</v>
      </c>
      <c r="AF28" s="974" t="s">
        <v>497</v>
      </c>
      <c r="AG28" s="957" t="s">
        <v>279</v>
      </c>
    </row>
    <row r="29" spans="1:33" x14ac:dyDescent="0.3">
      <c r="A29" s="974" t="s">
        <v>265</v>
      </c>
      <c r="B29" s="974" t="s">
        <v>266</v>
      </c>
      <c r="C29" s="974" t="s">
        <v>414</v>
      </c>
      <c r="D29" s="974" t="s">
        <v>622</v>
      </c>
      <c r="E29" s="975">
        <v>2.2000000000000002</v>
      </c>
      <c r="F29" s="974" t="s">
        <v>237</v>
      </c>
      <c r="G29" s="974" t="s">
        <v>623</v>
      </c>
      <c r="H29" s="974" t="s">
        <v>636</v>
      </c>
      <c r="I29" s="974" t="s">
        <v>420</v>
      </c>
      <c r="J29" s="974" t="s">
        <v>625</v>
      </c>
      <c r="K29" s="976">
        <v>43083</v>
      </c>
      <c r="L29" s="976">
        <v>43090</v>
      </c>
      <c r="M29" s="976">
        <v>43090</v>
      </c>
      <c r="N29" s="976">
        <v>43090</v>
      </c>
      <c r="O29" s="974" t="s">
        <v>415</v>
      </c>
      <c r="P29" s="974" t="s">
        <v>631</v>
      </c>
      <c r="Q29" s="974" t="s">
        <v>238</v>
      </c>
      <c r="R29" s="974" t="s">
        <v>238</v>
      </c>
      <c r="S29" s="974" t="s">
        <v>607</v>
      </c>
      <c r="T29" s="974" t="s">
        <v>210</v>
      </c>
      <c r="U29" s="974" t="s">
        <v>626</v>
      </c>
      <c r="V29" s="974" t="s">
        <v>631</v>
      </c>
      <c r="W29" s="974" t="s">
        <v>238</v>
      </c>
      <c r="X29" s="974" t="s">
        <v>631</v>
      </c>
      <c r="Y29" s="974" t="s">
        <v>226</v>
      </c>
      <c r="Z29" s="974" t="s">
        <v>426</v>
      </c>
      <c r="AA29" s="974" t="s">
        <v>628</v>
      </c>
      <c r="AB29" s="974" t="s">
        <v>607</v>
      </c>
      <c r="AC29" s="974" t="s">
        <v>230</v>
      </c>
      <c r="AD29" s="978">
        <v>0</v>
      </c>
      <c r="AE29" s="974" t="s">
        <v>629</v>
      </c>
      <c r="AF29" s="974" t="s">
        <v>497</v>
      </c>
      <c r="AG29" s="957" t="s">
        <v>279</v>
      </c>
    </row>
    <row r="30" spans="1:33" x14ac:dyDescent="0.3">
      <c r="A30" s="974" t="s">
        <v>265</v>
      </c>
      <c r="B30" s="974" t="s">
        <v>266</v>
      </c>
      <c r="C30" s="974" t="s">
        <v>414</v>
      </c>
      <c r="D30" s="974" t="s">
        <v>622</v>
      </c>
      <c r="E30" s="975">
        <v>458.02</v>
      </c>
      <c r="F30" s="974" t="s">
        <v>237</v>
      </c>
      <c r="G30" s="974" t="s">
        <v>623</v>
      </c>
      <c r="H30" s="974" t="s">
        <v>637</v>
      </c>
      <c r="I30" s="974" t="s">
        <v>420</v>
      </c>
      <c r="J30" s="974" t="s">
        <v>625</v>
      </c>
      <c r="K30" s="976">
        <v>43083</v>
      </c>
      <c r="L30" s="976">
        <v>43090</v>
      </c>
      <c r="M30" s="976">
        <v>43090</v>
      </c>
      <c r="N30" s="976">
        <v>43090</v>
      </c>
      <c r="O30" s="974" t="s">
        <v>415</v>
      </c>
      <c r="P30" s="974" t="s">
        <v>631</v>
      </c>
      <c r="Q30" s="974" t="s">
        <v>238</v>
      </c>
      <c r="R30" s="974" t="s">
        <v>238</v>
      </c>
      <c r="S30" s="974" t="s">
        <v>607</v>
      </c>
      <c r="T30" s="974" t="s">
        <v>210</v>
      </c>
      <c r="U30" s="974" t="s">
        <v>626</v>
      </c>
      <c r="V30" s="974" t="s">
        <v>631</v>
      </c>
      <c r="W30" s="974" t="s">
        <v>238</v>
      </c>
      <c r="X30" s="974" t="s">
        <v>631</v>
      </c>
      <c r="Y30" s="974" t="s">
        <v>226</v>
      </c>
      <c r="Z30" s="974" t="s">
        <v>426</v>
      </c>
      <c r="AA30" s="974" t="s">
        <v>628</v>
      </c>
      <c r="AB30" s="974" t="s">
        <v>607</v>
      </c>
      <c r="AC30" s="974" t="s">
        <v>230</v>
      </c>
      <c r="AD30" s="978">
        <v>0</v>
      </c>
      <c r="AE30" s="974" t="s">
        <v>629</v>
      </c>
      <c r="AF30" s="974" t="s">
        <v>497</v>
      </c>
      <c r="AG30" s="957" t="s">
        <v>279</v>
      </c>
    </row>
    <row r="31" spans="1:33" x14ac:dyDescent="0.3">
      <c r="A31" s="974" t="s">
        <v>265</v>
      </c>
      <c r="B31" s="974" t="s">
        <v>266</v>
      </c>
      <c r="C31" s="974" t="s">
        <v>414</v>
      </c>
      <c r="D31" s="974" t="s">
        <v>622</v>
      </c>
      <c r="E31" s="975">
        <v>16</v>
      </c>
      <c r="F31" s="974" t="s">
        <v>237</v>
      </c>
      <c r="G31" s="974" t="s">
        <v>623</v>
      </c>
      <c r="H31" s="974" t="s">
        <v>638</v>
      </c>
      <c r="I31" s="974" t="s">
        <v>420</v>
      </c>
      <c r="J31" s="974" t="s">
        <v>625</v>
      </c>
      <c r="K31" s="976">
        <v>43083</v>
      </c>
      <c r="L31" s="976">
        <v>43090</v>
      </c>
      <c r="M31" s="976">
        <v>43090</v>
      </c>
      <c r="N31" s="976">
        <v>43090</v>
      </c>
      <c r="O31" s="974" t="s">
        <v>415</v>
      </c>
      <c r="P31" s="974" t="s">
        <v>631</v>
      </c>
      <c r="Q31" s="974" t="s">
        <v>238</v>
      </c>
      <c r="R31" s="974" t="s">
        <v>238</v>
      </c>
      <c r="S31" s="974" t="s">
        <v>607</v>
      </c>
      <c r="T31" s="974" t="s">
        <v>210</v>
      </c>
      <c r="U31" s="974" t="s">
        <v>626</v>
      </c>
      <c r="V31" s="974" t="s">
        <v>631</v>
      </c>
      <c r="W31" s="974" t="s">
        <v>238</v>
      </c>
      <c r="X31" s="974" t="s">
        <v>631</v>
      </c>
      <c r="Y31" s="974" t="s">
        <v>226</v>
      </c>
      <c r="Z31" s="974" t="s">
        <v>426</v>
      </c>
      <c r="AA31" s="974" t="s">
        <v>628</v>
      </c>
      <c r="AB31" s="974" t="s">
        <v>607</v>
      </c>
      <c r="AC31" s="974" t="s">
        <v>230</v>
      </c>
      <c r="AD31" s="978">
        <v>0</v>
      </c>
      <c r="AE31" s="974" t="s">
        <v>629</v>
      </c>
      <c r="AF31" s="974" t="s">
        <v>497</v>
      </c>
      <c r="AG31" s="957" t="s">
        <v>279</v>
      </c>
    </row>
    <row r="32" spans="1:33" x14ac:dyDescent="0.3">
      <c r="A32" s="974" t="s">
        <v>265</v>
      </c>
      <c r="B32" s="974" t="s">
        <v>266</v>
      </c>
      <c r="C32" s="974" t="s">
        <v>414</v>
      </c>
      <c r="D32" s="974" t="s">
        <v>622</v>
      </c>
      <c r="E32" s="975">
        <v>157.4</v>
      </c>
      <c r="F32" s="974" t="s">
        <v>237</v>
      </c>
      <c r="G32" s="974" t="s">
        <v>623</v>
      </c>
      <c r="H32" s="974" t="s">
        <v>639</v>
      </c>
      <c r="I32" s="974" t="s">
        <v>420</v>
      </c>
      <c r="J32" s="974" t="s">
        <v>625</v>
      </c>
      <c r="K32" s="976">
        <v>43083</v>
      </c>
      <c r="L32" s="976">
        <v>43090</v>
      </c>
      <c r="M32" s="976">
        <v>43090</v>
      </c>
      <c r="N32" s="976">
        <v>43090</v>
      </c>
      <c r="O32" s="974" t="s">
        <v>415</v>
      </c>
      <c r="P32" s="974" t="s">
        <v>631</v>
      </c>
      <c r="Q32" s="974" t="s">
        <v>238</v>
      </c>
      <c r="R32" s="974" t="s">
        <v>238</v>
      </c>
      <c r="S32" s="974" t="s">
        <v>607</v>
      </c>
      <c r="T32" s="974" t="s">
        <v>210</v>
      </c>
      <c r="U32" s="974" t="s">
        <v>626</v>
      </c>
      <c r="V32" s="974" t="s">
        <v>631</v>
      </c>
      <c r="W32" s="974" t="s">
        <v>238</v>
      </c>
      <c r="X32" s="974" t="s">
        <v>631</v>
      </c>
      <c r="Y32" s="974" t="s">
        <v>226</v>
      </c>
      <c r="Z32" s="974" t="s">
        <v>426</v>
      </c>
      <c r="AA32" s="974" t="s">
        <v>628</v>
      </c>
      <c r="AB32" s="974" t="s">
        <v>607</v>
      </c>
      <c r="AC32" s="974" t="s">
        <v>230</v>
      </c>
      <c r="AD32" s="978">
        <v>0</v>
      </c>
      <c r="AE32" s="974" t="s">
        <v>629</v>
      </c>
      <c r="AF32" s="974" t="s">
        <v>497</v>
      </c>
      <c r="AG32" s="957" t="s">
        <v>279</v>
      </c>
    </row>
    <row r="33" spans="1:33" x14ac:dyDescent="0.3">
      <c r="A33" s="974" t="s">
        <v>265</v>
      </c>
      <c r="B33" s="974" t="s">
        <v>266</v>
      </c>
      <c r="C33" s="974" t="s">
        <v>414</v>
      </c>
      <c r="D33" s="974" t="s">
        <v>622</v>
      </c>
      <c r="E33" s="975">
        <v>2.2400000000000002</v>
      </c>
      <c r="F33" s="974" t="s">
        <v>237</v>
      </c>
      <c r="G33" s="974" t="s">
        <v>623</v>
      </c>
      <c r="H33" s="974" t="s">
        <v>640</v>
      </c>
      <c r="I33" s="974" t="s">
        <v>420</v>
      </c>
      <c r="J33" s="974" t="s">
        <v>625</v>
      </c>
      <c r="K33" s="976">
        <v>43083</v>
      </c>
      <c r="L33" s="976">
        <v>43090</v>
      </c>
      <c r="M33" s="976">
        <v>43090</v>
      </c>
      <c r="N33" s="976">
        <v>43090</v>
      </c>
      <c r="O33" s="974" t="s">
        <v>415</v>
      </c>
      <c r="P33" s="974" t="s">
        <v>631</v>
      </c>
      <c r="Q33" s="974" t="s">
        <v>238</v>
      </c>
      <c r="R33" s="974" t="s">
        <v>238</v>
      </c>
      <c r="S33" s="974" t="s">
        <v>607</v>
      </c>
      <c r="T33" s="974" t="s">
        <v>210</v>
      </c>
      <c r="U33" s="974" t="s">
        <v>626</v>
      </c>
      <c r="V33" s="974" t="s">
        <v>631</v>
      </c>
      <c r="W33" s="974" t="s">
        <v>238</v>
      </c>
      <c r="X33" s="974" t="s">
        <v>631</v>
      </c>
      <c r="Y33" s="974" t="s">
        <v>226</v>
      </c>
      <c r="Z33" s="974" t="s">
        <v>426</v>
      </c>
      <c r="AA33" s="974" t="s">
        <v>628</v>
      </c>
      <c r="AB33" s="974" t="s">
        <v>607</v>
      </c>
      <c r="AC33" s="974" t="s">
        <v>230</v>
      </c>
      <c r="AD33" s="978">
        <v>0</v>
      </c>
      <c r="AE33" s="974" t="s">
        <v>629</v>
      </c>
      <c r="AF33" s="974" t="s">
        <v>497</v>
      </c>
      <c r="AG33" s="957" t="s">
        <v>279</v>
      </c>
    </row>
    <row r="34" spans="1:33" x14ac:dyDescent="0.3">
      <c r="A34" s="974" t="s">
        <v>265</v>
      </c>
      <c r="B34" s="974" t="s">
        <v>266</v>
      </c>
      <c r="C34" s="974" t="s">
        <v>414</v>
      </c>
      <c r="D34" s="974" t="s">
        <v>622</v>
      </c>
      <c r="E34" s="975">
        <v>2.2000000000000002</v>
      </c>
      <c r="F34" s="974" t="s">
        <v>237</v>
      </c>
      <c r="G34" s="974" t="s">
        <v>623</v>
      </c>
      <c r="H34" s="974" t="s">
        <v>641</v>
      </c>
      <c r="I34" s="974" t="s">
        <v>420</v>
      </c>
      <c r="J34" s="974" t="s">
        <v>625</v>
      </c>
      <c r="K34" s="976">
        <v>43083</v>
      </c>
      <c r="L34" s="976">
        <v>43090</v>
      </c>
      <c r="M34" s="976">
        <v>43090</v>
      </c>
      <c r="N34" s="976">
        <v>43090</v>
      </c>
      <c r="O34" s="974" t="s">
        <v>415</v>
      </c>
      <c r="P34" s="974" t="s">
        <v>631</v>
      </c>
      <c r="Q34" s="974" t="s">
        <v>238</v>
      </c>
      <c r="R34" s="974" t="s">
        <v>238</v>
      </c>
      <c r="S34" s="974" t="s">
        <v>607</v>
      </c>
      <c r="T34" s="974" t="s">
        <v>210</v>
      </c>
      <c r="U34" s="974" t="s">
        <v>626</v>
      </c>
      <c r="V34" s="974" t="s">
        <v>631</v>
      </c>
      <c r="W34" s="974" t="s">
        <v>238</v>
      </c>
      <c r="X34" s="974" t="s">
        <v>631</v>
      </c>
      <c r="Y34" s="974" t="s">
        <v>226</v>
      </c>
      <c r="Z34" s="974" t="s">
        <v>426</v>
      </c>
      <c r="AA34" s="974" t="s">
        <v>628</v>
      </c>
      <c r="AB34" s="974" t="s">
        <v>607</v>
      </c>
      <c r="AC34" s="974" t="s">
        <v>230</v>
      </c>
      <c r="AD34" s="978">
        <v>0</v>
      </c>
      <c r="AE34" s="974" t="s">
        <v>629</v>
      </c>
      <c r="AF34" s="974" t="s">
        <v>497</v>
      </c>
      <c r="AG34" s="957" t="s">
        <v>279</v>
      </c>
    </row>
    <row r="35" spans="1:33" x14ac:dyDescent="0.3">
      <c r="A35" s="974" t="s">
        <v>265</v>
      </c>
      <c r="B35" s="974" t="s">
        <v>266</v>
      </c>
      <c r="C35" s="974" t="s">
        <v>414</v>
      </c>
      <c r="D35" s="974" t="s">
        <v>622</v>
      </c>
      <c r="E35" s="975">
        <v>4.25</v>
      </c>
      <c r="F35" s="974" t="s">
        <v>237</v>
      </c>
      <c r="G35" s="974" t="s">
        <v>642</v>
      </c>
      <c r="H35" s="974" t="s">
        <v>643</v>
      </c>
      <c r="I35" s="974" t="s">
        <v>420</v>
      </c>
      <c r="J35" s="974" t="s">
        <v>625</v>
      </c>
      <c r="K35" s="976">
        <v>43083</v>
      </c>
      <c r="L35" s="976">
        <v>43090</v>
      </c>
      <c r="M35" s="976">
        <v>43090</v>
      </c>
      <c r="N35" s="976">
        <v>43090</v>
      </c>
      <c r="O35" s="974" t="s">
        <v>415</v>
      </c>
      <c r="P35" s="974" t="s">
        <v>631</v>
      </c>
      <c r="Q35" s="974" t="s">
        <v>238</v>
      </c>
      <c r="R35" s="974" t="s">
        <v>238</v>
      </c>
      <c r="S35" s="974" t="s">
        <v>607</v>
      </c>
      <c r="T35" s="974" t="s">
        <v>210</v>
      </c>
      <c r="U35" s="974" t="s">
        <v>626</v>
      </c>
      <c r="V35" s="974" t="s">
        <v>631</v>
      </c>
      <c r="W35" s="974" t="s">
        <v>238</v>
      </c>
      <c r="X35" s="974" t="s">
        <v>631</v>
      </c>
      <c r="Y35" s="974" t="s">
        <v>226</v>
      </c>
      <c r="Z35" s="974" t="s">
        <v>416</v>
      </c>
      <c r="AA35" s="974" t="s">
        <v>628</v>
      </c>
      <c r="AB35" s="974" t="s">
        <v>607</v>
      </c>
      <c r="AC35" s="974" t="s">
        <v>230</v>
      </c>
      <c r="AD35" s="978">
        <v>0</v>
      </c>
      <c r="AE35" s="974" t="s">
        <v>644</v>
      </c>
      <c r="AF35" s="974" t="s">
        <v>492</v>
      </c>
      <c r="AG35" s="957" t="s">
        <v>279</v>
      </c>
    </row>
    <row r="36" spans="1:33" x14ac:dyDescent="0.3">
      <c r="A36" s="974" t="s">
        <v>265</v>
      </c>
      <c r="B36" s="974" t="s">
        <v>266</v>
      </c>
      <c r="C36" s="974" t="s">
        <v>414</v>
      </c>
      <c r="D36" s="974" t="s">
        <v>622</v>
      </c>
      <c r="E36" s="975">
        <v>2.2400000000000002</v>
      </c>
      <c r="F36" s="974" t="s">
        <v>237</v>
      </c>
      <c r="G36" s="974" t="s">
        <v>642</v>
      </c>
      <c r="H36" s="974" t="s">
        <v>645</v>
      </c>
      <c r="I36" s="974" t="s">
        <v>420</v>
      </c>
      <c r="J36" s="974" t="s">
        <v>625</v>
      </c>
      <c r="K36" s="976">
        <v>43083</v>
      </c>
      <c r="L36" s="976">
        <v>43090</v>
      </c>
      <c r="M36" s="976">
        <v>43090</v>
      </c>
      <c r="N36" s="976">
        <v>43090</v>
      </c>
      <c r="O36" s="974" t="s">
        <v>415</v>
      </c>
      <c r="P36" s="974" t="s">
        <v>631</v>
      </c>
      <c r="Q36" s="974" t="s">
        <v>238</v>
      </c>
      <c r="R36" s="974" t="s">
        <v>238</v>
      </c>
      <c r="S36" s="974" t="s">
        <v>607</v>
      </c>
      <c r="T36" s="974" t="s">
        <v>210</v>
      </c>
      <c r="U36" s="974" t="s">
        <v>626</v>
      </c>
      <c r="V36" s="974" t="s">
        <v>631</v>
      </c>
      <c r="W36" s="974" t="s">
        <v>238</v>
      </c>
      <c r="X36" s="974" t="s">
        <v>631</v>
      </c>
      <c r="Y36" s="974" t="s">
        <v>226</v>
      </c>
      <c r="Z36" s="974" t="s">
        <v>416</v>
      </c>
      <c r="AA36" s="974" t="s">
        <v>628</v>
      </c>
      <c r="AB36" s="974" t="s">
        <v>607</v>
      </c>
      <c r="AC36" s="974" t="s">
        <v>230</v>
      </c>
      <c r="AD36" s="978">
        <v>0</v>
      </c>
      <c r="AE36" s="974" t="s">
        <v>644</v>
      </c>
      <c r="AF36" s="974" t="s">
        <v>492</v>
      </c>
      <c r="AG36" s="957" t="s">
        <v>279</v>
      </c>
    </row>
    <row r="37" spans="1:33" x14ac:dyDescent="0.3">
      <c r="A37" s="974" t="s">
        <v>265</v>
      </c>
      <c r="B37" s="974" t="s">
        <v>266</v>
      </c>
      <c r="C37" s="974" t="s">
        <v>414</v>
      </c>
      <c r="D37" s="974" t="s">
        <v>622</v>
      </c>
      <c r="E37" s="975">
        <v>457.42</v>
      </c>
      <c r="F37" s="974" t="s">
        <v>237</v>
      </c>
      <c r="G37" s="974" t="s">
        <v>642</v>
      </c>
      <c r="H37" s="974" t="s">
        <v>646</v>
      </c>
      <c r="I37" s="974" t="s">
        <v>420</v>
      </c>
      <c r="J37" s="974" t="s">
        <v>625</v>
      </c>
      <c r="K37" s="976">
        <v>43083</v>
      </c>
      <c r="L37" s="976">
        <v>43090</v>
      </c>
      <c r="M37" s="976">
        <v>43090</v>
      </c>
      <c r="N37" s="976">
        <v>43090</v>
      </c>
      <c r="O37" s="974" t="s">
        <v>415</v>
      </c>
      <c r="P37" s="974" t="s">
        <v>631</v>
      </c>
      <c r="Q37" s="974" t="s">
        <v>238</v>
      </c>
      <c r="R37" s="974" t="s">
        <v>238</v>
      </c>
      <c r="S37" s="974" t="s">
        <v>607</v>
      </c>
      <c r="T37" s="974" t="s">
        <v>210</v>
      </c>
      <c r="U37" s="974" t="s">
        <v>626</v>
      </c>
      <c r="V37" s="974" t="s">
        <v>631</v>
      </c>
      <c r="W37" s="974" t="s">
        <v>238</v>
      </c>
      <c r="X37" s="974" t="s">
        <v>631</v>
      </c>
      <c r="Y37" s="974" t="s">
        <v>226</v>
      </c>
      <c r="Z37" s="974" t="s">
        <v>416</v>
      </c>
      <c r="AA37" s="974" t="s">
        <v>628</v>
      </c>
      <c r="AB37" s="974" t="s">
        <v>607</v>
      </c>
      <c r="AC37" s="974" t="s">
        <v>230</v>
      </c>
      <c r="AD37" s="978">
        <v>0</v>
      </c>
      <c r="AE37" s="974" t="s">
        <v>644</v>
      </c>
      <c r="AF37" s="974" t="s">
        <v>492</v>
      </c>
      <c r="AG37" s="957" t="s">
        <v>279</v>
      </c>
    </row>
    <row r="38" spans="1:33" x14ac:dyDescent="0.3">
      <c r="A38" s="974" t="s">
        <v>265</v>
      </c>
      <c r="B38" s="974" t="s">
        <v>266</v>
      </c>
      <c r="C38" s="974" t="s">
        <v>414</v>
      </c>
      <c r="D38" s="974" t="s">
        <v>622</v>
      </c>
      <c r="E38" s="975">
        <v>4.25</v>
      </c>
      <c r="F38" s="974" t="s">
        <v>237</v>
      </c>
      <c r="G38" s="974" t="s">
        <v>647</v>
      </c>
      <c r="H38" s="974" t="s">
        <v>648</v>
      </c>
      <c r="I38" s="974" t="s">
        <v>420</v>
      </c>
      <c r="J38" s="974" t="s">
        <v>625</v>
      </c>
      <c r="K38" s="976">
        <v>43083</v>
      </c>
      <c r="L38" s="976">
        <v>43090</v>
      </c>
      <c r="M38" s="976">
        <v>43090</v>
      </c>
      <c r="N38" s="976">
        <v>43090</v>
      </c>
      <c r="O38" s="974" t="s">
        <v>415</v>
      </c>
      <c r="P38" s="974" t="s">
        <v>631</v>
      </c>
      <c r="Q38" s="974" t="s">
        <v>238</v>
      </c>
      <c r="R38" s="974" t="s">
        <v>238</v>
      </c>
      <c r="S38" s="974" t="s">
        <v>607</v>
      </c>
      <c r="T38" s="974" t="s">
        <v>210</v>
      </c>
      <c r="U38" s="974" t="s">
        <v>626</v>
      </c>
      <c r="V38" s="974" t="s">
        <v>631</v>
      </c>
      <c r="W38" s="974" t="s">
        <v>238</v>
      </c>
      <c r="X38" s="974" t="s">
        <v>631</v>
      </c>
      <c r="Y38" s="974" t="s">
        <v>226</v>
      </c>
      <c r="Z38" s="974" t="s">
        <v>440</v>
      </c>
      <c r="AA38" s="974" t="s">
        <v>628</v>
      </c>
      <c r="AB38" s="974" t="s">
        <v>607</v>
      </c>
      <c r="AC38" s="974" t="s">
        <v>230</v>
      </c>
      <c r="AD38" s="978">
        <v>0</v>
      </c>
      <c r="AE38" s="974" t="s">
        <v>649</v>
      </c>
      <c r="AF38" s="974" t="s">
        <v>492</v>
      </c>
      <c r="AG38" s="957" t="s">
        <v>279</v>
      </c>
    </row>
    <row r="39" spans="1:33" x14ac:dyDescent="0.3">
      <c r="A39" s="974" t="s">
        <v>265</v>
      </c>
      <c r="B39" s="974" t="s">
        <v>266</v>
      </c>
      <c r="C39" s="974" t="s">
        <v>414</v>
      </c>
      <c r="D39" s="974" t="s">
        <v>622</v>
      </c>
      <c r="E39" s="975">
        <v>2.2400000000000002</v>
      </c>
      <c r="F39" s="974" t="s">
        <v>237</v>
      </c>
      <c r="G39" s="974" t="s">
        <v>647</v>
      </c>
      <c r="H39" s="974" t="s">
        <v>650</v>
      </c>
      <c r="I39" s="974" t="s">
        <v>420</v>
      </c>
      <c r="J39" s="974" t="s">
        <v>625</v>
      </c>
      <c r="K39" s="976">
        <v>43083</v>
      </c>
      <c r="L39" s="976">
        <v>43090</v>
      </c>
      <c r="M39" s="976">
        <v>43090</v>
      </c>
      <c r="N39" s="976">
        <v>43090</v>
      </c>
      <c r="O39" s="974" t="s">
        <v>415</v>
      </c>
      <c r="P39" s="974" t="s">
        <v>631</v>
      </c>
      <c r="Q39" s="974" t="s">
        <v>238</v>
      </c>
      <c r="R39" s="974" t="s">
        <v>238</v>
      </c>
      <c r="S39" s="974" t="s">
        <v>607</v>
      </c>
      <c r="T39" s="974" t="s">
        <v>210</v>
      </c>
      <c r="U39" s="974" t="s">
        <v>626</v>
      </c>
      <c r="V39" s="974" t="s">
        <v>631</v>
      </c>
      <c r="W39" s="974" t="s">
        <v>238</v>
      </c>
      <c r="X39" s="974" t="s">
        <v>631</v>
      </c>
      <c r="Y39" s="974" t="s">
        <v>226</v>
      </c>
      <c r="Z39" s="974" t="s">
        <v>440</v>
      </c>
      <c r="AA39" s="974" t="s">
        <v>628</v>
      </c>
      <c r="AB39" s="974" t="s">
        <v>607</v>
      </c>
      <c r="AC39" s="974" t="s">
        <v>230</v>
      </c>
      <c r="AD39" s="978">
        <v>0</v>
      </c>
      <c r="AE39" s="974" t="s">
        <v>649</v>
      </c>
      <c r="AF39" s="974" t="s">
        <v>492</v>
      </c>
      <c r="AG39" s="957" t="s">
        <v>279</v>
      </c>
    </row>
    <row r="40" spans="1:33" x14ac:dyDescent="0.3">
      <c r="A40" s="974" t="s">
        <v>265</v>
      </c>
      <c r="B40" s="974" t="s">
        <v>266</v>
      </c>
      <c r="C40" s="974" t="s">
        <v>414</v>
      </c>
      <c r="D40" s="974" t="s">
        <v>622</v>
      </c>
      <c r="E40" s="975">
        <v>576.41999999999996</v>
      </c>
      <c r="F40" s="974" t="s">
        <v>237</v>
      </c>
      <c r="G40" s="974" t="s">
        <v>647</v>
      </c>
      <c r="H40" s="974" t="s">
        <v>651</v>
      </c>
      <c r="I40" s="974" t="s">
        <v>420</v>
      </c>
      <c r="J40" s="974" t="s">
        <v>625</v>
      </c>
      <c r="K40" s="976">
        <v>43083</v>
      </c>
      <c r="L40" s="976">
        <v>43090</v>
      </c>
      <c r="M40" s="976">
        <v>43090</v>
      </c>
      <c r="N40" s="976">
        <v>43090</v>
      </c>
      <c r="O40" s="974" t="s">
        <v>415</v>
      </c>
      <c r="P40" s="974" t="s">
        <v>631</v>
      </c>
      <c r="Q40" s="974" t="s">
        <v>238</v>
      </c>
      <c r="R40" s="974" t="s">
        <v>238</v>
      </c>
      <c r="S40" s="974" t="s">
        <v>607</v>
      </c>
      <c r="T40" s="974" t="s">
        <v>210</v>
      </c>
      <c r="U40" s="974" t="s">
        <v>626</v>
      </c>
      <c r="V40" s="974" t="s">
        <v>631</v>
      </c>
      <c r="W40" s="974" t="s">
        <v>238</v>
      </c>
      <c r="X40" s="974" t="s">
        <v>631</v>
      </c>
      <c r="Y40" s="974" t="s">
        <v>226</v>
      </c>
      <c r="Z40" s="974" t="s">
        <v>440</v>
      </c>
      <c r="AA40" s="974" t="s">
        <v>628</v>
      </c>
      <c r="AB40" s="974" t="s">
        <v>607</v>
      </c>
      <c r="AC40" s="974" t="s">
        <v>230</v>
      </c>
      <c r="AD40" s="978">
        <v>0</v>
      </c>
      <c r="AE40" s="974" t="s">
        <v>649</v>
      </c>
      <c r="AF40" s="974" t="s">
        <v>492</v>
      </c>
      <c r="AG40" s="957" t="s">
        <v>279</v>
      </c>
    </row>
    <row r="41" spans="1:33" x14ac:dyDescent="0.3">
      <c r="A41" s="974" t="s">
        <v>265</v>
      </c>
      <c r="B41" s="974" t="s">
        <v>266</v>
      </c>
      <c r="C41" s="974" t="s">
        <v>451</v>
      </c>
      <c r="D41" s="974" t="s">
        <v>652</v>
      </c>
      <c r="E41" s="975">
        <v>63.41</v>
      </c>
      <c r="F41" s="974" t="s">
        <v>237</v>
      </c>
      <c r="G41" s="974" t="s">
        <v>653</v>
      </c>
      <c r="H41" s="974" t="s">
        <v>576</v>
      </c>
      <c r="I41" s="974" t="s">
        <v>420</v>
      </c>
      <c r="J41" s="974" t="s">
        <v>654</v>
      </c>
      <c r="K41" s="976">
        <v>42934</v>
      </c>
      <c r="L41" s="976">
        <v>42934</v>
      </c>
      <c r="M41" s="976">
        <v>42934</v>
      </c>
      <c r="N41" s="976">
        <v>42935</v>
      </c>
      <c r="O41" s="974" t="s">
        <v>452</v>
      </c>
      <c r="P41" s="974" t="s">
        <v>655</v>
      </c>
      <c r="Q41" s="974" t="s">
        <v>238</v>
      </c>
      <c r="R41" s="974" t="s">
        <v>238</v>
      </c>
      <c r="S41" s="974" t="s">
        <v>656</v>
      </c>
      <c r="T41" s="974" t="s">
        <v>210</v>
      </c>
      <c r="U41" s="974" t="s">
        <v>652</v>
      </c>
      <c r="V41" s="974" t="s">
        <v>655</v>
      </c>
      <c r="W41" s="974" t="s">
        <v>238</v>
      </c>
      <c r="X41" s="974" t="s">
        <v>655</v>
      </c>
      <c r="Y41" s="974" t="s">
        <v>226</v>
      </c>
      <c r="Z41" s="974" t="s">
        <v>657</v>
      </c>
      <c r="AA41" s="974" t="s">
        <v>658</v>
      </c>
      <c r="AB41" s="974" t="s">
        <v>656</v>
      </c>
      <c r="AC41" s="974" t="s">
        <v>230</v>
      </c>
      <c r="AD41" s="978">
        <v>0</v>
      </c>
      <c r="AE41" s="974" t="s">
        <v>659</v>
      </c>
      <c r="AF41" s="974" t="s">
        <v>455</v>
      </c>
      <c r="AG41" s="957" t="s">
        <v>279</v>
      </c>
    </row>
    <row r="42" spans="1:33" x14ac:dyDescent="0.3">
      <c r="A42" s="974" t="s">
        <v>265</v>
      </c>
      <c r="B42" s="974" t="s">
        <v>266</v>
      </c>
      <c r="C42" s="974" t="s">
        <v>451</v>
      </c>
      <c r="D42" s="974" t="s">
        <v>652</v>
      </c>
      <c r="E42" s="975">
        <v>61</v>
      </c>
      <c r="F42" s="974" t="s">
        <v>237</v>
      </c>
      <c r="G42" s="974" t="s">
        <v>653</v>
      </c>
      <c r="H42" s="974" t="s">
        <v>595</v>
      </c>
      <c r="I42" s="974" t="s">
        <v>420</v>
      </c>
      <c r="J42" s="974" t="s">
        <v>654</v>
      </c>
      <c r="K42" s="976">
        <v>42934</v>
      </c>
      <c r="L42" s="976">
        <v>42934</v>
      </c>
      <c r="M42" s="976">
        <v>42934</v>
      </c>
      <c r="N42" s="976">
        <v>42935</v>
      </c>
      <c r="O42" s="974" t="s">
        <v>452</v>
      </c>
      <c r="P42" s="974" t="s">
        <v>655</v>
      </c>
      <c r="Q42" s="974" t="s">
        <v>238</v>
      </c>
      <c r="R42" s="974" t="s">
        <v>238</v>
      </c>
      <c r="S42" s="974" t="s">
        <v>656</v>
      </c>
      <c r="T42" s="974" t="s">
        <v>210</v>
      </c>
      <c r="U42" s="974" t="s">
        <v>652</v>
      </c>
      <c r="V42" s="974" t="s">
        <v>655</v>
      </c>
      <c r="W42" s="974" t="s">
        <v>238</v>
      </c>
      <c r="X42" s="974" t="s">
        <v>655</v>
      </c>
      <c r="Y42" s="974" t="s">
        <v>226</v>
      </c>
      <c r="Z42" s="974" t="s">
        <v>657</v>
      </c>
      <c r="AA42" s="974" t="s">
        <v>658</v>
      </c>
      <c r="AB42" s="974" t="s">
        <v>656</v>
      </c>
      <c r="AC42" s="974" t="s">
        <v>230</v>
      </c>
      <c r="AD42" s="978">
        <v>0</v>
      </c>
      <c r="AE42" s="974" t="s">
        <v>659</v>
      </c>
      <c r="AF42" s="974" t="s">
        <v>455</v>
      </c>
      <c r="AG42" s="957" t="s">
        <v>279</v>
      </c>
    </row>
    <row r="43" spans="1:33" x14ac:dyDescent="0.3">
      <c r="A43" s="974" t="s">
        <v>265</v>
      </c>
      <c r="B43" s="974" t="s">
        <v>266</v>
      </c>
      <c r="C43" s="974" t="s">
        <v>451</v>
      </c>
      <c r="D43" s="974" t="s">
        <v>652</v>
      </c>
      <c r="E43" s="975">
        <v>135.49</v>
      </c>
      <c r="F43" s="974" t="s">
        <v>237</v>
      </c>
      <c r="G43" s="974" t="s">
        <v>653</v>
      </c>
      <c r="H43" s="974" t="s">
        <v>596</v>
      </c>
      <c r="I43" s="974" t="s">
        <v>420</v>
      </c>
      <c r="J43" s="974" t="s">
        <v>654</v>
      </c>
      <c r="K43" s="976">
        <v>42934</v>
      </c>
      <c r="L43" s="976">
        <v>42934</v>
      </c>
      <c r="M43" s="976">
        <v>42934</v>
      </c>
      <c r="N43" s="976">
        <v>42935</v>
      </c>
      <c r="O43" s="974" t="s">
        <v>452</v>
      </c>
      <c r="P43" s="974" t="s">
        <v>655</v>
      </c>
      <c r="Q43" s="974" t="s">
        <v>238</v>
      </c>
      <c r="R43" s="974" t="s">
        <v>238</v>
      </c>
      <c r="S43" s="974" t="s">
        <v>656</v>
      </c>
      <c r="T43" s="974" t="s">
        <v>210</v>
      </c>
      <c r="U43" s="974" t="s">
        <v>652</v>
      </c>
      <c r="V43" s="974" t="s">
        <v>655</v>
      </c>
      <c r="W43" s="974" t="s">
        <v>238</v>
      </c>
      <c r="X43" s="974" t="s">
        <v>655</v>
      </c>
      <c r="Y43" s="974" t="s">
        <v>226</v>
      </c>
      <c r="Z43" s="974" t="s">
        <v>657</v>
      </c>
      <c r="AA43" s="974" t="s">
        <v>658</v>
      </c>
      <c r="AB43" s="974" t="s">
        <v>656</v>
      </c>
      <c r="AC43" s="974" t="s">
        <v>230</v>
      </c>
      <c r="AD43" s="978">
        <v>0</v>
      </c>
      <c r="AE43" s="974" t="s">
        <v>659</v>
      </c>
      <c r="AF43" s="974" t="s">
        <v>455</v>
      </c>
      <c r="AG43" s="957" t="s">
        <v>279</v>
      </c>
    </row>
    <row r="44" spans="1:33" x14ac:dyDescent="0.3">
      <c r="A44" s="974" t="s">
        <v>265</v>
      </c>
      <c r="B44" s="974" t="s">
        <v>266</v>
      </c>
      <c r="C44" s="974" t="s">
        <v>451</v>
      </c>
      <c r="D44" s="974" t="s">
        <v>652</v>
      </c>
      <c r="E44" s="975">
        <v>13.64</v>
      </c>
      <c r="F44" s="974" t="s">
        <v>237</v>
      </c>
      <c r="G44" s="974" t="s">
        <v>660</v>
      </c>
      <c r="H44" s="974" t="s">
        <v>576</v>
      </c>
      <c r="I44" s="974" t="s">
        <v>420</v>
      </c>
      <c r="J44" s="974" t="s">
        <v>654</v>
      </c>
      <c r="K44" s="976">
        <v>42969</v>
      </c>
      <c r="L44" s="976">
        <v>42969</v>
      </c>
      <c r="M44" s="976">
        <v>42969</v>
      </c>
      <c r="N44" s="976">
        <v>42970</v>
      </c>
      <c r="O44" s="974" t="s">
        <v>452</v>
      </c>
      <c r="P44" s="974" t="s">
        <v>655</v>
      </c>
      <c r="Q44" s="974" t="s">
        <v>238</v>
      </c>
      <c r="R44" s="974" t="s">
        <v>238</v>
      </c>
      <c r="S44" s="974" t="s">
        <v>661</v>
      </c>
      <c r="T44" s="974" t="s">
        <v>210</v>
      </c>
      <c r="U44" s="974" t="s">
        <v>652</v>
      </c>
      <c r="V44" s="974" t="s">
        <v>655</v>
      </c>
      <c r="W44" s="974" t="s">
        <v>238</v>
      </c>
      <c r="X44" s="974" t="s">
        <v>655</v>
      </c>
      <c r="Y44" s="974" t="s">
        <v>226</v>
      </c>
      <c r="Z44" s="974" t="s">
        <v>657</v>
      </c>
      <c r="AA44" s="974" t="s">
        <v>658</v>
      </c>
      <c r="AB44" s="974" t="s">
        <v>661</v>
      </c>
      <c r="AC44" s="974" t="s">
        <v>230</v>
      </c>
      <c r="AD44" s="978">
        <v>0</v>
      </c>
      <c r="AE44" s="974" t="s">
        <v>659</v>
      </c>
      <c r="AF44" s="974" t="s">
        <v>455</v>
      </c>
      <c r="AG44" s="957" t="s">
        <v>279</v>
      </c>
    </row>
    <row r="45" spans="1:33" x14ac:dyDescent="0.3">
      <c r="A45" s="974" t="s">
        <v>265</v>
      </c>
      <c r="B45" s="974" t="s">
        <v>266</v>
      </c>
      <c r="C45" s="974" t="s">
        <v>451</v>
      </c>
      <c r="D45" s="974" t="s">
        <v>652</v>
      </c>
      <c r="E45" s="975">
        <v>30.5</v>
      </c>
      <c r="F45" s="974" t="s">
        <v>237</v>
      </c>
      <c r="G45" s="974" t="s">
        <v>662</v>
      </c>
      <c r="H45" s="974" t="s">
        <v>576</v>
      </c>
      <c r="I45" s="974" t="s">
        <v>420</v>
      </c>
      <c r="J45" s="974" t="s">
        <v>654</v>
      </c>
      <c r="K45" s="976">
        <v>43038</v>
      </c>
      <c r="L45" s="976">
        <v>43038</v>
      </c>
      <c r="M45" s="976">
        <v>43038</v>
      </c>
      <c r="N45" s="976">
        <v>43039</v>
      </c>
      <c r="O45" s="974" t="s">
        <v>452</v>
      </c>
      <c r="P45" s="974" t="s">
        <v>655</v>
      </c>
      <c r="Q45" s="974" t="s">
        <v>238</v>
      </c>
      <c r="R45" s="974" t="s">
        <v>238</v>
      </c>
      <c r="S45" s="974" t="s">
        <v>281</v>
      </c>
      <c r="T45" s="974" t="s">
        <v>210</v>
      </c>
      <c r="U45" s="974" t="s">
        <v>652</v>
      </c>
      <c r="V45" s="974" t="s">
        <v>655</v>
      </c>
      <c r="W45" s="974" t="s">
        <v>238</v>
      </c>
      <c r="X45" s="974" t="s">
        <v>655</v>
      </c>
      <c r="Y45" s="974" t="s">
        <v>226</v>
      </c>
      <c r="Z45" s="974" t="s">
        <v>663</v>
      </c>
      <c r="AA45" s="974" t="s">
        <v>658</v>
      </c>
      <c r="AB45" s="974" t="s">
        <v>281</v>
      </c>
      <c r="AC45" s="974" t="s">
        <v>230</v>
      </c>
      <c r="AD45" s="978">
        <v>0</v>
      </c>
      <c r="AE45" s="974" t="s">
        <v>659</v>
      </c>
      <c r="AF45" s="974" t="s">
        <v>455</v>
      </c>
      <c r="AG45" s="957" t="s">
        <v>279</v>
      </c>
    </row>
    <row r="46" spans="1:33" x14ac:dyDescent="0.3">
      <c r="A46" s="974" t="s">
        <v>265</v>
      </c>
      <c r="B46" s="974" t="s">
        <v>266</v>
      </c>
      <c r="C46" s="974" t="s">
        <v>451</v>
      </c>
      <c r="D46" s="974" t="s">
        <v>652</v>
      </c>
      <c r="E46" s="975">
        <v>13.64</v>
      </c>
      <c r="F46" s="974" t="s">
        <v>237</v>
      </c>
      <c r="G46" s="974" t="s">
        <v>662</v>
      </c>
      <c r="H46" s="974" t="s">
        <v>595</v>
      </c>
      <c r="I46" s="974" t="s">
        <v>420</v>
      </c>
      <c r="J46" s="974" t="s">
        <v>654</v>
      </c>
      <c r="K46" s="976">
        <v>43038</v>
      </c>
      <c r="L46" s="976">
        <v>43038</v>
      </c>
      <c r="M46" s="976">
        <v>43038</v>
      </c>
      <c r="N46" s="976">
        <v>43039</v>
      </c>
      <c r="O46" s="974" t="s">
        <v>452</v>
      </c>
      <c r="P46" s="974" t="s">
        <v>655</v>
      </c>
      <c r="Q46" s="974" t="s">
        <v>238</v>
      </c>
      <c r="R46" s="974" t="s">
        <v>238</v>
      </c>
      <c r="S46" s="974" t="s">
        <v>281</v>
      </c>
      <c r="T46" s="974" t="s">
        <v>210</v>
      </c>
      <c r="U46" s="974" t="s">
        <v>652</v>
      </c>
      <c r="V46" s="974" t="s">
        <v>655</v>
      </c>
      <c r="W46" s="974" t="s">
        <v>238</v>
      </c>
      <c r="X46" s="974" t="s">
        <v>655</v>
      </c>
      <c r="Y46" s="974" t="s">
        <v>226</v>
      </c>
      <c r="Z46" s="974" t="s">
        <v>663</v>
      </c>
      <c r="AA46" s="974" t="s">
        <v>658</v>
      </c>
      <c r="AB46" s="974" t="s">
        <v>281</v>
      </c>
      <c r="AC46" s="974" t="s">
        <v>230</v>
      </c>
      <c r="AD46" s="978">
        <v>0</v>
      </c>
      <c r="AE46" s="974" t="s">
        <v>659</v>
      </c>
      <c r="AF46" s="974" t="s">
        <v>455</v>
      </c>
      <c r="AG46" s="957" t="s">
        <v>279</v>
      </c>
    </row>
    <row r="47" spans="1:33" x14ac:dyDescent="0.3">
      <c r="A47" s="974" t="s">
        <v>265</v>
      </c>
      <c r="B47" s="974" t="s">
        <v>266</v>
      </c>
      <c r="C47" s="974" t="s">
        <v>451</v>
      </c>
      <c r="D47" s="974" t="s">
        <v>652</v>
      </c>
      <c r="E47" s="975">
        <v>15.4</v>
      </c>
      <c r="F47" s="974" t="s">
        <v>237</v>
      </c>
      <c r="G47" s="974" t="s">
        <v>662</v>
      </c>
      <c r="H47" s="974" t="s">
        <v>596</v>
      </c>
      <c r="I47" s="974" t="s">
        <v>420</v>
      </c>
      <c r="J47" s="974" t="s">
        <v>654</v>
      </c>
      <c r="K47" s="976">
        <v>43038</v>
      </c>
      <c r="L47" s="976">
        <v>43038</v>
      </c>
      <c r="M47" s="976">
        <v>43038</v>
      </c>
      <c r="N47" s="976">
        <v>43039</v>
      </c>
      <c r="O47" s="974" t="s">
        <v>452</v>
      </c>
      <c r="P47" s="974" t="s">
        <v>655</v>
      </c>
      <c r="Q47" s="974" t="s">
        <v>238</v>
      </c>
      <c r="R47" s="974" t="s">
        <v>238</v>
      </c>
      <c r="S47" s="974" t="s">
        <v>281</v>
      </c>
      <c r="T47" s="974" t="s">
        <v>210</v>
      </c>
      <c r="U47" s="974" t="s">
        <v>652</v>
      </c>
      <c r="V47" s="974" t="s">
        <v>655</v>
      </c>
      <c r="W47" s="974" t="s">
        <v>238</v>
      </c>
      <c r="X47" s="974" t="s">
        <v>655</v>
      </c>
      <c r="Y47" s="974" t="s">
        <v>226</v>
      </c>
      <c r="Z47" s="974" t="s">
        <v>663</v>
      </c>
      <c r="AA47" s="974" t="s">
        <v>658</v>
      </c>
      <c r="AB47" s="974" t="s">
        <v>281</v>
      </c>
      <c r="AC47" s="974" t="s">
        <v>230</v>
      </c>
      <c r="AD47" s="978">
        <v>0</v>
      </c>
      <c r="AE47" s="974" t="s">
        <v>659</v>
      </c>
      <c r="AF47" s="974" t="s">
        <v>455</v>
      </c>
      <c r="AG47" s="957" t="s">
        <v>279</v>
      </c>
    </row>
    <row r="48" spans="1:33" x14ac:dyDescent="0.3">
      <c r="A48" s="974" t="s">
        <v>265</v>
      </c>
      <c r="B48" s="974" t="s">
        <v>266</v>
      </c>
      <c r="C48" s="974" t="s">
        <v>451</v>
      </c>
      <c r="D48" s="974" t="s">
        <v>652</v>
      </c>
      <c r="E48" s="975">
        <v>22.95</v>
      </c>
      <c r="F48" s="974" t="s">
        <v>237</v>
      </c>
      <c r="G48" s="974" t="s">
        <v>664</v>
      </c>
      <c r="H48" s="974" t="s">
        <v>576</v>
      </c>
      <c r="I48" s="974" t="s">
        <v>420</v>
      </c>
      <c r="J48" s="974" t="s">
        <v>654</v>
      </c>
      <c r="K48" s="976">
        <v>43046</v>
      </c>
      <c r="L48" s="976">
        <v>43046</v>
      </c>
      <c r="M48" s="976">
        <v>43046</v>
      </c>
      <c r="N48" s="976">
        <v>43047</v>
      </c>
      <c r="O48" s="974" t="s">
        <v>452</v>
      </c>
      <c r="P48" s="974" t="s">
        <v>655</v>
      </c>
      <c r="Q48" s="974" t="s">
        <v>238</v>
      </c>
      <c r="R48" s="974" t="s">
        <v>238</v>
      </c>
      <c r="S48" s="974" t="s">
        <v>602</v>
      </c>
      <c r="T48" s="974" t="s">
        <v>210</v>
      </c>
      <c r="U48" s="974" t="s">
        <v>652</v>
      </c>
      <c r="V48" s="974" t="s">
        <v>655</v>
      </c>
      <c r="W48" s="974" t="s">
        <v>238</v>
      </c>
      <c r="X48" s="974" t="s">
        <v>655</v>
      </c>
      <c r="Y48" s="974" t="s">
        <v>226</v>
      </c>
      <c r="Z48" s="974" t="s">
        <v>663</v>
      </c>
      <c r="AA48" s="974" t="s">
        <v>658</v>
      </c>
      <c r="AB48" s="974" t="s">
        <v>602</v>
      </c>
      <c r="AC48" s="974" t="s">
        <v>230</v>
      </c>
      <c r="AD48" s="978">
        <v>0</v>
      </c>
      <c r="AE48" s="974" t="s">
        <v>659</v>
      </c>
      <c r="AF48" s="974" t="s">
        <v>455</v>
      </c>
      <c r="AG48" s="957" t="s">
        <v>279</v>
      </c>
    </row>
    <row r="49" spans="1:33" x14ac:dyDescent="0.3">
      <c r="A49" s="974" t="s">
        <v>265</v>
      </c>
      <c r="B49" s="974" t="s">
        <v>266</v>
      </c>
      <c r="C49" s="974" t="s">
        <v>451</v>
      </c>
      <c r="D49" s="974" t="s">
        <v>652</v>
      </c>
      <c r="E49" s="975">
        <v>61</v>
      </c>
      <c r="F49" s="974" t="s">
        <v>237</v>
      </c>
      <c r="G49" s="974" t="s">
        <v>665</v>
      </c>
      <c r="H49" s="974" t="s">
        <v>576</v>
      </c>
      <c r="I49" s="974" t="s">
        <v>420</v>
      </c>
      <c r="J49" s="974" t="s">
        <v>654</v>
      </c>
      <c r="K49" s="976">
        <v>43090</v>
      </c>
      <c r="L49" s="976">
        <v>43090</v>
      </c>
      <c r="M49" s="976">
        <v>43090</v>
      </c>
      <c r="N49" s="976">
        <v>43091</v>
      </c>
      <c r="O49" s="974" t="s">
        <v>452</v>
      </c>
      <c r="P49" s="974" t="s">
        <v>655</v>
      </c>
      <c r="Q49" s="974" t="s">
        <v>238</v>
      </c>
      <c r="R49" s="974" t="s">
        <v>238</v>
      </c>
      <c r="S49" s="974" t="s">
        <v>607</v>
      </c>
      <c r="T49" s="974" t="s">
        <v>210</v>
      </c>
      <c r="U49" s="974" t="s">
        <v>652</v>
      </c>
      <c r="V49" s="974" t="s">
        <v>655</v>
      </c>
      <c r="W49" s="974" t="s">
        <v>238</v>
      </c>
      <c r="X49" s="974" t="s">
        <v>655</v>
      </c>
      <c r="Y49" s="974" t="s">
        <v>226</v>
      </c>
      <c r="Z49" s="974" t="s">
        <v>666</v>
      </c>
      <c r="AA49" s="974" t="s">
        <v>658</v>
      </c>
      <c r="AB49" s="974" t="s">
        <v>607</v>
      </c>
      <c r="AC49" s="974" t="s">
        <v>230</v>
      </c>
      <c r="AD49" s="978">
        <v>0</v>
      </c>
      <c r="AE49" s="974" t="s">
        <v>659</v>
      </c>
      <c r="AF49" s="974" t="s">
        <v>455</v>
      </c>
      <c r="AG49" s="957" t="s">
        <v>279</v>
      </c>
    </row>
    <row r="50" spans="1:33" x14ac:dyDescent="0.3">
      <c r="A50" s="974" t="s">
        <v>265</v>
      </c>
      <c r="B50" s="974" t="s">
        <v>266</v>
      </c>
      <c r="C50" s="974" t="s">
        <v>451</v>
      </c>
      <c r="D50" s="974" t="s">
        <v>652</v>
      </c>
      <c r="E50" s="975">
        <v>13.02</v>
      </c>
      <c r="F50" s="974" t="s">
        <v>237</v>
      </c>
      <c r="G50" s="974" t="s">
        <v>665</v>
      </c>
      <c r="H50" s="974" t="s">
        <v>595</v>
      </c>
      <c r="I50" s="974" t="s">
        <v>420</v>
      </c>
      <c r="J50" s="974" t="s">
        <v>654</v>
      </c>
      <c r="K50" s="976">
        <v>43090</v>
      </c>
      <c r="L50" s="976">
        <v>43090</v>
      </c>
      <c r="M50" s="976">
        <v>43090</v>
      </c>
      <c r="N50" s="976">
        <v>43091</v>
      </c>
      <c r="O50" s="974" t="s">
        <v>452</v>
      </c>
      <c r="P50" s="974" t="s">
        <v>655</v>
      </c>
      <c r="Q50" s="974" t="s">
        <v>238</v>
      </c>
      <c r="R50" s="974" t="s">
        <v>238</v>
      </c>
      <c r="S50" s="974" t="s">
        <v>607</v>
      </c>
      <c r="T50" s="974" t="s">
        <v>210</v>
      </c>
      <c r="U50" s="974" t="s">
        <v>652</v>
      </c>
      <c r="V50" s="974" t="s">
        <v>655</v>
      </c>
      <c r="W50" s="974" t="s">
        <v>238</v>
      </c>
      <c r="X50" s="974" t="s">
        <v>655</v>
      </c>
      <c r="Y50" s="974" t="s">
        <v>226</v>
      </c>
      <c r="Z50" s="974" t="s">
        <v>666</v>
      </c>
      <c r="AA50" s="974" t="s">
        <v>658</v>
      </c>
      <c r="AB50" s="974" t="s">
        <v>607</v>
      </c>
      <c r="AC50" s="974" t="s">
        <v>230</v>
      </c>
      <c r="AD50" s="978">
        <v>0</v>
      </c>
      <c r="AE50" s="974" t="s">
        <v>659</v>
      </c>
      <c r="AF50" s="974" t="s">
        <v>455</v>
      </c>
      <c r="AG50" s="957" t="s">
        <v>279</v>
      </c>
    </row>
    <row r="51" spans="1:33" x14ac:dyDescent="0.3">
      <c r="A51" s="974" t="s">
        <v>265</v>
      </c>
      <c r="B51" s="974" t="s">
        <v>266</v>
      </c>
      <c r="C51" s="974" t="s">
        <v>451</v>
      </c>
      <c r="D51" s="974" t="s">
        <v>652</v>
      </c>
      <c r="E51" s="975">
        <v>80.989999999999995</v>
      </c>
      <c r="F51" s="974" t="s">
        <v>237</v>
      </c>
      <c r="G51" s="974" t="s">
        <v>665</v>
      </c>
      <c r="H51" s="974" t="s">
        <v>596</v>
      </c>
      <c r="I51" s="974" t="s">
        <v>420</v>
      </c>
      <c r="J51" s="974" t="s">
        <v>654</v>
      </c>
      <c r="K51" s="976">
        <v>43090</v>
      </c>
      <c r="L51" s="976">
        <v>43090</v>
      </c>
      <c r="M51" s="976">
        <v>43090</v>
      </c>
      <c r="N51" s="976">
        <v>43091</v>
      </c>
      <c r="O51" s="974" t="s">
        <v>452</v>
      </c>
      <c r="P51" s="974" t="s">
        <v>655</v>
      </c>
      <c r="Q51" s="974" t="s">
        <v>238</v>
      </c>
      <c r="R51" s="974" t="s">
        <v>238</v>
      </c>
      <c r="S51" s="974" t="s">
        <v>607</v>
      </c>
      <c r="T51" s="974" t="s">
        <v>210</v>
      </c>
      <c r="U51" s="974" t="s">
        <v>652</v>
      </c>
      <c r="V51" s="974" t="s">
        <v>655</v>
      </c>
      <c r="W51" s="974" t="s">
        <v>238</v>
      </c>
      <c r="X51" s="974" t="s">
        <v>655</v>
      </c>
      <c r="Y51" s="974" t="s">
        <v>226</v>
      </c>
      <c r="Z51" s="974" t="s">
        <v>666</v>
      </c>
      <c r="AA51" s="974" t="s">
        <v>658</v>
      </c>
      <c r="AB51" s="974" t="s">
        <v>607</v>
      </c>
      <c r="AC51" s="974" t="s">
        <v>230</v>
      </c>
      <c r="AD51" s="978">
        <v>0</v>
      </c>
      <c r="AE51" s="974" t="s">
        <v>659</v>
      </c>
      <c r="AF51" s="974" t="s">
        <v>455</v>
      </c>
      <c r="AG51" s="957" t="s">
        <v>279</v>
      </c>
    </row>
    <row r="52" spans="1:33" x14ac:dyDescent="0.3">
      <c r="A52" s="974" t="s">
        <v>265</v>
      </c>
      <c r="B52" s="974" t="s">
        <v>266</v>
      </c>
      <c r="C52" s="974" t="s">
        <v>451</v>
      </c>
      <c r="D52" s="974" t="s">
        <v>652</v>
      </c>
      <c r="E52" s="975">
        <v>101.15</v>
      </c>
      <c r="F52" s="974" t="s">
        <v>237</v>
      </c>
      <c r="G52" s="974" t="s">
        <v>665</v>
      </c>
      <c r="H52" s="974" t="s">
        <v>590</v>
      </c>
      <c r="I52" s="974" t="s">
        <v>420</v>
      </c>
      <c r="J52" s="974" t="s">
        <v>654</v>
      </c>
      <c r="K52" s="976">
        <v>43090</v>
      </c>
      <c r="L52" s="976">
        <v>43090</v>
      </c>
      <c r="M52" s="976">
        <v>43090</v>
      </c>
      <c r="N52" s="976">
        <v>43091</v>
      </c>
      <c r="O52" s="974" t="s">
        <v>452</v>
      </c>
      <c r="P52" s="974" t="s">
        <v>655</v>
      </c>
      <c r="Q52" s="974" t="s">
        <v>238</v>
      </c>
      <c r="R52" s="974" t="s">
        <v>238</v>
      </c>
      <c r="S52" s="974" t="s">
        <v>607</v>
      </c>
      <c r="T52" s="974" t="s">
        <v>210</v>
      </c>
      <c r="U52" s="974" t="s">
        <v>652</v>
      </c>
      <c r="V52" s="974" t="s">
        <v>655</v>
      </c>
      <c r="W52" s="974" t="s">
        <v>238</v>
      </c>
      <c r="X52" s="974" t="s">
        <v>655</v>
      </c>
      <c r="Y52" s="974" t="s">
        <v>226</v>
      </c>
      <c r="Z52" s="974" t="s">
        <v>666</v>
      </c>
      <c r="AA52" s="974" t="s">
        <v>658</v>
      </c>
      <c r="AB52" s="974" t="s">
        <v>607</v>
      </c>
      <c r="AC52" s="974" t="s">
        <v>230</v>
      </c>
      <c r="AD52" s="978">
        <v>0</v>
      </c>
      <c r="AE52" s="974" t="s">
        <v>659</v>
      </c>
      <c r="AF52" s="974" t="s">
        <v>455</v>
      </c>
      <c r="AG52" s="957" t="s">
        <v>279</v>
      </c>
    </row>
    <row r="53" spans="1:33" x14ac:dyDescent="0.3">
      <c r="A53" s="974" t="s">
        <v>265</v>
      </c>
      <c r="B53" s="974" t="s">
        <v>266</v>
      </c>
      <c r="C53" s="974" t="s">
        <v>294</v>
      </c>
      <c r="D53" s="974" t="s">
        <v>667</v>
      </c>
      <c r="E53" s="975">
        <v>31</v>
      </c>
      <c r="F53" s="974" t="s">
        <v>237</v>
      </c>
      <c r="G53" s="974" t="s">
        <v>668</v>
      </c>
      <c r="H53" s="974" t="s">
        <v>576</v>
      </c>
      <c r="I53" s="974" t="s">
        <v>585</v>
      </c>
      <c r="J53" s="974" t="s">
        <v>586</v>
      </c>
      <c r="K53" s="976">
        <v>42972</v>
      </c>
      <c r="L53" s="976">
        <v>42972</v>
      </c>
      <c r="M53" s="976">
        <v>42972</v>
      </c>
      <c r="N53" s="976">
        <v>42972</v>
      </c>
      <c r="O53" s="974" t="s">
        <v>287</v>
      </c>
      <c r="P53" s="974" t="s">
        <v>669</v>
      </c>
      <c r="Q53" s="974" t="s">
        <v>359</v>
      </c>
      <c r="R53" s="974" t="s">
        <v>358</v>
      </c>
      <c r="S53" s="974" t="s">
        <v>661</v>
      </c>
      <c r="T53" s="974" t="s">
        <v>210</v>
      </c>
      <c r="U53" s="974" t="s">
        <v>667</v>
      </c>
      <c r="V53" s="974" t="s">
        <v>580</v>
      </c>
      <c r="W53" s="974" t="s">
        <v>292</v>
      </c>
      <c r="X53" s="974" t="s">
        <v>582</v>
      </c>
      <c r="Y53" s="974" t="s">
        <v>226</v>
      </c>
      <c r="Z53" s="974" t="s">
        <v>670</v>
      </c>
      <c r="AA53" s="974" t="s">
        <v>588</v>
      </c>
      <c r="AB53" s="974" t="s">
        <v>661</v>
      </c>
      <c r="AC53" s="974" t="s">
        <v>281</v>
      </c>
      <c r="AD53" s="977">
        <v>4</v>
      </c>
      <c r="AE53" s="974" t="s">
        <v>238</v>
      </c>
      <c r="AF53" s="974" t="s">
        <v>273</v>
      </c>
      <c r="AG53" s="957" t="s">
        <v>279</v>
      </c>
    </row>
    <row r="54" spans="1:33" x14ac:dyDescent="0.3">
      <c r="A54" s="974" t="s">
        <v>265</v>
      </c>
      <c r="B54" s="974" t="s">
        <v>266</v>
      </c>
      <c r="C54" s="974" t="s">
        <v>294</v>
      </c>
      <c r="D54" s="974" t="s">
        <v>667</v>
      </c>
      <c r="E54" s="975">
        <v>-4.54</v>
      </c>
      <c r="F54" s="974" t="s">
        <v>237</v>
      </c>
      <c r="G54" s="974" t="s">
        <v>671</v>
      </c>
      <c r="H54" s="974" t="s">
        <v>576</v>
      </c>
      <c r="I54" s="974" t="s">
        <v>448</v>
      </c>
      <c r="J54" s="974" t="s">
        <v>54</v>
      </c>
      <c r="K54" s="976">
        <v>42899</v>
      </c>
      <c r="L54" s="976">
        <v>42964</v>
      </c>
      <c r="M54" s="976">
        <v>43003</v>
      </c>
      <c r="N54" s="976">
        <v>43003</v>
      </c>
      <c r="O54" s="974" t="s">
        <v>287</v>
      </c>
      <c r="P54" s="974" t="s">
        <v>669</v>
      </c>
      <c r="Q54" s="974" t="s">
        <v>363</v>
      </c>
      <c r="R54" s="974" t="s">
        <v>371</v>
      </c>
      <c r="S54" s="974" t="s">
        <v>578</v>
      </c>
      <c r="T54" s="974" t="s">
        <v>210</v>
      </c>
      <c r="U54" s="974" t="s">
        <v>667</v>
      </c>
      <c r="V54" s="974" t="s">
        <v>580</v>
      </c>
      <c r="W54" s="974" t="s">
        <v>292</v>
      </c>
      <c r="X54" s="974" t="s">
        <v>582</v>
      </c>
      <c r="Y54" s="974" t="s">
        <v>226</v>
      </c>
      <c r="Z54" s="974" t="s">
        <v>672</v>
      </c>
      <c r="AA54" s="974" t="s">
        <v>448</v>
      </c>
      <c r="AB54" s="974" t="s">
        <v>578</v>
      </c>
      <c r="AC54" s="974" t="s">
        <v>281</v>
      </c>
      <c r="AD54" s="977">
        <v>0</v>
      </c>
      <c r="AE54" s="974" t="s">
        <v>238</v>
      </c>
      <c r="AF54" s="974" t="s">
        <v>365</v>
      </c>
      <c r="AG54" s="957" t="s">
        <v>279</v>
      </c>
    </row>
    <row r="55" spans="1:33" x14ac:dyDescent="0.3">
      <c r="A55" s="974" t="s">
        <v>265</v>
      </c>
      <c r="B55" s="974" t="s">
        <v>266</v>
      </c>
      <c r="C55" s="974" t="s">
        <v>294</v>
      </c>
      <c r="D55" s="974" t="s">
        <v>667</v>
      </c>
      <c r="E55" s="975">
        <v>-1.1299999999999999</v>
      </c>
      <c r="F55" s="974" t="s">
        <v>237</v>
      </c>
      <c r="G55" s="974" t="s">
        <v>671</v>
      </c>
      <c r="H55" s="974" t="s">
        <v>595</v>
      </c>
      <c r="I55" s="974" t="s">
        <v>448</v>
      </c>
      <c r="J55" s="974" t="s">
        <v>54</v>
      </c>
      <c r="K55" s="976">
        <v>42899</v>
      </c>
      <c r="L55" s="976">
        <v>42964</v>
      </c>
      <c r="M55" s="976">
        <v>43003</v>
      </c>
      <c r="N55" s="976">
        <v>43003</v>
      </c>
      <c r="O55" s="974" t="s">
        <v>287</v>
      </c>
      <c r="P55" s="974" t="s">
        <v>669</v>
      </c>
      <c r="Q55" s="974" t="s">
        <v>363</v>
      </c>
      <c r="R55" s="974" t="s">
        <v>369</v>
      </c>
      <c r="S55" s="974" t="s">
        <v>578</v>
      </c>
      <c r="T55" s="974" t="s">
        <v>210</v>
      </c>
      <c r="U55" s="974" t="s">
        <v>667</v>
      </c>
      <c r="V55" s="974" t="s">
        <v>580</v>
      </c>
      <c r="W55" s="974" t="s">
        <v>292</v>
      </c>
      <c r="X55" s="974" t="s">
        <v>582</v>
      </c>
      <c r="Y55" s="974" t="s">
        <v>226</v>
      </c>
      <c r="Z55" s="974" t="s">
        <v>672</v>
      </c>
      <c r="AA55" s="974" t="s">
        <v>448</v>
      </c>
      <c r="AB55" s="974" t="s">
        <v>578</v>
      </c>
      <c r="AC55" s="974" t="s">
        <v>276</v>
      </c>
      <c r="AD55" s="977">
        <v>0</v>
      </c>
      <c r="AE55" s="974" t="s">
        <v>238</v>
      </c>
      <c r="AF55" s="974" t="s">
        <v>365</v>
      </c>
      <c r="AG55" s="957" t="s">
        <v>279</v>
      </c>
    </row>
    <row r="56" spans="1:33" x14ac:dyDescent="0.3">
      <c r="A56" s="974" t="s">
        <v>265</v>
      </c>
      <c r="B56" s="974" t="s">
        <v>266</v>
      </c>
      <c r="C56" s="974" t="s">
        <v>294</v>
      </c>
      <c r="D56" s="974" t="s">
        <v>667</v>
      </c>
      <c r="E56" s="975">
        <v>-12.25</v>
      </c>
      <c r="F56" s="974" t="s">
        <v>237</v>
      </c>
      <c r="G56" s="974" t="s">
        <v>671</v>
      </c>
      <c r="H56" s="974" t="s">
        <v>596</v>
      </c>
      <c r="I56" s="974" t="s">
        <v>448</v>
      </c>
      <c r="J56" s="974" t="s">
        <v>54</v>
      </c>
      <c r="K56" s="976">
        <v>42899</v>
      </c>
      <c r="L56" s="976">
        <v>42964</v>
      </c>
      <c r="M56" s="976">
        <v>43003</v>
      </c>
      <c r="N56" s="976">
        <v>43003</v>
      </c>
      <c r="O56" s="974" t="s">
        <v>287</v>
      </c>
      <c r="P56" s="974" t="s">
        <v>669</v>
      </c>
      <c r="Q56" s="974" t="s">
        <v>363</v>
      </c>
      <c r="R56" s="974" t="s">
        <v>367</v>
      </c>
      <c r="S56" s="974" t="s">
        <v>578</v>
      </c>
      <c r="T56" s="974" t="s">
        <v>210</v>
      </c>
      <c r="U56" s="974" t="s">
        <v>667</v>
      </c>
      <c r="V56" s="974" t="s">
        <v>580</v>
      </c>
      <c r="W56" s="974" t="s">
        <v>292</v>
      </c>
      <c r="X56" s="974" t="s">
        <v>582</v>
      </c>
      <c r="Y56" s="974" t="s">
        <v>226</v>
      </c>
      <c r="Z56" s="974" t="s">
        <v>672</v>
      </c>
      <c r="AA56" s="974" t="s">
        <v>448</v>
      </c>
      <c r="AB56" s="974" t="s">
        <v>578</v>
      </c>
      <c r="AC56" s="974" t="s">
        <v>330</v>
      </c>
      <c r="AD56" s="977">
        <v>0</v>
      </c>
      <c r="AE56" s="974" t="s">
        <v>238</v>
      </c>
      <c r="AF56" s="974" t="s">
        <v>365</v>
      </c>
      <c r="AG56" s="957" t="s">
        <v>279</v>
      </c>
    </row>
    <row r="57" spans="1:33" x14ac:dyDescent="0.3">
      <c r="A57" s="974" t="s">
        <v>265</v>
      </c>
      <c r="B57" s="974" t="s">
        <v>266</v>
      </c>
      <c r="C57" s="974" t="s">
        <v>294</v>
      </c>
      <c r="D57" s="974" t="s">
        <v>667</v>
      </c>
      <c r="E57" s="975">
        <v>-4.54</v>
      </c>
      <c r="F57" s="974" t="s">
        <v>237</v>
      </c>
      <c r="G57" s="974" t="s">
        <v>671</v>
      </c>
      <c r="H57" s="974" t="s">
        <v>590</v>
      </c>
      <c r="I57" s="974" t="s">
        <v>448</v>
      </c>
      <c r="J57" s="974" t="s">
        <v>54</v>
      </c>
      <c r="K57" s="976">
        <v>42899</v>
      </c>
      <c r="L57" s="976">
        <v>42964</v>
      </c>
      <c r="M57" s="976">
        <v>43003</v>
      </c>
      <c r="N57" s="976">
        <v>43003</v>
      </c>
      <c r="O57" s="974" t="s">
        <v>287</v>
      </c>
      <c r="P57" s="974" t="s">
        <v>669</v>
      </c>
      <c r="Q57" s="974" t="s">
        <v>363</v>
      </c>
      <c r="R57" s="974" t="s">
        <v>362</v>
      </c>
      <c r="S57" s="974" t="s">
        <v>578</v>
      </c>
      <c r="T57" s="974" t="s">
        <v>210</v>
      </c>
      <c r="U57" s="974" t="s">
        <v>667</v>
      </c>
      <c r="V57" s="974" t="s">
        <v>580</v>
      </c>
      <c r="W57" s="974" t="s">
        <v>292</v>
      </c>
      <c r="X57" s="974" t="s">
        <v>582</v>
      </c>
      <c r="Y57" s="974" t="s">
        <v>226</v>
      </c>
      <c r="Z57" s="974" t="s">
        <v>672</v>
      </c>
      <c r="AA57" s="974" t="s">
        <v>448</v>
      </c>
      <c r="AB57" s="974" t="s">
        <v>578</v>
      </c>
      <c r="AC57" s="974" t="s">
        <v>327</v>
      </c>
      <c r="AD57" s="977">
        <v>0</v>
      </c>
      <c r="AE57" s="974" t="s">
        <v>238</v>
      </c>
      <c r="AF57" s="974" t="s">
        <v>365</v>
      </c>
      <c r="AG57" s="957" t="s">
        <v>279</v>
      </c>
    </row>
    <row r="58" spans="1:33" x14ac:dyDescent="0.3">
      <c r="A58" s="974" t="s">
        <v>265</v>
      </c>
      <c r="B58" s="974" t="s">
        <v>266</v>
      </c>
      <c r="C58" s="974" t="s">
        <v>294</v>
      </c>
      <c r="D58" s="974" t="s">
        <v>667</v>
      </c>
      <c r="E58" s="975">
        <v>-1.94</v>
      </c>
      <c r="F58" s="974" t="s">
        <v>237</v>
      </c>
      <c r="G58" s="974" t="s">
        <v>673</v>
      </c>
      <c r="H58" s="974" t="s">
        <v>576</v>
      </c>
      <c r="I58" s="974" t="s">
        <v>448</v>
      </c>
      <c r="J58" s="974" t="s">
        <v>54</v>
      </c>
      <c r="K58" s="976">
        <v>42914</v>
      </c>
      <c r="L58" s="976">
        <v>42951</v>
      </c>
      <c r="M58" s="976">
        <v>42979</v>
      </c>
      <c r="N58" s="976">
        <v>42979</v>
      </c>
      <c r="O58" s="974" t="s">
        <v>287</v>
      </c>
      <c r="P58" s="974" t="s">
        <v>669</v>
      </c>
      <c r="Q58" s="974" t="s">
        <v>359</v>
      </c>
      <c r="R58" s="974" t="s">
        <v>358</v>
      </c>
      <c r="S58" s="974" t="s">
        <v>578</v>
      </c>
      <c r="T58" s="974" t="s">
        <v>210</v>
      </c>
      <c r="U58" s="974" t="s">
        <v>667</v>
      </c>
      <c r="V58" s="974" t="s">
        <v>580</v>
      </c>
      <c r="W58" s="974" t="s">
        <v>292</v>
      </c>
      <c r="X58" s="974" t="s">
        <v>582</v>
      </c>
      <c r="Y58" s="974" t="s">
        <v>226</v>
      </c>
      <c r="Z58" s="974" t="s">
        <v>674</v>
      </c>
      <c r="AA58" s="974" t="s">
        <v>448</v>
      </c>
      <c r="AB58" s="974" t="s">
        <v>578</v>
      </c>
      <c r="AC58" s="974" t="s">
        <v>281</v>
      </c>
      <c r="AD58" s="977">
        <v>0</v>
      </c>
      <c r="AE58" s="974" t="s">
        <v>238</v>
      </c>
      <c r="AF58" s="974" t="s">
        <v>354</v>
      </c>
      <c r="AG58" s="957" t="s">
        <v>279</v>
      </c>
    </row>
    <row r="59" spans="1:33" x14ac:dyDescent="0.3">
      <c r="A59" s="974" t="s">
        <v>265</v>
      </c>
      <c r="B59" s="974" t="s">
        <v>266</v>
      </c>
      <c r="C59" s="974" t="s">
        <v>294</v>
      </c>
      <c r="D59" s="974" t="s">
        <v>667</v>
      </c>
      <c r="E59" s="975">
        <v>32.68</v>
      </c>
      <c r="F59" s="974" t="s">
        <v>237</v>
      </c>
      <c r="G59" s="974" t="s">
        <v>675</v>
      </c>
      <c r="H59" s="974" t="s">
        <v>576</v>
      </c>
      <c r="I59" s="974" t="s">
        <v>585</v>
      </c>
      <c r="J59" s="974" t="s">
        <v>586</v>
      </c>
      <c r="K59" s="976">
        <v>42992</v>
      </c>
      <c r="L59" s="976">
        <v>42992</v>
      </c>
      <c r="M59" s="976">
        <v>42992</v>
      </c>
      <c r="N59" s="976">
        <v>42992</v>
      </c>
      <c r="O59" s="974" t="s">
        <v>287</v>
      </c>
      <c r="P59" s="974" t="s">
        <v>669</v>
      </c>
      <c r="Q59" s="974" t="s">
        <v>363</v>
      </c>
      <c r="R59" s="974" t="s">
        <v>371</v>
      </c>
      <c r="S59" s="974" t="s">
        <v>578</v>
      </c>
      <c r="T59" s="974" t="s">
        <v>210</v>
      </c>
      <c r="U59" s="974" t="s">
        <v>667</v>
      </c>
      <c r="V59" s="974" t="s">
        <v>580</v>
      </c>
      <c r="W59" s="974" t="s">
        <v>292</v>
      </c>
      <c r="X59" s="974" t="s">
        <v>582</v>
      </c>
      <c r="Y59" s="974" t="s">
        <v>226</v>
      </c>
      <c r="Z59" s="974" t="s">
        <v>676</v>
      </c>
      <c r="AA59" s="974" t="s">
        <v>588</v>
      </c>
      <c r="AB59" s="974" t="s">
        <v>578</v>
      </c>
      <c r="AC59" s="974" t="s">
        <v>281</v>
      </c>
      <c r="AD59" s="977">
        <v>4</v>
      </c>
      <c r="AE59" s="974" t="s">
        <v>238</v>
      </c>
      <c r="AF59" s="974" t="s">
        <v>273</v>
      </c>
      <c r="AG59" s="957" t="s">
        <v>279</v>
      </c>
    </row>
    <row r="60" spans="1:33" x14ac:dyDescent="0.3">
      <c r="A60" s="974" t="s">
        <v>265</v>
      </c>
      <c r="B60" s="974" t="s">
        <v>266</v>
      </c>
      <c r="C60" s="974" t="s">
        <v>294</v>
      </c>
      <c r="D60" s="974" t="s">
        <v>667</v>
      </c>
      <c r="E60" s="975">
        <v>8.17</v>
      </c>
      <c r="F60" s="974" t="s">
        <v>237</v>
      </c>
      <c r="G60" s="974" t="s">
        <v>675</v>
      </c>
      <c r="H60" s="974" t="s">
        <v>595</v>
      </c>
      <c r="I60" s="974" t="s">
        <v>585</v>
      </c>
      <c r="J60" s="974" t="s">
        <v>586</v>
      </c>
      <c r="K60" s="976">
        <v>42992</v>
      </c>
      <c r="L60" s="976">
        <v>42992</v>
      </c>
      <c r="M60" s="976">
        <v>42992</v>
      </c>
      <c r="N60" s="976">
        <v>42992</v>
      </c>
      <c r="O60" s="974" t="s">
        <v>287</v>
      </c>
      <c r="P60" s="974" t="s">
        <v>669</v>
      </c>
      <c r="Q60" s="974" t="s">
        <v>363</v>
      </c>
      <c r="R60" s="974" t="s">
        <v>369</v>
      </c>
      <c r="S60" s="974" t="s">
        <v>578</v>
      </c>
      <c r="T60" s="974" t="s">
        <v>210</v>
      </c>
      <c r="U60" s="974" t="s">
        <v>667</v>
      </c>
      <c r="V60" s="974" t="s">
        <v>580</v>
      </c>
      <c r="W60" s="974" t="s">
        <v>292</v>
      </c>
      <c r="X60" s="974" t="s">
        <v>582</v>
      </c>
      <c r="Y60" s="974" t="s">
        <v>226</v>
      </c>
      <c r="Z60" s="974" t="s">
        <v>676</v>
      </c>
      <c r="AA60" s="974" t="s">
        <v>588</v>
      </c>
      <c r="AB60" s="974" t="s">
        <v>578</v>
      </c>
      <c r="AC60" s="974" t="s">
        <v>276</v>
      </c>
      <c r="AD60" s="977">
        <v>1</v>
      </c>
      <c r="AE60" s="974" t="s">
        <v>238</v>
      </c>
      <c r="AF60" s="974" t="s">
        <v>273</v>
      </c>
      <c r="AG60" s="957" t="s">
        <v>279</v>
      </c>
    </row>
    <row r="61" spans="1:33" x14ac:dyDescent="0.3">
      <c r="A61" s="974" t="s">
        <v>265</v>
      </c>
      <c r="B61" s="974" t="s">
        <v>266</v>
      </c>
      <c r="C61" s="974" t="s">
        <v>294</v>
      </c>
      <c r="D61" s="974" t="s">
        <v>667</v>
      </c>
      <c r="E61" s="975">
        <v>16.34</v>
      </c>
      <c r="F61" s="974" t="s">
        <v>237</v>
      </c>
      <c r="G61" s="974" t="s">
        <v>675</v>
      </c>
      <c r="H61" s="974" t="s">
        <v>596</v>
      </c>
      <c r="I61" s="974" t="s">
        <v>585</v>
      </c>
      <c r="J61" s="974" t="s">
        <v>586</v>
      </c>
      <c r="K61" s="976">
        <v>42992</v>
      </c>
      <c r="L61" s="976">
        <v>42992</v>
      </c>
      <c r="M61" s="976">
        <v>42992</v>
      </c>
      <c r="N61" s="976">
        <v>42992</v>
      </c>
      <c r="O61" s="974" t="s">
        <v>287</v>
      </c>
      <c r="P61" s="974" t="s">
        <v>669</v>
      </c>
      <c r="Q61" s="974" t="s">
        <v>363</v>
      </c>
      <c r="R61" s="974" t="s">
        <v>367</v>
      </c>
      <c r="S61" s="974" t="s">
        <v>578</v>
      </c>
      <c r="T61" s="974" t="s">
        <v>210</v>
      </c>
      <c r="U61" s="974" t="s">
        <v>667</v>
      </c>
      <c r="V61" s="974" t="s">
        <v>580</v>
      </c>
      <c r="W61" s="974" t="s">
        <v>292</v>
      </c>
      <c r="X61" s="974" t="s">
        <v>582</v>
      </c>
      <c r="Y61" s="974" t="s">
        <v>226</v>
      </c>
      <c r="Z61" s="974" t="s">
        <v>676</v>
      </c>
      <c r="AA61" s="974" t="s">
        <v>588</v>
      </c>
      <c r="AB61" s="974" t="s">
        <v>578</v>
      </c>
      <c r="AC61" s="974" t="s">
        <v>330</v>
      </c>
      <c r="AD61" s="977">
        <v>2</v>
      </c>
      <c r="AE61" s="974" t="s">
        <v>238</v>
      </c>
      <c r="AF61" s="974" t="s">
        <v>273</v>
      </c>
      <c r="AG61" s="957" t="s">
        <v>279</v>
      </c>
    </row>
    <row r="62" spans="1:33" x14ac:dyDescent="0.3">
      <c r="A62" s="974" t="s">
        <v>265</v>
      </c>
      <c r="B62" s="974" t="s">
        <v>266</v>
      </c>
      <c r="C62" s="974" t="s">
        <v>294</v>
      </c>
      <c r="D62" s="974" t="s">
        <v>667</v>
      </c>
      <c r="E62" s="975">
        <v>32.68</v>
      </c>
      <c r="F62" s="974" t="s">
        <v>237</v>
      </c>
      <c r="G62" s="974" t="s">
        <v>675</v>
      </c>
      <c r="H62" s="974" t="s">
        <v>590</v>
      </c>
      <c r="I62" s="974" t="s">
        <v>585</v>
      </c>
      <c r="J62" s="974" t="s">
        <v>586</v>
      </c>
      <c r="K62" s="976">
        <v>42992</v>
      </c>
      <c r="L62" s="976">
        <v>42992</v>
      </c>
      <c r="M62" s="976">
        <v>42992</v>
      </c>
      <c r="N62" s="976">
        <v>42992</v>
      </c>
      <c r="O62" s="974" t="s">
        <v>287</v>
      </c>
      <c r="P62" s="974" t="s">
        <v>669</v>
      </c>
      <c r="Q62" s="974" t="s">
        <v>363</v>
      </c>
      <c r="R62" s="974" t="s">
        <v>362</v>
      </c>
      <c r="S62" s="974" t="s">
        <v>578</v>
      </c>
      <c r="T62" s="974" t="s">
        <v>210</v>
      </c>
      <c r="U62" s="974" t="s">
        <v>667</v>
      </c>
      <c r="V62" s="974" t="s">
        <v>580</v>
      </c>
      <c r="W62" s="974" t="s">
        <v>292</v>
      </c>
      <c r="X62" s="974" t="s">
        <v>582</v>
      </c>
      <c r="Y62" s="974" t="s">
        <v>226</v>
      </c>
      <c r="Z62" s="974" t="s">
        <v>676</v>
      </c>
      <c r="AA62" s="974" t="s">
        <v>588</v>
      </c>
      <c r="AB62" s="974" t="s">
        <v>578</v>
      </c>
      <c r="AC62" s="974" t="s">
        <v>327</v>
      </c>
      <c r="AD62" s="977">
        <v>4</v>
      </c>
      <c r="AE62" s="974" t="s">
        <v>238</v>
      </c>
      <c r="AF62" s="974" t="s">
        <v>273</v>
      </c>
      <c r="AG62" s="957" t="s">
        <v>279</v>
      </c>
    </row>
    <row r="63" spans="1:33" x14ac:dyDescent="0.3">
      <c r="A63" s="974" t="s">
        <v>265</v>
      </c>
      <c r="B63" s="974" t="s">
        <v>266</v>
      </c>
      <c r="C63" s="974" t="s">
        <v>270</v>
      </c>
      <c r="D63" s="974" t="s">
        <v>677</v>
      </c>
      <c r="E63" s="975">
        <v>59.04</v>
      </c>
      <c r="F63" s="974" t="s">
        <v>237</v>
      </c>
      <c r="G63" s="974" t="s">
        <v>678</v>
      </c>
      <c r="H63" s="974" t="s">
        <v>576</v>
      </c>
      <c r="I63" s="974" t="s">
        <v>585</v>
      </c>
      <c r="J63" s="974" t="s">
        <v>586</v>
      </c>
      <c r="K63" s="976">
        <v>42915</v>
      </c>
      <c r="L63" s="976">
        <v>42915</v>
      </c>
      <c r="M63" s="976">
        <v>42915</v>
      </c>
      <c r="N63" s="976">
        <v>42915</v>
      </c>
      <c r="O63" s="974" t="s">
        <v>271</v>
      </c>
      <c r="P63" s="974" t="s">
        <v>679</v>
      </c>
      <c r="Q63" s="974" t="s">
        <v>352</v>
      </c>
      <c r="R63" s="974" t="s">
        <v>280</v>
      </c>
      <c r="S63" s="974" t="s">
        <v>680</v>
      </c>
      <c r="T63" s="974" t="s">
        <v>210</v>
      </c>
      <c r="U63" s="974" t="s">
        <v>681</v>
      </c>
      <c r="V63" s="974" t="s">
        <v>580</v>
      </c>
      <c r="W63" s="974" t="s">
        <v>682</v>
      </c>
      <c r="X63" s="974" t="s">
        <v>582</v>
      </c>
      <c r="Y63" s="974" t="s">
        <v>226</v>
      </c>
      <c r="Z63" s="974" t="s">
        <v>683</v>
      </c>
      <c r="AA63" s="974" t="s">
        <v>588</v>
      </c>
      <c r="AB63" s="974" t="s">
        <v>680</v>
      </c>
      <c r="AC63" s="974" t="s">
        <v>281</v>
      </c>
      <c r="AD63" s="977">
        <v>1</v>
      </c>
      <c r="AE63" s="974" t="s">
        <v>238</v>
      </c>
      <c r="AF63" s="974" t="s">
        <v>273</v>
      </c>
      <c r="AG63" s="957" t="s">
        <v>279</v>
      </c>
    </row>
    <row r="64" spans="1:33" x14ac:dyDescent="0.3">
      <c r="A64" s="974" t="s">
        <v>265</v>
      </c>
      <c r="B64" s="974" t="s">
        <v>266</v>
      </c>
      <c r="C64" s="974" t="s">
        <v>270</v>
      </c>
      <c r="D64" s="974" t="s">
        <v>677</v>
      </c>
      <c r="E64" s="975">
        <v>88.32</v>
      </c>
      <c r="F64" s="974" t="s">
        <v>237</v>
      </c>
      <c r="G64" s="974" t="s">
        <v>678</v>
      </c>
      <c r="H64" s="974" t="s">
        <v>595</v>
      </c>
      <c r="I64" s="974" t="s">
        <v>585</v>
      </c>
      <c r="J64" s="974" t="s">
        <v>586</v>
      </c>
      <c r="K64" s="976">
        <v>42915</v>
      </c>
      <c r="L64" s="976">
        <v>42915</v>
      </c>
      <c r="M64" s="976">
        <v>42915</v>
      </c>
      <c r="N64" s="976">
        <v>42915</v>
      </c>
      <c r="O64" s="974" t="s">
        <v>271</v>
      </c>
      <c r="P64" s="974" t="s">
        <v>679</v>
      </c>
      <c r="Q64" s="974" t="s">
        <v>352</v>
      </c>
      <c r="R64" s="974" t="s">
        <v>268</v>
      </c>
      <c r="S64" s="974" t="s">
        <v>680</v>
      </c>
      <c r="T64" s="974" t="s">
        <v>210</v>
      </c>
      <c r="U64" s="974" t="s">
        <v>681</v>
      </c>
      <c r="V64" s="974" t="s">
        <v>580</v>
      </c>
      <c r="W64" s="974" t="s">
        <v>682</v>
      </c>
      <c r="X64" s="974" t="s">
        <v>582</v>
      </c>
      <c r="Y64" s="974" t="s">
        <v>226</v>
      </c>
      <c r="Z64" s="974" t="s">
        <v>683</v>
      </c>
      <c r="AA64" s="974" t="s">
        <v>588</v>
      </c>
      <c r="AB64" s="974" t="s">
        <v>680</v>
      </c>
      <c r="AC64" s="974" t="s">
        <v>276</v>
      </c>
      <c r="AD64" s="977">
        <v>2</v>
      </c>
      <c r="AE64" s="974" t="s">
        <v>238</v>
      </c>
      <c r="AF64" s="974" t="s">
        <v>273</v>
      </c>
      <c r="AG64" s="957" t="s">
        <v>279</v>
      </c>
    </row>
    <row r="65" spans="1:33" x14ac:dyDescent="0.3">
      <c r="A65" s="974" t="s">
        <v>684</v>
      </c>
      <c r="B65" s="974" t="s">
        <v>685</v>
      </c>
      <c r="C65" s="974" t="s">
        <v>686</v>
      </c>
      <c r="D65" s="974" t="s">
        <v>6</v>
      </c>
      <c r="E65" s="975">
        <v>323.76</v>
      </c>
      <c r="F65" s="974" t="s">
        <v>237</v>
      </c>
      <c r="G65" s="974" t="s">
        <v>687</v>
      </c>
      <c r="H65" s="974" t="s">
        <v>688</v>
      </c>
      <c r="I65" s="974" t="s">
        <v>238</v>
      </c>
      <c r="J65" s="974" t="s">
        <v>238</v>
      </c>
      <c r="K65" s="976">
        <v>42755</v>
      </c>
      <c r="L65" s="976">
        <v>42736</v>
      </c>
      <c r="M65" s="976">
        <v>42755</v>
      </c>
      <c r="N65" s="976">
        <v>43074</v>
      </c>
      <c r="O65" s="974" t="s">
        <v>238</v>
      </c>
      <c r="P65" s="974" t="s">
        <v>238</v>
      </c>
      <c r="Q65" s="974" t="s">
        <v>238</v>
      </c>
      <c r="R65" s="974" t="s">
        <v>238</v>
      </c>
      <c r="S65" s="974" t="s">
        <v>576</v>
      </c>
      <c r="T65" s="974" t="s">
        <v>210</v>
      </c>
      <c r="U65" s="974" t="s">
        <v>6</v>
      </c>
      <c r="V65" s="974" t="s">
        <v>238</v>
      </c>
      <c r="W65" s="974" t="s">
        <v>238</v>
      </c>
      <c r="X65" s="974" t="s">
        <v>238</v>
      </c>
      <c r="Y65" s="974" t="s">
        <v>226</v>
      </c>
      <c r="Z65" s="974" t="s">
        <v>689</v>
      </c>
      <c r="AA65" s="974" t="s">
        <v>690</v>
      </c>
      <c r="AB65" s="974" t="s">
        <v>576</v>
      </c>
      <c r="AC65" s="974" t="s">
        <v>230</v>
      </c>
      <c r="AD65" s="978">
        <v>7.6</v>
      </c>
      <c r="AE65" s="974" t="s">
        <v>238</v>
      </c>
      <c r="AF65" s="974" t="s">
        <v>691</v>
      </c>
      <c r="AG65" s="957" t="s">
        <v>279</v>
      </c>
    </row>
    <row r="66" spans="1:33" x14ac:dyDescent="0.3">
      <c r="A66" s="974" t="s">
        <v>684</v>
      </c>
      <c r="B66" s="974" t="s">
        <v>685</v>
      </c>
      <c r="C66" s="974" t="s">
        <v>686</v>
      </c>
      <c r="D66" s="974" t="s">
        <v>6</v>
      </c>
      <c r="E66" s="975">
        <v>80.94</v>
      </c>
      <c r="F66" s="974" t="s">
        <v>237</v>
      </c>
      <c r="G66" s="974" t="s">
        <v>692</v>
      </c>
      <c r="H66" s="974" t="s">
        <v>693</v>
      </c>
      <c r="I66" s="974" t="s">
        <v>238</v>
      </c>
      <c r="J66" s="974" t="s">
        <v>238</v>
      </c>
      <c r="K66" s="976">
        <v>42789</v>
      </c>
      <c r="L66" s="976">
        <v>42736</v>
      </c>
      <c r="M66" s="976">
        <v>42789</v>
      </c>
      <c r="N66" s="976">
        <v>43075</v>
      </c>
      <c r="O66" s="974" t="s">
        <v>238</v>
      </c>
      <c r="P66" s="974" t="s">
        <v>238</v>
      </c>
      <c r="Q66" s="974" t="s">
        <v>238</v>
      </c>
      <c r="R66" s="974" t="s">
        <v>238</v>
      </c>
      <c r="S66" s="974" t="s">
        <v>595</v>
      </c>
      <c r="T66" s="974" t="s">
        <v>210</v>
      </c>
      <c r="U66" s="974" t="s">
        <v>6</v>
      </c>
      <c r="V66" s="974" t="s">
        <v>238</v>
      </c>
      <c r="W66" s="974" t="s">
        <v>238</v>
      </c>
      <c r="X66" s="974" t="s">
        <v>238</v>
      </c>
      <c r="Y66" s="974" t="s">
        <v>226</v>
      </c>
      <c r="Z66" s="974" t="s">
        <v>694</v>
      </c>
      <c r="AA66" s="974" t="s">
        <v>690</v>
      </c>
      <c r="AB66" s="974" t="s">
        <v>595</v>
      </c>
      <c r="AC66" s="974" t="s">
        <v>230</v>
      </c>
      <c r="AD66" s="978">
        <v>1.9</v>
      </c>
      <c r="AE66" s="974" t="s">
        <v>238</v>
      </c>
      <c r="AF66" s="974" t="s">
        <v>691</v>
      </c>
      <c r="AG66" s="957" t="s">
        <v>279</v>
      </c>
    </row>
    <row r="67" spans="1:33" x14ac:dyDescent="0.3">
      <c r="A67" s="974" t="s">
        <v>684</v>
      </c>
      <c r="B67" s="974" t="s">
        <v>685</v>
      </c>
      <c r="C67" s="974" t="s">
        <v>686</v>
      </c>
      <c r="D67" s="974" t="s">
        <v>6</v>
      </c>
      <c r="E67" s="975">
        <v>566.58000000000004</v>
      </c>
      <c r="F67" s="974" t="s">
        <v>237</v>
      </c>
      <c r="G67" s="974" t="s">
        <v>695</v>
      </c>
      <c r="H67" s="974" t="s">
        <v>696</v>
      </c>
      <c r="I67" s="974" t="s">
        <v>238</v>
      </c>
      <c r="J67" s="974" t="s">
        <v>238</v>
      </c>
      <c r="K67" s="976">
        <v>42814</v>
      </c>
      <c r="L67" s="976">
        <v>42736</v>
      </c>
      <c r="M67" s="976">
        <v>42814</v>
      </c>
      <c r="N67" s="976">
        <v>43075</v>
      </c>
      <c r="O67" s="974" t="s">
        <v>238</v>
      </c>
      <c r="P67" s="974" t="s">
        <v>238</v>
      </c>
      <c r="Q67" s="974" t="s">
        <v>238</v>
      </c>
      <c r="R67" s="974" t="s">
        <v>238</v>
      </c>
      <c r="S67" s="974" t="s">
        <v>596</v>
      </c>
      <c r="T67" s="974" t="s">
        <v>210</v>
      </c>
      <c r="U67" s="974" t="s">
        <v>6</v>
      </c>
      <c r="V67" s="974" t="s">
        <v>238</v>
      </c>
      <c r="W67" s="974" t="s">
        <v>238</v>
      </c>
      <c r="X67" s="974" t="s">
        <v>238</v>
      </c>
      <c r="Y67" s="974" t="s">
        <v>226</v>
      </c>
      <c r="Z67" s="974" t="s">
        <v>697</v>
      </c>
      <c r="AA67" s="974" t="s">
        <v>690</v>
      </c>
      <c r="AB67" s="974" t="s">
        <v>596</v>
      </c>
      <c r="AC67" s="974" t="s">
        <v>230</v>
      </c>
      <c r="AD67" s="978">
        <v>13.3</v>
      </c>
      <c r="AE67" s="974" t="s">
        <v>238</v>
      </c>
      <c r="AF67" s="974" t="s">
        <v>691</v>
      </c>
      <c r="AG67" s="957" t="s">
        <v>279</v>
      </c>
    </row>
    <row r="68" spans="1:33" x14ac:dyDescent="0.3">
      <c r="A68" s="974" t="s">
        <v>684</v>
      </c>
      <c r="B68" s="974" t="s">
        <v>685</v>
      </c>
      <c r="C68" s="974" t="s">
        <v>686</v>
      </c>
      <c r="D68" s="974" t="s">
        <v>6</v>
      </c>
      <c r="E68" s="975">
        <v>323.76</v>
      </c>
      <c r="F68" s="974" t="s">
        <v>237</v>
      </c>
      <c r="G68" s="974" t="s">
        <v>698</v>
      </c>
      <c r="H68" s="974" t="s">
        <v>699</v>
      </c>
      <c r="I68" s="974" t="s">
        <v>238</v>
      </c>
      <c r="J68" s="974" t="s">
        <v>238</v>
      </c>
      <c r="K68" s="976">
        <v>42839</v>
      </c>
      <c r="L68" s="976">
        <v>42736</v>
      </c>
      <c r="M68" s="976">
        <v>42839</v>
      </c>
      <c r="N68" s="976">
        <v>43075</v>
      </c>
      <c r="O68" s="974" t="s">
        <v>238</v>
      </c>
      <c r="P68" s="974" t="s">
        <v>238</v>
      </c>
      <c r="Q68" s="974" t="s">
        <v>238</v>
      </c>
      <c r="R68" s="974" t="s">
        <v>238</v>
      </c>
      <c r="S68" s="974" t="s">
        <v>590</v>
      </c>
      <c r="T68" s="974" t="s">
        <v>210</v>
      </c>
      <c r="U68" s="974" t="s">
        <v>6</v>
      </c>
      <c r="V68" s="974" t="s">
        <v>238</v>
      </c>
      <c r="W68" s="974" t="s">
        <v>238</v>
      </c>
      <c r="X68" s="974" t="s">
        <v>238</v>
      </c>
      <c r="Y68" s="974" t="s">
        <v>226</v>
      </c>
      <c r="Z68" s="974" t="s">
        <v>700</v>
      </c>
      <c r="AA68" s="974" t="s">
        <v>690</v>
      </c>
      <c r="AB68" s="974" t="s">
        <v>590</v>
      </c>
      <c r="AC68" s="974" t="s">
        <v>230</v>
      </c>
      <c r="AD68" s="978">
        <v>7.6</v>
      </c>
      <c r="AE68" s="974" t="s">
        <v>238</v>
      </c>
      <c r="AF68" s="974" t="s">
        <v>691</v>
      </c>
      <c r="AG68" s="957" t="s">
        <v>279</v>
      </c>
    </row>
    <row r="69" spans="1:33" x14ac:dyDescent="0.3">
      <c r="A69" s="974" t="s">
        <v>684</v>
      </c>
      <c r="B69" s="974" t="s">
        <v>685</v>
      </c>
      <c r="C69" s="974" t="s">
        <v>686</v>
      </c>
      <c r="D69" s="974" t="s">
        <v>6</v>
      </c>
      <c r="E69" s="975">
        <v>485.64</v>
      </c>
      <c r="F69" s="974" t="s">
        <v>237</v>
      </c>
      <c r="G69" s="974" t="s">
        <v>701</v>
      </c>
      <c r="H69" s="974" t="s">
        <v>702</v>
      </c>
      <c r="I69" s="974" t="s">
        <v>238</v>
      </c>
      <c r="J69" s="974" t="s">
        <v>238</v>
      </c>
      <c r="K69" s="976">
        <v>42870</v>
      </c>
      <c r="L69" s="976">
        <v>42736</v>
      </c>
      <c r="M69" s="976">
        <v>42870</v>
      </c>
      <c r="N69" s="976">
        <v>43075</v>
      </c>
      <c r="O69" s="974" t="s">
        <v>238</v>
      </c>
      <c r="P69" s="974" t="s">
        <v>238</v>
      </c>
      <c r="Q69" s="974" t="s">
        <v>238</v>
      </c>
      <c r="R69" s="974" t="s">
        <v>238</v>
      </c>
      <c r="S69" s="974" t="s">
        <v>594</v>
      </c>
      <c r="T69" s="974" t="s">
        <v>210</v>
      </c>
      <c r="U69" s="974" t="s">
        <v>6</v>
      </c>
      <c r="V69" s="974" t="s">
        <v>238</v>
      </c>
      <c r="W69" s="974" t="s">
        <v>238</v>
      </c>
      <c r="X69" s="974" t="s">
        <v>238</v>
      </c>
      <c r="Y69" s="974" t="s">
        <v>226</v>
      </c>
      <c r="Z69" s="974" t="s">
        <v>703</v>
      </c>
      <c r="AA69" s="974" t="s">
        <v>690</v>
      </c>
      <c r="AB69" s="974" t="s">
        <v>594</v>
      </c>
      <c r="AC69" s="974" t="s">
        <v>230</v>
      </c>
      <c r="AD69" s="978">
        <v>11.4</v>
      </c>
      <c r="AE69" s="974" t="s">
        <v>238</v>
      </c>
      <c r="AF69" s="974" t="s">
        <v>691</v>
      </c>
      <c r="AG69" s="957" t="s">
        <v>279</v>
      </c>
    </row>
    <row r="70" spans="1:33" x14ac:dyDescent="0.3">
      <c r="A70" s="974" t="s">
        <v>684</v>
      </c>
      <c r="B70" s="974" t="s">
        <v>685</v>
      </c>
      <c r="C70" s="974" t="s">
        <v>686</v>
      </c>
      <c r="D70" s="974" t="s">
        <v>6</v>
      </c>
      <c r="E70" s="975">
        <v>242.82</v>
      </c>
      <c r="F70" s="974" t="s">
        <v>237</v>
      </c>
      <c r="G70" s="974" t="s">
        <v>704</v>
      </c>
      <c r="H70" s="974" t="s">
        <v>705</v>
      </c>
      <c r="I70" s="974" t="s">
        <v>238</v>
      </c>
      <c r="J70" s="974" t="s">
        <v>238</v>
      </c>
      <c r="K70" s="976">
        <v>42894</v>
      </c>
      <c r="L70" s="976">
        <v>42736</v>
      </c>
      <c r="M70" s="976">
        <v>42894</v>
      </c>
      <c r="N70" s="976">
        <v>43075</v>
      </c>
      <c r="O70" s="974" t="s">
        <v>238</v>
      </c>
      <c r="P70" s="974" t="s">
        <v>238</v>
      </c>
      <c r="Q70" s="974" t="s">
        <v>238</v>
      </c>
      <c r="R70" s="974" t="s">
        <v>238</v>
      </c>
      <c r="S70" s="974" t="s">
        <v>680</v>
      </c>
      <c r="T70" s="974" t="s">
        <v>210</v>
      </c>
      <c r="U70" s="974" t="s">
        <v>6</v>
      </c>
      <c r="V70" s="974" t="s">
        <v>238</v>
      </c>
      <c r="W70" s="974" t="s">
        <v>238</v>
      </c>
      <c r="X70" s="974" t="s">
        <v>238</v>
      </c>
      <c r="Y70" s="974" t="s">
        <v>226</v>
      </c>
      <c r="Z70" s="974" t="s">
        <v>706</v>
      </c>
      <c r="AA70" s="974" t="s">
        <v>690</v>
      </c>
      <c r="AB70" s="974" t="s">
        <v>680</v>
      </c>
      <c r="AC70" s="974" t="s">
        <v>230</v>
      </c>
      <c r="AD70" s="978">
        <v>5.7</v>
      </c>
      <c r="AE70" s="974" t="s">
        <v>238</v>
      </c>
      <c r="AF70" s="974" t="s">
        <v>691</v>
      </c>
      <c r="AG70" s="957" t="s">
        <v>279</v>
      </c>
    </row>
    <row r="71" spans="1:33" x14ac:dyDescent="0.3">
      <c r="A71" s="974" t="s">
        <v>684</v>
      </c>
      <c r="B71" s="974" t="s">
        <v>685</v>
      </c>
      <c r="C71" s="974" t="s">
        <v>686</v>
      </c>
      <c r="D71" s="974" t="s">
        <v>6</v>
      </c>
      <c r="E71" s="975">
        <v>161.88</v>
      </c>
      <c r="F71" s="974" t="s">
        <v>237</v>
      </c>
      <c r="G71" s="974" t="s">
        <v>707</v>
      </c>
      <c r="H71" s="974" t="s">
        <v>708</v>
      </c>
      <c r="I71" s="974" t="s">
        <v>238</v>
      </c>
      <c r="J71" s="974" t="s">
        <v>238</v>
      </c>
      <c r="K71" s="976">
        <v>42943</v>
      </c>
      <c r="L71" s="976">
        <v>42736</v>
      </c>
      <c r="M71" s="976">
        <v>42943</v>
      </c>
      <c r="N71" s="976">
        <v>43075</v>
      </c>
      <c r="O71" s="974" t="s">
        <v>238</v>
      </c>
      <c r="P71" s="974" t="s">
        <v>238</v>
      </c>
      <c r="Q71" s="974" t="s">
        <v>238</v>
      </c>
      <c r="R71" s="974" t="s">
        <v>238</v>
      </c>
      <c r="S71" s="974" t="s">
        <v>656</v>
      </c>
      <c r="T71" s="974" t="s">
        <v>210</v>
      </c>
      <c r="U71" s="974" t="s">
        <v>6</v>
      </c>
      <c r="V71" s="974" t="s">
        <v>238</v>
      </c>
      <c r="W71" s="974" t="s">
        <v>238</v>
      </c>
      <c r="X71" s="974" t="s">
        <v>238</v>
      </c>
      <c r="Y71" s="974" t="s">
        <v>226</v>
      </c>
      <c r="Z71" s="974" t="s">
        <v>709</v>
      </c>
      <c r="AA71" s="974" t="s">
        <v>690</v>
      </c>
      <c r="AB71" s="974" t="s">
        <v>656</v>
      </c>
      <c r="AC71" s="974" t="s">
        <v>230</v>
      </c>
      <c r="AD71" s="978">
        <v>3.8</v>
      </c>
      <c r="AE71" s="974" t="s">
        <v>238</v>
      </c>
      <c r="AF71" s="974" t="s">
        <v>691</v>
      </c>
      <c r="AG71" s="957" t="s">
        <v>279</v>
      </c>
    </row>
    <row r="72" spans="1:33" x14ac:dyDescent="0.3">
      <c r="A72" s="974" t="s">
        <v>684</v>
      </c>
      <c r="B72" s="974" t="s">
        <v>685</v>
      </c>
      <c r="C72" s="974" t="s">
        <v>686</v>
      </c>
      <c r="D72" s="974" t="s">
        <v>6</v>
      </c>
      <c r="E72" s="975">
        <v>161.88</v>
      </c>
      <c r="F72" s="974" t="s">
        <v>237</v>
      </c>
      <c r="G72" s="974" t="s">
        <v>710</v>
      </c>
      <c r="H72" s="974" t="s">
        <v>711</v>
      </c>
      <c r="I72" s="974" t="s">
        <v>238</v>
      </c>
      <c r="J72" s="974" t="s">
        <v>238</v>
      </c>
      <c r="K72" s="976">
        <v>42955</v>
      </c>
      <c r="L72" s="976">
        <v>42736</v>
      </c>
      <c r="M72" s="976">
        <v>42955</v>
      </c>
      <c r="N72" s="976">
        <v>43075</v>
      </c>
      <c r="O72" s="974" t="s">
        <v>238</v>
      </c>
      <c r="P72" s="974" t="s">
        <v>238</v>
      </c>
      <c r="Q72" s="974" t="s">
        <v>238</v>
      </c>
      <c r="R72" s="974" t="s">
        <v>238</v>
      </c>
      <c r="S72" s="974" t="s">
        <v>661</v>
      </c>
      <c r="T72" s="974" t="s">
        <v>210</v>
      </c>
      <c r="U72" s="974" t="s">
        <v>6</v>
      </c>
      <c r="V72" s="974" t="s">
        <v>238</v>
      </c>
      <c r="W72" s="974" t="s">
        <v>238</v>
      </c>
      <c r="X72" s="974" t="s">
        <v>238</v>
      </c>
      <c r="Y72" s="974" t="s">
        <v>226</v>
      </c>
      <c r="Z72" s="974" t="s">
        <v>712</v>
      </c>
      <c r="AA72" s="974" t="s">
        <v>690</v>
      </c>
      <c r="AB72" s="974" t="s">
        <v>661</v>
      </c>
      <c r="AC72" s="974" t="s">
        <v>230</v>
      </c>
      <c r="AD72" s="978">
        <v>3.8</v>
      </c>
      <c r="AE72" s="974" t="s">
        <v>238</v>
      </c>
      <c r="AF72" s="974" t="s">
        <v>691</v>
      </c>
      <c r="AG72" s="957" t="s">
        <v>279</v>
      </c>
    </row>
    <row r="73" spans="1:33" x14ac:dyDescent="0.3">
      <c r="A73" s="974" t="s">
        <v>684</v>
      </c>
      <c r="B73" s="974" t="s">
        <v>685</v>
      </c>
      <c r="C73" s="974" t="s">
        <v>686</v>
      </c>
      <c r="D73" s="974" t="s">
        <v>6</v>
      </c>
      <c r="E73" s="975">
        <v>161.88</v>
      </c>
      <c r="F73" s="974" t="s">
        <v>237</v>
      </c>
      <c r="G73" s="974" t="s">
        <v>713</v>
      </c>
      <c r="H73" s="974" t="s">
        <v>714</v>
      </c>
      <c r="I73" s="974" t="s">
        <v>238</v>
      </c>
      <c r="J73" s="974" t="s">
        <v>238</v>
      </c>
      <c r="K73" s="976">
        <v>42986</v>
      </c>
      <c r="L73" s="976">
        <v>42736</v>
      </c>
      <c r="M73" s="976">
        <v>42986</v>
      </c>
      <c r="N73" s="976">
        <v>43075</v>
      </c>
      <c r="O73" s="974" t="s">
        <v>238</v>
      </c>
      <c r="P73" s="974" t="s">
        <v>238</v>
      </c>
      <c r="Q73" s="974" t="s">
        <v>238</v>
      </c>
      <c r="R73" s="974" t="s">
        <v>238</v>
      </c>
      <c r="S73" s="974" t="s">
        <v>578</v>
      </c>
      <c r="T73" s="974" t="s">
        <v>210</v>
      </c>
      <c r="U73" s="974" t="s">
        <v>6</v>
      </c>
      <c r="V73" s="974" t="s">
        <v>238</v>
      </c>
      <c r="W73" s="974" t="s">
        <v>238</v>
      </c>
      <c r="X73" s="974" t="s">
        <v>238</v>
      </c>
      <c r="Y73" s="974" t="s">
        <v>226</v>
      </c>
      <c r="Z73" s="974" t="s">
        <v>715</v>
      </c>
      <c r="AA73" s="974" t="s">
        <v>690</v>
      </c>
      <c r="AB73" s="974" t="s">
        <v>578</v>
      </c>
      <c r="AC73" s="974" t="s">
        <v>230</v>
      </c>
      <c r="AD73" s="978">
        <v>3.8</v>
      </c>
      <c r="AE73" s="974" t="s">
        <v>238</v>
      </c>
      <c r="AF73" s="974" t="s">
        <v>691</v>
      </c>
      <c r="AG73" s="957" t="s">
        <v>279</v>
      </c>
    </row>
    <row r="74" spans="1:33" x14ac:dyDescent="0.3">
      <c r="A74" s="974" t="s">
        <v>684</v>
      </c>
      <c r="B74" s="974" t="s">
        <v>685</v>
      </c>
      <c r="C74" s="974" t="s">
        <v>686</v>
      </c>
      <c r="D74" s="974" t="s">
        <v>6</v>
      </c>
      <c r="E74" s="975">
        <v>450.68</v>
      </c>
      <c r="F74" s="974" t="s">
        <v>237</v>
      </c>
      <c r="G74" s="974" t="s">
        <v>716</v>
      </c>
      <c r="H74" s="974" t="s">
        <v>717</v>
      </c>
      <c r="I74" s="974" t="s">
        <v>238</v>
      </c>
      <c r="J74" s="974" t="s">
        <v>238</v>
      </c>
      <c r="K74" s="976">
        <v>43021</v>
      </c>
      <c r="L74" s="976">
        <v>42736</v>
      </c>
      <c r="M74" s="976">
        <v>43021</v>
      </c>
      <c r="N74" s="976">
        <v>43075</v>
      </c>
      <c r="O74" s="974" t="s">
        <v>238</v>
      </c>
      <c r="P74" s="974" t="s">
        <v>238</v>
      </c>
      <c r="Q74" s="974" t="s">
        <v>238</v>
      </c>
      <c r="R74" s="974" t="s">
        <v>238</v>
      </c>
      <c r="S74" s="974" t="s">
        <v>281</v>
      </c>
      <c r="T74" s="974" t="s">
        <v>210</v>
      </c>
      <c r="U74" s="974" t="s">
        <v>6</v>
      </c>
      <c r="V74" s="974" t="s">
        <v>238</v>
      </c>
      <c r="W74" s="974" t="s">
        <v>238</v>
      </c>
      <c r="X74" s="974" t="s">
        <v>238</v>
      </c>
      <c r="Y74" s="974" t="s">
        <v>226</v>
      </c>
      <c r="Z74" s="974" t="s">
        <v>718</v>
      </c>
      <c r="AA74" s="974" t="s">
        <v>690</v>
      </c>
      <c r="AB74" s="974" t="s">
        <v>281</v>
      </c>
      <c r="AC74" s="974" t="s">
        <v>230</v>
      </c>
      <c r="AD74" s="978">
        <v>7.6</v>
      </c>
      <c r="AE74" s="974" t="s">
        <v>238</v>
      </c>
      <c r="AF74" s="974" t="s">
        <v>691</v>
      </c>
      <c r="AG74" s="957" t="s">
        <v>279</v>
      </c>
    </row>
    <row r="75" spans="1:33" x14ac:dyDescent="0.3">
      <c r="A75" s="974" t="s">
        <v>684</v>
      </c>
      <c r="B75" s="974" t="s">
        <v>685</v>
      </c>
      <c r="C75" s="974" t="s">
        <v>686</v>
      </c>
      <c r="D75" s="974" t="s">
        <v>6</v>
      </c>
      <c r="E75" s="975">
        <v>647.52</v>
      </c>
      <c r="F75" s="974" t="s">
        <v>237</v>
      </c>
      <c r="G75" s="974" t="s">
        <v>719</v>
      </c>
      <c r="H75" s="974" t="s">
        <v>720</v>
      </c>
      <c r="I75" s="974" t="s">
        <v>238</v>
      </c>
      <c r="J75" s="974" t="s">
        <v>238</v>
      </c>
      <c r="K75" s="976">
        <v>43027</v>
      </c>
      <c r="L75" s="976">
        <v>42736</v>
      </c>
      <c r="M75" s="976">
        <v>43027</v>
      </c>
      <c r="N75" s="976">
        <v>43075</v>
      </c>
      <c r="O75" s="974" t="s">
        <v>238</v>
      </c>
      <c r="P75" s="974" t="s">
        <v>238</v>
      </c>
      <c r="Q75" s="974" t="s">
        <v>238</v>
      </c>
      <c r="R75" s="974" t="s">
        <v>238</v>
      </c>
      <c r="S75" s="974" t="s">
        <v>281</v>
      </c>
      <c r="T75" s="974" t="s">
        <v>210</v>
      </c>
      <c r="U75" s="974" t="s">
        <v>6</v>
      </c>
      <c r="V75" s="974" t="s">
        <v>238</v>
      </c>
      <c r="W75" s="974" t="s">
        <v>238</v>
      </c>
      <c r="X75" s="974" t="s">
        <v>238</v>
      </c>
      <c r="Y75" s="974" t="s">
        <v>226</v>
      </c>
      <c r="Z75" s="974" t="s">
        <v>721</v>
      </c>
      <c r="AA75" s="974" t="s">
        <v>690</v>
      </c>
      <c r="AB75" s="974" t="s">
        <v>281</v>
      </c>
      <c r="AC75" s="974" t="s">
        <v>230</v>
      </c>
      <c r="AD75" s="978">
        <v>15.2</v>
      </c>
      <c r="AE75" s="974" t="s">
        <v>238</v>
      </c>
      <c r="AF75" s="974" t="s">
        <v>691</v>
      </c>
      <c r="AG75" s="957" t="s">
        <v>279</v>
      </c>
    </row>
    <row r="76" spans="1:33" x14ac:dyDescent="0.3">
      <c r="A76" s="974" t="s">
        <v>684</v>
      </c>
      <c r="B76" s="974" t="s">
        <v>685</v>
      </c>
      <c r="C76" s="974" t="s">
        <v>686</v>
      </c>
      <c r="D76" s="974" t="s">
        <v>6</v>
      </c>
      <c r="E76" s="975">
        <v>647.52</v>
      </c>
      <c r="F76" s="974" t="s">
        <v>237</v>
      </c>
      <c r="G76" s="974" t="s">
        <v>722</v>
      </c>
      <c r="H76" s="974" t="s">
        <v>723</v>
      </c>
      <c r="I76" s="974" t="s">
        <v>238</v>
      </c>
      <c r="J76" s="974" t="s">
        <v>238</v>
      </c>
      <c r="K76" s="976">
        <v>43060</v>
      </c>
      <c r="L76" s="976">
        <v>42736</v>
      </c>
      <c r="M76" s="976">
        <v>43060</v>
      </c>
      <c r="N76" s="976">
        <v>43131</v>
      </c>
      <c r="O76" s="974" t="s">
        <v>238</v>
      </c>
      <c r="P76" s="974" t="s">
        <v>238</v>
      </c>
      <c r="Q76" s="974" t="s">
        <v>238</v>
      </c>
      <c r="R76" s="974" t="s">
        <v>238</v>
      </c>
      <c r="S76" s="974" t="s">
        <v>602</v>
      </c>
      <c r="T76" s="974" t="s">
        <v>210</v>
      </c>
      <c r="U76" s="974" t="s">
        <v>6</v>
      </c>
      <c r="V76" s="974" t="s">
        <v>238</v>
      </c>
      <c r="W76" s="974" t="s">
        <v>238</v>
      </c>
      <c r="X76" s="974" t="s">
        <v>238</v>
      </c>
      <c r="Y76" s="974" t="s">
        <v>226</v>
      </c>
      <c r="Z76" s="974" t="s">
        <v>724</v>
      </c>
      <c r="AA76" s="974" t="s">
        <v>690</v>
      </c>
      <c r="AB76" s="974" t="s">
        <v>602</v>
      </c>
      <c r="AC76" s="974" t="s">
        <v>230</v>
      </c>
      <c r="AD76" s="978">
        <v>15.2</v>
      </c>
      <c r="AE76" s="974" t="s">
        <v>238</v>
      </c>
      <c r="AF76" s="974" t="s">
        <v>691</v>
      </c>
      <c r="AG76" s="957" t="s">
        <v>279</v>
      </c>
    </row>
    <row r="77" spans="1:33" x14ac:dyDescent="0.3">
      <c r="A77" s="974" t="s">
        <v>535</v>
      </c>
      <c r="B77" s="974" t="s">
        <v>536</v>
      </c>
      <c r="C77" s="974" t="s">
        <v>543</v>
      </c>
      <c r="D77" s="974" t="s">
        <v>725</v>
      </c>
      <c r="E77" s="975">
        <v>4690</v>
      </c>
      <c r="F77" s="974" t="s">
        <v>237</v>
      </c>
      <c r="G77" s="974" t="s">
        <v>726</v>
      </c>
      <c r="H77" s="974" t="s">
        <v>576</v>
      </c>
      <c r="I77" s="974" t="s">
        <v>585</v>
      </c>
      <c r="J77" s="974" t="s">
        <v>586</v>
      </c>
      <c r="K77" s="976">
        <v>43061</v>
      </c>
      <c r="L77" s="976">
        <v>43061</v>
      </c>
      <c r="M77" s="976">
        <v>43061</v>
      </c>
      <c r="N77" s="976">
        <v>43061</v>
      </c>
      <c r="O77" s="974" t="s">
        <v>544</v>
      </c>
      <c r="P77" s="974" t="s">
        <v>727</v>
      </c>
      <c r="Q77" s="974" t="s">
        <v>542</v>
      </c>
      <c r="R77" s="974" t="s">
        <v>537</v>
      </c>
      <c r="S77" s="974" t="s">
        <v>602</v>
      </c>
      <c r="T77" s="974" t="s">
        <v>210</v>
      </c>
      <c r="U77" s="974" t="s">
        <v>728</v>
      </c>
      <c r="V77" s="974" t="s">
        <v>729</v>
      </c>
      <c r="W77" s="974" t="s">
        <v>608</v>
      </c>
      <c r="X77" s="974" t="s">
        <v>730</v>
      </c>
      <c r="Y77" s="974" t="s">
        <v>226</v>
      </c>
      <c r="Z77" s="974" t="s">
        <v>731</v>
      </c>
      <c r="AA77" s="974" t="s">
        <v>588</v>
      </c>
      <c r="AB77" s="974" t="s">
        <v>602</v>
      </c>
      <c r="AC77" s="974" t="s">
        <v>281</v>
      </c>
      <c r="AD77" s="977">
        <v>1</v>
      </c>
      <c r="AE77" s="974" t="s">
        <v>238</v>
      </c>
      <c r="AF77" s="974" t="s">
        <v>273</v>
      </c>
      <c r="AG77" s="957" t="s">
        <v>279</v>
      </c>
    </row>
  </sheetData>
  <autoFilter ref="A1:AG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000"/>
  <sheetViews>
    <sheetView topLeftCell="X1" workbookViewId="0">
      <selection activeCell="AC5" sqref="AC5"/>
    </sheetView>
  </sheetViews>
  <sheetFormatPr baseColWidth="10" defaultRowHeight="14.4" x14ac:dyDescent="0.3"/>
  <cols>
    <col min="33" max="33" width="12.33203125" bestFit="1" customWidth="1"/>
  </cols>
  <sheetData>
    <row r="1" spans="1:36" ht="57.6" x14ac:dyDescent="0.3">
      <c r="A1" s="979" t="s">
        <v>113</v>
      </c>
      <c r="B1" s="979" t="s">
        <v>114</v>
      </c>
      <c r="C1" s="979" t="s">
        <v>136</v>
      </c>
      <c r="D1" s="979" t="s">
        <v>137</v>
      </c>
      <c r="E1" s="979" t="s">
        <v>116</v>
      </c>
      <c r="F1" s="979" t="s">
        <v>117</v>
      </c>
      <c r="G1" s="979" t="s">
        <v>121</v>
      </c>
      <c r="H1" s="979" t="s">
        <v>138</v>
      </c>
      <c r="I1" s="979" t="s">
        <v>126</v>
      </c>
      <c r="J1" s="979" t="s">
        <v>139</v>
      </c>
      <c r="K1" s="979" t="s">
        <v>123</v>
      </c>
      <c r="L1" s="979" t="s">
        <v>140</v>
      </c>
      <c r="M1" s="979" t="s">
        <v>124</v>
      </c>
      <c r="N1" s="979" t="s">
        <v>141</v>
      </c>
      <c r="O1" s="979" t="s">
        <v>120</v>
      </c>
      <c r="P1" s="979" t="s">
        <v>142</v>
      </c>
      <c r="Q1" s="979" t="s">
        <v>118</v>
      </c>
      <c r="R1" s="979" t="s">
        <v>143</v>
      </c>
      <c r="S1" s="979" t="s">
        <v>144</v>
      </c>
      <c r="T1" s="979" t="s">
        <v>112</v>
      </c>
      <c r="U1" s="979" t="s">
        <v>145</v>
      </c>
      <c r="V1" s="979" t="s">
        <v>146</v>
      </c>
      <c r="W1" s="979" t="s">
        <v>147</v>
      </c>
      <c r="X1" s="979" t="s">
        <v>148</v>
      </c>
      <c r="Y1" s="979" t="s">
        <v>19</v>
      </c>
      <c r="Z1" s="979" t="s">
        <v>149</v>
      </c>
      <c r="AA1" s="979" t="s">
        <v>150</v>
      </c>
      <c r="AB1" s="979" t="s">
        <v>151</v>
      </c>
      <c r="AC1" s="979" t="s">
        <v>86</v>
      </c>
      <c r="AD1" s="979" t="s">
        <v>152</v>
      </c>
      <c r="AE1" s="979" t="s">
        <v>153</v>
      </c>
      <c r="AF1" s="979" t="s">
        <v>154</v>
      </c>
      <c r="AG1" s="980" t="s">
        <v>132</v>
      </c>
      <c r="AI1" s="500"/>
      <c r="AJ1" s="500"/>
    </row>
    <row r="2" spans="1:36" x14ac:dyDescent="0.3">
      <c r="A2" s="972" t="s">
        <v>265</v>
      </c>
      <c r="B2" s="972" t="s">
        <v>266</v>
      </c>
      <c r="C2" s="972" t="s">
        <v>304</v>
      </c>
      <c r="D2" s="972" t="s">
        <v>574</v>
      </c>
      <c r="E2" s="973">
        <v>22.08</v>
      </c>
      <c r="F2" s="972" t="s">
        <v>237</v>
      </c>
      <c r="G2" s="972" t="s">
        <v>769</v>
      </c>
      <c r="H2" s="972" t="s">
        <v>576</v>
      </c>
      <c r="I2" s="972" t="s">
        <v>585</v>
      </c>
      <c r="J2" s="972" t="s">
        <v>586</v>
      </c>
      <c r="K2" s="971">
        <v>43201</v>
      </c>
      <c r="L2" s="971">
        <v>43201</v>
      </c>
      <c r="M2" s="971">
        <v>43201</v>
      </c>
      <c r="N2" s="971">
        <v>43201</v>
      </c>
      <c r="O2" s="972" t="s">
        <v>342</v>
      </c>
      <c r="P2" s="972" t="s">
        <v>770</v>
      </c>
      <c r="Q2" s="972" t="s">
        <v>405</v>
      </c>
      <c r="R2" s="972" t="s">
        <v>349</v>
      </c>
      <c r="S2" s="972" t="s">
        <v>590</v>
      </c>
      <c r="T2" s="972" t="s">
        <v>210</v>
      </c>
      <c r="U2" s="972" t="s">
        <v>579</v>
      </c>
      <c r="V2" s="972" t="s">
        <v>580</v>
      </c>
      <c r="W2" s="972" t="s">
        <v>771</v>
      </c>
      <c r="X2" s="972" t="s">
        <v>582</v>
      </c>
      <c r="Y2" s="972" t="s">
        <v>732</v>
      </c>
      <c r="Z2" s="972" t="s">
        <v>772</v>
      </c>
      <c r="AA2" s="972" t="s">
        <v>588</v>
      </c>
      <c r="AB2" s="972" t="s">
        <v>590</v>
      </c>
      <c r="AC2" s="972" t="s">
        <v>281</v>
      </c>
      <c r="AD2" s="981">
        <v>1</v>
      </c>
      <c r="AE2" s="972" t="s">
        <v>238</v>
      </c>
      <c r="AF2" s="972" t="s">
        <v>273</v>
      </c>
      <c r="AG2" s="957" t="str">
        <f>LEFT(A2,12)</f>
        <v>P204-0004-01</v>
      </c>
      <c r="AI2" s="504" t="s">
        <v>135</v>
      </c>
      <c r="AJ2" s="500"/>
    </row>
    <row r="3" spans="1:36" x14ac:dyDescent="0.3">
      <c r="A3" s="972" t="s">
        <v>265</v>
      </c>
      <c r="B3" s="972" t="s">
        <v>266</v>
      </c>
      <c r="C3" s="972" t="s">
        <v>304</v>
      </c>
      <c r="D3" s="972" t="s">
        <v>574</v>
      </c>
      <c r="E3" s="973">
        <v>60.76</v>
      </c>
      <c r="F3" s="972" t="s">
        <v>237</v>
      </c>
      <c r="G3" s="972" t="s">
        <v>769</v>
      </c>
      <c r="H3" s="972" t="s">
        <v>595</v>
      </c>
      <c r="I3" s="972" t="s">
        <v>585</v>
      </c>
      <c r="J3" s="972" t="s">
        <v>586</v>
      </c>
      <c r="K3" s="971">
        <v>43201</v>
      </c>
      <c r="L3" s="971">
        <v>43201</v>
      </c>
      <c r="M3" s="971">
        <v>43201</v>
      </c>
      <c r="N3" s="971">
        <v>43201</v>
      </c>
      <c r="O3" s="972" t="s">
        <v>342</v>
      </c>
      <c r="P3" s="972" t="s">
        <v>770</v>
      </c>
      <c r="Q3" s="972" t="s">
        <v>405</v>
      </c>
      <c r="R3" s="972" t="s">
        <v>347</v>
      </c>
      <c r="S3" s="972" t="s">
        <v>590</v>
      </c>
      <c r="T3" s="972" t="s">
        <v>210</v>
      </c>
      <c r="U3" s="972" t="s">
        <v>579</v>
      </c>
      <c r="V3" s="972" t="s">
        <v>580</v>
      </c>
      <c r="W3" s="972" t="s">
        <v>771</v>
      </c>
      <c r="X3" s="972" t="s">
        <v>582</v>
      </c>
      <c r="Y3" s="972" t="s">
        <v>732</v>
      </c>
      <c r="Z3" s="972" t="s">
        <v>772</v>
      </c>
      <c r="AA3" s="972" t="s">
        <v>588</v>
      </c>
      <c r="AB3" s="972" t="s">
        <v>590</v>
      </c>
      <c r="AC3" s="972" t="s">
        <v>276</v>
      </c>
      <c r="AD3" s="981">
        <v>2</v>
      </c>
      <c r="AE3" s="972" t="s">
        <v>238</v>
      </c>
      <c r="AF3" s="972" t="s">
        <v>273</v>
      </c>
      <c r="AG3" s="957" t="str">
        <f t="shared" ref="AG3:AG66" si="0">LEFT(A3,12)</f>
        <v>P204-0004-01</v>
      </c>
      <c r="AI3" s="505">
        <v>43101</v>
      </c>
      <c r="AJ3" s="505">
        <v>43465</v>
      </c>
    </row>
    <row r="4" spans="1:36" x14ac:dyDescent="0.3">
      <c r="A4" s="972" t="s">
        <v>265</v>
      </c>
      <c r="B4" s="972" t="s">
        <v>266</v>
      </c>
      <c r="C4" s="972" t="s">
        <v>304</v>
      </c>
      <c r="D4" s="972" t="s">
        <v>574</v>
      </c>
      <c r="E4" s="973">
        <v>61.34</v>
      </c>
      <c r="F4" s="972" t="s">
        <v>237</v>
      </c>
      <c r="G4" s="972" t="s">
        <v>769</v>
      </c>
      <c r="H4" s="972" t="s">
        <v>596</v>
      </c>
      <c r="I4" s="972" t="s">
        <v>585</v>
      </c>
      <c r="J4" s="972" t="s">
        <v>586</v>
      </c>
      <c r="K4" s="971">
        <v>43201</v>
      </c>
      <c r="L4" s="971">
        <v>43201</v>
      </c>
      <c r="M4" s="971">
        <v>43201</v>
      </c>
      <c r="N4" s="971">
        <v>43201</v>
      </c>
      <c r="O4" s="972" t="s">
        <v>342</v>
      </c>
      <c r="P4" s="972" t="s">
        <v>770</v>
      </c>
      <c r="Q4" s="972" t="s">
        <v>405</v>
      </c>
      <c r="R4" s="972" t="s">
        <v>345</v>
      </c>
      <c r="S4" s="972" t="s">
        <v>590</v>
      </c>
      <c r="T4" s="972" t="s">
        <v>210</v>
      </c>
      <c r="U4" s="972" t="s">
        <v>579</v>
      </c>
      <c r="V4" s="972" t="s">
        <v>580</v>
      </c>
      <c r="W4" s="972" t="s">
        <v>771</v>
      </c>
      <c r="X4" s="972" t="s">
        <v>582</v>
      </c>
      <c r="Y4" s="972" t="s">
        <v>732</v>
      </c>
      <c r="Z4" s="972" t="s">
        <v>772</v>
      </c>
      <c r="AA4" s="972" t="s">
        <v>588</v>
      </c>
      <c r="AB4" s="972" t="s">
        <v>590</v>
      </c>
      <c r="AC4" s="972" t="s">
        <v>330</v>
      </c>
      <c r="AD4" s="981">
        <v>2</v>
      </c>
      <c r="AE4" s="972" t="s">
        <v>238</v>
      </c>
      <c r="AF4" s="972" t="s">
        <v>273</v>
      </c>
      <c r="AG4" s="957" t="str">
        <f t="shared" si="0"/>
        <v>P204-0004-01</v>
      </c>
      <c r="AI4" s="500"/>
      <c r="AJ4" s="500"/>
    </row>
    <row r="5" spans="1:36" x14ac:dyDescent="0.3">
      <c r="A5" s="972" t="s">
        <v>265</v>
      </c>
      <c r="B5" s="972" t="s">
        <v>266</v>
      </c>
      <c r="C5" s="972" t="s">
        <v>304</v>
      </c>
      <c r="D5" s="972" t="s">
        <v>574</v>
      </c>
      <c r="E5" s="973">
        <v>27.18</v>
      </c>
      <c r="F5" s="972" t="s">
        <v>237</v>
      </c>
      <c r="G5" s="972" t="s">
        <v>769</v>
      </c>
      <c r="H5" s="972" t="s">
        <v>590</v>
      </c>
      <c r="I5" s="972" t="s">
        <v>585</v>
      </c>
      <c r="J5" s="972" t="s">
        <v>586</v>
      </c>
      <c r="K5" s="971">
        <v>43201</v>
      </c>
      <c r="L5" s="971">
        <v>43201</v>
      </c>
      <c r="M5" s="971">
        <v>43201</v>
      </c>
      <c r="N5" s="971">
        <v>43201</v>
      </c>
      <c r="O5" s="972" t="s">
        <v>342</v>
      </c>
      <c r="P5" s="972" t="s">
        <v>770</v>
      </c>
      <c r="Q5" s="972" t="s">
        <v>405</v>
      </c>
      <c r="R5" s="972" t="s">
        <v>340</v>
      </c>
      <c r="S5" s="972" t="s">
        <v>590</v>
      </c>
      <c r="T5" s="972" t="s">
        <v>210</v>
      </c>
      <c r="U5" s="972" t="s">
        <v>579</v>
      </c>
      <c r="V5" s="972" t="s">
        <v>580</v>
      </c>
      <c r="W5" s="972" t="s">
        <v>771</v>
      </c>
      <c r="X5" s="972" t="s">
        <v>582</v>
      </c>
      <c r="Y5" s="972" t="s">
        <v>732</v>
      </c>
      <c r="Z5" s="972" t="s">
        <v>772</v>
      </c>
      <c r="AA5" s="972" t="s">
        <v>588</v>
      </c>
      <c r="AB5" s="972" t="s">
        <v>590</v>
      </c>
      <c r="AC5" s="972" t="s">
        <v>327</v>
      </c>
      <c r="AD5" s="981">
        <v>1</v>
      </c>
      <c r="AE5" s="972" t="s">
        <v>238</v>
      </c>
      <c r="AF5" s="972" t="s">
        <v>273</v>
      </c>
      <c r="AG5" s="957" t="str">
        <f t="shared" si="0"/>
        <v>P204-0004-01</v>
      </c>
      <c r="AI5" s="500"/>
      <c r="AJ5" s="500"/>
    </row>
    <row r="6" spans="1:36" x14ac:dyDescent="0.3">
      <c r="A6" s="972" t="s">
        <v>265</v>
      </c>
      <c r="B6" s="972" t="s">
        <v>266</v>
      </c>
      <c r="C6" s="972" t="s">
        <v>304</v>
      </c>
      <c r="D6" s="972" t="s">
        <v>574</v>
      </c>
      <c r="E6" s="973">
        <v>616.5</v>
      </c>
      <c r="F6" s="972" t="s">
        <v>237</v>
      </c>
      <c r="G6" s="972" t="s">
        <v>773</v>
      </c>
      <c r="H6" s="972" t="s">
        <v>595</v>
      </c>
      <c r="I6" s="972" t="s">
        <v>420</v>
      </c>
      <c r="J6" s="972" t="s">
        <v>774</v>
      </c>
      <c r="K6" s="971">
        <v>43209</v>
      </c>
      <c r="L6" s="971">
        <v>43209</v>
      </c>
      <c r="M6" s="971">
        <v>43209</v>
      </c>
      <c r="N6" s="971">
        <v>43209</v>
      </c>
      <c r="O6" s="972" t="s">
        <v>238</v>
      </c>
      <c r="P6" s="972" t="s">
        <v>238</v>
      </c>
      <c r="Q6" s="972" t="s">
        <v>238</v>
      </c>
      <c r="R6" s="972" t="s">
        <v>238</v>
      </c>
      <c r="S6" s="972" t="s">
        <v>590</v>
      </c>
      <c r="T6" s="972" t="s">
        <v>210</v>
      </c>
      <c r="U6" s="972" t="s">
        <v>579</v>
      </c>
      <c r="V6" s="972" t="s">
        <v>775</v>
      </c>
      <c r="W6" s="972" t="s">
        <v>238</v>
      </c>
      <c r="X6" s="972" t="s">
        <v>776</v>
      </c>
      <c r="Y6" s="972" t="s">
        <v>732</v>
      </c>
      <c r="Z6" s="972" t="s">
        <v>749</v>
      </c>
      <c r="AA6" s="972" t="s">
        <v>777</v>
      </c>
      <c r="AB6" s="972" t="s">
        <v>590</v>
      </c>
      <c r="AC6" s="972" t="s">
        <v>230</v>
      </c>
      <c r="AD6" s="982">
        <v>0</v>
      </c>
      <c r="AE6" s="972" t="s">
        <v>748</v>
      </c>
      <c r="AF6" s="972" t="s">
        <v>751</v>
      </c>
      <c r="AG6" s="957" t="str">
        <f t="shared" si="0"/>
        <v>P204-0004-01</v>
      </c>
      <c r="AI6" s="500"/>
      <c r="AJ6" s="500"/>
    </row>
    <row r="7" spans="1:36" x14ac:dyDescent="0.3">
      <c r="A7" s="972" t="s">
        <v>265</v>
      </c>
      <c r="B7" s="972" t="s">
        <v>266</v>
      </c>
      <c r="C7" s="972" t="s">
        <v>310</v>
      </c>
      <c r="D7" s="972" t="s">
        <v>611</v>
      </c>
      <c r="E7" s="973">
        <v>-616.5</v>
      </c>
      <c r="F7" s="972" t="s">
        <v>237</v>
      </c>
      <c r="G7" s="972" t="s">
        <v>773</v>
      </c>
      <c r="H7" s="972" t="s">
        <v>576</v>
      </c>
      <c r="I7" s="972" t="s">
        <v>420</v>
      </c>
      <c r="J7" s="972" t="s">
        <v>774</v>
      </c>
      <c r="K7" s="971">
        <v>43209</v>
      </c>
      <c r="L7" s="971">
        <v>43209</v>
      </c>
      <c r="M7" s="971">
        <v>43209</v>
      </c>
      <c r="N7" s="971">
        <v>43209</v>
      </c>
      <c r="O7" s="972" t="s">
        <v>238</v>
      </c>
      <c r="P7" s="972" t="s">
        <v>238</v>
      </c>
      <c r="Q7" s="972" t="s">
        <v>238</v>
      </c>
      <c r="R7" s="972" t="s">
        <v>238</v>
      </c>
      <c r="S7" s="972" t="s">
        <v>590</v>
      </c>
      <c r="T7" s="972" t="s">
        <v>210</v>
      </c>
      <c r="U7" s="972" t="s">
        <v>614</v>
      </c>
      <c r="V7" s="972" t="s">
        <v>778</v>
      </c>
      <c r="W7" s="972" t="s">
        <v>238</v>
      </c>
      <c r="X7" s="972" t="s">
        <v>574</v>
      </c>
      <c r="Y7" s="972" t="s">
        <v>732</v>
      </c>
      <c r="Z7" s="972" t="s">
        <v>749</v>
      </c>
      <c r="AA7" s="972" t="s">
        <v>777</v>
      </c>
      <c r="AB7" s="972" t="s">
        <v>590</v>
      </c>
      <c r="AC7" s="972" t="s">
        <v>230</v>
      </c>
      <c r="AD7" s="982">
        <v>0</v>
      </c>
      <c r="AE7" s="972" t="s">
        <v>748</v>
      </c>
      <c r="AF7" s="972" t="s">
        <v>751</v>
      </c>
      <c r="AG7" s="957" t="str">
        <f t="shared" si="0"/>
        <v>P204-0004-01</v>
      </c>
      <c r="AI7" s="500"/>
      <c r="AJ7" s="500"/>
    </row>
    <row r="8" spans="1:36" x14ac:dyDescent="0.3">
      <c r="A8" s="972" t="s">
        <v>265</v>
      </c>
      <c r="B8" s="972" t="s">
        <v>266</v>
      </c>
      <c r="C8" s="972" t="s">
        <v>414</v>
      </c>
      <c r="D8" s="972" t="s">
        <v>622</v>
      </c>
      <c r="E8" s="973">
        <v>-103</v>
      </c>
      <c r="F8" s="972" t="s">
        <v>237</v>
      </c>
      <c r="G8" s="972" t="s">
        <v>818</v>
      </c>
      <c r="H8" s="972" t="s">
        <v>819</v>
      </c>
      <c r="I8" s="972" t="s">
        <v>420</v>
      </c>
      <c r="J8" s="972" t="s">
        <v>625</v>
      </c>
      <c r="K8" s="971">
        <v>43259</v>
      </c>
      <c r="L8" s="971">
        <v>43277</v>
      </c>
      <c r="M8" s="971">
        <v>43277</v>
      </c>
      <c r="N8" s="971">
        <v>43277</v>
      </c>
      <c r="O8" s="972" t="s">
        <v>238</v>
      </c>
      <c r="P8" s="972" t="s">
        <v>238</v>
      </c>
      <c r="Q8" s="972" t="s">
        <v>238</v>
      </c>
      <c r="R8" s="972" t="s">
        <v>238</v>
      </c>
      <c r="S8" s="972" t="s">
        <v>680</v>
      </c>
      <c r="T8" s="972" t="s">
        <v>210</v>
      </c>
      <c r="U8" s="972" t="s">
        <v>626</v>
      </c>
      <c r="V8" s="972" t="s">
        <v>627</v>
      </c>
      <c r="W8" s="972" t="s">
        <v>238</v>
      </c>
      <c r="X8" s="972" t="s">
        <v>622</v>
      </c>
      <c r="Y8" s="972" t="s">
        <v>732</v>
      </c>
      <c r="Z8" s="972" t="s">
        <v>799</v>
      </c>
      <c r="AA8" s="972" t="s">
        <v>628</v>
      </c>
      <c r="AB8" s="972" t="s">
        <v>680</v>
      </c>
      <c r="AC8" s="972" t="s">
        <v>230</v>
      </c>
      <c r="AD8" s="982">
        <v>0</v>
      </c>
      <c r="AE8" s="972" t="s">
        <v>820</v>
      </c>
      <c r="AF8" s="972" t="s">
        <v>492</v>
      </c>
      <c r="AG8" s="957" t="str">
        <f t="shared" si="0"/>
        <v>P204-0004-01</v>
      </c>
    </row>
    <row r="9" spans="1:36" x14ac:dyDescent="0.3">
      <c r="A9" s="972" t="s">
        <v>265</v>
      </c>
      <c r="B9" s="972" t="s">
        <v>266</v>
      </c>
      <c r="C9" s="972" t="s">
        <v>414</v>
      </c>
      <c r="D9" s="972" t="s">
        <v>622</v>
      </c>
      <c r="E9" s="973">
        <v>-73</v>
      </c>
      <c r="F9" s="972" t="s">
        <v>237</v>
      </c>
      <c r="G9" s="972" t="s">
        <v>818</v>
      </c>
      <c r="H9" s="972" t="s">
        <v>821</v>
      </c>
      <c r="I9" s="972" t="s">
        <v>420</v>
      </c>
      <c r="J9" s="972" t="s">
        <v>625</v>
      </c>
      <c r="K9" s="971">
        <v>43259</v>
      </c>
      <c r="L9" s="971">
        <v>43277</v>
      </c>
      <c r="M9" s="971">
        <v>43277</v>
      </c>
      <c r="N9" s="971">
        <v>43277</v>
      </c>
      <c r="O9" s="972" t="s">
        <v>238</v>
      </c>
      <c r="P9" s="972" t="s">
        <v>238</v>
      </c>
      <c r="Q9" s="972" t="s">
        <v>238</v>
      </c>
      <c r="R9" s="972" t="s">
        <v>238</v>
      </c>
      <c r="S9" s="972" t="s">
        <v>680</v>
      </c>
      <c r="T9" s="972" t="s">
        <v>210</v>
      </c>
      <c r="U9" s="972" t="s">
        <v>626</v>
      </c>
      <c r="V9" s="972" t="s">
        <v>627</v>
      </c>
      <c r="W9" s="972" t="s">
        <v>238</v>
      </c>
      <c r="X9" s="972" t="s">
        <v>622</v>
      </c>
      <c r="Y9" s="972" t="s">
        <v>732</v>
      </c>
      <c r="Z9" s="972" t="s">
        <v>799</v>
      </c>
      <c r="AA9" s="972" t="s">
        <v>628</v>
      </c>
      <c r="AB9" s="972" t="s">
        <v>680</v>
      </c>
      <c r="AC9" s="972" t="s">
        <v>230</v>
      </c>
      <c r="AD9" s="982">
        <v>0</v>
      </c>
      <c r="AE9" s="972" t="s">
        <v>820</v>
      </c>
      <c r="AF9" s="972" t="s">
        <v>492</v>
      </c>
      <c r="AG9" s="957" t="str">
        <f t="shared" si="0"/>
        <v>P204-0004-01</v>
      </c>
    </row>
    <row r="10" spans="1:36" x14ac:dyDescent="0.3">
      <c r="A10" s="972" t="s">
        <v>265</v>
      </c>
      <c r="B10" s="972" t="s">
        <v>266</v>
      </c>
      <c r="C10" s="972" t="s">
        <v>414</v>
      </c>
      <c r="D10" s="972" t="s">
        <v>622</v>
      </c>
      <c r="E10" s="973">
        <v>1.25</v>
      </c>
      <c r="F10" s="972" t="s">
        <v>237</v>
      </c>
      <c r="G10" s="972" t="s">
        <v>822</v>
      </c>
      <c r="H10" s="972" t="s">
        <v>823</v>
      </c>
      <c r="I10" s="972" t="s">
        <v>420</v>
      </c>
      <c r="J10" s="972" t="s">
        <v>625</v>
      </c>
      <c r="K10" s="971">
        <v>43259</v>
      </c>
      <c r="L10" s="971">
        <v>43277</v>
      </c>
      <c r="M10" s="971">
        <v>43277</v>
      </c>
      <c r="N10" s="971">
        <v>43277</v>
      </c>
      <c r="O10" s="972" t="s">
        <v>415</v>
      </c>
      <c r="P10" s="972" t="s">
        <v>631</v>
      </c>
      <c r="Q10" s="972" t="s">
        <v>238</v>
      </c>
      <c r="R10" s="972" t="s">
        <v>238</v>
      </c>
      <c r="S10" s="972" t="s">
        <v>680</v>
      </c>
      <c r="T10" s="972" t="s">
        <v>210</v>
      </c>
      <c r="U10" s="972" t="s">
        <v>626</v>
      </c>
      <c r="V10" s="972" t="s">
        <v>631</v>
      </c>
      <c r="W10" s="972" t="s">
        <v>238</v>
      </c>
      <c r="X10" s="972" t="s">
        <v>631</v>
      </c>
      <c r="Y10" s="972" t="s">
        <v>732</v>
      </c>
      <c r="Z10" s="972" t="s">
        <v>802</v>
      </c>
      <c r="AA10" s="972" t="s">
        <v>628</v>
      </c>
      <c r="AB10" s="972" t="s">
        <v>680</v>
      </c>
      <c r="AC10" s="972" t="s">
        <v>230</v>
      </c>
      <c r="AD10" s="982">
        <v>0</v>
      </c>
      <c r="AE10" s="972" t="s">
        <v>824</v>
      </c>
      <c r="AF10" s="972" t="s">
        <v>492</v>
      </c>
      <c r="AG10" s="957" t="str">
        <f t="shared" si="0"/>
        <v>P204-0004-01</v>
      </c>
    </row>
    <row r="11" spans="1:36" x14ac:dyDescent="0.3">
      <c r="A11" s="972" t="s">
        <v>265</v>
      </c>
      <c r="B11" s="972" t="s">
        <v>266</v>
      </c>
      <c r="C11" s="972" t="s">
        <v>414</v>
      </c>
      <c r="D11" s="972" t="s">
        <v>622</v>
      </c>
      <c r="E11" s="973">
        <v>73</v>
      </c>
      <c r="F11" s="972" t="s">
        <v>237</v>
      </c>
      <c r="G11" s="972" t="s">
        <v>822</v>
      </c>
      <c r="H11" s="972" t="s">
        <v>825</v>
      </c>
      <c r="I11" s="972" t="s">
        <v>420</v>
      </c>
      <c r="J11" s="972" t="s">
        <v>625</v>
      </c>
      <c r="K11" s="971">
        <v>43259</v>
      </c>
      <c r="L11" s="971">
        <v>43277</v>
      </c>
      <c r="M11" s="971">
        <v>43277</v>
      </c>
      <c r="N11" s="971">
        <v>43277</v>
      </c>
      <c r="O11" s="972" t="s">
        <v>415</v>
      </c>
      <c r="P11" s="972" t="s">
        <v>631</v>
      </c>
      <c r="Q11" s="972" t="s">
        <v>238</v>
      </c>
      <c r="R11" s="972" t="s">
        <v>238</v>
      </c>
      <c r="S11" s="972" t="s">
        <v>680</v>
      </c>
      <c r="T11" s="972" t="s">
        <v>210</v>
      </c>
      <c r="U11" s="972" t="s">
        <v>626</v>
      </c>
      <c r="V11" s="972" t="s">
        <v>631</v>
      </c>
      <c r="W11" s="972" t="s">
        <v>238</v>
      </c>
      <c r="X11" s="972" t="s">
        <v>631</v>
      </c>
      <c r="Y11" s="972" t="s">
        <v>732</v>
      </c>
      <c r="Z11" s="972" t="s">
        <v>802</v>
      </c>
      <c r="AA11" s="972" t="s">
        <v>628</v>
      </c>
      <c r="AB11" s="972" t="s">
        <v>680</v>
      </c>
      <c r="AC11" s="972" t="s">
        <v>230</v>
      </c>
      <c r="AD11" s="982">
        <v>0</v>
      </c>
      <c r="AE11" s="972" t="s">
        <v>824</v>
      </c>
      <c r="AF11" s="972" t="s">
        <v>492</v>
      </c>
      <c r="AG11" s="957" t="str">
        <f t="shared" si="0"/>
        <v>P204-0004-01</v>
      </c>
    </row>
    <row r="12" spans="1:36" x14ac:dyDescent="0.3">
      <c r="A12" s="972" t="s">
        <v>265</v>
      </c>
      <c r="B12" s="972" t="s">
        <v>266</v>
      </c>
      <c r="C12" s="972" t="s">
        <v>414</v>
      </c>
      <c r="D12" s="972" t="s">
        <v>622</v>
      </c>
      <c r="E12" s="973">
        <v>1.25</v>
      </c>
      <c r="F12" s="972" t="s">
        <v>237</v>
      </c>
      <c r="G12" s="972" t="s">
        <v>822</v>
      </c>
      <c r="H12" s="972" t="s">
        <v>826</v>
      </c>
      <c r="I12" s="972" t="s">
        <v>420</v>
      </c>
      <c r="J12" s="972" t="s">
        <v>625</v>
      </c>
      <c r="K12" s="971">
        <v>43259</v>
      </c>
      <c r="L12" s="971">
        <v>43277</v>
      </c>
      <c r="M12" s="971">
        <v>43277</v>
      </c>
      <c r="N12" s="971">
        <v>43277</v>
      </c>
      <c r="O12" s="972" t="s">
        <v>415</v>
      </c>
      <c r="P12" s="972" t="s">
        <v>631</v>
      </c>
      <c r="Q12" s="972" t="s">
        <v>238</v>
      </c>
      <c r="R12" s="972" t="s">
        <v>238</v>
      </c>
      <c r="S12" s="972" t="s">
        <v>680</v>
      </c>
      <c r="T12" s="972" t="s">
        <v>210</v>
      </c>
      <c r="U12" s="972" t="s">
        <v>626</v>
      </c>
      <c r="V12" s="972" t="s">
        <v>631</v>
      </c>
      <c r="W12" s="972" t="s">
        <v>238</v>
      </c>
      <c r="X12" s="972" t="s">
        <v>631</v>
      </c>
      <c r="Y12" s="972" t="s">
        <v>732</v>
      </c>
      <c r="Z12" s="972" t="s">
        <v>802</v>
      </c>
      <c r="AA12" s="972" t="s">
        <v>628</v>
      </c>
      <c r="AB12" s="972" t="s">
        <v>680</v>
      </c>
      <c r="AC12" s="972" t="s">
        <v>230</v>
      </c>
      <c r="AD12" s="982">
        <v>0</v>
      </c>
      <c r="AE12" s="972" t="s">
        <v>824</v>
      </c>
      <c r="AF12" s="972" t="s">
        <v>492</v>
      </c>
      <c r="AG12" s="957" t="str">
        <f t="shared" si="0"/>
        <v>P204-0004-01</v>
      </c>
    </row>
    <row r="13" spans="1:36" x14ac:dyDescent="0.3">
      <c r="A13" s="972" t="s">
        <v>265</v>
      </c>
      <c r="B13" s="972" t="s">
        <v>266</v>
      </c>
      <c r="C13" s="972" t="s">
        <v>414</v>
      </c>
      <c r="D13" s="972" t="s">
        <v>622</v>
      </c>
      <c r="E13" s="973">
        <v>2.2400000000000002</v>
      </c>
      <c r="F13" s="972" t="s">
        <v>237</v>
      </c>
      <c r="G13" s="972" t="s">
        <v>822</v>
      </c>
      <c r="H13" s="972" t="s">
        <v>827</v>
      </c>
      <c r="I13" s="972" t="s">
        <v>420</v>
      </c>
      <c r="J13" s="972" t="s">
        <v>625</v>
      </c>
      <c r="K13" s="971">
        <v>43259</v>
      </c>
      <c r="L13" s="971">
        <v>43277</v>
      </c>
      <c r="M13" s="971">
        <v>43277</v>
      </c>
      <c r="N13" s="971">
        <v>43277</v>
      </c>
      <c r="O13" s="972" t="s">
        <v>415</v>
      </c>
      <c r="P13" s="972" t="s">
        <v>631</v>
      </c>
      <c r="Q13" s="972" t="s">
        <v>238</v>
      </c>
      <c r="R13" s="972" t="s">
        <v>238</v>
      </c>
      <c r="S13" s="972" t="s">
        <v>680</v>
      </c>
      <c r="T13" s="972" t="s">
        <v>210</v>
      </c>
      <c r="U13" s="972" t="s">
        <v>626</v>
      </c>
      <c r="V13" s="972" t="s">
        <v>631</v>
      </c>
      <c r="W13" s="972" t="s">
        <v>238</v>
      </c>
      <c r="X13" s="972" t="s">
        <v>631</v>
      </c>
      <c r="Y13" s="972" t="s">
        <v>732</v>
      </c>
      <c r="Z13" s="972" t="s">
        <v>802</v>
      </c>
      <c r="AA13" s="972" t="s">
        <v>628</v>
      </c>
      <c r="AB13" s="972" t="s">
        <v>680</v>
      </c>
      <c r="AC13" s="972" t="s">
        <v>230</v>
      </c>
      <c r="AD13" s="982">
        <v>0</v>
      </c>
      <c r="AE13" s="972" t="s">
        <v>824</v>
      </c>
      <c r="AF13" s="972" t="s">
        <v>492</v>
      </c>
      <c r="AG13" s="957" t="str">
        <f t="shared" si="0"/>
        <v>P204-0004-01</v>
      </c>
    </row>
    <row r="14" spans="1:36" x14ac:dyDescent="0.3">
      <c r="A14" s="972" t="s">
        <v>265</v>
      </c>
      <c r="B14" s="972" t="s">
        <v>266</v>
      </c>
      <c r="C14" s="972" t="s">
        <v>414</v>
      </c>
      <c r="D14" s="972" t="s">
        <v>622</v>
      </c>
      <c r="E14" s="973">
        <v>64</v>
      </c>
      <c r="F14" s="972" t="s">
        <v>237</v>
      </c>
      <c r="G14" s="972" t="s">
        <v>822</v>
      </c>
      <c r="H14" s="972" t="s">
        <v>828</v>
      </c>
      <c r="I14" s="972" t="s">
        <v>420</v>
      </c>
      <c r="J14" s="972" t="s">
        <v>625</v>
      </c>
      <c r="K14" s="971">
        <v>43259</v>
      </c>
      <c r="L14" s="971">
        <v>43277</v>
      </c>
      <c r="M14" s="971">
        <v>43277</v>
      </c>
      <c r="N14" s="971">
        <v>43277</v>
      </c>
      <c r="O14" s="972" t="s">
        <v>415</v>
      </c>
      <c r="P14" s="972" t="s">
        <v>631</v>
      </c>
      <c r="Q14" s="972" t="s">
        <v>238</v>
      </c>
      <c r="R14" s="972" t="s">
        <v>238</v>
      </c>
      <c r="S14" s="972" t="s">
        <v>680</v>
      </c>
      <c r="T14" s="972" t="s">
        <v>210</v>
      </c>
      <c r="U14" s="972" t="s">
        <v>626</v>
      </c>
      <c r="V14" s="972" t="s">
        <v>631</v>
      </c>
      <c r="W14" s="972" t="s">
        <v>238</v>
      </c>
      <c r="X14" s="972" t="s">
        <v>631</v>
      </c>
      <c r="Y14" s="972" t="s">
        <v>732</v>
      </c>
      <c r="Z14" s="972" t="s">
        <v>802</v>
      </c>
      <c r="AA14" s="972" t="s">
        <v>628</v>
      </c>
      <c r="AB14" s="972" t="s">
        <v>680</v>
      </c>
      <c r="AC14" s="972" t="s">
        <v>230</v>
      </c>
      <c r="AD14" s="982">
        <v>0</v>
      </c>
      <c r="AE14" s="972" t="s">
        <v>824</v>
      </c>
      <c r="AF14" s="972" t="s">
        <v>492</v>
      </c>
      <c r="AG14" s="957" t="str">
        <f t="shared" si="0"/>
        <v>P204-0004-01</v>
      </c>
    </row>
    <row r="15" spans="1:36" x14ac:dyDescent="0.3">
      <c r="A15" s="972" t="s">
        <v>265</v>
      </c>
      <c r="B15" s="972" t="s">
        <v>266</v>
      </c>
      <c r="C15" s="972" t="s">
        <v>414</v>
      </c>
      <c r="D15" s="972" t="s">
        <v>622</v>
      </c>
      <c r="E15" s="973">
        <v>1.25</v>
      </c>
      <c r="F15" s="972" t="s">
        <v>237</v>
      </c>
      <c r="G15" s="972" t="s">
        <v>822</v>
      </c>
      <c r="H15" s="972" t="s">
        <v>829</v>
      </c>
      <c r="I15" s="972" t="s">
        <v>420</v>
      </c>
      <c r="J15" s="972" t="s">
        <v>625</v>
      </c>
      <c r="K15" s="971">
        <v>43259</v>
      </c>
      <c r="L15" s="971">
        <v>43277</v>
      </c>
      <c r="M15" s="971">
        <v>43277</v>
      </c>
      <c r="N15" s="971">
        <v>43277</v>
      </c>
      <c r="O15" s="972" t="s">
        <v>415</v>
      </c>
      <c r="P15" s="972" t="s">
        <v>631</v>
      </c>
      <c r="Q15" s="972" t="s">
        <v>238</v>
      </c>
      <c r="R15" s="972" t="s">
        <v>238</v>
      </c>
      <c r="S15" s="972" t="s">
        <v>680</v>
      </c>
      <c r="T15" s="972" t="s">
        <v>210</v>
      </c>
      <c r="U15" s="972" t="s">
        <v>626</v>
      </c>
      <c r="V15" s="972" t="s">
        <v>631</v>
      </c>
      <c r="W15" s="972" t="s">
        <v>238</v>
      </c>
      <c r="X15" s="972" t="s">
        <v>631</v>
      </c>
      <c r="Y15" s="972" t="s">
        <v>732</v>
      </c>
      <c r="Z15" s="972" t="s">
        <v>802</v>
      </c>
      <c r="AA15" s="972" t="s">
        <v>628</v>
      </c>
      <c r="AB15" s="972" t="s">
        <v>680</v>
      </c>
      <c r="AC15" s="972" t="s">
        <v>230</v>
      </c>
      <c r="AD15" s="982">
        <v>0</v>
      </c>
      <c r="AE15" s="972" t="s">
        <v>824</v>
      </c>
      <c r="AF15" s="972" t="s">
        <v>492</v>
      </c>
      <c r="AG15" s="957" t="str">
        <f t="shared" si="0"/>
        <v>P204-0004-01</v>
      </c>
    </row>
    <row r="16" spans="1:36" x14ac:dyDescent="0.3">
      <c r="A16" s="972" t="s">
        <v>265</v>
      </c>
      <c r="B16" s="972" t="s">
        <v>266</v>
      </c>
      <c r="C16" s="972" t="s">
        <v>414</v>
      </c>
      <c r="D16" s="972" t="s">
        <v>622</v>
      </c>
      <c r="E16" s="973">
        <v>1.25</v>
      </c>
      <c r="F16" s="972" t="s">
        <v>237</v>
      </c>
      <c r="G16" s="972" t="s">
        <v>822</v>
      </c>
      <c r="H16" s="972" t="s">
        <v>830</v>
      </c>
      <c r="I16" s="972" t="s">
        <v>420</v>
      </c>
      <c r="J16" s="972" t="s">
        <v>625</v>
      </c>
      <c r="K16" s="971">
        <v>43259</v>
      </c>
      <c r="L16" s="971">
        <v>43277</v>
      </c>
      <c r="M16" s="971">
        <v>43277</v>
      </c>
      <c r="N16" s="971">
        <v>43277</v>
      </c>
      <c r="O16" s="972" t="s">
        <v>415</v>
      </c>
      <c r="P16" s="972" t="s">
        <v>631</v>
      </c>
      <c r="Q16" s="972" t="s">
        <v>238</v>
      </c>
      <c r="R16" s="972" t="s">
        <v>238</v>
      </c>
      <c r="S16" s="972" t="s">
        <v>680</v>
      </c>
      <c r="T16" s="972" t="s">
        <v>210</v>
      </c>
      <c r="U16" s="972" t="s">
        <v>626</v>
      </c>
      <c r="V16" s="972" t="s">
        <v>631</v>
      </c>
      <c r="W16" s="972" t="s">
        <v>238</v>
      </c>
      <c r="X16" s="972" t="s">
        <v>631</v>
      </c>
      <c r="Y16" s="972" t="s">
        <v>732</v>
      </c>
      <c r="Z16" s="972" t="s">
        <v>802</v>
      </c>
      <c r="AA16" s="972" t="s">
        <v>628</v>
      </c>
      <c r="AB16" s="972" t="s">
        <v>680</v>
      </c>
      <c r="AC16" s="972" t="s">
        <v>230</v>
      </c>
      <c r="AD16" s="982">
        <v>0</v>
      </c>
      <c r="AE16" s="972" t="s">
        <v>824</v>
      </c>
      <c r="AF16" s="972" t="s">
        <v>492</v>
      </c>
      <c r="AG16" s="957" t="str">
        <f t="shared" si="0"/>
        <v>P204-0004-01</v>
      </c>
    </row>
    <row r="17" spans="1:33" x14ac:dyDescent="0.3">
      <c r="A17" s="972" t="s">
        <v>265</v>
      </c>
      <c r="B17" s="972" t="s">
        <v>266</v>
      </c>
      <c r="C17" s="972" t="s">
        <v>414</v>
      </c>
      <c r="D17" s="972" t="s">
        <v>622</v>
      </c>
      <c r="E17" s="973">
        <v>103</v>
      </c>
      <c r="F17" s="972" t="s">
        <v>237</v>
      </c>
      <c r="G17" s="972" t="s">
        <v>822</v>
      </c>
      <c r="H17" s="972" t="s">
        <v>831</v>
      </c>
      <c r="I17" s="972" t="s">
        <v>420</v>
      </c>
      <c r="J17" s="972" t="s">
        <v>625</v>
      </c>
      <c r="K17" s="971">
        <v>43259</v>
      </c>
      <c r="L17" s="971">
        <v>43277</v>
      </c>
      <c r="M17" s="971">
        <v>43277</v>
      </c>
      <c r="N17" s="971">
        <v>43277</v>
      </c>
      <c r="O17" s="972" t="s">
        <v>415</v>
      </c>
      <c r="P17" s="972" t="s">
        <v>631</v>
      </c>
      <c r="Q17" s="972" t="s">
        <v>238</v>
      </c>
      <c r="R17" s="972" t="s">
        <v>238</v>
      </c>
      <c r="S17" s="972" t="s">
        <v>680</v>
      </c>
      <c r="T17" s="972" t="s">
        <v>210</v>
      </c>
      <c r="U17" s="972" t="s">
        <v>626</v>
      </c>
      <c r="V17" s="972" t="s">
        <v>631</v>
      </c>
      <c r="W17" s="972" t="s">
        <v>238</v>
      </c>
      <c r="X17" s="972" t="s">
        <v>631</v>
      </c>
      <c r="Y17" s="972" t="s">
        <v>732</v>
      </c>
      <c r="Z17" s="972" t="s">
        <v>802</v>
      </c>
      <c r="AA17" s="972" t="s">
        <v>628</v>
      </c>
      <c r="AB17" s="972" t="s">
        <v>680</v>
      </c>
      <c r="AC17" s="972" t="s">
        <v>230</v>
      </c>
      <c r="AD17" s="982">
        <v>0</v>
      </c>
      <c r="AE17" s="972" t="s">
        <v>824</v>
      </c>
      <c r="AF17" s="972" t="s">
        <v>492</v>
      </c>
      <c r="AG17" s="957" t="str">
        <f t="shared" si="0"/>
        <v>P204-0004-01</v>
      </c>
    </row>
    <row r="18" spans="1:33" x14ac:dyDescent="0.3">
      <c r="A18" s="972" t="s">
        <v>265</v>
      </c>
      <c r="B18" s="972" t="s">
        <v>266</v>
      </c>
      <c r="C18" s="972" t="s">
        <v>414</v>
      </c>
      <c r="D18" s="972" t="s">
        <v>622</v>
      </c>
      <c r="E18" s="973">
        <v>2.2400000000000002</v>
      </c>
      <c r="F18" s="972" t="s">
        <v>237</v>
      </c>
      <c r="G18" s="972" t="s">
        <v>822</v>
      </c>
      <c r="H18" s="972" t="s">
        <v>832</v>
      </c>
      <c r="I18" s="972" t="s">
        <v>420</v>
      </c>
      <c r="J18" s="972" t="s">
        <v>625</v>
      </c>
      <c r="K18" s="971">
        <v>43259</v>
      </c>
      <c r="L18" s="971">
        <v>43277</v>
      </c>
      <c r="M18" s="971">
        <v>43277</v>
      </c>
      <c r="N18" s="971">
        <v>43277</v>
      </c>
      <c r="O18" s="972" t="s">
        <v>415</v>
      </c>
      <c r="P18" s="972" t="s">
        <v>631</v>
      </c>
      <c r="Q18" s="972" t="s">
        <v>238</v>
      </c>
      <c r="R18" s="972" t="s">
        <v>238</v>
      </c>
      <c r="S18" s="972" t="s">
        <v>680</v>
      </c>
      <c r="T18" s="972" t="s">
        <v>210</v>
      </c>
      <c r="U18" s="972" t="s">
        <v>626</v>
      </c>
      <c r="V18" s="972" t="s">
        <v>631</v>
      </c>
      <c r="W18" s="972" t="s">
        <v>238</v>
      </c>
      <c r="X18" s="972" t="s">
        <v>631</v>
      </c>
      <c r="Y18" s="972" t="s">
        <v>732</v>
      </c>
      <c r="Z18" s="972" t="s">
        <v>802</v>
      </c>
      <c r="AA18" s="972" t="s">
        <v>628</v>
      </c>
      <c r="AB18" s="972" t="s">
        <v>680</v>
      </c>
      <c r="AC18" s="972" t="s">
        <v>230</v>
      </c>
      <c r="AD18" s="982">
        <v>0</v>
      </c>
      <c r="AE18" s="972" t="s">
        <v>824</v>
      </c>
      <c r="AF18" s="972" t="s">
        <v>492</v>
      </c>
      <c r="AG18" s="957" t="str">
        <f t="shared" si="0"/>
        <v>P204-0004-01</v>
      </c>
    </row>
    <row r="19" spans="1:33" x14ac:dyDescent="0.3">
      <c r="A19" s="972" t="s">
        <v>265</v>
      </c>
      <c r="B19" s="972" t="s">
        <v>266</v>
      </c>
      <c r="C19" s="972" t="s">
        <v>414</v>
      </c>
      <c r="D19" s="972" t="s">
        <v>622</v>
      </c>
      <c r="E19" s="973">
        <v>103</v>
      </c>
      <c r="F19" s="972" t="s">
        <v>237</v>
      </c>
      <c r="G19" s="972" t="s">
        <v>822</v>
      </c>
      <c r="H19" s="972" t="s">
        <v>833</v>
      </c>
      <c r="I19" s="972" t="s">
        <v>420</v>
      </c>
      <c r="J19" s="972" t="s">
        <v>625</v>
      </c>
      <c r="K19" s="971">
        <v>43259</v>
      </c>
      <c r="L19" s="971">
        <v>43277</v>
      </c>
      <c r="M19" s="971">
        <v>43277</v>
      </c>
      <c r="N19" s="971">
        <v>43277</v>
      </c>
      <c r="O19" s="972" t="s">
        <v>415</v>
      </c>
      <c r="P19" s="972" t="s">
        <v>631</v>
      </c>
      <c r="Q19" s="972" t="s">
        <v>238</v>
      </c>
      <c r="R19" s="972" t="s">
        <v>238</v>
      </c>
      <c r="S19" s="972" t="s">
        <v>680</v>
      </c>
      <c r="T19" s="972" t="s">
        <v>210</v>
      </c>
      <c r="U19" s="972" t="s">
        <v>626</v>
      </c>
      <c r="V19" s="972" t="s">
        <v>631</v>
      </c>
      <c r="W19" s="972" t="s">
        <v>238</v>
      </c>
      <c r="X19" s="972" t="s">
        <v>631</v>
      </c>
      <c r="Y19" s="972" t="s">
        <v>732</v>
      </c>
      <c r="Z19" s="972" t="s">
        <v>802</v>
      </c>
      <c r="AA19" s="972" t="s">
        <v>628</v>
      </c>
      <c r="AB19" s="972" t="s">
        <v>680</v>
      </c>
      <c r="AC19" s="972" t="s">
        <v>230</v>
      </c>
      <c r="AD19" s="982">
        <v>0</v>
      </c>
      <c r="AE19" s="972" t="s">
        <v>824</v>
      </c>
      <c r="AF19" s="972" t="s">
        <v>492</v>
      </c>
      <c r="AG19" s="957" t="str">
        <f t="shared" si="0"/>
        <v>P204-0004-01</v>
      </c>
    </row>
    <row r="20" spans="1:33" x14ac:dyDescent="0.3">
      <c r="A20" s="972" t="s">
        <v>265</v>
      </c>
      <c r="B20" s="972" t="s">
        <v>266</v>
      </c>
      <c r="C20" s="972" t="s">
        <v>414</v>
      </c>
      <c r="D20" s="972" t="s">
        <v>622</v>
      </c>
      <c r="E20" s="973">
        <v>103.3</v>
      </c>
      <c r="F20" s="972" t="s">
        <v>237</v>
      </c>
      <c r="G20" s="972" t="s">
        <v>818</v>
      </c>
      <c r="H20" s="972" t="s">
        <v>834</v>
      </c>
      <c r="I20" s="972" t="s">
        <v>420</v>
      </c>
      <c r="J20" s="972" t="s">
        <v>625</v>
      </c>
      <c r="K20" s="971">
        <v>43259</v>
      </c>
      <c r="L20" s="971">
        <v>43277</v>
      </c>
      <c r="M20" s="971">
        <v>43277</v>
      </c>
      <c r="N20" s="971">
        <v>43277</v>
      </c>
      <c r="O20" s="972" t="s">
        <v>415</v>
      </c>
      <c r="P20" s="972" t="s">
        <v>631</v>
      </c>
      <c r="Q20" s="972" t="s">
        <v>238</v>
      </c>
      <c r="R20" s="972" t="s">
        <v>238</v>
      </c>
      <c r="S20" s="972" t="s">
        <v>680</v>
      </c>
      <c r="T20" s="972" t="s">
        <v>210</v>
      </c>
      <c r="U20" s="972" t="s">
        <v>626</v>
      </c>
      <c r="V20" s="972" t="s">
        <v>631</v>
      </c>
      <c r="W20" s="972" t="s">
        <v>238</v>
      </c>
      <c r="X20" s="972" t="s">
        <v>631</v>
      </c>
      <c r="Y20" s="972" t="s">
        <v>732</v>
      </c>
      <c r="Z20" s="972" t="s">
        <v>799</v>
      </c>
      <c r="AA20" s="972" t="s">
        <v>628</v>
      </c>
      <c r="AB20" s="972" t="s">
        <v>680</v>
      </c>
      <c r="AC20" s="972" t="s">
        <v>230</v>
      </c>
      <c r="AD20" s="982">
        <v>0</v>
      </c>
      <c r="AE20" s="972" t="s">
        <v>820</v>
      </c>
      <c r="AF20" s="972" t="s">
        <v>492</v>
      </c>
      <c r="AG20" s="957" t="str">
        <f t="shared" si="0"/>
        <v>P204-0004-01</v>
      </c>
    </row>
    <row r="21" spans="1:33" x14ac:dyDescent="0.3">
      <c r="A21" s="972" t="s">
        <v>265</v>
      </c>
      <c r="B21" s="972" t="s">
        <v>266</v>
      </c>
      <c r="C21" s="972" t="s">
        <v>414</v>
      </c>
      <c r="D21" s="972" t="s">
        <v>622</v>
      </c>
      <c r="E21" s="973">
        <v>2.2400000000000002</v>
      </c>
      <c r="F21" s="972" t="s">
        <v>237</v>
      </c>
      <c r="G21" s="972" t="s">
        <v>818</v>
      </c>
      <c r="H21" s="972" t="s">
        <v>835</v>
      </c>
      <c r="I21" s="972" t="s">
        <v>420</v>
      </c>
      <c r="J21" s="972" t="s">
        <v>625</v>
      </c>
      <c r="K21" s="971">
        <v>43259</v>
      </c>
      <c r="L21" s="971">
        <v>43277</v>
      </c>
      <c r="M21" s="971">
        <v>43277</v>
      </c>
      <c r="N21" s="971">
        <v>43277</v>
      </c>
      <c r="O21" s="972" t="s">
        <v>415</v>
      </c>
      <c r="P21" s="972" t="s">
        <v>631</v>
      </c>
      <c r="Q21" s="972" t="s">
        <v>238</v>
      </c>
      <c r="R21" s="972" t="s">
        <v>238</v>
      </c>
      <c r="S21" s="972" t="s">
        <v>680</v>
      </c>
      <c r="T21" s="972" t="s">
        <v>210</v>
      </c>
      <c r="U21" s="972" t="s">
        <v>626</v>
      </c>
      <c r="V21" s="972" t="s">
        <v>631</v>
      </c>
      <c r="W21" s="972" t="s">
        <v>238</v>
      </c>
      <c r="X21" s="972" t="s">
        <v>631</v>
      </c>
      <c r="Y21" s="972" t="s">
        <v>732</v>
      </c>
      <c r="Z21" s="972" t="s">
        <v>799</v>
      </c>
      <c r="AA21" s="972" t="s">
        <v>628</v>
      </c>
      <c r="AB21" s="972" t="s">
        <v>680</v>
      </c>
      <c r="AC21" s="972" t="s">
        <v>230</v>
      </c>
      <c r="AD21" s="982">
        <v>0</v>
      </c>
      <c r="AE21" s="972" t="s">
        <v>820</v>
      </c>
      <c r="AF21" s="972" t="s">
        <v>492</v>
      </c>
      <c r="AG21" s="957" t="str">
        <f t="shared" si="0"/>
        <v>P204-0004-01</v>
      </c>
    </row>
    <row r="22" spans="1:33" x14ac:dyDescent="0.3">
      <c r="A22" s="972" t="s">
        <v>265</v>
      </c>
      <c r="B22" s="972" t="s">
        <v>266</v>
      </c>
      <c r="C22" s="972" t="s">
        <v>414</v>
      </c>
      <c r="D22" s="972" t="s">
        <v>622</v>
      </c>
      <c r="E22" s="973">
        <v>1.25</v>
      </c>
      <c r="F22" s="972" t="s">
        <v>237</v>
      </c>
      <c r="G22" s="972" t="s">
        <v>818</v>
      </c>
      <c r="H22" s="972" t="s">
        <v>836</v>
      </c>
      <c r="I22" s="972" t="s">
        <v>420</v>
      </c>
      <c r="J22" s="972" t="s">
        <v>625</v>
      </c>
      <c r="K22" s="971">
        <v>43259</v>
      </c>
      <c r="L22" s="971">
        <v>43277</v>
      </c>
      <c r="M22" s="971">
        <v>43277</v>
      </c>
      <c r="N22" s="971">
        <v>43277</v>
      </c>
      <c r="O22" s="972" t="s">
        <v>415</v>
      </c>
      <c r="P22" s="972" t="s">
        <v>631</v>
      </c>
      <c r="Q22" s="972" t="s">
        <v>238</v>
      </c>
      <c r="R22" s="972" t="s">
        <v>238</v>
      </c>
      <c r="S22" s="972" t="s">
        <v>680</v>
      </c>
      <c r="T22" s="972" t="s">
        <v>210</v>
      </c>
      <c r="U22" s="972" t="s">
        <v>626</v>
      </c>
      <c r="V22" s="972" t="s">
        <v>631</v>
      </c>
      <c r="W22" s="972" t="s">
        <v>238</v>
      </c>
      <c r="X22" s="972" t="s">
        <v>631</v>
      </c>
      <c r="Y22" s="972" t="s">
        <v>732</v>
      </c>
      <c r="Z22" s="972" t="s">
        <v>799</v>
      </c>
      <c r="AA22" s="972" t="s">
        <v>628</v>
      </c>
      <c r="AB22" s="972" t="s">
        <v>680</v>
      </c>
      <c r="AC22" s="972" t="s">
        <v>230</v>
      </c>
      <c r="AD22" s="982">
        <v>0</v>
      </c>
      <c r="AE22" s="972" t="s">
        <v>820</v>
      </c>
      <c r="AF22" s="972" t="s">
        <v>492</v>
      </c>
      <c r="AG22" s="957" t="str">
        <f t="shared" si="0"/>
        <v>P204-0004-01</v>
      </c>
    </row>
    <row r="23" spans="1:33" x14ac:dyDescent="0.3">
      <c r="A23" s="972" t="s">
        <v>265</v>
      </c>
      <c r="B23" s="972" t="s">
        <v>266</v>
      </c>
      <c r="C23" s="972" t="s">
        <v>414</v>
      </c>
      <c r="D23" s="972" t="s">
        <v>622</v>
      </c>
      <c r="E23" s="973">
        <v>7</v>
      </c>
      <c r="F23" s="972" t="s">
        <v>237</v>
      </c>
      <c r="G23" s="972" t="s">
        <v>818</v>
      </c>
      <c r="H23" s="972" t="s">
        <v>837</v>
      </c>
      <c r="I23" s="972" t="s">
        <v>420</v>
      </c>
      <c r="J23" s="972" t="s">
        <v>625</v>
      </c>
      <c r="K23" s="971">
        <v>43259</v>
      </c>
      <c r="L23" s="971">
        <v>43277</v>
      </c>
      <c r="M23" s="971">
        <v>43277</v>
      </c>
      <c r="N23" s="971">
        <v>43277</v>
      </c>
      <c r="O23" s="972" t="s">
        <v>415</v>
      </c>
      <c r="P23" s="972" t="s">
        <v>631</v>
      </c>
      <c r="Q23" s="972" t="s">
        <v>238</v>
      </c>
      <c r="R23" s="972" t="s">
        <v>238</v>
      </c>
      <c r="S23" s="972" t="s">
        <v>680</v>
      </c>
      <c r="T23" s="972" t="s">
        <v>210</v>
      </c>
      <c r="U23" s="972" t="s">
        <v>626</v>
      </c>
      <c r="V23" s="972" t="s">
        <v>631</v>
      </c>
      <c r="W23" s="972" t="s">
        <v>238</v>
      </c>
      <c r="X23" s="972" t="s">
        <v>631</v>
      </c>
      <c r="Y23" s="972" t="s">
        <v>732</v>
      </c>
      <c r="Z23" s="972" t="s">
        <v>799</v>
      </c>
      <c r="AA23" s="972" t="s">
        <v>628</v>
      </c>
      <c r="AB23" s="972" t="s">
        <v>680</v>
      </c>
      <c r="AC23" s="972" t="s">
        <v>230</v>
      </c>
      <c r="AD23" s="982">
        <v>0</v>
      </c>
      <c r="AE23" s="972" t="s">
        <v>820</v>
      </c>
      <c r="AF23" s="972" t="s">
        <v>492</v>
      </c>
      <c r="AG23" s="957" t="str">
        <f t="shared" si="0"/>
        <v>P204-0004-01</v>
      </c>
    </row>
    <row r="24" spans="1:33" x14ac:dyDescent="0.3">
      <c r="A24" s="972" t="s">
        <v>265</v>
      </c>
      <c r="B24" s="972" t="s">
        <v>266</v>
      </c>
      <c r="C24" s="972" t="s">
        <v>414</v>
      </c>
      <c r="D24" s="972" t="s">
        <v>622</v>
      </c>
      <c r="E24" s="973">
        <v>64.2</v>
      </c>
      <c r="F24" s="972" t="s">
        <v>237</v>
      </c>
      <c r="G24" s="972" t="s">
        <v>818</v>
      </c>
      <c r="H24" s="972" t="s">
        <v>838</v>
      </c>
      <c r="I24" s="972" t="s">
        <v>420</v>
      </c>
      <c r="J24" s="972" t="s">
        <v>625</v>
      </c>
      <c r="K24" s="971">
        <v>43259</v>
      </c>
      <c r="L24" s="971">
        <v>43277</v>
      </c>
      <c r="M24" s="971">
        <v>43277</v>
      </c>
      <c r="N24" s="971">
        <v>43277</v>
      </c>
      <c r="O24" s="972" t="s">
        <v>415</v>
      </c>
      <c r="P24" s="972" t="s">
        <v>631</v>
      </c>
      <c r="Q24" s="972" t="s">
        <v>238</v>
      </c>
      <c r="R24" s="972" t="s">
        <v>238</v>
      </c>
      <c r="S24" s="972" t="s">
        <v>680</v>
      </c>
      <c r="T24" s="972" t="s">
        <v>210</v>
      </c>
      <c r="U24" s="972" t="s">
        <v>626</v>
      </c>
      <c r="V24" s="972" t="s">
        <v>631</v>
      </c>
      <c r="W24" s="972" t="s">
        <v>238</v>
      </c>
      <c r="X24" s="972" t="s">
        <v>631</v>
      </c>
      <c r="Y24" s="972" t="s">
        <v>732</v>
      </c>
      <c r="Z24" s="972" t="s">
        <v>799</v>
      </c>
      <c r="AA24" s="972" t="s">
        <v>628</v>
      </c>
      <c r="AB24" s="972" t="s">
        <v>680</v>
      </c>
      <c r="AC24" s="972" t="s">
        <v>230</v>
      </c>
      <c r="AD24" s="982">
        <v>0</v>
      </c>
      <c r="AE24" s="972" t="s">
        <v>820</v>
      </c>
      <c r="AF24" s="972" t="s">
        <v>492</v>
      </c>
      <c r="AG24" s="957" t="str">
        <f t="shared" si="0"/>
        <v>P204-0004-01</v>
      </c>
    </row>
    <row r="25" spans="1:33" x14ac:dyDescent="0.3">
      <c r="A25" s="972" t="s">
        <v>265</v>
      </c>
      <c r="B25" s="972" t="s">
        <v>266</v>
      </c>
      <c r="C25" s="972" t="s">
        <v>414</v>
      </c>
      <c r="D25" s="972" t="s">
        <v>622</v>
      </c>
      <c r="E25" s="973">
        <v>2.2400000000000002</v>
      </c>
      <c r="F25" s="972" t="s">
        <v>237</v>
      </c>
      <c r="G25" s="972" t="s">
        <v>818</v>
      </c>
      <c r="H25" s="972" t="s">
        <v>839</v>
      </c>
      <c r="I25" s="972" t="s">
        <v>420</v>
      </c>
      <c r="J25" s="972" t="s">
        <v>625</v>
      </c>
      <c r="K25" s="971">
        <v>43259</v>
      </c>
      <c r="L25" s="971">
        <v>43277</v>
      </c>
      <c r="M25" s="971">
        <v>43277</v>
      </c>
      <c r="N25" s="971">
        <v>43277</v>
      </c>
      <c r="O25" s="972" t="s">
        <v>415</v>
      </c>
      <c r="P25" s="972" t="s">
        <v>631</v>
      </c>
      <c r="Q25" s="972" t="s">
        <v>238</v>
      </c>
      <c r="R25" s="972" t="s">
        <v>238</v>
      </c>
      <c r="S25" s="972" t="s">
        <v>680</v>
      </c>
      <c r="T25" s="972" t="s">
        <v>210</v>
      </c>
      <c r="U25" s="972" t="s">
        <v>626</v>
      </c>
      <c r="V25" s="972" t="s">
        <v>631</v>
      </c>
      <c r="W25" s="972" t="s">
        <v>238</v>
      </c>
      <c r="X25" s="972" t="s">
        <v>631</v>
      </c>
      <c r="Y25" s="972" t="s">
        <v>732</v>
      </c>
      <c r="Z25" s="972" t="s">
        <v>799</v>
      </c>
      <c r="AA25" s="972" t="s">
        <v>628</v>
      </c>
      <c r="AB25" s="972" t="s">
        <v>680</v>
      </c>
      <c r="AC25" s="972" t="s">
        <v>230</v>
      </c>
      <c r="AD25" s="982">
        <v>0</v>
      </c>
      <c r="AE25" s="972" t="s">
        <v>820</v>
      </c>
      <c r="AF25" s="972" t="s">
        <v>492</v>
      </c>
      <c r="AG25" s="957" t="str">
        <f t="shared" si="0"/>
        <v>P204-0004-01</v>
      </c>
    </row>
    <row r="26" spans="1:33" x14ac:dyDescent="0.3">
      <c r="A26" s="972" t="s">
        <v>265</v>
      </c>
      <c r="B26" s="972" t="s">
        <v>266</v>
      </c>
      <c r="C26" s="972" t="s">
        <v>414</v>
      </c>
      <c r="D26" s="972" t="s">
        <v>622</v>
      </c>
      <c r="E26" s="973">
        <v>1.25</v>
      </c>
      <c r="F26" s="972" t="s">
        <v>237</v>
      </c>
      <c r="G26" s="972" t="s">
        <v>818</v>
      </c>
      <c r="H26" s="972" t="s">
        <v>840</v>
      </c>
      <c r="I26" s="972" t="s">
        <v>420</v>
      </c>
      <c r="J26" s="972" t="s">
        <v>625</v>
      </c>
      <c r="K26" s="971">
        <v>43259</v>
      </c>
      <c r="L26" s="971">
        <v>43277</v>
      </c>
      <c r="M26" s="971">
        <v>43277</v>
      </c>
      <c r="N26" s="971">
        <v>43277</v>
      </c>
      <c r="O26" s="972" t="s">
        <v>415</v>
      </c>
      <c r="P26" s="972" t="s">
        <v>631</v>
      </c>
      <c r="Q26" s="972" t="s">
        <v>238</v>
      </c>
      <c r="R26" s="972" t="s">
        <v>238</v>
      </c>
      <c r="S26" s="972" t="s">
        <v>680</v>
      </c>
      <c r="T26" s="972" t="s">
        <v>210</v>
      </c>
      <c r="U26" s="972" t="s">
        <v>626</v>
      </c>
      <c r="V26" s="972" t="s">
        <v>631</v>
      </c>
      <c r="W26" s="972" t="s">
        <v>238</v>
      </c>
      <c r="X26" s="972" t="s">
        <v>631</v>
      </c>
      <c r="Y26" s="972" t="s">
        <v>732</v>
      </c>
      <c r="Z26" s="972" t="s">
        <v>799</v>
      </c>
      <c r="AA26" s="972" t="s">
        <v>628</v>
      </c>
      <c r="AB26" s="972" t="s">
        <v>680</v>
      </c>
      <c r="AC26" s="972" t="s">
        <v>230</v>
      </c>
      <c r="AD26" s="982">
        <v>0</v>
      </c>
      <c r="AE26" s="972" t="s">
        <v>820</v>
      </c>
      <c r="AF26" s="972" t="s">
        <v>492</v>
      </c>
      <c r="AG26" s="957" t="str">
        <f t="shared" si="0"/>
        <v>P204-0004-01</v>
      </c>
    </row>
    <row r="27" spans="1:33" x14ac:dyDescent="0.3">
      <c r="A27" s="972" t="s">
        <v>265</v>
      </c>
      <c r="B27" s="972" t="s">
        <v>266</v>
      </c>
      <c r="C27" s="972" t="s">
        <v>414</v>
      </c>
      <c r="D27" s="972" t="s">
        <v>622</v>
      </c>
      <c r="E27" s="973">
        <v>7</v>
      </c>
      <c r="F27" s="972" t="s">
        <v>237</v>
      </c>
      <c r="G27" s="972" t="s">
        <v>818</v>
      </c>
      <c r="H27" s="972" t="s">
        <v>841</v>
      </c>
      <c r="I27" s="972" t="s">
        <v>420</v>
      </c>
      <c r="J27" s="972" t="s">
        <v>625</v>
      </c>
      <c r="K27" s="971">
        <v>43259</v>
      </c>
      <c r="L27" s="971">
        <v>43277</v>
      </c>
      <c r="M27" s="971">
        <v>43277</v>
      </c>
      <c r="N27" s="971">
        <v>43277</v>
      </c>
      <c r="O27" s="972" t="s">
        <v>415</v>
      </c>
      <c r="P27" s="972" t="s">
        <v>631</v>
      </c>
      <c r="Q27" s="972" t="s">
        <v>238</v>
      </c>
      <c r="R27" s="972" t="s">
        <v>238</v>
      </c>
      <c r="S27" s="972" t="s">
        <v>680</v>
      </c>
      <c r="T27" s="972" t="s">
        <v>210</v>
      </c>
      <c r="U27" s="972" t="s">
        <v>626</v>
      </c>
      <c r="V27" s="972" t="s">
        <v>631</v>
      </c>
      <c r="W27" s="972" t="s">
        <v>238</v>
      </c>
      <c r="X27" s="972" t="s">
        <v>631</v>
      </c>
      <c r="Y27" s="972" t="s">
        <v>732</v>
      </c>
      <c r="Z27" s="972" t="s">
        <v>799</v>
      </c>
      <c r="AA27" s="972" t="s">
        <v>628</v>
      </c>
      <c r="AB27" s="972" t="s">
        <v>680</v>
      </c>
      <c r="AC27" s="972" t="s">
        <v>230</v>
      </c>
      <c r="AD27" s="982">
        <v>0</v>
      </c>
      <c r="AE27" s="972" t="s">
        <v>820</v>
      </c>
      <c r="AF27" s="972" t="s">
        <v>492</v>
      </c>
      <c r="AG27" s="957" t="str">
        <f t="shared" si="0"/>
        <v>P204-0004-01</v>
      </c>
    </row>
    <row r="28" spans="1:33" x14ac:dyDescent="0.3">
      <c r="AG28" s="957" t="str">
        <f t="shared" si="0"/>
        <v/>
      </c>
    </row>
    <row r="29" spans="1:33" x14ac:dyDescent="0.3">
      <c r="AG29" s="957" t="str">
        <f t="shared" si="0"/>
        <v/>
      </c>
    </row>
    <row r="30" spans="1:33" x14ac:dyDescent="0.3">
      <c r="AG30" s="957" t="str">
        <f t="shared" si="0"/>
        <v/>
      </c>
    </row>
    <row r="31" spans="1:33" x14ac:dyDescent="0.3">
      <c r="AG31" s="957" t="str">
        <f t="shared" si="0"/>
        <v/>
      </c>
    </row>
    <row r="32" spans="1:33" x14ac:dyDescent="0.3">
      <c r="AG32" s="957" t="str">
        <f t="shared" si="0"/>
        <v/>
      </c>
    </row>
    <row r="33" spans="33:33" x14ac:dyDescent="0.3">
      <c r="AG33" s="957" t="str">
        <f t="shared" si="0"/>
        <v/>
      </c>
    </row>
    <row r="34" spans="33:33" x14ac:dyDescent="0.3">
      <c r="AG34" s="957" t="str">
        <f t="shared" si="0"/>
        <v/>
      </c>
    </row>
    <row r="35" spans="33:33" x14ac:dyDescent="0.3">
      <c r="AG35" s="957" t="str">
        <f t="shared" si="0"/>
        <v/>
      </c>
    </row>
    <row r="36" spans="33:33" x14ac:dyDescent="0.3">
      <c r="AG36" s="957" t="str">
        <f t="shared" si="0"/>
        <v/>
      </c>
    </row>
    <row r="37" spans="33:33" x14ac:dyDescent="0.3">
      <c r="AG37" s="957" t="str">
        <f t="shared" si="0"/>
        <v/>
      </c>
    </row>
    <row r="38" spans="33:33" x14ac:dyDescent="0.3">
      <c r="AG38" s="957" t="str">
        <f t="shared" si="0"/>
        <v/>
      </c>
    </row>
    <row r="39" spans="33:33" x14ac:dyDescent="0.3">
      <c r="AG39" s="957" t="str">
        <f t="shared" si="0"/>
        <v/>
      </c>
    </row>
    <row r="40" spans="33:33" x14ac:dyDescent="0.3">
      <c r="AG40" s="957" t="str">
        <f t="shared" si="0"/>
        <v/>
      </c>
    </row>
    <row r="41" spans="33:33" x14ac:dyDescent="0.3">
      <c r="AG41" s="957" t="str">
        <f t="shared" si="0"/>
        <v/>
      </c>
    </row>
    <row r="42" spans="33:33" x14ac:dyDescent="0.3">
      <c r="AG42" s="957" t="str">
        <f t="shared" si="0"/>
        <v/>
      </c>
    </row>
    <row r="43" spans="33:33" x14ac:dyDescent="0.3">
      <c r="AG43" s="957" t="str">
        <f t="shared" si="0"/>
        <v/>
      </c>
    </row>
    <row r="44" spans="33:33" x14ac:dyDescent="0.3">
      <c r="AG44" s="957" t="str">
        <f t="shared" si="0"/>
        <v/>
      </c>
    </row>
    <row r="45" spans="33:33" x14ac:dyDescent="0.3">
      <c r="AG45" s="957" t="str">
        <f t="shared" si="0"/>
        <v/>
      </c>
    </row>
    <row r="46" spans="33:33" x14ac:dyDescent="0.3">
      <c r="AG46" s="957" t="str">
        <f t="shared" si="0"/>
        <v/>
      </c>
    </row>
    <row r="47" spans="33:33" x14ac:dyDescent="0.3">
      <c r="AG47" s="957" t="str">
        <f t="shared" si="0"/>
        <v/>
      </c>
    </row>
    <row r="48" spans="33:33" x14ac:dyDescent="0.3">
      <c r="AG48" s="957" t="str">
        <f t="shared" si="0"/>
        <v/>
      </c>
    </row>
    <row r="49" spans="33:33" x14ac:dyDescent="0.3">
      <c r="AG49" s="957" t="str">
        <f t="shared" si="0"/>
        <v/>
      </c>
    </row>
    <row r="50" spans="33:33" x14ac:dyDescent="0.3">
      <c r="AG50" s="957" t="str">
        <f t="shared" si="0"/>
        <v/>
      </c>
    </row>
    <row r="51" spans="33:33" x14ac:dyDescent="0.3">
      <c r="AG51" s="957" t="str">
        <f t="shared" si="0"/>
        <v/>
      </c>
    </row>
    <row r="52" spans="33:33" x14ac:dyDescent="0.3">
      <c r="AG52" s="957" t="str">
        <f t="shared" si="0"/>
        <v/>
      </c>
    </row>
    <row r="53" spans="33:33" x14ac:dyDescent="0.3">
      <c r="AG53" s="957" t="str">
        <f t="shared" si="0"/>
        <v/>
      </c>
    </row>
    <row r="54" spans="33:33" x14ac:dyDescent="0.3">
      <c r="AG54" s="957" t="str">
        <f t="shared" si="0"/>
        <v/>
      </c>
    </row>
    <row r="55" spans="33:33" x14ac:dyDescent="0.3">
      <c r="AG55" s="957" t="str">
        <f t="shared" si="0"/>
        <v/>
      </c>
    </row>
    <row r="56" spans="33:33" x14ac:dyDescent="0.3">
      <c r="AG56" s="957" t="str">
        <f t="shared" si="0"/>
        <v/>
      </c>
    </row>
    <row r="57" spans="33:33" x14ac:dyDescent="0.3">
      <c r="AG57" s="957" t="str">
        <f t="shared" si="0"/>
        <v/>
      </c>
    </row>
    <row r="58" spans="33:33" x14ac:dyDescent="0.3">
      <c r="AG58" s="957" t="str">
        <f t="shared" si="0"/>
        <v/>
      </c>
    </row>
    <row r="59" spans="33:33" x14ac:dyDescent="0.3">
      <c r="AG59" s="957" t="str">
        <f t="shared" si="0"/>
        <v/>
      </c>
    </row>
    <row r="60" spans="33:33" x14ac:dyDescent="0.3">
      <c r="AG60" s="957" t="str">
        <f t="shared" si="0"/>
        <v/>
      </c>
    </row>
    <row r="61" spans="33:33" x14ac:dyDescent="0.3">
      <c r="AG61" s="957" t="str">
        <f t="shared" si="0"/>
        <v/>
      </c>
    </row>
    <row r="62" spans="33:33" x14ac:dyDescent="0.3">
      <c r="AG62" s="957" t="str">
        <f t="shared" si="0"/>
        <v/>
      </c>
    </row>
    <row r="63" spans="33:33" x14ac:dyDescent="0.3">
      <c r="AG63" s="957" t="str">
        <f t="shared" si="0"/>
        <v/>
      </c>
    </row>
    <row r="64" spans="33:33" x14ac:dyDescent="0.3">
      <c r="AG64" s="957" t="str">
        <f t="shared" si="0"/>
        <v/>
      </c>
    </row>
    <row r="65" spans="33:33" x14ac:dyDescent="0.3">
      <c r="AG65" s="957" t="str">
        <f t="shared" si="0"/>
        <v/>
      </c>
    </row>
    <row r="66" spans="33:33" x14ac:dyDescent="0.3">
      <c r="AG66" s="957" t="str">
        <f t="shared" si="0"/>
        <v/>
      </c>
    </row>
    <row r="67" spans="33:33" x14ac:dyDescent="0.3">
      <c r="AG67" s="957" t="str">
        <f t="shared" ref="AG67:AG130" si="1">LEFT(A67,12)</f>
        <v/>
      </c>
    </row>
    <row r="68" spans="33:33" x14ac:dyDescent="0.3">
      <c r="AG68" s="957" t="str">
        <f t="shared" si="1"/>
        <v/>
      </c>
    </row>
    <row r="69" spans="33:33" x14ac:dyDescent="0.3">
      <c r="AG69" s="957" t="str">
        <f t="shared" si="1"/>
        <v/>
      </c>
    </row>
    <row r="70" spans="33:33" x14ac:dyDescent="0.3">
      <c r="AG70" s="957" t="str">
        <f t="shared" si="1"/>
        <v/>
      </c>
    </row>
    <row r="71" spans="33:33" x14ac:dyDescent="0.3">
      <c r="AG71" s="957" t="str">
        <f t="shared" si="1"/>
        <v/>
      </c>
    </row>
    <row r="72" spans="33:33" x14ac:dyDescent="0.3">
      <c r="AG72" s="957" t="str">
        <f t="shared" si="1"/>
        <v/>
      </c>
    </row>
    <row r="73" spans="33:33" x14ac:dyDescent="0.3">
      <c r="AG73" s="957" t="str">
        <f t="shared" si="1"/>
        <v/>
      </c>
    </row>
    <row r="74" spans="33:33" x14ac:dyDescent="0.3">
      <c r="AG74" s="957" t="str">
        <f t="shared" si="1"/>
        <v/>
      </c>
    </row>
    <row r="75" spans="33:33" x14ac:dyDescent="0.3">
      <c r="AG75" s="957" t="str">
        <f t="shared" si="1"/>
        <v/>
      </c>
    </row>
    <row r="76" spans="33:33" x14ac:dyDescent="0.3">
      <c r="AG76" s="957" t="str">
        <f t="shared" si="1"/>
        <v/>
      </c>
    </row>
    <row r="77" spans="33:33" x14ac:dyDescent="0.3">
      <c r="AG77" s="957" t="str">
        <f t="shared" si="1"/>
        <v/>
      </c>
    </row>
    <row r="78" spans="33:33" x14ac:dyDescent="0.3">
      <c r="AG78" s="957" t="str">
        <f t="shared" si="1"/>
        <v/>
      </c>
    </row>
    <row r="79" spans="33:33" x14ac:dyDescent="0.3">
      <c r="AG79" s="957" t="str">
        <f t="shared" si="1"/>
        <v/>
      </c>
    </row>
    <row r="80" spans="33:33" x14ac:dyDescent="0.3">
      <c r="AG80" s="957" t="str">
        <f t="shared" si="1"/>
        <v/>
      </c>
    </row>
    <row r="81" spans="33:33" x14ac:dyDescent="0.3">
      <c r="AG81" s="957" t="str">
        <f t="shared" si="1"/>
        <v/>
      </c>
    </row>
    <row r="82" spans="33:33" x14ac:dyDescent="0.3">
      <c r="AG82" s="957" t="str">
        <f t="shared" si="1"/>
        <v/>
      </c>
    </row>
    <row r="83" spans="33:33" x14ac:dyDescent="0.3">
      <c r="AG83" s="957" t="str">
        <f t="shared" si="1"/>
        <v/>
      </c>
    </row>
    <row r="84" spans="33:33" x14ac:dyDescent="0.3">
      <c r="AG84" s="957" t="str">
        <f t="shared" si="1"/>
        <v/>
      </c>
    </row>
    <row r="85" spans="33:33" x14ac:dyDescent="0.3">
      <c r="AG85" s="957" t="str">
        <f t="shared" si="1"/>
        <v/>
      </c>
    </row>
    <row r="86" spans="33:33" x14ac:dyDescent="0.3">
      <c r="AG86" s="957" t="str">
        <f t="shared" si="1"/>
        <v/>
      </c>
    </row>
    <row r="87" spans="33:33" x14ac:dyDescent="0.3">
      <c r="AG87" s="957" t="str">
        <f t="shared" si="1"/>
        <v/>
      </c>
    </row>
    <row r="88" spans="33:33" x14ac:dyDescent="0.3">
      <c r="AG88" s="957" t="str">
        <f t="shared" si="1"/>
        <v/>
      </c>
    </row>
    <row r="89" spans="33:33" x14ac:dyDescent="0.3">
      <c r="AG89" s="957" t="str">
        <f t="shared" si="1"/>
        <v/>
      </c>
    </row>
    <row r="90" spans="33:33" x14ac:dyDescent="0.3">
      <c r="AG90" s="957" t="str">
        <f t="shared" si="1"/>
        <v/>
      </c>
    </row>
    <row r="91" spans="33:33" x14ac:dyDescent="0.3">
      <c r="AG91" s="957" t="str">
        <f t="shared" si="1"/>
        <v/>
      </c>
    </row>
    <row r="92" spans="33:33" x14ac:dyDescent="0.3">
      <c r="AG92" s="957" t="str">
        <f t="shared" si="1"/>
        <v/>
      </c>
    </row>
    <row r="93" spans="33:33" x14ac:dyDescent="0.3">
      <c r="AG93" s="957" t="str">
        <f t="shared" si="1"/>
        <v/>
      </c>
    </row>
    <row r="94" spans="33:33" x14ac:dyDescent="0.3">
      <c r="AG94" s="957" t="str">
        <f t="shared" si="1"/>
        <v/>
      </c>
    </row>
    <row r="95" spans="33:33" x14ac:dyDescent="0.3">
      <c r="AG95" s="957" t="str">
        <f t="shared" si="1"/>
        <v/>
      </c>
    </row>
    <row r="96" spans="33:33" x14ac:dyDescent="0.3">
      <c r="AG96" s="957" t="str">
        <f t="shared" si="1"/>
        <v/>
      </c>
    </row>
    <row r="97" spans="33:33" x14ac:dyDescent="0.3">
      <c r="AG97" s="957" t="str">
        <f t="shared" si="1"/>
        <v/>
      </c>
    </row>
    <row r="98" spans="33:33" x14ac:dyDescent="0.3">
      <c r="AG98" s="957" t="str">
        <f t="shared" si="1"/>
        <v/>
      </c>
    </row>
    <row r="99" spans="33:33" x14ac:dyDescent="0.3">
      <c r="AG99" s="957" t="str">
        <f t="shared" si="1"/>
        <v/>
      </c>
    </row>
    <row r="100" spans="33:33" x14ac:dyDescent="0.3">
      <c r="AG100" s="957" t="str">
        <f t="shared" si="1"/>
        <v/>
      </c>
    </row>
    <row r="101" spans="33:33" x14ac:dyDescent="0.3">
      <c r="AG101" s="957" t="str">
        <f t="shared" si="1"/>
        <v/>
      </c>
    </row>
    <row r="102" spans="33:33" x14ac:dyDescent="0.3">
      <c r="AG102" s="957" t="str">
        <f t="shared" si="1"/>
        <v/>
      </c>
    </row>
    <row r="103" spans="33:33" x14ac:dyDescent="0.3">
      <c r="AG103" s="957" t="str">
        <f t="shared" si="1"/>
        <v/>
      </c>
    </row>
    <row r="104" spans="33:33" x14ac:dyDescent="0.3">
      <c r="AG104" s="957" t="str">
        <f t="shared" si="1"/>
        <v/>
      </c>
    </row>
    <row r="105" spans="33:33" x14ac:dyDescent="0.3">
      <c r="AG105" s="957" t="str">
        <f t="shared" si="1"/>
        <v/>
      </c>
    </row>
    <row r="106" spans="33:33" x14ac:dyDescent="0.3">
      <c r="AG106" s="957" t="str">
        <f t="shared" si="1"/>
        <v/>
      </c>
    </row>
    <row r="107" spans="33:33" x14ac:dyDescent="0.3">
      <c r="AG107" s="957" t="str">
        <f t="shared" si="1"/>
        <v/>
      </c>
    </row>
    <row r="108" spans="33:33" x14ac:dyDescent="0.3">
      <c r="AG108" s="957" t="str">
        <f t="shared" si="1"/>
        <v/>
      </c>
    </row>
    <row r="109" spans="33:33" x14ac:dyDescent="0.3">
      <c r="AG109" s="957" t="str">
        <f t="shared" si="1"/>
        <v/>
      </c>
    </row>
    <row r="110" spans="33:33" x14ac:dyDescent="0.3">
      <c r="AG110" s="957" t="str">
        <f t="shared" si="1"/>
        <v/>
      </c>
    </row>
    <row r="111" spans="33:33" x14ac:dyDescent="0.3">
      <c r="AG111" s="957" t="str">
        <f t="shared" si="1"/>
        <v/>
      </c>
    </row>
    <row r="112" spans="33:33" x14ac:dyDescent="0.3">
      <c r="AG112" s="957" t="str">
        <f t="shared" si="1"/>
        <v/>
      </c>
    </row>
    <row r="113" spans="33:33" x14ac:dyDescent="0.3">
      <c r="AG113" s="957" t="str">
        <f t="shared" si="1"/>
        <v/>
      </c>
    </row>
    <row r="114" spans="33:33" x14ac:dyDescent="0.3">
      <c r="AG114" s="957" t="str">
        <f t="shared" si="1"/>
        <v/>
      </c>
    </row>
    <row r="115" spans="33:33" x14ac:dyDescent="0.3">
      <c r="AG115" s="957" t="str">
        <f t="shared" si="1"/>
        <v/>
      </c>
    </row>
    <row r="116" spans="33:33" x14ac:dyDescent="0.3">
      <c r="AG116" s="957" t="str">
        <f t="shared" si="1"/>
        <v/>
      </c>
    </row>
    <row r="117" spans="33:33" x14ac:dyDescent="0.3">
      <c r="AG117" s="957" t="str">
        <f t="shared" si="1"/>
        <v/>
      </c>
    </row>
    <row r="118" spans="33:33" x14ac:dyDescent="0.3">
      <c r="AG118" s="957" t="str">
        <f t="shared" si="1"/>
        <v/>
      </c>
    </row>
    <row r="119" spans="33:33" x14ac:dyDescent="0.3">
      <c r="AG119" s="957" t="str">
        <f t="shared" si="1"/>
        <v/>
      </c>
    </row>
    <row r="120" spans="33:33" x14ac:dyDescent="0.3">
      <c r="AG120" s="957" t="str">
        <f t="shared" si="1"/>
        <v/>
      </c>
    </row>
    <row r="121" spans="33:33" x14ac:dyDescent="0.3">
      <c r="AG121" s="957" t="str">
        <f t="shared" si="1"/>
        <v/>
      </c>
    </row>
    <row r="122" spans="33:33" x14ac:dyDescent="0.3">
      <c r="AG122" s="957" t="str">
        <f t="shared" si="1"/>
        <v/>
      </c>
    </row>
    <row r="123" spans="33:33" x14ac:dyDescent="0.3">
      <c r="AG123" s="957" t="str">
        <f t="shared" si="1"/>
        <v/>
      </c>
    </row>
    <row r="124" spans="33:33" x14ac:dyDescent="0.3">
      <c r="AG124" s="957" t="str">
        <f t="shared" si="1"/>
        <v/>
      </c>
    </row>
    <row r="125" spans="33:33" x14ac:dyDescent="0.3">
      <c r="AG125" s="957" t="str">
        <f t="shared" si="1"/>
        <v/>
      </c>
    </row>
    <row r="126" spans="33:33" x14ac:dyDescent="0.3">
      <c r="AG126" s="957" t="str">
        <f t="shared" si="1"/>
        <v/>
      </c>
    </row>
    <row r="127" spans="33:33" x14ac:dyDescent="0.3">
      <c r="AG127" s="957" t="str">
        <f t="shared" si="1"/>
        <v/>
      </c>
    </row>
    <row r="128" spans="33:33" x14ac:dyDescent="0.3">
      <c r="AG128" s="957" t="str">
        <f t="shared" si="1"/>
        <v/>
      </c>
    </row>
    <row r="129" spans="33:33" x14ac:dyDescent="0.3">
      <c r="AG129" s="957" t="str">
        <f t="shared" si="1"/>
        <v/>
      </c>
    </row>
    <row r="130" spans="33:33" x14ac:dyDescent="0.3">
      <c r="AG130" s="957" t="str">
        <f t="shared" si="1"/>
        <v/>
      </c>
    </row>
    <row r="131" spans="33:33" x14ac:dyDescent="0.3">
      <c r="AG131" s="957" t="str">
        <f t="shared" ref="AG131:AG194" si="2">LEFT(A131,12)</f>
        <v/>
      </c>
    </row>
    <row r="132" spans="33:33" x14ac:dyDescent="0.3">
      <c r="AG132" s="957" t="str">
        <f t="shared" si="2"/>
        <v/>
      </c>
    </row>
    <row r="133" spans="33:33" x14ac:dyDescent="0.3">
      <c r="AG133" s="957" t="str">
        <f t="shared" si="2"/>
        <v/>
      </c>
    </row>
    <row r="134" spans="33:33" x14ac:dyDescent="0.3">
      <c r="AG134" s="957" t="str">
        <f t="shared" si="2"/>
        <v/>
      </c>
    </row>
    <row r="135" spans="33:33" x14ac:dyDescent="0.3">
      <c r="AG135" s="957" t="str">
        <f t="shared" si="2"/>
        <v/>
      </c>
    </row>
    <row r="136" spans="33:33" x14ac:dyDescent="0.3">
      <c r="AG136" s="957" t="str">
        <f t="shared" si="2"/>
        <v/>
      </c>
    </row>
    <row r="137" spans="33:33" x14ac:dyDescent="0.3">
      <c r="AG137" s="957" t="str">
        <f t="shared" si="2"/>
        <v/>
      </c>
    </row>
    <row r="138" spans="33:33" x14ac:dyDescent="0.3">
      <c r="AG138" s="957" t="str">
        <f t="shared" si="2"/>
        <v/>
      </c>
    </row>
    <row r="139" spans="33:33" x14ac:dyDescent="0.3">
      <c r="AG139" s="957" t="str">
        <f t="shared" si="2"/>
        <v/>
      </c>
    </row>
    <row r="140" spans="33:33" x14ac:dyDescent="0.3">
      <c r="AG140" s="957" t="str">
        <f t="shared" si="2"/>
        <v/>
      </c>
    </row>
    <row r="141" spans="33:33" x14ac:dyDescent="0.3">
      <c r="AG141" s="957" t="str">
        <f t="shared" si="2"/>
        <v/>
      </c>
    </row>
    <row r="142" spans="33:33" x14ac:dyDescent="0.3">
      <c r="AG142" s="957" t="str">
        <f t="shared" si="2"/>
        <v/>
      </c>
    </row>
    <row r="143" spans="33:33" x14ac:dyDescent="0.3">
      <c r="AG143" s="957" t="str">
        <f t="shared" si="2"/>
        <v/>
      </c>
    </row>
    <row r="144" spans="33:33" x14ac:dyDescent="0.3">
      <c r="AG144" s="957" t="str">
        <f t="shared" si="2"/>
        <v/>
      </c>
    </row>
    <row r="145" spans="33:33" x14ac:dyDescent="0.3">
      <c r="AG145" s="957" t="str">
        <f t="shared" si="2"/>
        <v/>
      </c>
    </row>
    <row r="146" spans="33:33" x14ac:dyDescent="0.3">
      <c r="AG146" s="957" t="str">
        <f t="shared" si="2"/>
        <v/>
      </c>
    </row>
    <row r="147" spans="33:33" x14ac:dyDescent="0.3">
      <c r="AG147" s="957" t="str">
        <f t="shared" si="2"/>
        <v/>
      </c>
    </row>
    <row r="148" spans="33:33" x14ac:dyDescent="0.3">
      <c r="AG148" s="957" t="str">
        <f t="shared" si="2"/>
        <v/>
      </c>
    </row>
    <row r="149" spans="33:33" x14ac:dyDescent="0.3">
      <c r="AG149" s="957" t="str">
        <f t="shared" si="2"/>
        <v/>
      </c>
    </row>
    <row r="150" spans="33:33" x14ac:dyDescent="0.3">
      <c r="AG150" s="957" t="str">
        <f t="shared" si="2"/>
        <v/>
      </c>
    </row>
    <row r="151" spans="33:33" x14ac:dyDescent="0.3">
      <c r="AG151" s="957" t="str">
        <f t="shared" si="2"/>
        <v/>
      </c>
    </row>
    <row r="152" spans="33:33" x14ac:dyDescent="0.3">
      <c r="AG152" s="957" t="str">
        <f t="shared" si="2"/>
        <v/>
      </c>
    </row>
    <row r="153" spans="33:33" x14ac:dyDescent="0.3">
      <c r="AG153" s="957" t="str">
        <f t="shared" si="2"/>
        <v/>
      </c>
    </row>
    <row r="154" spans="33:33" x14ac:dyDescent="0.3">
      <c r="AG154" s="957" t="str">
        <f t="shared" si="2"/>
        <v/>
      </c>
    </row>
    <row r="155" spans="33:33" x14ac:dyDescent="0.3">
      <c r="AG155" s="957" t="str">
        <f t="shared" si="2"/>
        <v/>
      </c>
    </row>
    <row r="156" spans="33:33" x14ac:dyDescent="0.3">
      <c r="AG156" s="957" t="str">
        <f t="shared" si="2"/>
        <v/>
      </c>
    </row>
    <row r="157" spans="33:33" x14ac:dyDescent="0.3">
      <c r="AG157" s="957" t="str">
        <f t="shared" si="2"/>
        <v/>
      </c>
    </row>
    <row r="158" spans="33:33" x14ac:dyDescent="0.3">
      <c r="AG158" s="957" t="str">
        <f t="shared" si="2"/>
        <v/>
      </c>
    </row>
    <row r="159" spans="33:33" x14ac:dyDescent="0.3">
      <c r="AG159" s="957" t="str">
        <f t="shared" si="2"/>
        <v/>
      </c>
    </row>
    <row r="160" spans="33:33" x14ac:dyDescent="0.3">
      <c r="AG160" s="957" t="str">
        <f t="shared" si="2"/>
        <v/>
      </c>
    </row>
    <row r="161" spans="33:33" x14ac:dyDescent="0.3">
      <c r="AG161" s="957" t="str">
        <f t="shared" si="2"/>
        <v/>
      </c>
    </row>
    <row r="162" spans="33:33" x14ac:dyDescent="0.3">
      <c r="AG162" s="957" t="str">
        <f t="shared" si="2"/>
        <v/>
      </c>
    </row>
    <row r="163" spans="33:33" x14ac:dyDescent="0.3">
      <c r="AG163" s="957" t="str">
        <f t="shared" si="2"/>
        <v/>
      </c>
    </row>
    <row r="164" spans="33:33" x14ac:dyDescent="0.3">
      <c r="AG164" s="957" t="str">
        <f t="shared" si="2"/>
        <v/>
      </c>
    </row>
    <row r="165" spans="33:33" x14ac:dyDescent="0.3">
      <c r="AG165" s="957" t="str">
        <f t="shared" si="2"/>
        <v/>
      </c>
    </row>
    <row r="166" spans="33:33" x14ac:dyDescent="0.3">
      <c r="AG166" s="957" t="str">
        <f t="shared" si="2"/>
        <v/>
      </c>
    </row>
    <row r="167" spans="33:33" x14ac:dyDescent="0.3">
      <c r="AG167" s="957" t="str">
        <f t="shared" si="2"/>
        <v/>
      </c>
    </row>
    <row r="168" spans="33:33" x14ac:dyDescent="0.3">
      <c r="AG168" s="957" t="str">
        <f t="shared" si="2"/>
        <v/>
      </c>
    </row>
    <row r="169" spans="33:33" x14ac:dyDescent="0.3">
      <c r="AG169" s="957" t="str">
        <f t="shared" si="2"/>
        <v/>
      </c>
    </row>
    <row r="170" spans="33:33" x14ac:dyDescent="0.3">
      <c r="AG170" s="957" t="str">
        <f t="shared" si="2"/>
        <v/>
      </c>
    </row>
    <row r="171" spans="33:33" x14ac:dyDescent="0.3">
      <c r="AG171" s="957" t="str">
        <f t="shared" si="2"/>
        <v/>
      </c>
    </row>
    <row r="172" spans="33:33" x14ac:dyDescent="0.3">
      <c r="AG172" s="957" t="str">
        <f t="shared" si="2"/>
        <v/>
      </c>
    </row>
    <row r="173" spans="33:33" x14ac:dyDescent="0.3">
      <c r="AG173" s="957" t="str">
        <f t="shared" si="2"/>
        <v/>
      </c>
    </row>
    <row r="174" spans="33:33" x14ac:dyDescent="0.3">
      <c r="AG174" s="957" t="str">
        <f t="shared" si="2"/>
        <v/>
      </c>
    </row>
    <row r="175" spans="33:33" x14ac:dyDescent="0.3">
      <c r="AG175" s="957" t="str">
        <f t="shared" si="2"/>
        <v/>
      </c>
    </row>
    <row r="176" spans="33:33" x14ac:dyDescent="0.3">
      <c r="AG176" s="957" t="str">
        <f t="shared" si="2"/>
        <v/>
      </c>
    </row>
    <row r="177" spans="33:33" x14ac:dyDescent="0.3">
      <c r="AG177" s="957" t="str">
        <f t="shared" si="2"/>
        <v/>
      </c>
    </row>
    <row r="178" spans="33:33" x14ac:dyDescent="0.3">
      <c r="AG178" s="957" t="str">
        <f t="shared" si="2"/>
        <v/>
      </c>
    </row>
    <row r="179" spans="33:33" x14ac:dyDescent="0.3">
      <c r="AG179" s="957" t="str">
        <f t="shared" si="2"/>
        <v/>
      </c>
    </row>
    <row r="180" spans="33:33" x14ac:dyDescent="0.3">
      <c r="AG180" s="957" t="str">
        <f t="shared" si="2"/>
        <v/>
      </c>
    </row>
    <row r="181" spans="33:33" x14ac:dyDescent="0.3">
      <c r="AG181" s="957" t="str">
        <f t="shared" si="2"/>
        <v/>
      </c>
    </row>
    <row r="182" spans="33:33" x14ac:dyDescent="0.3">
      <c r="AG182" s="957" t="str">
        <f t="shared" si="2"/>
        <v/>
      </c>
    </row>
    <row r="183" spans="33:33" x14ac:dyDescent="0.3">
      <c r="AG183" s="957" t="str">
        <f t="shared" si="2"/>
        <v/>
      </c>
    </row>
    <row r="184" spans="33:33" x14ac:dyDescent="0.3">
      <c r="AG184" s="957" t="str">
        <f t="shared" si="2"/>
        <v/>
      </c>
    </row>
    <row r="185" spans="33:33" x14ac:dyDescent="0.3">
      <c r="AG185" s="957" t="str">
        <f t="shared" si="2"/>
        <v/>
      </c>
    </row>
    <row r="186" spans="33:33" x14ac:dyDescent="0.3">
      <c r="AG186" s="957" t="str">
        <f t="shared" si="2"/>
        <v/>
      </c>
    </row>
    <row r="187" spans="33:33" x14ac:dyDescent="0.3">
      <c r="AG187" s="957" t="str">
        <f t="shared" si="2"/>
        <v/>
      </c>
    </row>
    <row r="188" spans="33:33" x14ac:dyDescent="0.3">
      <c r="AG188" s="957" t="str">
        <f t="shared" si="2"/>
        <v/>
      </c>
    </row>
    <row r="189" spans="33:33" x14ac:dyDescent="0.3">
      <c r="AG189" s="957" t="str">
        <f t="shared" si="2"/>
        <v/>
      </c>
    </row>
    <row r="190" spans="33:33" x14ac:dyDescent="0.3">
      <c r="AG190" s="957" t="str">
        <f t="shared" si="2"/>
        <v/>
      </c>
    </row>
    <row r="191" spans="33:33" x14ac:dyDescent="0.3">
      <c r="AG191" s="957" t="str">
        <f t="shared" si="2"/>
        <v/>
      </c>
    </row>
    <row r="192" spans="33:33" x14ac:dyDescent="0.3">
      <c r="AG192" s="957" t="str">
        <f t="shared" si="2"/>
        <v/>
      </c>
    </row>
    <row r="193" spans="33:33" x14ac:dyDescent="0.3">
      <c r="AG193" s="957" t="str">
        <f t="shared" si="2"/>
        <v/>
      </c>
    </row>
    <row r="194" spans="33:33" x14ac:dyDescent="0.3">
      <c r="AG194" s="957" t="str">
        <f t="shared" si="2"/>
        <v/>
      </c>
    </row>
    <row r="195" spans="33:33" x14ac:dyDescent="0.3">
      <c r="AG195" s="957" t="str">
        <f t="shared" ref="AG195:AG258" si="3">LEFT(A195,12)</f>
        <v/>
      </c>
    </row>
    <row r="196" spans="33:33" x14ac:dyDescent="0.3">
      <c r="AG196" s="957" t="str">
        <f t="shared" si="3"/>
        <v/>
      </c>
    </row>
    <row r="197" spans="33:33" x14ac:dyDescent="0.3">
      <c r="AG197" s="957" t="str">
        <f t="shared" si="3"/>
        <v/>
      </c>
    </row>
    <row r="198" spans="33:33" x14ac:dyDescent="0.3">
      <c r="AG198" s="957" t="str">
        <f t="shared" si="3"/>
        <v/>
      </c>
    </row>
    <row r="199" spans="33:33" x14ac:dyDescent="0.3">
      <c r="AG199" s="957" t="str">
        <f t="shared" si="3"/>
        <v/>
      </c>
    </row>
    <row r="200" spans="33:33" x14ac:dyDescent="0.3">
      <c r="AG200" s="957" t="str">
        <f t="shared" si="3"/>
        <v/>
      </c>
    </row>
    <row r="201" spans="33:33" x14ac:dyDescent="0.3">
      <c r="AG201" s="957" t="str">
        <f t="shared" si="3"/>
        <v/>
      </c>
    </row>
    <row r="202" spans="33:33" x14ac:dyDescent="0.3">
      <c r="AG202" s="957" t="str">
        <f t="shared" si="3"/>
        <v/>
      </c>
    </row>
    <row r="203" spans="33:33" x14ac:dyDescent="0.3">
      <c r="AG203" s="957" t="str">
        <f t="shared" si="3"/>
        <v/>
      </c>
    </row>
    <row r="204" spans="33:33" x14ac:dyDescent="0.3">
      <c r="AG204" s="957" t="str">
        <f t="shared" si="3"/>
        <v/>
      </c>
    </row>
    <row r="205" spans="33:33" x14ac:dyDescent="0.3">
      <c r="AG205" s="957" t="str">
        <f t="shared" si="3"/>
        <v/>
      </c>
    </row>
    <row r="206" spans="33:33" x14ac:dyDescent="0.3">
      <c r="AG206" s="957" t="str">
        <f t="shared" si="3"/>
        <v/>
      </c>
    </row>
    <row r="207" spans="33:33" x14ac:dyDescent="0.3">
      <c r="AG207" s="957" t="str">
        <f t="shared" si="3"/>
        <v/>
      </c>
    </row>
    <row r="208" spans="33:33" x14ac:dyDescent="0.3">
      <c r="AG208" s="957" t="str">
        <f t="shared" si="3"/>
        <v/>
      </c>
    </row>
    <row r="209" spans="33:33" x14ac:dyDescent="0.3">
      <c r="AG209" s="957" t="str">
        <f t="shared" si="3"/>
        <v/>
      </c>
    </row>
    <row r="210" spans="33:33" x14ac:dyDescent="0.3">
      <c r="AG210" s="957" t="str">
        <f t="shared" si="3"/>
        <v/>
      </c>
    </row>
    <row r="211" spans="33:33" x14ac:dyDescent="0.3">
      <c r="AG211" s="957" t="str">
        <f t="shared" si="3"/>
        <v/>
      </c>
    </row>
    <row r="212" spans="33:33" x14ac:dyDescent="0.3">
      <c r="AG212" s="957" t="str">
        <f t="shared" si="3"/>
        <v/>
      </c>
    </row>
    <row r="213" spans="33:33" x14ac:dyDescent="0.3">
      <c r="AG213" s="957" t="str">
        <f t="shared" si="3"/>
        <v/>
      </c>
    </row>
    <row r="214" spans="33:33" x14ac:dyDescent="0.3">
      <c r="AG214" s="957" t="str">
        <f t="shared" si="3"/>
        <v/>
      </c>
    </row>
    <row r="215" spans="33:33" x14ac:dyDescent="0.3">
      <c r="AG215" s="957" t="str">
        <f t="shared" si="3"/>
        <v/>
      </c>
    </row>
    <row r="216" spans="33:33" x14ac:dyDescent="0.3">
      <c r="AG216" s="957" t="str">
        <f t="shared" si="3"/>
        <v/>
      </c>
    </row>
    <row r="217" spans="33:33" x14ac:dyDescent="0.3">
      <c r="AG217" s="957" t="str">
        <f t="shared" si="3"/>
        <v/>
      </c>
    </row>
    <row r="218" spans="33:33" x14ac:dyDescent="0.3">
      <c r="AG218" s="957" t="str">
        <f t="shared" si="3"/>
        <v/>
      </c>
    </row>
    <row r="219" spans="33:33" x14ac:dyDescent="0.3">
      <c r="AG219" s="957" t="str">
        <f t="shared" si="3"/>
        <v/>
      </c>
    </row>
    <row r="220" spans="33:33" x14ac:dyDescent="0.3">
      <c r="AG220" s="957" t="str">
        <f t="shared" si="3"/>
        <v/>
      </c>
    </row>
    <row r="221" spans="33:33" x14ac:dyDescent="0.3">
      <c r="AG221" s="957" t="str">
        <f t="shared" si="3"/>
        <v/>
      </c>
    </row>
    <row r="222" spans="33:33" x14ac:dyDescent="0.3">
      <c r="AG222" s="957" t="str">
        <f t="shared" si="3"/>
        <v/>
      </c>
    </row>
    <row r="223" spans="33:33" x14ac:dyDescent="0.3">
      <c r="AG223" s="957" t="str">
        <f t="shared" si="3"/>
        <v/>
      </c>
    </row>
    <row r="224" spans="33:33" x14ac:dyDescent="0.3">
      <c r="AG224" s="957" t="str">
        <f t="shared" si="3"/>
        <v/>
      </c>
    </row>
    <row r="225" spans="33:33" x14ac:dyDescent="0.3">
      <c r="AG225" s="957" t="str">
        <f t="shared" si="3"/>
        <v/>
      </c>
    </row>
    <row r="226" spans="33:33" x14ac:dyDescent="0.3">
      <c r="AG226" s="957" t="str">
        <f t="shared" si="3"/>
        <v/>
      </c>
    </row>
    <row r="227" spans="33:33" x14ac:dyDescent="0.3">
      <c r="AG227" s="957" t="str">
        <f t="shared" si="3"/>
        <v/>
      </c>
    </row>
    <row r="228" spans="33:33" x14ac:dyDescent="0.3">
      <c r="AG228" s="957" t="str">
        <f t="shared" si="3"/>
        <v/>
      </c>
    </row>
    <row r="229" spans="33:33" x14ac:dyDescent="0.3">
      <c r="AG229" s="957" t="str">
        <f t="shared" si="3"/>
        <v/>
      </c>
    </row>
    <row r="230" spans="33:33" x14ac:dyDescent="0.3">
      <c r="AG230" s="957" t="str">
        <f t="shared" si="3"/>
        <v/>
      </c>
    </row>
    <row r="231" spans="33:33" x14ac:dyDescent="0.3">
      <c r="AG231" s="957" t="str">
        <f t="shared" si="3"/>
        <v/>
      </c>
    </row>
    <row r="232" spans="33:33" x14ac:dyDescent="0.3">
      <c r="AG232" s="957" t="str">
        <f t="shared" si="3"/>
        <v/>
      </c>
    </row>
    <row r="233" spans="33:33" x14ac:dyDescent="0.3">
      <c r="AG233" s="957" t="str">
        <f t="shared" si="3"/>
        <v/>
      </c>
    </row>
    <row r="234" spans="33:33" x14ac:dyDescent="0.3">
      <c r="AG234" s="957" t="str">
        <f t="shared" si="3"/>
        <v/>
      </c>
    </row>
    <row r="235" spans="33:33" x14ac:dyDescent="0.3">
      <c r="AG235" s="957" t="str">
        <f t="shared" si="3"/>
        <v/>
      </c>
    </row>
    <row r="236" spans="33:33" x14ac:dyDescent="0.3">
      <c r="AG236" s="957" t="str">
        <f t="shared" si="3"/>
        <v/>
      </c>
    </row>
    <row r="237" spans="33:33" x14ac:dyDescent="0.3">
      <c r="AG237" s="957" t="str">
        <f t="shared" si="3"/>
        <v/>
      </c>
    </row>
    <row r="238" spans="33:33" x14ac:dyDescent="0.3">
      <c r="AG238" s="957" t="str">
        <f t="shared" si="3"/>
        <v/>
      </c>
    </row>
    <row r="239" spans="33:33" x14ac:dyDescent="0.3">
      <c r="AG239" s="957" t="str">
        <f t="shared" si="3"/>
        <v/>
      </c>
    </row>
    <row r="240" spans="33:33" x14ac:dyDescent="0.3">
      <c r="AG240" s="957" t="str">
        <f t="shared" si="3"/>
        <v/>
      </c>
    </row>
    <row r="241" spans="33:33" x14ac:dyDescent="0.3">
      <c r="AG241" s="957" t="str">
        <f t="shared" si="3"/>
        <v/>
      </c>
    </row>
    <row r="242" spans="33:33" x14ac:dyDescent="0.3">
      <c r="AG242" s="957" t="str">
        <f t="shared" si="3"/>
        <v/>
      </c>
    </row>
    <row r="243" spans="33:33" x14ac:dyDescent="0.3">
      <c r="AG243" s="957" t="str">
        <f t="shared" si="3"/>
        <v/>
      </c>
    </row>
    <row r="244" spans="33:33" x14ac:dyDescent="0.3">
      <c r="AG244" s="957" t="str">
        <f t="shared" si="3"/>
        <v/>
      </c>
    </row>
    <row r="245" spans="33:33" x14ac:dyDescent="0.3">
      <c r="AG245" s="957" t="str">
        <f t="shared" si="3"/>
        <v/>
      </c>
    </row>
    <row r="246" spans="33:33" x14ac:dyDescent="0.3">
      <c r="AG246" s="957" t="str">
        <f t="shared" si="3"/>
        <v/>
      </c>
    </row>
    <row r="247" spans="33:33" x14ac:dyDescent="0.3">
      <c r="AG247" s="957" t="str">
        <f t="shared" si="3"/>
        <v/>
      </c>
    </row>
    <row r="248" spans="33:33" x14ac:dyDescent="0.3">
      <c r="AG248" s="957" t="str">
        <f t="shared" si="3"/>
        <v/>
      </c>
    </row>
    <row r="249" spans="33:33" x14ac:dyDescent="0.3">
      <c r="AG249" s="957" t="str">
        <f t="shared" si="3"/>
        <v/>
      </c>
    </row>
    <row r="250" spans="33:33" x14ac:dyDescent="0.3">
      <c r="AG250" s="957" t="str">
        <f t="shared" si="3"/>
        <v/>
      </c>
    </row>
    <row r="251" spans="33:33" x14ac:dyDescent="0.3">
      <c r="AG251" s="957" t="str">
        <f t="shared" si="3"/>
        <v/>
      </c>
    </row>
    <row r="252" spans="33:33" x14ac:dyDescent="0.3">
      <c r="AG252" s="957" t="str">
        <f t="shared" si="3"/>
        <v/>
      </c>
    </row>
    <row r="253" spans="33:33" x14ac:dyDescent="0.3">
      <c r="AG253" s="957" t="str">
        <f t="shared" si="3"/>
        <v/>
      </c>
    </row>
    <row r="254" spans="33:33" x14ac:dyDescent="0.3">
      <c r="AG254" s="957" t="str">
        <f t="shared" si="3"/>
        <v/>
      </c>
    </row>
    <row r="255" spans="33:33" x14ac:dyDescent="0.3">
      <c r="AG255" s="957" t="str">
        <f t="shared" si="3"/>
        <v/>
      </c>
    </row>
    <row r="256" spans="33:33" x14ac:dyDescent="0.3">
      <c r="AG256" s="957" t="str">
        <f t="shared" si="3"/>
        <v/>
      </c>
    </row>
    <row r="257" spans="33:33" x14ac:dyDescent="0.3">
      <c r="AG257" s="957" t="str">
        <f t="shared" si="3"/>
        <v/>
      </c>
    </row>
    <row r="258" spans="33:33" x14ac:dyDescent="0.3">
      <c r="AG258" s="957" t="str">
        <f t="shared" si="3"/>
        <v/>
      </c>
    </row>
    <row r="259" spans="33:33" x14ac:dyDescent="0.3">
      <c r="AG259" s="957" t="str">
        <f t="shared" ref="AG259:AG322" si="4">LEFT(A259,12)</f>
        <v/>
      </c>
    </row>
    <row r="260" spans="33:33" x14ac:dyDescent="0.3">
      <c r="AG260" s="957" t="str">
        <f t="shared" si="4"/>
        <v/>
      </c>
    </row>
    <row r="261" spans="33:33" x14ac:dyDescent="0.3">
      <c r="AG261" s="957" t="str">
        <f t="shared" si="4"/>
        <v/>
      </c>
    </row>
    <row r="262" spans="33:33" x14ac:dyDescent="0.3">
      <c r="AG262" s="957" t="str">
        <f t="shared" si="4"/>
        <v/>
      </c>
    </row>
    <row r="263" spans="33:33" x14ac:dyDescent="0.3">
      <c r="AG263" s="957" t="str">
        <f t="shared" si="4"/>
        <v/>
      </c>
    </row>
    <row r="264" spans="33:33" x14ac:dyDescent="0.3">
      <c r="AG264" s="957" t="str">
        <f t="shared" si="4"/>
        <v/>
      </c>
    </row>
    <row r="265" spans="33:33" x14ac:dyDescent="0.3">
      <c r="AG265" s="957" t="str">
        <f t="shared" si="4"/>
        <v/>
      </c>
    </row>
    <row r="266" spans="33:33" x14ac:dyDescent="0.3">
      <c r="AG266" s="957" t="str">
        <f t="shared" si="4"/>
        <v/>
      </c>
    </row>
    <row r="267" spans="33:33" x14ac:dyDescent="0.3">
      <c r="AG267" s="957" t="str">
        <f t="shared" si="4"/>
        <v/>
      </c>
    </row>
    <row r="268" spans="33:33" x14ac:dyDescent="0.3">
      <c r="AG268" s="957" t="str">
        <f t="shared" si="4"/>
        <v/>
      </c>
    </row>
    <row r="269" spans="33:33" x14ac:dyDescent="0.3">
      <c r="AG269" s="957" t="str">
        <f t="shared" si="4"/>
        <v/>
      </c>
    </row>
    <row r="270" spans="33:33" x14ac:dyDescent="0.3">
      <c r="AG270" s="957" t="str">
        <f t="shared" si="4"/>
        <v/>
      </c>
    </row>
    <row r="271" spans="33:33" x14ac:dyDescent="0.3">
      <c r="AG271" s="957" t="str">
        <f t="shared" si="4"/>
        <v/>
      </c>
    </row>
    <row r="272" spans="33:33" x14ac:dyDescent="0.3">
      <c r="AG272" s="957" t="str">
        <f t="shared" si="4"/>
        <v/>
      </c>
    </row>
    <row r="273" spans="33:33" x14ac:dyDescent="0.3">
      <c r="AG273" s="957" t="str">
        <f t="shared" si="4"/>
        <v/>
      </c>
    </row>
    <row r="274" spans="33:33" x14ac:dyDescent="0.3">
      <c r="AG274" s="957" t="str">
        <f t="shared" si="4"/>
        <v/>
      </c>
    </row>
    <row r="275" spans="33:33" x14ac:dyDescent="0.3">
      <c r="AG275" s="957" t="str">
        <f t="shared" si="4"/>
        <v/>
      </c>
    </row>
    <row r="276" spans="33:33" x14ac:dyDescent="0.3">
      <c r="AG276" s="957" t="str">
        <f t="shared" si="4"/>
        <v/>
      </c>
    </row>
    <row r="277" spans="33:33" x14ac:dyDescent="0.3">
      <c r="AG277" s="957" t="str">
        <f t="shared" si="4"/>
        <v/>
      </c>
    </row>
    <row r="278" spans="33:33" x14ac:dyDescent="0.3">
      <c r="AG278" s="957" t="str">
        <f t="shared" si="4"/>
        <v/>
      </c>
    </row>
    <row r="279" spans="33:33" x14ac:dyDescent="0.3">
      <c r="AG279" s="957" t="str">
        <f t="shared" si="4"/>
        <v/>
      </c>
    </row>
    <row r="280" spans="33:33" x14ac:dyDescent="0.3">
      <c r="AG280" s="957" t="str">
        <f t="shared" si="4"/>
        <v/>
      </c>
    </row>
    <row r="281" spans="33:33" x14ac:dyDescent="0.3">
      <c r="AG281" s="957" t="str">
        <f t="shared" si="4"/>
        <v/>
      </c>
    </row>
    <row r="282" spans="33:33" x14ac:dyDescent="0.3">
      <c r="AG282" s="957" t="str">
        <f t="shared" si="4"/>
        <v/>
      </c>
    </row>
    <row r="283" spans="33:33" x14ac:dyDescent="0.3">
      <c r="AG283" s="957" t="str">
        <f t="shared" si="4"/>
        <v/>
      </c>
    </row>
    <row r="284" spans="33:33" x14ac:dyDescent="0.3">
      <c r="AG284" s="957" t="str">
        <f t="shared" si="4"/>
        <v/>
      </c>
    </row>
    <row r="285" spans="33:33" x14ac:dyDescent="0.3">
      <c r="AG285" s="957" t="str">
        <f t="shared" si="4"/>
        <v/>
      </c>
    </row>
    <row r="286" spans="33:33" x14ac:dyDescent="0.3">
      <c r="AG286" s="957" t="str">
        <f t="shared" si="4"/>
        <v/>
      </c>
    </row>
    <row r="287" spans="33:33" x14ac:dyDescent="0.3">
      <c r="AG287" s="957" t="str">
        <f t="shared" si="4"/>
        <v/>
      </c>
    </row>
    <row r="288" spans="33:33" x14ac:dyDescent="0.3">
      <c r="AG288" s="957" t="str">
        <f t="shared" si="4"/>
        <v/>
      </c>
    </row>
    <row r="289" spans="33:33" x14ac:dyDescent="0.3">
      <c r="AG289" s="957" t="str">
        <f t="shared" si="4"/>
        <v/>
      </c>
    </row>
    <row r="290" spans="33:33" x14ac:dyDescent="0.3">
      <c r="AG290" s="957" t="str">
        <f t="shared" si="4"/>
        <v/>
      </c>
    </row>
    <row r="291" spans="33:33" x14ac:dyDescent="0.3">
      <c r="AG291" s="957" t="str">
        <f t="shared" si="4"/>
        <v/>
      </c>
    </row>
    <row r="292" spans="33:33" x14ac:dyDescent="0.3">
      <c r="AG292" s="957" t="str">
        <f t="shared" si="4"/>
        <v/>
      </c>
    </row>
    <row r="293" spans="33:33" x14ac:dyDescent="0.3">
      <c r="AG293" s="957" t="str">
        <f t="shared" si="4"/>
        <v/>
      </c>
    </row>
    <row r="294" spans="33:33" x14ac:dyDescent="0.3">
      <c r="AG294" s="957" t="str">
        <f t="shared" si="4"/>
        <v/>
      </c>
    </row>
    <row r="295" spans="33:33" x14ac:dyDescent="0.3">
      <c r="AG295" s="957" t="str">
        <f t="shared" si="4"/>
        <v/>
      </c>
    </row>
    <row r="296" spans="33:33" x14ac:dyDescent="0.3">
      <c r="AG296" s="957" t="str">
        <f t="shared" si="4"/>
        <v/>
      </c>
    </row>
    <row r="297" spans="33:33" x14ac:dyDescent="0.3">
      <c r="AG297" s="957" t="str">
        <f t="shared" si="4"/>
        <v/>
      </c>
    </row>
    <row r="298" spans="33:33" x14ac:dyDescent="0.3">
      <c r="AG298" s="957" t="str">
        <f t="shared" si="4"/>
        <v/>
      </c>
    </row>
    <row r="299" spans="33:33" x14ac:dyDescent="0.3">
      <c r="AG299" s="957" t="str">
        <f t="shared" si="4"/>
        <v/>
      </c>
    </row>
    <row r="300" spans="33:33" x14ac:dyDescent="0.3">
      <c r="AG300" s="957" t="str">
        <f t="shared" si="4"/>
        <v/>
      </c>
    </row>
    <row r="301" spans="33:33" x14ac:dyDescent="0.3">
      <c r="AG301" s="957" t="str">
        <f t="shared" si="4"/>
        <v/>
      </c>
    </row>
    <row r="302" spans="33:33" x14ac:dyDescent="0.3">
      <c r="AG302" s="957" t="str">
        <f t="shared" si="4"/>
        <v/>
      </c>
    </row>
    <row r="303" spans="33:33" x14ac:dyDescent="0.3">
      <c r="AG303" s="957" t="str">
        <f t="shared" si="4"/>
        <v/>
      </c>
    </row>
    <row r="304" spans="33:33" x14ac:dyDescent="0.3">
      <c r="AG304" s="957" t="str">
        <f t="shared" si="4"/>
        <v/>
      </c>
    </row>
    <row r="305" spans="33:33" x14ac:dyDescent="0.3">
      <c r="AG305" s="957" t="str">
        <f t="shared" si="4"/>
        <v/>
      </c>
    </row>
    <row r="306" spans="33:33" x14ac:dyDescent="0.3">
      <c r="AG306" s="957" t="str">
        <f t="shared" si="4"/>
        <v/>
      </c>
    </row>
    <row r="307" spans="33:33" x14ac:dyDescent="0.3">
      <c r="AG307" s="957" t="str">
        <f t="shared" si="4"/>
        <v/>
      </c>
    </row>
    <row r="308" spans="33:33" x14ac:dyDescent="0.3">
      <c r="AG308" s="957" t="str">
        <f t="shared" si="4"/>
        <v/>
      </c>
    </row>
    <row r="309" spans="33:33" x14ac:dyDescent="0.3">
      <c r="AG309" s="957" t="str">
        <f t="shared" si="4"/>
        <v/>
      </c>
    </row>
    <row r="310" spans="33:33" x14ac:dyDescent="0.3">
      <c r="AG310" s="957" t="str">
        <f t="shared" si="4"/>
        <v/>
      </c>
    </row>
    <row r="311" spans="33:33" x14ac:dyDescent="0.3">
      <c r="AG311" s="957" t="str">
        <f t="shared" si="4"/>
        <v/>
      </c>
    </row>
    <row r="312" spans="33:33" x14ac:dyDescent="0.3">
      <c r="AG312" s="957" t="str">
        <f t="shared" si="4"/>
        <v/>
      </c>
    </row>
    <row r="313" spans="33:33" x14ac:dyDescent="0.3">
      <c r="AG313" s="957" t="str">
        <f t="shared" si="4"/>
        <v/>
      </c>
    </row>
    <row r="314" spans="33:33" x14ac:dyDescent="0.3">
      <c r="AG314" s="957" t="str">
        <f t="shared" si="4"/>
        <v/>
      </c>
    </row>
    <row r="315" spans="33:33" x14ac:dyDescent="0.3">
      <c r="AG315" s="957" t="str">
        <f t="shared" si="4"/>
        <v/>
      </c>
    </row>
    <row r="316" spans="33:33" x14ac:dyDescent="0.3">
      <c r="AG316" s="957" t="str">
        <f t="shared" si="4"/>
        <v/>
      </c>
    </row>
    <row r="317" spans="33:33" x14ac:dyDescent="0.3">
      <c r="AG317" s="957" t="str">
        <f t="shared" si="4"/>
        <v/>
      </c>
    </row>
    <row r="318" spans="33:33" x14ac:dyDescent="0.3">
      <c r="AG318" s="957" t="str">
        <f t="shared" si="4"/>
        <v/>
      </c>
    </row>
    <row r="319" spans="33:33" x14ac:dyDescent="0.3">
      <c r="AG319" s="957" t="str">
        <f t="shared" si="4"/>
        <v/>
      </c>
    </row>
    <row r="320" spans="33:33" x14ac:dyDescent="0.3">
      <c r="AG320" s="957" t="str">
        <f t="shared" si="4"/>
        <v/>
      </c>
    </row>
    <row r="321" spans="33:33" x14ac:dyDescent="0.3">
      <c r="AG321" s="957" t="str">
        <f t="shared" si="4"/>
        <v/>
      </c>
    </row>
    <row r="322" spans="33:33" x14ac:dyDescent="0.3">
      <c r="AG322" s="957" t="str">
        <f t="shared" si="4"/>
        <v/>
      </c>
    </row>
    <row r="323" spans="33:33" x14ac:dyDescent="0.3">
      <c r="AG323" s="957" t="str">
        <f t="shared" ref="AG323:AG386" si="5">LEFT(A323,12)</f>
        <v/>
      </c>
    </row>
    <row r="324" spans="33:33" x14ac:dyDescent="0.3">
      <c r="AG324" s="957" t="str">
        <f t="shared" si="5"/>
        <v/>
      </c>
    </row>
    <row r="325" spans="33:33" x14ac:dyDescent="0.3">
      <c r="AG325" s="957" t="str">
        <f t="shared" si="5"/>
        <v/>
      </c>
    </row>
    <row r="326" spans="33:33" x14ac:dyDescent="0.3">
      <c r="AG326" s="957" t="str">
        <f t="shared" si="5"/>
        <v/>
      </c>
    </row>
    <row r="327" spans="33:33" x14ac:dyDescent="0.3">
      <c r="AG327" s="957" t="str">
        <f t="shared" si="5"/>
        <v/>
      </c>
    </row>
    <row r="328" spans="33:33" x14ac:dyDescent="0.3">
      <c r="AG328" s="957" t="str">
        <f t="shared" si="5"/>
        <v/>
      </c>
    </row>
    <row r="329" spans="33:33" x14ac:dyDescent="0.3">
      <c r="AG329" s="957" t="str">
        <f t="shared" si="5"/>
        <v/>
      </c>
    </row>
    <row r="330" spans="33:33" x14ac:dyDescent="0.3">
      <c r="AG330" s="957" t="str">
        <f t="shared" si="5"/>
        <v/>
      </c>
    </row>
    <row r="331" spans="33:33" x14ac:dyDescent="0.3">
      <c r="AG331" s="957" t="str">
        <f t="shared" si="5"/>
        <v/>
      </c>
    </row>
    <row r="332" spans="33:33" x14ac:dyDescent="0.3">
      <c r="AG332" s="957" t="str">
        <f t="shared" si="5"/>
        <v/>
      </c>
    </row>
    <row r="333" spans="33:33" x14ac:dyDescent="0.3">
      <c r="AG333" s="957" t="str">
        <f t="shared" si="5"/>
        <v/>
      </c>
    </row>
    <row r="334" spans="33:33" x14ac:dyDescent="0.3">
      <c r="AG334" s="957" t="str">
        <f t="shared" si="5"/>
        <v/>
      </c>
    </row>
    <row r="335" spans="33:33" x14ac:dyDescent="0.3">
      <c r="AG335" s="957" t="str">
        <f t="shared" si="5"/>
        <v/>
      </c>
    </row>
    <row r="336" spans="33:33" x14ac:dyDescent="0.3">
      <c r="AG336" s="957" t="str">
        <f t="shared" si="5"/>
        <v/>
      </c>
    </row>
    <row r="337" spans="33:33" x14ac:dyDescent="0.3">
      <c r="AG337" s="957" t="str">
        <f t="shared" si="5"/>
        <v/>
      </c>
    </row>
    <row r="338" spans="33:33" x14ac:dyDescent="0.3">
      <c r="AG338" s="957" t="str">
        <f t="shared" si="5"/>
        <v/>
      </c>
    </row>
    <row r="339" spans="33:33" x14ac:dyDescent="0.3">
      <c r="AG339" s="957" t="str">
        <f t="shared" si="5"/>
        <v/>
      </c>
    </row>
    <row r="340" spans="33:33" x14ac:dyDescent="0.3">
      <c r="AG340" s="957" t="str">
        <f t="shared" si="5"/>
        <v/>
      </c>
    </row>
    <row r="341" spans="33:33" x14ac:dyDescent="0.3">
      <c r="AG341" s="957" t="str">
        <f t="shared" si="5"/>
        <v/>
      </c>
    </row>
    <row r="342" spans="33:33" x14ac:dyDescent="0.3">
      <c r="AG342" s="957" t="str">
        <f t="shared" si="5"/>
        <v/>
      </c>
    </row>
    <row r="343" spans="33:33" x14ac:dyDescent="0.3">
      <c r="AG343" s="957" t="str">
        <f t="shared" si="5"/>
        <v/>
      </c>
    </row>
    <row r="344" spans="33:33" x14ac:dyDescent="0.3">
      <c r="AG344" s="957" t="str">
        <f t="shared" si="5"/>
        <v/>
      </c>
    </row>
    <row r="345" spans="33:33" x14ac:dyDescent="0.3">
      <c r="AG345" s="957" t="str">
        <f t="shared" si="5"/>
        <v/>
      </c>
    </row>
    <row r="346" spans="33:33" x14ac:dyDescent="0.3">
      <c r="AG346" s="957" t="str">
        <f t="shared" si="5"/>
        <v/>
      </c>
    </row>
    <row r="347" spans="33:33" x14ac:dyDescent="0.3">
      <c r="AG347" s="957" t="str">
        <f t="shared" si="5"/>
        <v/>
      </c>
    </row>
    <row r="348" spans="33:33" x14ac:dyDescent="0.3">
      <c r="AG348" s="957" t="str">
        <f t="shared" si="5"/>
        <v/>
      </c>
    </row>
    <row r="349" spans="33:33" x14ac:dyDescent="0.3">
      <c r="AG349" s="957" t="str">
        <f t="shared" si="5"/>
        <v/>
      </c>
    </row>
    <row r="350" spans="33:33" x14ac:dyDescent="0.3">
      <c r="AG350" s="957" t="str">
        <f t="shared" si="5"/>
        <v/>
      </c>
    </row>
    <row r="351" spans="33:33" x14ac:dyDescent="0.3">
      <c r="AG351" s="957" t="str">
        <f t="shared" si="5"/>
        <v/>
      </c>
    </row>
    <row r="352" spans="33:33" x14ac:dyDescent="0.3">
      <c r="AG352" s="957" t="str">
        <f t="shared" si="5"/>
        <v/>
      </c>
    </row>
    <row r="353" spans="33:33" x14ac:dyDescent="0.3">
      <c r="AG353" s="957" t="str">
        <f t="shared" si="5"/>
        <v/>
      </c>
    </row>
    <row r="354" spans="33:33" x14ac:dyDescent="0.3">
      <c r="AG354" s="957" t="str">
        <f t="shared" si="5"/>
        <v/>
      </c>
    </row>
    <row r="355" spans="33:33" x14ac:dyDescent="0.3">
      <c r="AG355" s="957" t="str">
        <f t="shared" si="5"/>
        <v/>
      </c>
    </row>
    <row r="356" spans="33:33" x14ac:dyDescent="0.3">
      <c r="AG356" s="957" t="str">
        <f t="shared" si="5"/>
        <v/>
      </c>
    </row>
    <row r="357" spans="33:33" x14ac:dyDescent="0.3">
      <c r="AG357" s="957" t="str">
        <f t="shared" si="5"/>
        <v/>
      </c>
    </row>
    <row r="358" spans="33:33" x14ac:dyDescent="0.3">
      <c r="AG358" s="957" t="str">
        <f t="shared" si="5"/>
        <v/>
      </c>
    </row>
    <row r="359" spans="33:33" x14ac:dyDescent="0.3">
      <c r="AG359" s="957" t="str">
        <f t="shared" si="5"/>
        <v/>
      </c>
    </row>
    <row r="360" spans="33:33" x14ac:dyDescent="0.3">
      <c r="AG360" s="957" t="str">
        <f t="shared" si="5"/>
        <v/>
      </c>
    </row>
    <row r="361" spans="33:33" x14ac:dyDescent="0.3">
      <c r="AG361" s="957" t="str">
        <f t="shared" si="5"/>
        <v/>
      </c>
    </row>
    <row r="362" spans="33:33" x14ac:dyDescent="0.3">
      <c r="AG362" s="957" t="str">
        <f t="shared" si="5"/>
        <v/>
      </c>
    </row>
    <row r="363" spans="33:33" x14ac:dyDescent="0.3">
      <c r="AG363" s="957" t="str">
        <f t="shared" si="5"/>
        <v/>
      </c>
    </row>
    <row r="364" spans="33:33" x14ac:dyDescent="0.3">
      <c r="AG364" s="957" t="str">
        <f t="shared" si="5"/>
        <v/>
      </c>
    </row>
    <row r="365" spans="33:33" x14ac:dyDescent="0.3">
      <c r="AG365" s="957" t="str">
        <f t="shared" si="5"/>
        <v/>
      </c>
    </row>
    <row r="366" spans="33:33" x14ac:dyDescent="0.3">
      <c r="AG366" s="957" t="str">
        <f t="shared" si="5"/>
        <v/>
      </c>
    </row>
    <row r="367" spans="33:33" x14ac:dyDescent="0.3">
      <c r="AG367" s="957" t="str">
        <f t="shared" si="5"/>
        <v/>
      </c>
    </row>
    <row r="368" spans="33:33" x14ac:dyDescent="0.3">
      <c r="AG368" s="957" t="str">
        <f t="shared" si="5"/>
        <v/>
      </c>
    </row>
    <row r="369" spans="33:33" x14ac:dyDescent="0.3">
      <c r="AG369" s="957" t="str">
        <f t="shared" si="5"/>
        <v/>
      </c>
    </row>
    <row r="370" spans="33:33" x14ac:dyDescent="0.3">
      <c r="AG370" s="957" t="str">
        <f t="shared" si="5"/>
        <v/>
      </c>
    </row>
    <row r="371" spans="33:33" x14ac:dyDescent="0.3">
      <c r="AG371" s="957" t="str">
        <f t="shared" si="5"/>
        <v/>
      </c>
    </row>
    <row r="372" spans="33:33" x14ac:dyDescent="0.3">
      <c r="AG372" s="957" t="str">
        <f t="shared" si="5"/>
        <v/>
      </c>
    </row>
    <row r="373" spans="33:33" x14ac:dyDescent="0.3">
      <c r="AG373" s="957" t="str">
        <f t="shared" si="5"/>
        <v/>
      </c>
    </row>
    <row r="374" spans="33:33" x14ac:dyDescent="0.3">
      <c r="AG374" s="957" t="str">
        <f t="shared" si="5"/>
        <v/>
      </c>
    </row>
    <row r="375" spans="33:33" x14ac:dyDescent="0.3">
      <c r="AG375" s="957" t="str">
        <f t="shared" si="5"/>
        <v/>
      </c>
    </row>
    <row r="376" spans="33:33" x14ac:dyDescent="0.3">
      <c r="AG376" s="957" t="str">
        <f t="shared" si="5"/>
        <v/>
      </c>
    </row>
    <row r="377" spans="33:33" x14ac:dyDescent="0.3">
      <c r="AG377" s="957" t="str">
        <f t="shared" si="5"/>
        <v/>
      </c>
    </row>
    <row r="378" spans="33:33" x14ac:dyDescent="0.3">
      <c r="AG378" s="957" t="str">
        <f t="shared" si="5"/>
        <v/>
      </c>
    </row>
    <row r="379" spans="33:33" x14ac:dyDescent="0.3">
      <c r="AG379" s="957" t="str">
        <f t="shared" si="5"/>
        <v/>
      </c>
    </row>
    <row r="380" spans="33:33" x14ac:dyDescent="0.3">
      <c r="AG380" s="957" t="str">
        <f t="shared" si="5"/>
        <v/>
      </c>
    </row>
    <row r="381" spans="33:33" x14ac:dyDescent="0.3">
      <c r="AG381" s="957" t="str">
        <f t="shared" si="5"/>
        <v/>
      </c>
    </row>
    <row r="382" spans="33:33" x14ac:dyDescent="0.3">
      <c r="AG382" s="957" t="str">
        <f t="shared" si="5"/>
        <v/>
      </c>
    </row>
    <row r="383" spans="33:33" x14ac:dyDescent="0.3">
      <c r="AG383" s="957" t="str">
        <f t="shared" si="5"/>
        <v/>
      </c>
    </row>
    <row r="384" spans="33:33" x14ac:dyDescent="0.3">
      <c r="AG384" s="957" t="str">
        <f t="shared" si="5"/>
        <v/>
      </c>
    </row>
    <row r="385" spans="33:33" x14ac:dyDescent="0.3">
      <c r="AG385" s="957" t="str">
        <f t="shared" si="5"/>
        <v/>
      </c>
    </row>
    <row r="386" spans="33:33" x14ac:dyDescent="0.3">
      <c r="AG386" s="957" t="str">
        <f t="shared" si="5"/>
        <v/>
      </c>
    </row>
    <row r="387" spans="33:33" x14ac:dyDescent="0.3">
      <c r="AG387" s="957" t="str">
        <f t="shared" ref="AG387:AG450" si="6">LEFT(A387,12)</f>
        <v/>
      </c>
    </row>
    <row r="388" spans="33:33" x14ac:dyDescent="0.3">
      <c r="AG388" s="957" t="str">
        <f t="shared" si="6"/>
        <v/>
      </c>
    </row>
    <row r="389" spans="33:33" x14ac:dyDescent="0.3">
      <c r="AG389" s="957" t="str">
        <f t="shared" si="6"/>
        <v/>
      </c>
    </row>
    <row r="390" spans="33:33" x14ac:dyDescent="0.3">
      <c r="AG390" s="957" t="str">
        <f t="shared" si="6"/>
        <v/>
      </c>
    </row>
    <row r="391" spans="33:33" x14ac:dyDescent="0.3">
      <c r="AG391" s="957" t="str">
        <f t="shared" si="6"/>
        <v/>
      </c>
    </row>
    <row r="392" spans="33:33" x14ac:dyDescent="0.3">
      <c r="AG392" s="957" t="str">
        <f t="shared" si="6"/>
        <v/>
      </c>
    </row>
    <row r="393" spans="33:33" x14ac:dyDescent="0.3">
      <c r="AG393" s="957" t="str">
        <f t="shared" si="6"/>
        <v/>
      </c>
    </row>
    <row r="394" spans="33:33" x14ac:dyDescent="0.3">
      <c r="AG394" s="957" t="str">
        <f t="shared" si="6"/>
        <v/>
      </c>
    </row>
    <row r="395" spans="33:33" x14ac:dyDescent="0.3">
      <c r="AG395" s="957" t="str">
        <f t="shared" si="6"/>
        <v/>
      </c>
    </row>
    <row r="396" spans="33:33" x14ac:dyDescent="0.3">
      <c r="AG396" s="957" t="str">
        <f t="shared" si="6"/>
        <v/>
      </c>
    </row>
    <row r="397" spans="33:33" x14ac:dyDescent="0.3">
      <c r="AG397" s="957" t="str">
        <f t="shared" si="6"/>
        <v/>
      </c>
    </row>
    <row r="398" spans="33:33" x14ac:dyDescent="0.3">
      <c r="AG398" s="957" t="str">
        <f t="shared" si="6"/>
        <v/>
      </c>
    </row>
    <row r="399" spans="33:33" x14ac:dyDescent="0.3">
      <c r="AG399" s="957" t="str">
        <f t="shared" si="6"/>
        <v/>
      </c>
    </row>
    <row r="400" spans="33:33" x14ac:dyDescent="0.3">
      <c r="AG400" s="957" t="str">
        <f t="shared" si="6"/>
        <v/>
      </c>
    </row>
    <row r="401" spans="33:33" x14ac:dyDescent="0.3">
      <c r="AG401" s="957" t="str">
        <f t="shared" si="6"/>
        <v/>
      </c>
    </row>
    <row r="402" spans="33:33" x14ac:dyDescent="0.3">
      <c r="AG402" s="957" t="str">
        <f t="shared" si="6"/>
        <v/>
      </c>
    </row>
    <row r="403" spans="33:33" x14ac:dyDescent="0.3">
      <c r="AG403" s="957" t="str">
        <f t="shared" si="6"/>
        <v/>
      </c>
    </row>
    <row r="404" spans="33:33" x14ac:dyDescent="0.3">
      <c r="AG404" s="957" t="str">
        <f t="shared" si="6"/>
        <v/>
      </c>
    </row>
    <row r="405" spans="33:33" x14ac:dyDescent="0.3">
      <c r="AG405" s="957" t="str">
        <f t="shared" si="6"/>
        <v/>
      </c>
    </row>
    <row r="406" spans="33:33" x14ac:dyDescent="0.3">
      <c r="AG406" s="957" t="str">
        <f t="shared" si="6"/>
        <v/>
      </c>
    </row>
    <row r="407" spans="33:33" x14ac:dyDescent="0.3">
      <c r="AG407" s="957" t="str">
        <f t="shared" si="6"/>
        <v/>
      </c>
    </row>
    <row r="408" spans="33:33" x14ac:dyDescent="0.3">
      <c r="AG408" s="957" t="str">
        <f t="shared" si="6"/>
        <v/>
      </c>
    </row>
    <row r="409" spans="33:33" x14ac:dyDescent="0.3">
      <c r="AG409" s="957" t="str">
        <f t="shared" si="6"/>
        <v/>
      </c>
    </row>
    <row r="410" spans="33:33" x14ac:dyDescent="0.3">
      <c r="AG410" s="957" t="str">
        <f t="shared" si="6"/>
        <v/>
      </c>
    </row>
    <row r="411" spans="33:33" x14ac:dyDescent="0.3">
      <c r="AG411" s="957" t="str">
        <f t="shared" si="6"/>
        <v/>
      </c>
    </row>
    <row r="412" spans="33:33" x14ac:dyDescent="0.3">
      <c r="AG412" s="957" t="str">
        <f t="shared" si="6"/>
        <v/>
      </c>
    </row>
    <row r="413" spans="33:33" x14ac:dyDescent="0.3">
      <c r="AG413" s="957" t="str">
        <f t="shared" si="6"/>
        <v/>
      </c>
    </row>
    <row r="414" spans="33:33" x14ac:dyDescent="0.3">
      <c r="AG414" s="957" t="str">
        <f t="shared" si="6"/>
        <v/>
      </c>
    </row>
    <row r="415" spans="33:33" x14ac:dyDescent="0.3">
      <c r="AG415" s="957" t="str">
        <f t="shared" si="6"/>
        <v/>
      </c>
    </row>
    <row r="416" spans="33:33" x14ac:dyDescent="0.3">
      <c r="AG416" s="957" t="str">
        <f t="shared" si="6"/>
        <v/>
      </c>
    </row>
    <row r="417" spans="33:33" x14ac:dyDescent="0.3">
      <c r="AG417" s="957" t="str">
        <f t="shared" si="6"/>
        <v/>
      </c>
    </row>
    <row r="418" spans="33:33" x14ac:dyDescent="0.3">
      <c r="AG418" s="957" t="str">
        <f t="shared" si="6"/>
        <v/>
      </c>
    </row>
    <row r="419" spans="33:33" x14ac:dyDescent="0.3">
      <c r="AG419" s="957" t="str">
        <f t="shared" si="6"/>
        <v/>
      </c>
    </row>
    <row r="420" spans="33:33" x14ac:dyDescent="0.3">
      <c r="AG420" s="957" t="str">
        <f t="shared" si="6"/>
        <v/>
      </c>
    </row>
    <row r="421" spans="33:33" x14ac:dyDescent="0.3">
      <c r="AG421" s="957" t="str">
        <f t="shared" si="6"/>
        <v/>
      </c>
    </row>
    <row r="422" spans="33:33" x14ac:dyDescent="0.3">
      <c r="AG422" s="957" t="str">
        <f t="shared" si="6"/>
        <v/>
      </c>
    </row>
    <row r="423" spans="33:33" x14ac:dyDescent="0.3">
      <c r="AG423" s="957" t="str">
        <f t="shared" si="6"/>
        <v/>
      </c>
    </row>
    <row r="424" spans="33:33" x14ac:dyDescent="0.3">
      <c r="AG424" s="957" t="str">
        <f t="shared" si="6"/>
        <v/>
      </c>
    </row>
    <row r="425" spans="33:33" x14ac:dyDescent="0.3">
      <c r="AG425" s="957" t="str">
        <f t="shared" si="6"/>
        <v/>
      </c>
    </row>
    <row r="426" spans="33:33" x14ac:dyDescent="0.3">
      <c r="AG426" s="957" t="str">
        <f t="shared" si="6"/>
        <v/>
      </c>
    </row>
    <row r="427" spans="33:33" x14ac:dyDescent="0.3">
      <c r="AG427" s="957" t="str">
        <f t="shared" si="6"/>
        <v/>
      </c>
    </row>
    <row r="428" spans="33:33" x14ac:dyDescent="0.3">
      <c r="AG428" s="957" t="str">
        <f t="shared" si="6"/>
        <v/>
      </c>
    </row>
    <row r="429" spans="33:33" x14ac:dyDescent="0.3">
      <c r="AG429" s="957" t="str">
        <f t="shared" si="6"/>
        <v/>
      </c>
    </row>
    <row r="430" spans="33:33" x14ac:dyDescent="0.3">
      <c r="AG430" s="957" t="str">
        <f t="shared" si="6"/>
        <v/>
      </c>
    </row>
    <row r="431" spans="33:33" x14ac:dyDescent="0.3">
      <c r="AG431" s="957" t="str">
        <f t="shared" si="6"/>
        <v/>
      </c>
    </row>
    <row r="432" spans="33:33" x14ac:dyDescent="0.3">
      <c r="AG432" s="957" t="str">
        <f t="shared" si="6"/>
        <v/>
      </c>
    </row>
    <row r="433" spans="33:33" x14ac:dyDescent="0.3">
      <c r="AG433" s="957" t="str">
        <f t="shared" si="6"/>
        <v/>
      </c>
    </row>
    <row r="434" spans="33:33" x14ac:dyDescent="0.3">
      <c r="AG434" s="957" t="str">
        <f t="shared" si="6"/>
        <v/>
      </c>
    </row>
    <row r="435" spans="33:33" x14ac:dyDescent="0.3">
      <c r="AG435" s="957" t="str">
        <f t="shared" si="6"/>
        <v/>
      </c>
    </row>
    <row r="436" spans="33:33" x14ac:dyDescent="0.3">
      <c r="AG436" s="957" t="str">
        <f t="shared" si="6"/>
        <v/>
      </c>
    </row>
    <row r="437" spans="33:33" x14ac:dyDescent="0.3">
      <c r="AG437" s="957" t="str">
        <f t="shared" si="6"/>
        <v/>
      </c>
    </row>
    <row r="438" spans="33:33" x14ac:dyDescent="0.3">
      <c r="AG438" s="957" t="str">
        <f t="shared" si="6"/>
        <v/>
      </c>
    </row>
    <row r="439" spans="33:33" x14ac:dyDescent="0.3">
      <c r="AG439" s="957" t="str">
        <f t="shared" si="6"/>
        <v/>
      </c>
    </row>
    <row r="440" spans="33:33" x14ac:dyDescent="0.3">
      <c r="AG440" s="957" t="str">
        <f t="shared" si="6"/>
        <v/>
      </c>
    </row>
    <row r="441" spans="33:33" x14ac:dyDescent="0.3">
      <c r="AG441" s="957" t="str">
        <f t="shared" si="6"/>
        <v/>
      </c>
    </row>
    <row r="442" spans="33:33" x14ac:dyDescent="0.3">
      <c r="AG442" s="957" t="str">
        <f t="shared" si="6"/>
        <v/>
      </c>
    </row>
    <row r="443" spans="33:33" x14ac:dyDescent="0.3">
      <c r="AG443" s="957" t="str">
        <f t="shared" si="6"/>
        <v/>
      </c>
    </row>
    <row r="444" spans="33:33" x14ac:dyDescent="0.3">
      <c r="AG444" s="957" t="str">
        <f t="shared" si="6"/>
        <v/>
      </c>
    </row>
    <row r="445" spans="33:33" x14ac:dyDescent="0.3">
      <c r="AG445" s="957" t="str">
        <f t="shared" si="6"/>
        <v/>
      </c>
    </row>
    <row r="446" spans="33:33" x14ac:dyDescent="0.3">
      <c r="AG446" s="957" t="str">
        <f t="shared" si="6"/>
        <v/>
      </c>
    </row>
    <row r="447" spans="33:33" x14ac:dyDescent="0.3">
      <c r="AG447" s="957" t="str">
        <f t="shared" si="6"/>
        <v/>
      </c>
    </row>
    <row r="448" spans="33:33" x14ac:dyDescent="0.3">
      <c r="AG448" s="957" t="str">
        <f t="shared" si="6"/>
        <v/>
      </c>
    </row>
    <row r="449" spans="33:33" x14ac:dyDescent="0.3">
      <c r="AG449" s="957" t="str">
        <f t="shared" si="6"/>
        <v/>
      </c>
    </row>
    <row r="450" spans="33:33" x14ac:dyDescent="0.3">
      <c r="AG450" s="957" t="str">
        <f t="shared" si="6"/>
        <v/>
      </c>
    </row>
    <row r="451" spans="33:33" x14ac:dyDescent="0.3">
      <c r="AG451" s="957" t="str">
        <f t="shared" ref="AG451:AG514" si="7">LEFT(A451,12)</f>
        <v/>
      </c>
    </row>
    <row r="452" spans="33:33" x14ac:dyDescent="0.3">
      <c r="AG452" s="957" t="str">
        <f t="shared" si="7"/>
        <v/>
      </c>
    </row>
    <row r="453" spans="33:33" x14ac:dyDescent="0.3">
      <c r="AG453" s="957" t="str">
        <f t="shared" si="7"/>
        <v/>
      </c>
    </row>
    <row r="454" spans="33:33" x14ac:dyDescent="0.3">
      <c r="AG454" s="957" t="str">
        <f t="shared" si="7"/>
        <v/>
      </c>
    </row>
    <row r="455" spans="33:33" x14ac:dyDescent="0.3">
      <c r="AG455" s="957" t="str">
        <f t="shared" si="7"/>
        <v/>
      </c>
    </row>
    <row r="456" spans="33:33" x14ac:dyDescent="0.3">
      <c r="AG456" s="957" t="str">
        <f t="shared" si="7"/>
        <v/>
      </c>
    </row>
    <row r="457" spans="33:33" x14ac:dyDescent="0.3">
      <c r="AG457" s="957" t="str">
        <f t="shared" si="7"/>
        <v/>
      </c>
    </row>
    <row r="458" spans="33:33" x14ac:dyDescent="0.3">
      <c r="AG458" s="957" t="str">
        <f t="shared" si="7"/>
        <v/>
      </c>
    </row>
    <row r="459" spans="33:33" x14ac:dyDescent="0.3">
      <c r="AG459" s="957" t="str">
        <f t="shared" si="7"/>
        <v/>
      </c>
    </row>
    <row r="460" spans="33:33" x14ac:dyDescent="0.3">
      <c r="AG460" s="957" t="str">
        <f t="shared" si="7"/>
        <v/>
      </c>
    </row>
    <row r="461" spans="33:33" x14ac:dyDescent="0.3">
      <c r="AG461" s="957" t="str">
        <f t="shared" si="7"/>
        <v/>
      </c>
    </row>
    <row r="462" spans="33:33" x14ac:dyDescent="0.3">
      <c r="AG462" s="957" t="str">
        <f t="shared" si="7"/>
        <v/>
      </c>
    </row>
    <row r="463" spans="33:33" x14ac:dyDescent="0.3">
      <c r="AG463" s="957" t="str">
        <f t="shared" si="7"/>
        <v/>
      </c>
    </row>
    <row r="464" spans="33:33" x14ac:dyDescent="0.3">
      <c r="AG464" s="957" t="str">
        <f t="shared" si="7"/>
        <v/>
      </c>
    </row>
    <row r="465" spans="33:33" x14ac:dyDescent="0.3">
      <c r="AG465" s="957" t="str">
        <f t="shared" si="7"/>
        <v/>
      </c>
    </row>
    <row r="466" spans="33:33" x14ac:dyDescent="0.3">
      <c r="AG466" s="957" t="str">
        <f t="shared" si="7"/>
        <v/>
      </c>
    </row>
    <row r="467" spans="33:33" x14ac:dyDescent="0.3">
      <c r="AG467" s="957" t="str">
        <f t="shared" si="7"/>
        <v/>
      </c>
    </row>
    <row r="468" spans="33:33" x14ac:dyDescent="0.3">
      <c r="AG468" s="957" t="str">
        <f t="shared" si="7"/>
        <v/>
      </c>
    </row>
    <row r="469" spans="33:33" x14ac:dyDescent="0.3">
      <c r="AG469" s="957" t="str">
        <f t="shared" si="7"/>
        <v/>
      </c>
    </row>
    <row r="470" spans="33:33" x14ac:dyDescent="0.3">
      <c r="AG470" s="957" t="str">
        <f t="shared" si="7"/>
        <v/>
      </c>
    </row>
    <row r="471" spans="33:33" x14ac:dyDescent="0.3">
      <c r="AG471" s="957" t="str">
        <f t="shared" si="7"/>
        <v/>
      </c>
    </row>
    <row r="472" spans="33:33" x14ac:dyDescent="0.3">
      <c r="AG472" s="957" t="str">
        <f t="shared" si="7"/>
        <v/>
      </c>
    </row>
    <row r="473" spans="33:33" x14ac:dyDescent="0.3">
      <c r="AG473" s="957" t="str">
        <f t="shared" si="7"/>
        <v/>
      </c>
    </row>
    <row r="474" spans="33:33" x14ac:dyDescent="0.3">
      <c r="AG474" s="957" t="str">
        <f t="shared" si="7"/>
        <v/>
      </c>
    </row>
    <row r="475" spans="33:33" x14ac:dyDescent="0.3">
      <c r="AG475" s="957" t="str">
        <f t="shared" si="7"/>
        <v/>
      </c>
    </row>
    <row r="476" spans="33:33" x14ac:dyDescent="0.3">
      <c r="AG476" s="957" t="str">
        <f t="shared" si="7"/>
        <v/>
      </c>
    </row>
    <row r="477" spans="33:33" x14ac:dyDescent="0.3">
      <c r="AG477" s="957" t="str">
        <f t="shared" si="7"/>
        <v/>
      </c>
    </row>
    <row r="478" spans="33:33" x14ac:dyDescent="0.3">
      <c r="AG478" s="957" t="str">
        <f t="shared" si="7"/>
        <v/>
      </c>
    </row>
    <row r="479" spans="33:33" x14ac:dyDescent="0.3">
      <c r="AG479" s="957" t="str">
        <f t="shared" si="7"/>
        <v/>
      </c>
    </row>
    <row r="480" spans="33:33" x14ac:dyDescent="0.3">
      <c r="AG480" s="957" t="str">
        <f t="shared" si="7"/>
        <v/>
      </c>
    </row>
    <row r="481" spans="33:33" x14ac:dyDescent="0.3">
      <c r="AG481" s="957" t="str">
        <f t="shared" si="7"/>
        <v/>
      </c>
    </row>
    <row r="482" spans="33:33" x14ac:dyDescent="0.3">
      <c r="AG482" s="957" t="str">
        <f t="shared" si="7"/>
        <v/>
      </c>
    </row>
    <row r="483" spans="33:33" x14ac:dyDescent="0.3">
      <c r="AG483" s="957" t="str">
        <f t="shared" si="7"/>
        <v/>
      </c>
    </row>
    <row r="484" spans="33:33" x14ac:dyDescent="0.3">
      <c r="AG484" s="957" t="str">
        <f t="shared" si="7"/>
        <v/>
      </c>
    </row>
    <row r="485" spans="33:33" x14ac:dyDescent="0.3">
      <c r="AG485" s="957" t="str">
        <f t="shared" si="7"/>
        <v/>
      </c>
    </row>
    <row r="486" spans="33:33" x14ac:dyDescent="0.3">
      <c r="AG486" s="957" t="str">
        <f t="shared" si="7"/>
        <v/>
      </c>
    </row>
    <row r="487" spans="33:33" x14ac:dyDescent="0.3">
      <c r="AG487" s="957" t="str">
        <f t="shared" si="7"/>
        <v/>
      </c>
    </row>
    <row r="488" spans="33:33" x14ac:dyDescent="0.3">
      <c r="AG488" s="957" t="str">
        <f t="shared" si="7"/>
        <v/>
      </c>
    </row>
    <row r="489" spans="33:33" x14ac:dyDescent="0.3">
      <c r="AG489" s="957" t="str">
        <f t="shared" si="7"/>
        <v/>
      </c>
    </row>
    <row r="490" spans="33:33" x14ac:dyDescent="0.3">
      <c r="AG490" s="957" t="str">
        <f t="shared" si="7"/>
        <v/>
      </c>
    </row>
    <row r="491" spans="33:33" x14ac:dyDescent="0.3">
      <c r="AG491" s="957" t="str">
        <f t="shared" si="7"/>
        <v/>
      </c>
    </row>
    <row r="492" spans="33:33" x14ac:dyDescent="0.3">
      <c r="AG492" s="957" t="str">
        <f t="shared" si="7"/>
        <v/>
      </c>
    </row>
    <row r="493" spans="33:33" x14ac:dyDescent="0.3">
      <c r="AG493" s="957" t="str">
        <f t="shared" si="7"/>
        <v/>
      </c>
    </row>
    <row r="494" spans="33:33" x14ac:dyDescent="0.3">
      <c r="AG494" s="957" t="str">
        <f t="shared" si="7"/>
        <v/>
      </c>
    </row>
    <row r="495" spans="33:33" x14ac:dyDescent="0.3">
      <c r="AG495" s="957" t="str">
        <f t="shared" si="7"/>
        <v/>
      </c>
    </row>
    <row r="496" spans="33:33" x14ac:dyDescent="0.3">
      <c r="AG496" s="957" t="str">
        <f t="shared" si="7"/>
        <v/>
      </c>
    </row>
    <row r="497" spans="33:33" x14ac:dyDescent="0.3">
      <c r="AG497" s="957" t="str">
        <f t="shared" si="7"/>
        <v/>
      </c>
    </row>
    <row r="498" spans="33:33" x14ac:dyDescent="0.3">
      <c r="AG498" s="957" t="str">
        <f t="shared" si="7"/>
        <v/>
      </c>
    </row>
    <row r="499" spans="33:33" x14ac:dyDescent="0.3">
      <c r="AG499" s="957" t="str">
        <f t="shared" si="7"/>
        <v/>
      </c>
    </row>
    <row r="500" spans="33:33" x14ac:dyDescent="0.3">
      <c r="AG500" s="957" t="str">
        <f t="shared" si="7"/>
        <v/>
      </c>
    </row>
    <row r="501" spans="33:33" x14ac:dyDescent="0.3">
      <c r="AG501" s="957" t="str">
        <f t="shared" si="7"/>
        <v/>
      </c>
    </row>
    <row r="502" spans="33:33" x14ac:dyDescent="0.3">
      <c r="AG502" s="957" t="str">
        <f t="shared" si="7"/>
        <v/>
      </c>
    </row>
    <row r="503" spans="33:33" x14ac:dyDescent="0.3">
      <c r="AG503" s="957" t="str">
        <f t="shared" si="7"/>
        <v/>
      </c>
    </row>
    <row r="504" spans="33:33" x14ac:dyDescent="0.3">
      <c r="AG504" s="957" t="str">
        <f t="shared" si="7"/>
        <v/>
      </c>
    </row>
    <row r="505" spans="33:33" x14ac:dyDescent="0.3">
      <c r="AG505" s="957" t="str">
        <f t="shared" si="7"/>
        <v/>
      </c>
    </row>
    <row r="506" spans="33:33" x14ac:dyDescent="0.3">
      <c r="AG506" s="957" t="str">
        <f t="shared" si="7"/>
        <v/>
      </c>
    </row>
    <row r="507" spans="33:33" x14ac:dyDescent="0.3">
      <c r="AG507" s="957" t="str">
        <f t="shared" si="7"/>
        <v/>
      </c>
    </row>
    <row r="508" spans="33:33" x14ac:dyDescent="0.3">
      <c r="AG508" s="957" t="str">
        <f t="shared" si="7"/>
        <v/>
      </c>
    </row>
    <row r="509" spans="33:33" x14ac:dyDescent="0.3">
      <c r="AG509" s="957" t="str">
        <f t="shared" si="7"/>
        <v/>
      </c>
    </row>
    <row r="510" spans="33:33" x14ac:dyDescent="0.3">
      <c r="AG510" s="957" t="str">
        <f t="shared" si="7"/>
        <v/>
      </c>
    </row>
    <row r="511" spans="33:33" x14ac:dyDescent="0.3">
      <c r="AG511" s="957" t="str">
        <f t="shared" si="7"/>
        <v/>
      </c>
    </row>
    <row r="512" spans="33:33" x14ac:dyDescent="0.3">
      <c r="AG512" s="957" t="str">
        <f t="shared" si="7"/>
        <v/>
      </c>
    </row>
    <row r="513" spans="33:33" x14ac:dyDescent="0.3">
      <c r="AG513" s="957" t="str">
        <f t="shared" si="7"/>
        <v/>
      </c>
    </row>
    <row r="514" spans="33:33" x14ac:dyDescent="0.3">
      <c r="AG514" s="957" t="str">
        <f t="shared" si="7"/>
        <v/>
      </c>
    </row>
    <row r="515" spans="33:33" x14ac:dyDescent="0.3">
      <c r="AG515" s="957" t="str">
        <f t="shared" ref="AG515:AG578" si="8">LEFT(A515,12)</f>
        <v/>
      </c>
    </row>
    <row r="516" spans="33:33" x14ac:dyDescent="0.3">
      <c r="AG516" s="957" t="str">
        <f t="shared" si="8"/>
        <v/>
      </c>
    </row>
    <row r="517" spans="33:33" x14ac:dyDescent="0.3">
      <c r="AG517" s="957" t="str">
        <f t="shared" si="8"/>
        <v/>
      </c>
    </row>
    <row r="518" spans="33:33" x14ac:dyDescent="0.3">
      <c r="AG518" s="957" t="str">
        <f t="shared" si="8"/>
        <v/>
      </c>
    </row>
    <row r="519" spans="33:33" x14ac:dyDescent="0.3">
      <c r="AG519" s="957" t="str">
        <f t="shared" si="8"/>
        <v/>
      </c>
    </row>
    <row r="520" spans="33:33" x14ac:dyDescent="0.3">
      <c r="AG520" s="957" t="str">
        <f t="shared" si="8"/>
        <v/>
      </c>
    </row>
    <row r="521" spans="33:33" x14ac:dyDescent="0.3">
      <c r="AG521" s="957" t="str">
        <f t="shared" si="8"/>
        <v/>
      </c>
    </row>
    <row r="522" spans="33:33" x14ac:dyDescent="0.3">
      <c r="AG522" s="957" t="str">
        <f t="shared" si="8"/>
        <v/>
      </c>
    </row>
    <row r="523" spans="33:33" x14ac:dyDescent="0.3">
      <c r="AG523" s="957" t="str">
        <f t="shared" si="8"/>
        <v/>
      </c>
    </row>
    <row r="524" spans="33:33" x14ac:dyDescent="0.3">
      <c r="AG524" s="957" t="str">
        <f t="shared" si="8"/>
        <v/>
      </c>
    </row>
    <row r="525" spans="33:33" x14ac:dyDescent="0.3">
      <c r="AG525" s="957" t="str">
        <f t="shared" si="8"/>
        <v/>
      </c>
    </row>
    <row r="526" spans="33:33" x14ac:dyDescent="0.3">
      <c r="AG526" s="957" t="str">
        <f t="shared" si="8"/>
        <v/>
      </c>
    </row>
    <row r="527" spans="33:33" x14ac:dyDescent="0.3">
      <c r="AG527" s="957" t="str">
        <f t="shared" si="8"/>
        <v/>
      </c>
    </row>
    <row r="528" spans="33:33" x14ac:dyDescent="0.3">
      <c r="AG528" s="957" t="str">
        <f t="shared" si="8"/>
        <v/>
      </c>
    </row>
    <row r="529" spans="33:33" x14ac:dyDescent="0.3">
      <c r="AG529" s="957" t="str">
        <f t="shared" si="8"/>
        <v/>
      </c>
    </row>
    <row r="530" spans="33:33" x14ac:dyDescent="0.3">
      <c r="AG530" s="957" t="str">
        <f t="shared" si="8"/>
        <v/>
      </c>
    </row>
    <row r="531" spans="33:33" x14ac:dyDescent="0.3">
      <c r="AG531" s="957" t="str">
        <f t="shared" si="8"/>
        <v/>
      </c>
    </row>
    <row r="532" spans="33:33" x14ac:dyDescent="0.3">
      <c r="AG532" s="957" t="str">
        <f t="shared" si="8"/>
        <v/>
      </c>
    </row>
    <row r="533" spans="33:33" x14ac:dyDescent="0.3">
      <c r="AG533" s="957" t="str">
        <f t="shared" si="8"/>
        <v/>
      </c>
    </row>
    <row r="534" spans="33:33" x14ac:dyDescent="0.3">
      <c r="AG534" s="957" t="str">
        <f t="shared" si="8"/>
        <v/>
      </c>
    </row>
    <row r="535" spans="33:33" x14ac:dyDescent="0.3">
      <c r="AG535" s="957" t="str">
        <f t="shared" si="8"/>
        <v/>
      </c>
    </row>
    <row r="536" spans="33:33" x14ac:dyDescent="0.3">
      <c r="AG536" s="957" t="str">
        <f t="shared" si="8"/>
        <v/>
      </c>
    </row>
    <row r="537" spans="33:33" x14ac:dyDescent="0.3">
      <c r="AG537" s="957" t="str">
        <f t="shared" si="8"/>
        <v/>
      </c>
    </row>
    <row r="538" spans="33:33" x14ac:dyDescent="0.3">
      <c r="AG538" s="957" t="str">
        <f t="shared" si="8"/>
        <v/>
      </c>
    </row>
    <row r="539" spans="33:33" x14ac:dyDescent="0.3">
      <c r="AG539" s="957" t="str">
        <f t="shared" si="8"/>
        <v/>
      </c>
    </row>
    <row r="540" spans="33:33" x14ac:dyDescent="0.3">
      <c r="AG540" s="957" t="str">
        <f t="shared" si="8"/>
        <v/>
      </c>
    </row>
    <row r="541" spans="33:33" x14ac:dyDescent="0.3">
      <c r="AG541" s="957" t="str">
        <f t="shared" si="8"/>
        <v/>
      </c>
    </row>
    <row r="542" spans="33:33" x14ac:dyDescent="0.3">
      <c r="AG542" s="957" t="str">
        <f t="shared" si="8"/>
        <v/>
      </c>
    </row>
    <row r="543" spans="33:33" x14ac:dyDescent="0.3">
      <c r="AG543" s="957" t="str">
        <f t="shared" si="8"/>
        <v/>
      </c>
    </row>
    <row r="544" spans="33:33" x14ac:dyDescent="0.3">
      <c r="AG544" s="957" t="str">
        <f t="shared" si="8"/>
        <v/>
      </c>
    </row>
    <row r="545" spans="33:33" x14ac:dyDescent="0.3">
      <c r="AG545" s="957" t="str">
        <f t="shared" si="8"/>
        <v/>
      </c>
    </row>
    <row r="546" spans="33:33" x14ac:dyDescent="0.3">
      <c r="AG546" s="957" t="str">
        <f t="shared" si="8"/>
        <v/>
      </c>
    </row>
    <row r="547" spans="33:33" x14ac:dyDescent="0.3">
      <c r="AG547" s="957" t="str">
        <f t="shared" si="8"/>
        <v/>
      </c>
    </row>
    <row r="548" spans="33:33" x14ac:dyDescent="0.3">
      <c r="AG548" s="957" t="str">
        <f t="shared" si="8"/>
        <v/>
      </c>
    </row>
    <row r="549" spans="33:33" x14ac:dyDescent="0.3">
      <c r="AG549" s="957" t="str">
        <f t="shared" si="8"/>
        <v/>
      </c>
    </row>
    <row r="550" spans="33:33" x14ac:dyDescent="0.3">
      <c r="AG550" s="957" t="str">
        <f t="shared" si="8"/>
        <v/>
      </c>
    </row>
    <row r="551" spans="33:33" x14ac:dyDescent="0.3">
      <c r="AG551" s="957" t="str">
        <f t="shared" si="8"/>
        <v/>
      </c>
    </row>
    <row r="552" spans="33:33" x14ac:dyDescent="0.3">
      <c r="AG552" s="957" t="str">
        <f t="shared" si="8"/>
        <v/>
      </c>
    </row>
    <row r="553" spans="33:33" x14ac:dyDescent="0.3">
      <c r="AG553" s="957" t="str">
        <f t="shared" si="8"/>
        <v/>
      </c>
    </row>
    <row r="554" spans="33:33" x14ac:dyDescent="0.3">
      <c r="AG554" s="957" t="str">
        <f t="shared" si="8"/>
        <v/>
      </c>
    </row>
    <row r="555" spans="33:33" x14ac:dyDescent="0.3">
      <c r="AG555" s="957" t="str">
        <f t="shared" si="8"/>
        <v/>
      </c>
    </row>
    <row r="556" spans="33:33" x14ac:dyDescent="0.3">
      <c r="AG556" s="957" t="str">
        <f t="shared" si="8"/>
        <v/>
      </c>
    </row>
    <row r="557" spans="33:33" x14ac:dyDescent="0.3">
      <c r="AG557" s="957" t="str">
        <f t="shared" si="8"/>
        <v/>
      </c>
    </row>
    <row r="558" spans="33:33" x14ac:dyDescent="0.3">
      <c r="AG558" s="957" t="str">
        <f t="shared" si="8"/>
        <v/>
      </c>
    </row>
    <row r="559" spans="33:33" x14ac:dyDescent="0.3">
      <c r="AG559" s="957" t="str">
        <f t="shared" si="8"/>
        <v/>
      </c>
    </row>
    <row r="560" spans="33:33" x14ac:dyDescent="0.3">
      <c r="AG560" s="957" t="str">
        <f t="shared" si="8"/>
        <v/>
      </c>
    </row>
    <row r="561" spans="33:33" x14ac:dyDescent="0.3">
      <c r="AG561" s="957" t="str">
        <f t="shared" si="8"/>
        <v/>
      </c>
    </row>
    <row r="562" spans="33:33" x14ac:dyDescent="0.3">
      <c r="AG562" s="957" t="str">
        <f t="shared" si="8"/>
        <v/>
      </c>
    </row>
    <row r="563" spans="33:33" x14ac:dyDescent="0.3">
      <c r="AG563" s="957" t="str">
        <f t="shared" si="8"/>
        <v/>
      </c>
    </row>
    <row r="564" spans="33:33" x14ac:dyDescent="0.3">
      <c r="AG564" s="957" t="str">
        <f t="shared" si="8"/>
        <v/>
      </c>
    </row>
    <row r="565" spans="33:33" x14ac:dyDescent="0.3">
      <c r="AG565" s="957" t="str">
        <f t="shared" si="8"/>
        <v/>
      </c>
    </row>
    <row r="566" spans="33:33" x14ac:dyDescent="0.3">
      <c r="AG566" s="957" t="str">
        <f t="shared" si="8"/>
        <v/>
      </c>
    </row>
    <row r="567" spans="33:33" x14ac:dyDescent="0.3">
      <c r="AG567" s="957" t="str">
        <f t="shared" si="8"/>
        <v/>
      </c>
    </row>
    <row r="568" spans="33:33" x14ac:dyDescent="0.3">
      <c r="AG568" s="957" t="str">
        <f t="shared" si="8"/>
        <v/>
      </c>
    </row>
    <row r="569" spans="33:33" x14ac:dyDescent="0.3">
      <c r="AG569" s="957" t="str">
        <f t="shared" si="8"/>
        <v/>
      </c>
    </row>
    <row r="570" spans="33:33" x14ac:dyDescent="0.3">
      <c r="AG570" s="957" t="str">
        <f t="shared" si="8"/>
        <v/>
      </c>
    </row>
    <row r="571" spans="33:33" x14ac:dyDescent="0.3">
      <c r="AG571" s="957" t="str">
        <f t="shared" si="8"/>
        <v/>
      </c>
    </row>
    <row r="572" spans="33:33" x14ac:dyDescent="0.3">
      <c r="AG572" s="957" t="str">
        <f t="shared" si="8"/>
        <v/>
      </c>
    </row>
    <row r="573" spans="33:33" x14ac:dyDescent="0.3">
      <c r="AG573" s="957" t="str">
        <f t="shared" si="8"/>
        <v/>
      </c>
    </row>
    <row r="574" spans="33:33" x14ac:dyDescent="0.3">
      <c r="AG574" s="957" t="str">
        <f t="shared" si="8"/>
        <v/>
      </c>
    </row>
    <row r="575" spans="33:33" x14ac:dyDescent="0.3">
      <c r="AG575" s="957" t="str">
        <f t="shared" si="8"/>
        <v/>
      </c>
    </row>
    <row r="576" spans="33:33" x14ac:dyDescent="0.3">
      <c r="AG576" s="957" t="str">
        <f t="shared" si="8"/>
        <v/>
      </c>
    </row>
    <row r="577" spans="33:33" x14ac:dyDescent="0.3">
      <c r="AG577" s="957" t="str">
        <f t="shared" si="8"/>
        <v/>
      </c>
    </row>
    <row r="578" spans="33:33" x14ac:dyDescent="0.3">
      <c r="AG578" s="957" t="str">
        <f t="shared" si="8"/>
        <v/>
      </c>
    </row>
    <row r="579" spans="33:33" x14ac:dyDescent="0.3">
      <c r="AG579" s="957" t="str">
        <f t="shared" ref="AG579:AG642" si="9">LEFT(A579,12)</f>
        <v/>
      </c>
    </row>
    <row r="580" spans="33:33" x14ac:dyDescent="0.3">
      <c r="AG580" s="957" t="str">
        <f t="shared" si="9"/>
        <v/>
      </c>
    </row>
    <row r="581" spans="33:33" x14ac:dyDescent="0.3">
      <c r="AG581" s="957" t="str">
        <f t="shared" si="9"/>
        <v/>
      </c>
    </row>
    <row r="582" spans="33:33" x14ac:dyDescent="0.3">
      <c r="AG582" s="957" t="str">
        <f t="shared" si="9"/>
        <v/>
      </c>
    </row>
    <row r="583" spans="33:33" x14ac:dyDescent="0.3">
      <c r="AG583" s="957" t="str">
        <f t="shared" si="9"/>
        <v/>
      </c>
    </row>
    <row r="584" spans="33:33" x14ac:dyDescent="0.3">
      <c r="AG584" s="957" t="str">
        <f t="shared" si="9"/>
        <v/>
      </c>
    </row>
    <row r="585" spans="33:33" x14ac:dyDescent="0.3">
      <c r="AG585" s="957" t="str">
        <f t="shared" si="9"/>
        <v/>
      </c>
    </row>
    <row r="586" spans="33:33" x14ac:dyDescent="0.3">
      <c r="AG586" s="957" t="str">
        <f t="shared" si="9"/>
        <v/>
      </c>
    </row>
    <row r="587" spans="33:33" x14ac:dyDescent="0.3">
      <c r="AG587" s="957" t="str">
        <f t="shared" si="9"/>
        <v/>
      </c>
    </row>
    <row r="588" spans="33:33" x14ac:dyDescent="0.3">
      <c r="AG588" s="957" t="str">
        <f t="shared" si="9"/>
        <v/>
      </c>
    </row>
    <row r="589" spans="33:33" x14ac:dyDescent="0.3">
      <c r="AG589" s="957" t="str">
        <f t="shared" si="9"/>
        <v/>
      </c>
    </row>
    <row r="590" spans="33:33" x14ac:dyDescent="0.3">
      <c r="AG590" s="957" t="str">
        <f t="shared" si="9"/>
        <v/>
      </c>
    </row>
    <row r="591" spans="33:33" x14ac:dyDescent="0.3">
      <c r="AG591" s="957" t="str">
        <f t="shared" si="9"/>
        <v/>
      </c>
    </row>
    <row r="592" spans="33:33" x14ac:dyDescent="0.3">
      <c r="AG592" s="957" t="str">
        <f t="shared" si="9"/>
        <v/>
      </c>
    </row>
    <row r="593" spans="33:33" x14ac:dyDescent="0.3">
      <c r="AG593" s="957" t="str">
        <f t="shared" si="9"/>
        <v/>
      </c>
    </row>
    <row r="594" spans="33:33" x14ac:dyDescent="0.3">
      <c r="AG594" s="957" t="str">
        <f t="shared" si="9"/>
        <v/>
      </c>
    </row>
    <row r="595" spans="33:33" x14ac:dyDescent="0.3">
      <c r="AG595" s="957" t="str">
        <f t="shared" si="9"/>
        <v/>
      </c>
    </row>
    <row r="596" spans="33:33" x14ac:dyDescent="0.3">
      <c r="AG596" s="957" t="str">
        <f t="shared" si="9"/>
        <v/>
      </c>
    </row>
    <row r="597" spans="33:33" x14ac:dyDescent="0.3">
      <c r="AG597" s="957" t="str">
        <f t="shared" si="9"/>
        <v/>
      </c>
    </row>
    <row r="598" spans="33:33" x14ac:dyDescent="0.3">
      <c r="AG598" s="957" t="str">
        <f t="shared" si="9"/>
        <v/>
      </c>
    </row>
    <row r="599" spans="33:33" x14ac:dyDescent="0.3">
      <c r="AG599" s="957" t="str">
        <f t="shared" si="9"/>
        <v/>
      </c>
    </row>
    <row r="600" spans="33:33" x14ac:dyDescent="0.3">
      <c r="AG600" s="957" t="str">
        <f t="shared" si="9"/>
        <v/>
      </c>
    </row>
    <row r="601" spans="33:33" x14ac:dyDescent="0.3">
      <c r="AG601" s="957" t="str">
        <f t="shared" si="9"/>
        <v/>
      </c>
    </row>
    <row r="602" spans="33:33" x14ac:dyDescent="0.3">
      <c r="AG602" s="957" t="str">
        <f t="shared" si="9"/>
        <v/>
      </c>
    </row>
    <row r="603" spans="33:33" x14ac:dyDescent="0.3">
      <c r="AG603" s="957" t="str">
        <f t="shared" si="9"/>
        <v/>
      </c>
    </row>
    <row r="604" spans="33:33" x14ac:dyDescent="0.3">
      <c r="AG604" s="957" t="str">
        <f t="shared" si="9"/>
        <v/>
      </c>
    </row>
    <row r="605" spans="33:33" x14ac:dyDescent="0.3">
      <c r="AG605" s="957" t="str">
        <f t="shared" si="9"/>
        <v/>
      </c>
    </row>
    <row r="606" spans="33:33" x14ac:dyDescent="0.3">
      <c r="AG606" s="957" t="str">
        <f t="shared" si="9"/>
        <v/>
      </c>
    </row>
    <row r="607" spans="33:33" x14ac:dyDescent="0.3">
      <c r="AG607" s="957" t="str">
        <f t="shared" si="9"/>
        <v/>
      </c>
    </row>
    <row r="608" spans="33:33" x14ac:dyDescent="0.3">
      <c r="AG608" s="957" t="str">
        <f t="shared" si="9"/>
        <v/>
      </c>
    </row>
    <row r="609" spans="33:33" x14ac:dyDescent="0.3">
      <c r="AG609" s="957" t="str">
        <f t="shared" si="9"/>
        <v/>
      </c>
    </row>
    <row r="610" spans="33:33" x14ac:dyDescent="0.3">
      <c r="AG610" s="957" t="str">
        <f t="shared" si="9"/>
        <v/>
      </c>
    </row>
    <row r="611" spans="33:33" x14ac:dyDescent="0.3">
      <c r="AG611" s="957" t="str">
        <f t="shared" si="9"/>
        <v/>
      </c>
    </row>
    <row r="612" spans="33:33" x14ac:dyDescent="0.3">
      <c r="AG612" s="957" t="str">
        <f t="shared" si="9"/>
        <v/>
      </c>
    </row>
    <row r="613" spans="33:33" x14ac:dyDescent="0.3">
      <c r="AG613" s="957" t="str">
        <f t="shared" si="9"/>
        <v/>
      </c>
    </row>
    <row r="614" spans="33:33" x14ac:dyDescent="0.3">
      <c r="AG614" s="957" t="str">
        <f t="shared" si="9"/>
        <v/>
      </c>
    </row>
    <row r="615" spans="33:33" x14ac:dyDescent="0.3">
      <c r="AG615" s="957" t="str">
        <f t="shared" si="9"/>
        <v/>
      </c>
    </row>
    <row r="616" spans="33:33" x14ac:dyDescent="0.3">
      <c r="AG616" s="957" t="str">
        <f t="shared" si="9"/>
        <v/>
      </c>
    </row>
    <row r="617" spans="33:33" x14ac:dyDescent="0.3">
      <c r="AG617" s="957" t="str">
        <f t="shared" si="9"/>
        <v/>
      </c>
    </row>
    <row r="618" spans="33:33" x14ac:dyDescent="0.3">
      <c r="AG618" s="957" t="str">
        <f t="shared" si="9"/>
        <v/>
      </c>
    </row>
    <row r="619" spans="33:33" x14ac:dyDescent="0.3">
      <c r="AG619" s="957" t="str">
        <f t="shared" si="9"/>
        <v/>
      </c>
    </row>
    <row r="620" spans="33:33" x14ac:dyDescent="0.3">
      <c r="AG620" s="957" t="str">
        <f t="shared" si="9"/>
        <v/>
      </c>
    </row>
    <row r="621" spans="33:33" x14ac:dyDescent="0.3">
      <c r="AG621" s="957" t="str">
        <f t="shared" si="9"/>
        <v/>
      </c>
    </row>
    <row r="622" spans="33:33" x14ac:dyDescent="0.3">
      <c r="AG622" s="957" t="str">
        <f t="shared" si="9"/>
        <v/>
      </c>
    </row>
    <row r="623" spans="33:33" x14ac:dyDescent="0.3">
      <c r="AG623" s="957" t="str">
        <f t="shared" si="9"/>
        <v/>
      </c>
    </row>
    <row r="624" spans="33:33" x14ac:dyDescent="0.3">
      <c r="AG624" s="957" t="str">
        <f t="shared" si="9"/>
        <v/>
      </c>
    </row>
    <row r="625" spans="33:33" x14ac:dyDescent="0.3">
      <c r="AG625" s="957" t="str">
        <f t="shared" si="9"/>
        <v/>
      </c>
    </row>
    <row r="626" spans="33:33" x14ac:dyDescent="0.3">
      <c r="AG626" s="957" t="str">
        <f t="shared" si="9"/>
        <v/>
      </c>
    </row>
    <row r="627" spans="33:33" x14ac:dyDescent="0.3">
      <c r="AG627" s="957" t="str">
        <f t="shared" si="9"/>
        <v/>
      </c>
    </row>
    <row r="628" spans="33:33" x14ac:dyDescent="0.3">
      <c r="AG628" s="957" t="str">
        <f t="shared" si="9"/>
        <v/>
      </c>
    </row>
    <row r="629" spans="33:33" x14ac:dyDescent="0.3">
      <c r="AG629" s="957" t="str">
        <f t="shared" si="9"/>
        <v/>
      </c>
    </row>
    <row r="630" spans="33:33" x14ac:dyDescent="0.3">
      <c r="AG630" s="957" t="str">
        <f t="shared" si="9"/>
        <v/>
      </c>
    </row>
    <row r="631" spans="33:33" x14ac:dyDescent="0.3">
      <c r="AG631" s="957" t="str">
        <f t="shared" si="9"/>
        <v/>
      </c>
    </row>
    <row r="632" spans="33:33" x14ac:dyDescent="0.3">
      <c r="AG632" s="957" t="str">
        <f t="shared" si="9"/>
        <v/>
      </c>
    </row>
    <row r="633" spans="33:33" x14ac:dyDescent="0.3">
      <c r="AG633" s="957" t="str">
        <f t="shared" si="9"/>
        <v/>
      </c>
    </row>
    <row r="634" spans="33:33" x14ac:dyDescent="0.3">
      <c r="AG634" s="957" t="str">
        <f t="shared" si="9"/>
        <v/>
      </c>
    </row>
    <row r="635" spans="33:33" x14ac:dyDescent="0.3">
      <c r="AG635" s="957" t="str">
        <f t="shared" si="9"/>
        <v/>
      </c>
    </row>
    <row r="636" spans="33:33" x14ac:dyDescent="0.3">
      <c r="AG636" s="957" t="str">
        <f t="shared" si="9"/>
        <v/>
      </c>
    </row>
    <row r="637" spans="33:33" x14ac:dyDescent="0.3">
      <c r="AG637" s="957" t="str">
        <f t="shared" si="9"/>
        <v/>
      </c>
    </row>
    <row r="638" spans="33:33" x14ac:dyDescent="0.3">
      <c r="AG638" s="957" t="str">
        <f t="shared" si="9"/>
        <v/>
      </c>
    </row>
    <row r="639" spans="33:33" x14ac:dyDescent="0.3">
      <c r="AG639" s="957" t="str">
        <f t="shared" si="9"/>
        <v/>
      </c>
    </row>
    <row r="640" spans="33:33" x14ac:dyDescent="0.3">
      <c r="AG640" s="957" t="str">
        <f t="shared" si="9"/>
        <v/>
      </c>
    </row>
    <row r="641" spans="33:33" x14ac:dyDescent="0.3">
      <c r="AG641" s="957" t="str">
        <f t="shared" si="9"/>
        <v/>
      </c>
    </row>
    <row r="642" spans="33:33" x14ac:dyDescent="0.3">
      <c r="AG642" s="957" t="str">
        <f t="shared" si="9"/>
        <v/>
      </c>
    </row>
    <row r="643" spans="33:33" x14ac:dyDescent="0.3">
      <c r="AG643" s="957" t="str">
        <f t="shared" ref="AG643:AG706" si="10">LEFT(A643,12)</f>
        <v/>
      </c>
    </row>
    <row r="644" spans="33:33" x14ac:dyDescent="0.3">
      <c r="AG644" s="957" t="str">
        <f t="shared" si="10"/>
        <v/>
      </c>
    </row>
    <row r="645" spans="33:33" x14ac:dyDescent="0.3">
      <c r="AG645" s="957" t="str">
        <f t="shared" si="10"/>
        <v/>
      </c>
    </row>
    <row r="646" spans="33:33" x14ac:dyDescent="0.3">
      <c r="AG646" s="957" t="str">
        <f t="shared" si="10"/>
        <v/>
      </c>
    </row>
    <row r="647" spans="33:33" x14ac:dyDescent="0.3">
      <c r="AG647" s="957" t="str">
        <f t="shared" si="10"/>
        <v/>
      </c>
    </row>
    <row r="648" spans="33:33" x14ac:dyDescent="0.3">
      <c r="AG648" s="957" t="str">
        <f t="shared" si="10"/>
        <v/>
      </c>
    </row>
    <row r="649" spans="33:33" x14ac:dyDescent="0.3">
      <c r="AG649" s="957" t="str">
        <f t="shared" si="10"/>
        <v/>
      </c>
    </row>
    <row r="650" spans="33:33" x14ac:dyDescent="0.3">
      <c r="AG650" s="957" t="str">
        <f t="shared" si="10"/>
        <v/>
      </c>
    </row>
    <row r="651" spans="33:33" x14ac:dyDescent="0.3">
      <c r="AG651" s="957" t="str">
        <f t="shared" si="10"/>
        <v/>
      </c>
    </row>
    <row r="652" spans="33:33" x14ac:dyDescent="0.3">
      <c r="AG652" s="957" t="str">
        <f t="shared" si="10"/>
        <v/>
      </c>
    </row>
    <row r="653" spans="33:33" x14ac:dyDescent="0.3">
      <c r="AG653" s="957" t="str">
        <f t="shared" si="10"/>
        <v/>
      </c>
    </row>
    <row r="654" spans="33:33" x14ac:dyDescent="0.3">
      <c r="AG654" s="957" t="str">
        <f t="shared" si="10"/>
        <v/>
      </c>
    </row>
    <row r="655" spans="33:33" x14ac:dyDescent="0.3">
      <c r="AG655" s="957" t="str">
        <f t="shared" si="10"/>
        <v/>
      </c>
    </row>
    <row r="656" spans="33:33" x14ac:dyDescent="0.3">
      <c r="AG656" s="957" t="str">
        <f t="shared" si="10"/>
        <v/>
      </c>
    </row>
    <row r="657" spans="33:33" x14ac:dyDescent="0.3">
      <c r="AG657" s="957" t="str">
        <f t="shared" si="10"/>
        <v/>
      </c>
    </row>
    <row r="658" spans="33:33" x14ac:dyDescent="0.3">
      <c r="AG658" s="957" t="str">
        <f t="shared" si="10"/>
        <v/>
      </c>
    </row>
    <row r="659" spans="33:33" x14ac:dyDescent="0.3">
      <c r="AG659" s="957" t="str">
        <f t="shared" si="10"/>
        <v/>
      </c>
    </row>
    <row r="660" spans="33:33" x14ac:dyDescent="0.3">
      <c r="AG660" s="957" t="str">
        <f t="shared" si="10"/>
        <v/>
      </c>
    </row>
    <row r="661" spans="33:33" x14ac:dyDescent="0.3">
      <c r="AG661" s="957" t="str">
        <f t="shared" si="10"/>
        <v/>
      </c>
    </row>
    <row r="662" spans="33:33" x14ac:dyDescent="0.3">
      <c r="AG662" s="957" t="str">
        <f t="shared" si="10"/>
        <v/>
      </c>
    </row>
    <row r="663" spans="33:33" x14ac:dyDescent="0.3">
      <c r="AG663" s="957" t="str">
        <f t="shared" si="10"/>
        <v/>
      </c>
    </row>
    <row r="664" spans="33:33" x14ac:dyDescent="0.3">
      <c r="AG664" s="957" t="str">
        <f t="shared" si="10"/>
        <v/>
      </c>
    </row>
    <row r="665" spans="33:33" x14ac:dyDescent="0.3">
      <c r="AG665" s="957" t="str">
        <f t="shared" si="10"/>
        <v/>
      </c>
    </row>
    <row r="666" spans="33:33" x14ac:dyDescent="0.3">
      <c r="AG666" s="957" t="str">
        <f t="shared" si="10"/>
        <v/>
      </c>
    </row>
    <row r="667" spans="33:33" x14ac:dyDescent="0.3">
      <c r="AG667" s="957" t="str">
        <f t="shared" si="10"/>
        <v/>
      </c>
    </row>
    <row r="668" spans="33:33" x14ac:dyDescent="0.3">
      <c r="AG668" s="957" t="str">
        <f t="shared" si="10"/>
        <v/>
      </c>
    </row>
    <row r="669" spans="33:33" x14ac:dyDescent="0.3">
      <c r="AG669" s="957" t="str">
        <f t="shared" si="10"/>
        <v/>
      </c>
    </row>
    <row r="670" spans="33:33" x14ac:dyDescent="0.3">
      <c r="AG670" s="957" t="str">
        <f t="shared" si="10"/>
        <v/>
      </c>
    </row>
    <row r="671" spans="33:33" x14ac:dyDescent="0.3">
      <c r="AG671" s="957" t="str">
        <f t="shared" si="10"/>
        <v/>
      </c>
    </row>
    <row r="672" spans="33:33" x14ac:dyDescent="0.3">
      <c r="AG672" s="957" t="str">
        <f t="shared" si="10"/>
        <v/>
      </c>
    </row>
    <row r="673" spans="33:33" x14ac:dyDescent="0.3">
      <c r="AG673" s="957" t="str">
        <f t="shared" si="10"/>
        <v/>
      </c>
    </row>
    <row r="674" spans="33:33" x14ac:dyDescent="0.3">
      <c r="AG674" s="957" t="str">
        <f t="shared" si="10"/>
        <v/>
      </c>
    </row>
    <row r="675" spans="33:33" x14ac:dyDescent="0.3">
      <c r="AG675" s="957" t="str">
        <f t="shared" si="10"/>
        <v/>
      </c>
    </row>
    <row r="676" spans="33:33" x14ac:dyDescent="0.3">
      <c r="AG676" s="957" t="str">
        <f t="shared" si="10"/>
        <v/>
      </c>
    </row>
    <row r="677" spans="33:33" x14ac:dyDescent="0.3">
      <c r="AG677" s="957" t="str">
        <f t="shared" si="10"/>
        <v/>
      </c>
    </row>
    <row r="678" spans="33:33" x14ac:dyDescent="0.3">
      <c r="AG678" s="957" t="str">
        <f t="shared" si="10"/>
        <v/>
      </c>
    </row>
    <row r="679" spans="33:33" x14ac:dyDescent="0.3">
      <c r="AG679" s="957" t="str">
        <f t="shared" si="10"/>
        <v/>
      </c>
    </row>
    <row r="680" spans="33:33" x14ac:dyDescent="0.3">
      <c r="AG680" s="957" t="str">
        <f t="shared" si="10"/>
        <v/>
      </c>
    </row>
    <row r="681" spans="33:33" x14ac:dyDescent="0.3">
      <c r="AG681" s="957" t="str">
        <f t="shared" si="10"/>
        <v/>
      </c>
    </row>
    <row r="682" spans="33:33" x14ac:dyDescent="0.3">
      <c r="AG682" s="957" t="str">
        <f t="shared" si="10"/>
        <v/>
      </c>
    </row>
    <row r="683" spans="33:33" x14ac:dyDescent="0.3">
      <c r="AG683" s="957" t="str">
        <f t="shared" si="10"/>
        <v/>
      </c>
    </row>
    <row r="684" spans="33:33" x14ac:dyDescent="0.3">
      <c r="AG684" s="957" t="str">
        <f t="shared" si="10"/>
        <v/>
      </c>
    </row>
    <row r="685" spans="33:33" x14ac:dyDescent="0.3">
      <c r="AG685" s="957" t="str">
        <f t="shared" si="10"/>
        <v/>
      </c>
    </row>
    <row r="686" spans="33:33" x14ac:dyDescent="0.3">
      <c r="AG686" s="957" t="str">
        <f t="shared" si="10"/>
        <v/>
      </c>
    </row>
    <row r="687" spans="33:33" x14ac:dyDescent="0.3">
      <c r="AG687" s="957" t="str">
        <f t="shared" si="10"/>
        <v/>
      </c>
    </row>
    <row r="688" spans="33:33" x14ac:dyDescent="0.3">
      <c r="AG688" s="957" t="str">
        <f t="shared" si="10"/>
        <v/>
      </c>
    </row>
    <row r="689" spans="33:33" x14ac:dyDescent="0.3">
      <c r="AG689" s="957" t="str">
        <f t="shared" si="10"/>
        <v/>
      </c>
    </row>
    <row r="690" spans="33:33" x14ac:dyDescent="0.3">
      <c r="AG690" s="957" t="str">
        <f t="shared" si="10"/>
        <v/>
      </c>
    </row>
    <row r="691" spans="33:33" x14ac:dyDescent="0.3">
      <c r="AG691" s="957" t="str">
        <f t="shared" si="10"/>
        <v/>
      </c>
    </row>
    <row r="692" spans="33:33" x14ac:dyDescent="0.3">
      <c r="AG692" s="957" t="str">
        <f t="shared" si="10"/>
        <v/>
      </c>
    </row>
    <row r="693" spans="33:33" x14ac:dyDescent="0.3">
      <c r="AG693" s="957" t="str">
        <f t="shared" si="10"/>
        <v/>
      </c>
    </row>
    <row r="694" spans="33:33" x14ac:dyDescent="0.3">
      <c r="AG694" s="957" t="str">
        <f t="shared" si="10"/>
        <v/>
      </c>
    </row>
    <row r="695" spans="33:33" x14ac:dyDescent="0.3">
      <c r="AG695" s="957" t="str">
        <f t="shared" si="10"/>
        <v/>
      </c>
    </row>
    <row r="696" spans="33:33" x14ac:dyDescent="0.3">
      <c r="AG696" s="957" t="str">
        <f t="shared" si="10"/>
        <v/>
      </c>
    </row>
    <row r="697" spans="33:33" x14ac:dyDescent="0.3">
      <c r="AG697" s="957" t="str">
        <f t="shared" si="10"/>
        <v/>
      </c>
    </row>
    <row r="698" spans="33:33" x14ac:dyDescent="0.3">
      <c r="AG698" s="957" t="str">
        <f t="shared" si="10"/>
        <v/>
      </c>
    </row>
    <row r="699" spans="33:33" x14ac:dyDescent="0.3">
      <c r="AG699" s="957" t="str">
        <f t="shared" si="10"/>
        <v/>
      </c>
    </row>
    <row r="700" spans="33:33" x14ac:dyDescent="0.3">
      <c r="AG700" s="957" t="str">
        <f t="shared" si="10"/>
        <v/>
      </c>
    </row>
    <row r="701" spans="33:33" x14ac:dyDescent="0.3">
      <c r="AG701" s="957" t="str">
        <f t="shared" si="10"/>
        <v/>
      </c>
    </row>
    <row r="702" spans="33:33" x14ac:dyDescent="0.3">
      <c r="AG702" s="957" t="str">
        <f t="shared" si="10"/>
        <v/>
      </c>
    </row>
    <row r="703" spans="33:33" x14ac:dyDescent="0.3">
      <c r="AG703" s="957" t="str">
        <f t="shared" si="10"/>
        <v/>
      </c>
    </row>
    <row r="704" spans="33:33" x14ac:dyDescent="0.3">
      <c r="AG704" s="957" t="str">
        <f t="shared" si="10"/>
        <v/>
      </c>
    </row>
    <row r="705" spans="33:33" x14ac:dyDescent="0.3">
      <c r="AG705" s="957" t="str">
        <f t="shared" si="10"/>
        <v/>
      </c>
    </row>
    <row r="706" spans="33:33" x14ac:dyDescent="0.3">
      <c r="AG706" s="957" t="str">
        <f t="shared" si="10"/>
        <v/>
      </c>
    </row>
    <row r="707" spans="33:33" x14ac:dyDescent="0.3">
      <c r="AG707" s="957" t="str">
        <f t="shared" ref="AG707:AG770" si="11">LEFT(A707,12)</f>
        <v/>
      </c>
    </row>
    <row r="708" spans="33:33" x14ac:dyDescent="0.3">
      <c r="AG708" s="957" t="str">
        <f t="shared" si="11"/>
        <v/>
      </c>
    </row>
    <row r="709" spans="33:33" x14ac:dyDescent="0.3">
      <c r="AG709" s="957" t="str">
        <f t="shared" si="11"/>
        <v/>
      </c>
    </row>
    <row r="710" spans="33:33" x14ac:dyDescent="0.3">
      <c r="AG710" s="957" t="str">
        <f t="shared" si="11"/>
        <v/>
      </c>
    </row>
    <row r="711" spans="33:33" x14ac:dyDescent="0.3">
      <c r="AG711" s="957" t="str">
        <f t="shared" si="11"/>
        <v/>
      </c>
    </row>
    <row r="712" spans="33:33" x14ac:dyDescent="0.3">
      <c r="AG712" s="957" t="str">
        <f t="shared" si="11"/>
        <v/>
      </c>
    </row>
    <row r="713" spans="33:33" x14ac:dyDescent="0.3">
      <c r="AG713" s="957" t="str">
        <f t="shared" si="11"/>
        <v/>
      </c>
    </row>
    <row r="714" spans="33:33" x14ac:dyDescent="0.3">
      <c r="AG714" s="957" t="str">
        <f t="shared" si="11"/>
        <v/>
      </c>
    </row>
    <row r="715" spans="33:33" x14ac:dyDescent="0.3">
      <c r="AG715" s="957" t="str">
        <f t="shared" si="11"/>
        <v/>
      </c>
    </row>
    <row r="716" spans="33:33" x14ac:dyDescent="0.3">
      <c r="AG716" s="957" t="str">
        <f t="shared" si="11"/>
        <v/>
      </c>
    </row>
    <row r="717" spans="33:33" x14ac:dyDescent="0.3">
      <c r="AG717" s="957" t="str">
        <f t="shared" si="11"/>
        <v/>
      </c>
    </row>
    <row r="718" spans="33:33" x14ac:dyDescent="0.3">
      <c r="AG718" s="957" t="str">
        <f t="shared" si="11"/>
        <v/>
      </c>
    </row>
    <row r="719" spans="33:33" x14ac:dyDescent="0.3">
      <c r="AG719" s="957" t="str">
        <f t="shared" si="11"/>
        <v/>
      </c>
    </row>
    <row r="720" spans="33:33" x14ac:dyDescent="0.3">
      <c r="AG720" s="957" t="str">
        <f t="shared" si="11"/>
        <v/>
      </c>
    </row>
    <row r="721" spans="33:33" x14ac:dyDescent="0.3">
      <c r="AG721" s="957" t="str">
        <f t="shared" si="11"/>
        <v/>
      </c>
    </row>
    <row r="722" spans="33:33" x14ac:dyDescent="0.3">
      <c r="AG722" s="957" t="str">
        <f t="shared" si="11"/>
        <v/>
      </c>
    </row>
    <row r="723" spans="33:33" x14ac:dyDescent="0.3">
      <c r="AG723" s="957" t="str">
        <f t="shared" si="11"/>
        <v/>
      </c>
    </row>
    <row r="724" spans="33:33" x14ac:dyDescent="0.3">
      <c r="AG724" s="957" t="str">
        <f t="shared" si="11"/>
        <v/>
      </c>
    </row>
    <row r="725" spans="33:33" x14ac:dyDescent="0.3">
      <c r="AG725" s="957" t="str">
        <f t="shared" si="11"/>
        <v/>
      </c>
    </row>
    <row r="726" spans="33:33" x14ac:dyDescent="0.3">
      <c r="AG726" s="957" t="str">
        <f t="shared" si="11"/>
        <v/>
      </c>
    </row>
    <row r="727" spans="33:33" x14ac:dyDescent="0.3">
      <c r="AG727" s="957" t="str">
        <f t="shared" si="11"/>
        <v/>
      </c>
    </row>
    <row r="728" spans="33:33" x14ac:dyDescent="0.3">
      <c r="AG728" s="957" t="str">
        <f t="shared" si="11"/>
        <v/>
      </c>
    </row>
    <row r="729" spans="33:33" x14ac:dyDescent="0.3">
      <c r="AG729" s="957" t="str">
        <f t="shared" si="11"/>
        <v/>
      </c>
    </row>
    <row r="730" spans="33:33" x14ac:dyDescent="0.3">
      <c r="AG730" s="957" t="str">
        <f t="shared" si="11"/>
        <v/>
      </c>
    </row>
    <row r="731" spans="33:33" x14ac:dyDescent="0.3">
      <c r="AG731" s="957" t="str">
        <f t="shared" si="11"/>
        <v/>
      </c>
    </row>
    <row r="732" spans="33:33" x14ac:dyDescent="0.3">
      <c r="AG732" s="957" t="str">
        <f t="shared" si="11"/>
        <v/>
      </c>
    </row>
    <row r="733" spans="33:33" x14ac:dyDescent="0.3">
      <c r="AG733" s="957" t="str">
        <f t="shared" si="11"/>
        <v/>
      </c>
    </row>
    <row r="734" spans="33:33" x14ac:dyDescent="0.3">
      <c r="AG734" s="957" t="str">
        <f t="shared" si="11"/>
        <v/>
      </c>
    </row>
    <row r="735" spans="33:33" x14ac:dyDescent="0.3">
      <c r="AG735" s="957" t="str">
        <f t="shared" si="11"/>
        <v/>
      </c>
    </row>
    <row r="736" spans="33:33" x14ac:dyDescent="0.3">
      <c r="AG736" s="957" t="str">
        <f t="shared" si="11"/>
        <v/>
      </c>
    </row>
    <row r="737" spans="33:33" x14ac:dyDescent="0.3">
      <c r="AG737" s="957" t="str">
        <f t="shared" si="11"/>
        <v/>
      </c>
    </row>
    <row r="738" spans="33:33" x14ac:dyDescent="0.3">
      <c r="AG738" s="957" t="str">
        <f t="shared" si="11"/>
        <v/>
      </c>
    </row>
    <row r="739" spans="33:33" x14ac:dyDescent="0.3">
      <c r="AG739" s="957" t="str">
        <f t="shared" si="11"/>
        <v/>
      </c>
    </row>
    <row r="740" spans="33:33" x14ac:dyDescent="0.3">
      <c r="AG740" s="957" t="str">
        <f t="shared" si="11"/>
        <v/>
      </c>
    </row>
    <row r="741" spans="33:33" x14ac:dyDescent="0.3">
      <c r="AG741" s="957" t="str">
        <f t="shared" si="11"/>
        <v/>
      </c>
    </row>
    <row r="742" spans="33:33" x14ac:dyDescent="0.3">
      <c r="AG742" s="957" t="str">
        <f t="shared" si="11"/>
        <v/>
      </c>
    </row>
    <row r="743" spans="33:33" x14ac:dyDescent="0.3">
      <c r="AG743" s="957" t="str">
        <f t="shared" si="11"/>
        <v/>
      </c>
    </row>
    <row r="744" spans="33:33" x14ac:dyDescent="0.3">
      <c r="AG744" s="957" t="str">
        <f t="shared" si="11"/>
        <v/>
      </c>
    </row>
    <row r="745" spans="33:33" x14ac:dyDescent="0.3">
      <c r="AG745" s="957" t="str">
        <f t="shared" si="11"/>
        <v/>
      </c>
    </row>
    <row r="746" spans="33:33" x14ac:dyDescent="0.3">
      <c r="AG746" s="957" t="str">
        <f t="shared" si="11"/>
        <v/>
      </c>
    </row>
    <row r="747" spans="33:33" x14ac:dyDescent="0.3">
      <c r="AG747" s="957" t="str">
        <f t="shared" si="11"/>
        <v/>
      </c>
    </row>
    <row r="748" spans="33:33" x14ac:dyDescent="0.3">
      <c r="AG748" s="957" t="str">
        <f t="shared" si="11"/>
        <v/>
      </c>
    </row>
    <row r="749" spans="33:33" x14ac:dyDescent="0.3">
      <c r="AG749" s="957" t="str">
        <f t="shared" si="11"/>
        <v/>
      </c>
    </row>
    <row r="750" spans="33:33" x14ac:dyDescent="0.3">
      <c r="AG750" s="957" t="str">
        <f t="shared" si="11"/>
        <v/>
      </c>
    </row>
    <row r="751" spans="33:33" x14ac:dyDescent="0.3">
      <c r="AG751" s="957" t="str">
        <f t="shared" si="11"/>
        <v/>
      </c>
    </row>
    <row r="752" spans="33:33" x14ac:dyDescent="0.3">
      <c r="AG752" s="957" t="str">
        <f t="shared" si="11"/>
        <v/>
      </c>
    </row>
    <row r="753" spans="33:33" x14ac:dyDescent="0.3">
      <c r="AG753" s="957" t="str">
        <f t="shared" si="11"/>
        <v/>
      </c>
    </row>
    <row r="754" spans="33:33" x14ac:dyDescent="0.3">
      <c r="AG754" s="957" t="str">
        <f t="shared" si="11"/>
        <v/>
      </c>
    </row>
    <row r="755" spans="33:33" x14ac:dyDescent="0.3">
      <c r="AG755" s="957" t="str">
        <f t="shared" si="11"/>
        <v/>
      </c>
    </row>
    <row r="756" spans="33:33" x14ac:dyDescent="0.3">
      <c r="AG756" s="957" t="str">
        <f t="shared" si="11"/>
        <v/>
      </c>
    </row>
    <row r="757" spans="33:33" x14ac:dyDescent="0.3">
      <c r="AG757" s="957" t="str">
        <f t="shared" si="11"/>
        <v/>
      </c>
    </row>
    <row r="758" spans="33:33" x14ac:dyDescent="0.3">
      <c r="AG758" s="957" t="str">
        <f t="shared" si="11"/>
        <v/>
      </c>
    </row>
    <row r="759" spans="33:33" x14ac:dyDescent="0.3">
      <c r="AG759" s="957" t="str">
        <f t="shared" si="11"/>
        <v/>
      </c>
    </row>
    <row r="760" spans="33:33" x14ac:dyDescent="0.3">
      <c r="AG760" s="957" t="str">
        <f t="shared" si="11"/>
        <v/>
      </c>
    </row>
    <row r="761" spans="33:33" x14ac:dyDescent="0.3">
      <c r="AG761" s="957" t="str">
        <f t="shared" si="11"/>
        <v/>
      </c>
    </row>
    <row r="762" spans="33:33" x14ac:dyDescent="0.3">
      <c r="AG762" s="957" t="str">
        <f t="shared" si="11"/>
        <v/>
      </c>
    </row>
    <row r="763" spans="33:33" x14ac:dyDescent="0.3">
      <c r="AG763" s="957" t="str">
        <f t="shared" si="11"/>
        <v/>
      </c>
    </row>
    <row r="764" spans="33:33" x14ac:dyDescent="0.3">
      <c r="AG764" s="957" t="str">
        <f t="shared" si="11"/>
        <v/>
      </c>
    </row>
    <row r="765" spans="33:33" x14ac:dyDescent="0.3">
      <c r="AG765" s="957" t="str">
        <f t="shared" si="11"/>
        <v/>
      </c>
    </row>
    <row r="766" spans="33:33" x14ac:dyDescent="0.3">
      <c r="AG766" s="957" t="str">
        <f t="shared" si="11"/>
        <v/>
      </c>
    </row>
    <row r="767" spans="33:33" x14ac:dyDescent="0.3">
      <c r="AG767" s="957" t="str">
        <f t="shared" si="11"/>
        <v/>
      </c>
    </row>
    <row r="768" spans="33:33" x14ac:dyDescent="0.3">
      <c r="AG768" s="957" t="str">
        <f t="shared" si="11"/>
        <v/>
      </c>
    </row>
    <row r="769" spans="33:33" x14ac:dyDescent="0.3">
      <c r="AG769" s="957" t="str">
        <f t="shared" si="11"/>
        <v/>
      </c>
    </row>
    <row r="770" spans="33:33" x14ac:dyDescent="0.3">
      <c r="AG770" s="957" t="str">
        <f t="shared" si="11"/>
        <v/>
      </c>
    </row>
    <row r="771" spans="33:33" x14ac:dyDescent="0.3">
      <c r="AG771" s="957" t="str">
        <f t="shared" ref="AG771:AG834" si="12">LEFT(A771,12)</f>
        <v/>
      </c>
    </row>
    <row r="772" spans="33:33" x14ac:dyDescent="0.3">
      <c r="AG772" s="957" t="str">
        <f t="shared" si="12"/>
        <v/>
      </c>
    </row>
    <row r="773" spans="33:33" x14ac:dyDescent="0.3">
      <c r="AG773" s="957" t="str">
        <f t="shared" si="12"/>
        <v/>
      </c>
    </row>
    <row r="774" spans="33:33" x14ac:dyDescent="0.3">
      <c r="AG774" s="957" t="str">
        <f t="shared" si="12"/>
        <v/>
      </c>
    </row>
    <row r="775" spans="33:33" x14ac:dyDescent="0.3">
      <c r="AG775" s="957" t="str">
        <f t="shared" si="12"/>
        <v/>
      </c>
    </row>
    <row r="776" spans="33:33" x14ac:dyDescent="0.3">
      <c r="AG776" s="957" t="str">
        <f t="shared" si="12"/>
        <v/>
      </c>
    </row>
    <row r="777" spans="33:33" x14ac:dyDescent="0.3">
      <c r="AG777" s="957" t="str">
        <f t="shared" si="12"/>
        <v/>
      </c>
    </row>
    <row r="778" spans="33:33" x14ac:dyDescent="0.3">
      <c r="AG778" s="957" t="str">
        <f t="shared" si="12"/>
        <v/>
      </c>
    </row>
    <row r="779" spans="33:33" x14ac:dyDescent="0.3">
      <c r="AG779" s="957" t="str">
        <f t="shared" si="12"/>
        <v/>
      </c>
    </row>
    <row r="780" spans="33:33" x14ac:dyDescent="0.3">
      <c r="AG780" s="957" t="str">
        <f t="shared" si="12"/>
        <v/>
      </c>
    </row>
    <row r="781" spans="33:33" x14ac:dyDescent="0.3">
      <c r="AG781" s="957" t="str">
        <f t="shared" si="12"/>
        <v/>
      </c>
    </row>
    <row r="782" spans="33:33" x14ac:dyDescent="0.3">
      <c r="AG782" s="957" t="str">
        <f t="shared" si="12"/>
        <v/>
      </c>
    </row>
    <row r="783" spans="33:33" x14ac:dyDescent="0.3">
      <c r="AG783" s="957" t="str">
        <f t="shared" si="12"/>
        <v/>
      </c>
    </row>
    <row r="784" spans="33:33" x14ac:dyDescent="0.3">
      <c r="AG784" s="957" t="str">
        <f t="shared" si="12"/>
        <v/>
      </c>
    </row>
    <row r="785" spans="33:33" x14ac:dyDescent="0.3">
      <c r="AG785" s="957" t="str">
        <f t="shared" si="12"/>
        <v/>
      </c>
    </row>
    <row r="786" spans="33:33" x14ac:dyDescent="0.3">
      <c r="AG786" s="957" t="str">
        <f t="shared" si="12"/>
        <v/>
      </c>
    </row>
    <row r="787" spans="33:33" x14ac:dyDescent="0.3">
      <c r="AG787" s="957" t="str">
        <f t="shared" si="12"/>
        <v/>
      </c>
    </row>
    <row r="788" spans="33:33" x14ac:dyDescent="0.3">
      <c r="AG788" s="957" t="str">
        <f t="shared" si="12"/>
        <v/>
      </c>
    </row>
    <row r="789" spans="33:33" x14ac:dyDescent="0.3">
      <c r="AG789" s="957" t="str">
        <f t="shared" si="12"/>
        <v/>
      </c>
    </row>
    <row r="790" spans="33:33" x14ac:dyDescent="0.3">
      <c r="AG790" s="957" t="str">
        <f t="shared" si="12"/>
        <v/>
      </c>
    </row>
    <row r="791" spans="33:33" x14ac:dyDescent="0.3">
      <c r="AG791" s="957" t="str">
        <f t="shared" si="12"/>
        <v/>
      </c>
    </row>
    <row r="792" spans="33:33" x14ac:dyDescent="0.3">
      <c r="AG792" s="957" t="str">
        <f t="shared" si="12"/>
        <v/>
      </c>
    </row>
    <row r="793" spans="33:33" x14ac:dyDescent="0.3">
      <c r="AG793" s="957" t="str">
        <f t="shared" si="12"/>
        <v/>
      </c>
    </row>
    <row r="794" spans="33:33" x14ac:dyDescent="0.3">
      <c r="AG794" s="957" t="str">
        <f t="shared" si="12"/>
        <v/>
      </c>
    </row>
    <row r="795" spans="33:33" x14ac:dyDescent="0.3">
      <c r="AG795" s="957" t="str">
        <f t="shared" si="12"/>
        <v/>
      </c>
    </row>
    <row r="796" spans="33:33" x14ac:dyDescent="0.3">
      <c r="AG796" s="957" t="str">
        <f t="shared" si="12"/>
        <v/>
      </c>
    </row>
    <row r="797" spans="33:33" x14ac:dyDescent="0.3">
      <c r="AG797" s="957" t="str">
        <f t="shared" si="12"/>
        <v/>
      </c>
    </row>
    <row r="798" spans="33:33" x14ac:dyDescent="0.3">
      <c r="AG798" s="957" t="str">
        <f t="shared" si="12"/>
        <v/>
      </c>
    </row>
    <row r="799" spans="33:33" x14ac:dyDescent="0.3">
      <c r="AG799" s="957" t="str">
        <f t="shared" si="12"/>
        <v/>
      </c>
    </row>
    <row r="800" spans="33:33" x14ac:dyDescent="0.3">
      <c r="AG800" s="957" t="str">
        <f t="shared" si="12"/>
        <v/>
      </c>
    </row>
    <row r="801" spans="33:33" x14ac:dyDescent="0.3">
      <c r="AG801" s="957" t="str">
        <f t="shared" si="12"/>
        <v/>
      </c>
    </row>
    <row r="802" spans="33:33" x14ac:dyDescent="0.3">
      <c r="AG802" s="957" t="str">
        <f t="shared" si="12"/>
        <v/>
      </c>
    </row>
    <row r="803" spans="33:33" x14ac:dyDescent="0.3">
      <c r="AG803" s="957" t="str">
        <f t="shared" si="12"/>
        <v/>
      </c>
    </row>
    <row r="804" spans="33:33" x14ac:dyDescent="0.3">
      <c r="AG804" s="957" t="str">
        <f t="shared" si="12"/>
        <v/>
      </c>
    </row>
    <row r="805" spans="33:33" x14ac:dyDescent="0.3">
      <c r="AG805" s="957" t="str">
        <f t="shared" si="12"/>
        <v/>
      </c>
    </row>
    <row r="806" spans="33:33" x14ac:dyDescent="0.3">
      <c r="AG806" s="957" t="str">
        <f t="shared" si="12"/>
        <v/>
      </c>
    </row>
    <row r="807" spans="33:33" x14ac:dyDescent="0.3">
      <c r="AG807" s="957" t="str">
        <f t="shared" si="12"/>
        <v/>
      </c>
    </row>
    <row r="808" spans="33:33" x14ac:dyDescent="0.3">
      <c r="AG808" s="957" t="str">
        <f t="shared" si="12"/>
        <v/>
      </c>
    </row>
    <row r="809" spans="33:33" x14ac:dyDescent="0.3">
      <c r="AG809" s="957" t="str">
        <f t="shared" si="12"/>
        <v/>
      </c>
    </row>
    <row r="810" spans="33:33" x14ac:dyDescent="0.3">
      <c r="AG810" s="957" t="str">
        <f t="shared" si="12"/>
        <v/>
      </c>
    </row>
    <row r="811" spans="33:33" x14ac:dyDescent="0.3">
      <c r="AG811" s="957" t="str">
        <f t="shared" si="12"/>
        <v/>
      </c>
    </row>
    <row r="812" spans="33:33" x14ac:dyDescent="0.3">
      <c r="AG812" s="957" t="str">
        <f t="shared" si="12"/>
        <v/>
      </c>
    </row>
    <row r="813" spans="33:33" x14ac:dyDescent="0.3">
      <c r="AG813" s="957" t="str">
        <f t="shared" si="12"/>
        <v/>
      </c>
    </row>
    <row r="814" spans="33:33" x14ac:dyDescent="0.3">
      <c r="AG814" s="957" t="str">
        <f t="shared" si="12"/>
        <v/>
      </c>
    </row>
    <row r="815" spans="33:33" x14ac:dyDescent="0.3">
      <c r="AG815" s="957" t="str">
        <f t="shared" si="12"/>
        <v/>
      </c>
    </row>
    <row r="816" spans="33:33" x14ac:dyDescent="0.3">
      <c r="AG816" s="957" t="str">
        <f t="shared" si="12"/>
        <v/>
      </c>
    </row>
    <row r="817" spans="33:33" x14ac:dyDescent="0.3">
      <c r="AG817" s="957" t="str">
        <f t="shared" si="12"/>
        <v/>
      </c>
    </row>
    <row r="818" spans="33:33" x14ac:dyDescent="0.3">
      <c r="AG818" s="957" t="str">
        <f t="shared" si="12"/>
        <v/>
      </c>
    </row>
    <row r="819" spans="33:33" x14ac:dyDescent="0.3">
      <c r="AG819" s="957" t="str">
        <f t="shared" si="12"/>
        <v/>
      </c>
    </row>
    <row r="820" spans="33:33" x14ac:dyDescent="0.3">
      <c r="AG820" s="957" t="str">
        <f t="shared" si="12"/>
        <v/>
      </c>
    </row>
    <row r="821" spans="33:33" x14ac:dyDescent="0.3">
      <c r="AG821" s="957" t="str">
        <f t="shared" si="12"/>
        <v/>
      </c>
    </row>
    <row r="822" spans="33:33" x14ac:dyDescent="0.3">
      <c r="AG822" s="957" t="str">
        <f t="shared" si="12"/>
        <v/>
      </c>
    </row>
    <row r="823" spans="33:33" x14ac:dyDescent="0.3">
      <c r="AG823" s="957" t="str">
        <f t="shared" si="12"/>
        <v/>
      </c>
    </row>
    <row r="824" spans="33:33" x14ac:dyDescent="0.3">
      <c r="AG824" s="957" t="str">
        <f t="shared" si="12"/>
        <v/>
      </c>
    </row>
    <row r="825" spans="33:33" x14ac:dyDescent="0.3">
      <c r="AG825" s="957" t="str">
        <f t="shared" si="12"/>
        <v/>
      </c>
    </row>
    <row r="826" spans="33:33" x14ac:dyDescent="0.3">
      <c r="AG826" s="957" t="str">
        <f t="shared" si="12"/>
        <v/>
      </c>
    </row>
    <row r="827" spans="33:33" x14ac:dyDescent="0.3">
      <c r="AG827" s="957" t="str">
        <f t="shared" si="12"/>
        <v/>
      </c>
    </row>
    <row r="828" spans="33:33" x14ac:dyDescent="0.3">
      <c r="AG828" s="957" t="str">
        <f t="shared" si="12"/>
        <v/>
      </c>
    </row>
    <row r="829" spans="33:33" x14ac:dyDescent="0.3">
      <c r="AG829" s="957" t="str">
        <f t="shared" si="12"/>
        <v/>
      </c>
    </row>
    <row r="830" spans="33:33" x14ac:dyDescent="0.3">
      <c r="AG830" s="957" t="str">
        <f t="shared" si="12"/>
        <v/>
      </c>
    </row>
    <row r="831" spans="33:33" x14ac:dyDescent="0.3">
      <c r="AG831" s="957" t="str">
        <f t="shared" si="12"/>
        <v/>
      </c>
    </row>
    <row r="832" spans="33:33" x14ac:dyDescent="0.3">
      <c r="AG832" s="957" t="str">
        <f t="shared" si="12"/>
        <v/>
      </c>
    </row>
    <row r="833" spans="33:33" x14ac:dyDescent="0.3">
      <c r="AG833" s="957" t="str">
        <f t="shared" si="12"/>
        <v/>
      </c>
    </row>
    <row r="834" spans="33:33" x14ac:dyDescent="0.3">
      <c r="AG834" s="957" t="str">
        <f t="shared" si="12"/>
        <v/>
      </c>
    </row>
    <row r="835" spans="33:33" x14ac:dyDescent="0.3">
      <c r="AG835" s="957" t="str">
        <f t="shared" ref="AG835:AG898" si="13">LEFT(A835,12)</f>
        <v/>
      </c>
    </row>
    <row r="836" spans="33:33" x14ac:dyDescent="0.3">
      <c r="AG836" s="957" t="str">
        <f t="shared" si="13"/>
        <v/>
      </c>
    </row>
    <row r="837" spans="33:33" x14ac:dyDescent="0.3">
      <c r="AG837" s="957" t="str">
        <f t="shared" si="13"/>
        <v/>
      </c>
    </row>
    <row r="838" spans="33:33" x14ac:dyDescent="0.3">
      <c r="AG838" s="957" t="str">
        <f t="shared" si="13"/>
        <v/>
      </c>
    </row>
    <row r="839" spans="33:33" x14ac:dyDescent="0.3">
      <c r="AG839" s="957" t="str">
        <f t="shared" si="13"/>
        <v/>
      </c>
    </row>
    <row r="840" spans="33:33" x14ac:dyDescent="0.3">
      <c r="AG840" s="957" t="str">
        <f t="shared" si="13"/>
        <v/>
      </c>
    </row>
    <row r="841" spans="33:33" x14ac:dyDescent="0.3">
      <c r="AG841" s="957" t="str">
        <f t="shared" si="13"/>
        <v/>
      </c>
    </row>
    <row r="842" spans="33:33" x14ac:dyDescent="0.3">
      <c r="AG842" s="957" t="str">
        <f t="shared" si="13"/>
        <v/>
      </c>
    </row>
    <row r="843" spans="33:33" x14ac:dyDescent="0.3">
      <c r="AG843" s="957" t="str">
        <f t="shared" si="13"/>
        <v/>
      </c>
    </row>
    <row r="844" spans="33:33" x14ac:dyDescent="0.3">
      <c r="AG844" s="957" t="str">
        <f t="shared" si="13"/>
        <v/>
      </c>
    </row>
    <row r="845" spans="33:33" x14ac:dyDescent="0.3">
      <c r="AG845" s="957" t="str">
        <f t="shared" si="13"/>
        <v/>
      </c>
    </row>
    <row r="846" spans="33:33" x14ac:dyDescent="0.3">
      <c r="AG846" s="957" t="str">
        <f t="shared" si="13"/>
        <v/>
      </c>
    </row>
    <row r="847" spans="33:33" x14ac:dyDescent="0.3">
      <c r="AG847" s="957" t="str">
        <f t="shared" si="13"/>
        <v/>
      </c>
    </row>
    <row r="848" spans="33:33" x14ac:dyDescent="0.3">
      <c r="AG848" s="957" t="str">
        <f t="shared" si="13"/>
        <v/>
      </c>
    </row>
    <row r="849" spans="33:33" x14ac:dyDescent="0.3">
      <c r="AG849" s="957" t="str">
        <f t="shared" si="13"/>
        <v/>
      </c>
    </row>
    <row r="850" spans="33:33" x14ac:dyDescent="0.3">
      <c r="AG850" s="957" t="str">
        <f t="shared" si="13"/>
        <v/>
      </c>
    </row>
    <row r="851" spans="33:33" x14ac:dyDescent="0.3">
      <c r="AG851" s="957" t="str">
        <f t="shared" si="13"/>
        <v/>
      </c>
    </row>
    <row r="852" spans="33:33" x14ac:dyDescent="0.3">
      <c r="AG852" s="957" t="str">
        <f t="shared" si="13"/>
        <v/>
      </c>
    </row>
    <row r="853" spans="33:33" x14ac:dyDescent="0.3">
      <c r="AG853" s="957" t="str">
        <f t="shared" si="13"/>
        <v/>
      </c>
    </row>
    <row r="854" spans="33:33" x14ac:dyDescent="0.3">
      <c r="AG854" s="957" t="str">
        <f t="shared" si="13"/>
        <v/>
      </c>
    </row>
    <row r="855" spans="33:33" x14ac:dyDescent="0.3">
      <c r="AG855" s="957" t="str">
        <f t="shared" si="13"/>
        <v/>
      </c>
    </row>
    <row r="856" spans="33:33" x14ac:dyDescent="0.3">
      <c r="AG856" s="957" t="str">
        <f t="shared" si="13"/>
        <v/>
      </c>
    </row>
    <row r="857" spans="33:33" x14ac:dyDescent="0.3">
      <c r="AG857" s="957" t="str">
        <f t="shared" si="13"/>
        <v/>
      </c>
    </row>
    <row r="858" spans="33:33" x14ac:dyDescent="0.3">
      <c r="AG858" s="957" t="str">
        <f t="shared" si="13"/>
        <v/>
      </c>
    </row>
    <row r="859" spans="33:33" x14ac:dyDescent="0.3">
      <c r="AG859" s="957" t="str">
        <f t="shared" si="13"/>
        <v/>
      </c>
    </row>
    <row r="860" spans="33:33" x14ac:dyDescent="0.3">
      <c r="AG860" s="957" t="str">
        <f t="shared" si="13"/>
        <v/>
      </c>
    </row>
    <row r="861" spans="33:33" x14ac:dyDescent="0.3">
      <c r="AG861" s="957" t="str">
        <f t="shared" si="13"/>
        <v/>
      </c>
    </row>
    <row r="862" spans="33:33" x14ac:dyDescent="0.3">
      <c r="AG862" s="957" t="str">
        <f t="shared" si="13"/>
        <v/>
      </c>
    </row>
    <row r="863" spans="33:33" x14ac:dyDescent="0.3">
      <c r="AG863" s="957" t="str">
        <f t="shared" si="13"/>
        <v/>
      </c>
    </row>
    <row r="864" spans="33:33" x14ac:dyDescent="0.3">
      <c r="AG864" s="957" t="str">
        <f t="shared" si="13"/>
        <v/>
      </c>
    </row>
    <row r="865" spans="33:33" x14ac:dyDescent="0.3">
      <c r="AG865" s="957" t="str">
        <f t="shared" si="13"/>
        <v/>
      </c>
    </row>
    <row r="866" spans="33:33" x14ac:dyDescent="0.3">
      <c r="AG866" s="957" t="str">
        <f t="shared" si="13"/>
        <v/>
      </c>
    </row>
    <row r="867" spans="33:33" x14ac:dyDescent="0.3">
      <c r="AG867" s="957" t="str">
        <f t="shared" si="13"/>
        <v/>
      </c>
    </row>
    <row r="868" spans="33:33" x14ac:dyDescent="0.3">
      <c r="AG868" s="957" t="str">
        <f t="shared" si="13"/>
        <v/>
      </c>
    </row>
    <row r="869" spans="33:33" x14ac:dyDescent="0.3">
      <c r="AG869" s="957" t="str">
        <f t="shared" si="13"/>
        <v/>
      </c>
    </row>
    <row r="870" spans="33:33" x14ac:dyDescent="0.3">
      <c r="AG870" s="957" t="str">
        <f t="shared" si="13"/>
        <v/>
      </c>
    </row>
    <row r="871" spans="33:33" x14ac:dyDescent="0.3">
      <c r="AG871" s="957" t="str">
        <f t="shared" si="13"/>
        <v/>
      </c>
    </row>
    <row r="872" spans="33:33" x14ac:dyDescent="0.3">
      <c r="AG872" s="957" t="str">
        <f t="shared" si="13"/>
        <v/>
      </c>
    </row>
    <row r="873" spans="33:33" x14ac:dyDescent="0.3">
      <c r="AG873" s="957" t="str">
        <f t="shared" si="13"/>
        <v/>
      </c>
    </row>
    <row r="874" spans="33:33" x14ac:dyDescent="0.3">
      <c r="AG874" s="957" t="str">
        <f t="shared" si="13"/>
        <v/>
      </c>
    </row>
    <row r="875" spans="33:33" x14ac:dyDescent="0.3">
      <c r="AG875" s="957" t="str">
        <f t="shared" si="13"/>
        <v/>
      </c>
    </row>
    <row r="876" spans="33:33" x14ac:dyDescent="0.3">
      <c r="AG876" s="957" t="str">
        <f t="shared" si="13"/>
        <v/>
      </c>
    </row>
    <row r="877" spans="33:33" x14ac:dyDescent="0.3">
      <c r="AG877" s="957" t="str">
        <f t="shared" si="13"/>
        <v/>
      </c>
    </row>
    <row r="878" spans="33:33" x14ac:dyDescent="0.3">
      <c r="AG878" s="957" t="str">
        <f t="shared" si="13"/>
        <v/>
      </c>
    </row>
    <row r="879" spans="33:33" x14ac:dyDescent="0.3">
      <c r="AG879" s="957" t="str">
        <f t="shared" si="13"/>
        <v/>
      </c>
    </row>
    <row r="880" spans="33:33" x14ac:dyDescent="0.3">
      <c r="AG880" s="957" t="str">
        <f t="shared" si="13"/>
        <v/>
      </c>
    </row>
    <row r="881" spans="33:33" x14ac:dyDescent="0.3">
      <c r="AG881" s="957" t="str">
        <f t="shared" si="13"/>
        <v/>
      </c>
    </row>
    <row r="882" spans="33:33" x14ac:dyDescent="0.3">
      <c r="AG882" s="957" t="str">
        <f t="shared" si="13"/>
        <v/>
      </c>
    </row>
    <row r="883" spans="33:33" x14ac:dyDescent="0.3">
      <c r="AG883" s="957" t="str">
        <f t="shared" si="13"/>
        <v/>
      </c>
    </row>
    <row r="884" spans="33:33" x14ac:dyDescent="0.3">
      <c r="AG884" s="957" t="str">
        <f t="shared" si="13"/>
        <v/>
      </c>
    </row>
    <row r="885" spans="33:33" x14ac:dyDescent="0.3">
      <c r="AG885" s="957" t="str">
        <f t="shared" si="13"/>
        <v/>
      </c>
    </row>
    <row r="886" spans="33:33" x14ac:dyDescent="0.3">
      <c r="AG886" s="957" t="str">
        <f t="shared" si="13"/>
        <v/>
      </c>
    </row>
    <row r="887" spans="33:33" x14ac:dyDescent="0.3">
      <c r="AG887" s="957" t="str">
        <f t="shared" si="13"/>
        <v/>
      </c>
    </row>
    <row r="888" spans="33:33" x14ac:dyDescent="0.3">
      <c r="AG888" s="957" t="str">
        <f t="shared" si="13"/>
        <v/>
      </c>
    </row>
    <row r="889" spans="33:33" x14ac:dyDescent="0.3">
      <c r="AG889" s="957" t="str">
        <f t="shared" si="13"/>
        <v/>
      </c>
    </row>
    <row r="890" spans="33:33" x14ac:dyDescent="0.3">
      <c r="AG890" s="957" t="str">
        <f t="shared" si="13"/>
        <v/>
      </c>
    </row>
    <row r="891" spans="33:33" x14ac:dyDescent="0.3">
      <c r="AG891" s="957" t="str">
        <f t="shared" si="13"/>
        <v/>
      </c>
    </row>
    <row r="892" spans="33:33" x14ac:dyDescent="0.3">
      <c r="AG892" s="957" t="str">
        <f t="shared" si="13"/>
        <v/>
      </c>
    </row>
    <row r="893" spans="33:33" x14ac:dyDescent="0.3">
      <c r="AG893" s="957" t="str">
        <f t="shared" si="13"/>
        <v/>
      </c>
    </row>
    <row r="894" spans="33:33" x14ac:dyDescent="0.3">
      <c r="AG894" s="957" t="str">
        <f t="shared" si="13"/>
        <v/>
      </c>
    </row>
    <row r="895" spans="33:33" x14ac:dyDescent="0.3">
      <c r="AG895" s="957" t="str">
        <f t="shared" si="13"/>
        <v/>
      </c>
    </row>
    <row r="896" spans="33:33" x14ac:dyDescent="0.3">
      <c r="AG896" s="957" t="str">
        <f t="shared" si="13"/>
        <v/>
      </c>
    </row>
    <row r="897" spans="33:33" x14ac:dyDescent="0.3">
      <c r="AG897" s="957" t="str">
        <f t="shared" si="13"/>
        <v/>
      </c>
    </row>
    <row r="898" spans="33:33" x14ac:dyDescent="0.3">
      <c r="AG898" s="957" t="str">
        <f t="shared" si="13"/>
        <v/>
      </c>
    </row>
    <row r="899" spans="33:33" x14ac:dyDescent="0.3">
      <c r="AG899" s="957" t="str">
        <f t="shared" ref="AG899:AG962" si="14">LEFT(A899,12)</f>
        <v/>
      </c>
    </row>
    <row r="900" spans="33:33" x14ac:dyDescent="0.3">
      <c r="AG900" s="957" t="str">
        <f t="shared" si="14"/>
        <v/>
      </c>
    </row>
    <row r="901" spans="33:33" x14ac:dyDescent="0.3">
      <c r="AG901" s="957" t="str">
        <f t="shared" si="14"/>
        <v/>
      </c>
    </row>
    <row r="902" spans="33:33" x14ac:dyDescent="0.3">
      <c r="AG902" s="957" t="str">
        <f t="shared" si="14"/>
        <v/>
      </c>
    </row>
    <row r="903" spans="33:33" x14ac:dyDescent="0.3">
      <c r="AG903" s="957" t="str">
        <f t="shared" si="14"/>
        <v/>
      </c>
    </row>
    <row r="904" spans="33:33" x14ac:dyDescent="0.3">
      <c r="AG904" s="957" t="str">
        <f t="shared" si="14"/>
        <v/>
      </c>
    </row>
    <row r="905" spans="33:33" x14ac:dyDescent="0.3">
      <c r="AG905" s="957" t="str">
        <f t="shared" si="14"/>
        <v/>
      </c>
    </row>
    <row r="906" spans="33:33" x14ac:dyDescent="0.3">
      <c r="AG906" s="957" t="str">
        <f t="shared" si="14"/>
        <v/>
      </c>
    </row>
    <row r="907" spans="33:33" x14ac:dyDescent="0.3">
      <c r="AG907" s="957" t="str">
        <f t="shared" si="14"/>
        <v/>
      </c>
    </row>
    <row r="908" spans="33:33" x14ac:dyDescent="0.3">
      <c r="AG908" s="957" t="str">
        <f t="shared" si="14"/>
        <v/>
      </c>
    </row>
    <row r="909" spans="33:33" x14ac:dyDescent="0.3">
      <c r="AG909" s="957" t="str">
        <f t="shared" si="14"/>
        <v/>
      </c>
    </row>
    <row r="910" spans="33:33" x14ac:dyDescent="0.3">
      <c r="AG910" s="957" t="str">
        <f t="shared" si="14"/>
        <v/>
      </c>
    </row>
    <row r="911" spans="33:33" x14ac:dyDescent="0.3">
      <c r="AG911" s="957" t="str">
        <f t="shared" si="14"/>
        <v/>
      </c>
    </row>
    <row r="912" spans="33:33" x14ac:dyDescent="0.3">
      <c r="AG912" s="957" t="str">
        <f t="shared" si="14"/>
        <v/>
      </c>
    </row>
    <row r="913" spans="33:33" x14ac:dyDescent="0.3">
      <c r="AG913" s="957" t="str">
        <f t="shared" si="14"/>
        <v/>
      </c>
    </row>
    <row r="914" spans="33:33" x14ac:dyDescent="0.3">
      <c r="AG914" s="957" t="str">
        <f t="shared" si="14"/>
        <v/>
      </c>
    </row>
    <row r="915" spans="33:33" x14ac:dyDescent="0.3">
      <c r="AG915" s="957" t="str">
        <f t="shared" si="14"/>
        <v/>
      </c>
    </row>
    <row r="916" spans="33:33" x14ac:dyDescent="0.3">
      <c r="AG916" s="957" t="str">
        <f t="shared" si="14"/>
        <v/>
      </c>
    </row>
    <row r="917" spans="33:33" x14ac:dyDescent="0.3">
      <c r="AG917" s="957" t="str">
        <f t="shared" si="14"/>
        <v/>
      </c>
    </row>
    <row r="918" spans="33:33" x14ac:dyDescent="0.3">
      <c r="AG918" s="957" t="str">
        <f t="shared" si="14"/>
        <v/>
      </c>
    </row>
    <row r="919" spans="33:33" x14ac:dyDescent="0.3">
      <c r="AG919" s="957" t="str">
        <f t="shared" si="14"/>
        <v/>
      </c>
    </row>
    <row r="920" spans="33:33" x14ac:dyDescent="0.3">
      <c r="AG920" s="957" t="str">
        <f t="shared" si="14"/>
        <v/>
      </c>
    </row>
    <row r="921" spans="33:33" x14ac:dyDescent="0.3">
      <c r="AG921" s="957" t="str">
        <f t="shared" si="14"/>
        <v/>
      </c>
    </row>
    <row r="922" spans="33:33" x14ac:dyDescent="0.3">
      <c r="AG922" s="957" t="str">
        <f t="shared" si="14"/>
        <v/>
      </c>
    </row>
    <row r="923" spans="33:33" x14ac:dyDescent="0.3">
      <c r="AG923" s="957" t="str">
        <f t="shared" si="14"/>
        <v/>
      </c>
    </row>
    <row r="924" spans="33:33" x14ac:dyDescent="0.3">
      <c r="AG924" s="957" t="str">
        <f t="shared" si="14"/>
        <v/>
      </c>
    </row>
    <row r="925" spans="33:33" x14ac:dyDescent="0.3">
      <c r="AG925" s="957" t="str">
        <f t="shared" si="14"/>
        <v/>
      </c>
    </row>
    <row r="926" spans="33:33" x14ac:dyDescent="0.3">
      <c r="AG926" s="957" t="str">
        <f t="shared" si="14"/>
        <v/>
      </c>
    </row>
    <row r="927" spans="33:33" x14ac:dyDescent="0.3">
      <c r="AG927" s="957" t="str">
        <f t="shared" si="14"/>
        <v/>
      </c>
    </row>
    <row r="928" spans="33:33" x14ac:dyDescent="0.3">
      <c r="AG928" s="957" t="str">
        <f t="shared" si="14"/>
        <v/>
      </c>
    </row>
    <row r="929" spans="33:33" x14ac:dyDescent="0.3">
      <c r="AG929" s="957" t="str">
        <f t="shared" si="14"/>
        <v/>
      </c>
    </row>
    <row r="930" spans="33:33" x14ac:dyDescent="0.3">
      <c r="AG930" s="957" t="str">
        <f t="shared" si="14"/>
        <v/>
      </c>
    </row>
    <row r="931" spans="33:33" x14ac:dyDescent="0.3">
      <c r="AG931" s="957" t="str">
        <f t="shared" si="14"/>
        <v/>
      </c>
    </row>
    <row r="932" spans="33:33" x14ac:dyDescent="0.3">
      <c r="AG932" s="957" t="str">
        <f t="shared" si="14"/>
        <v/>
      </c>
    </row>
    <row r="933" spans="33:33" x14ac:dyDescent="0.3">
      <c r="AG933" s="957" t="str">
        <f t="shared" si="14"/>
        <v/>
      </c>
    </row>
    <row r="934" spans="33:33" x14ac:dyDescent="0.3">
      <c r="AG934" s="957" t="str">
        <f t="shared" si="14"/>
        <v/>
      </c>
    </row>
    <row r="935" spans="33:33" x14ac:dyDescent="0.3">
      <c r="AG935" s="957" t="str">
        <f t="shared" si="14"/>
        <v/>
      </c>
    </row>
    <row r="936" spans="33:33" x14ac:dyDescent="0.3">
      <c r="AG936" s="957" t="str">
        <f t="shared" si="14"/>
        <v/>
      </c>
    </row>
    <row r="937" spans="33:33" x14ac:dyDescent="0.3">
      <c r="AG937" s="957" t="str">
        <f t="shared" si="14"/>
        <v/>
      </c>
    </row>
    <row r="938" spans="33:33" x14ac:dyDescent="0.3">
      <c r="AG938" s="957" t="str">
        <f t="shared" si="14"/>
        <v/>
      </c>
    </row>
    <row r="939" spans="33:33" x14ac:dyDescent="0.3">
      <c r="AG939" s="957" t="str">
        <f t="shared" si="14"/>
        <v/>
      </c>
    </row>
    <row r="940" spans="33:33" x14ac:dyDescent="0.3">
      <c r="AG940" s="957" t="str">
        <f t="shared" si="14"/>
        <v/>
      </c>
    </row>
    <row r="941" spans="33:33" x14ac:dyDescent="0.3">
      <c r="AG941" s="957" t="str">
        <f t="shared" si="14"/>
        <v/>
      </c>
    </row>
    <row r="942" spans="33:33" x14ac:dyDescent="0.3">
      <c r="AG942" s="957" t="str">
        <f t="shared" si="14"/>
        <v/>
      </c>
    </row>
    <row r="943" spans="33:33" x14ac:dyDescent="0.3">
      <c r="AG943" s="957" t="str">
        <f t="shared" si="14"/>
        <v/>
      </c>
    </row>
    <row r="944" spans="33:33" x14ac:dyDescent="0.3">
      <c r="AG944" s="957" t="str">
        <f t="shared" si="14"/>
        <v/>
      </c>
    </row>
    <row r="945" spans="33:33" x14ac:dyDescent="0.3">
      <c r="AG945" s="957" t="str">
        <f t="shared" si="14"/>
        <v/>
      </c>
    </row>
    <row r="946" spans="33:33" x14ac:dyDescent="0.3">
      <c r="AG946" s="957" t="str">
        <f t="shared" si="14"/>
        <v/>
      </c>
    </row>
    <row r="947" spans="33:33" x14ac:dyDescent="0.3">
      <c r="AG947" s="957" t="str">
        <f t="shared" si="14"/>
        <v/>
      </c>
    </row>
    <row r="948" spans="33:33" x14ac:dyDescent="0.3">
      <c r="AG948" s="957" t="str">
        <f t="shared" si="14"/>
        <v/>
      </c>
    </row>
    <row r="949" spans="33:33" x14ac:dyDescent="0.3">
      <c r="AG949" s="957" t="str">
        <f t="shared" si="14"/>
        <v/>
      </c>
    </row>
    <row r="950" spans="33:33" x14ac:dyDescent="0.3">
      <c r="AG950" s="957" t="str">
        <f t="shared" si="14"/>
        <v/>
      </c>
    </row>
    <row r="951" spans="33:33" x14ac:dyDescent="0.3">
      <c r="AG951" s="957" t="str">
        <f t="shared" si="14"/>
        <v/>
      </c>
    </row>
    <row r="952" spans="33:33" x14ac:dyDescent="0.3">
      <c r="AG952" s="957" t="str">
        <f t="shared" si="14"/>
        <v/>
      </c>
    </row>
    <row r="953" spans="33:33" x14ac:dyDescent="0.3">
      <c r="AG953" s="957" t="str">
        <f t="shared" si="14"/>
        <v/>
      </c>
    </row>
    <row r="954" spans="33:33" x14ac:dyDescent="0.3">
      <c r="AG954" s="957" t="str">
        <f t="shared" si="14"/>
        <v/>
      </c>
    </row>
    <row r="955" spans="33:33" x14ac:dyDescent="0.3">
      <c r="AG955" s="957" t="str">
        <f t="shared" si="14"/>
        <v/>
      </c>
    </row>
    <row r="956" spans="33:33" x14ac:dyDescent="0.3">
      <c r="AG956" s="957" t="str">
        <f t="shared" si="14"/>
        <v/>
      </c>
    </row>
    <row r="957" spans="33:33" x14ac:dyDescent="0.3">
      <c r="AG957" s="957" t="str">
        <f t="shared" si="14"/>
        <v/>
      </c>
    </row>
    <row r="958" spans="33:33" x14ac:dyDescent="0.3">
      <c r="AG958" s="957" t="str">
        <f t="shared" si="14"/>
        <v/>
      </c>
    </row>
    <row r="959" spans="33:33" x14ac:dyDescent="0.3">
      <c r="AG959" s="957" t="str">
        <f t="shared" si="14"/>
        <v/>
      </c>
    </row>
    <row r="960" spans="33:33" x14ac:dyDescent="0.3">
      <c r="AG960" s="957" t="str">
        <f t="shared" si="14"/>
        <v/>
      </c>
    </row>
    <row r="961" spans="33:33" x14ac:dyDescent="0.3">
      <c r="AG961" s="957" t="str">
        <f t="shared" si="14"/>
        <v/>
      </c>
    </row>
    <row r="962" spans="33:33" x14ac:dyDescent="0.3">
      <c r="AG962" s="957" t="str">
        <f t="shared" si="14"/>
        <v/>
      </c>
    </row>
    <row r="963" spans="33:33" x14ac:dyDescent="0.3">
      <c r="AG963" s="957" t="str">
        <f t="shared" ref="AG963:AG1026" si="15">LEFT(A963,12)</f>
        <v/>
      </c>
    </row>
    <row r="964" spans="33:33" x14ac:dyDescent="0.3">
      <c r="AG964" s="957" t="str">
        <f t="shared" si="15"/>
        <v/>
      </c>
    </row>
    <row r="965" spans="33:33" x14ac:dyDescent="0.3">
      <c r="AG965" s="957" t="str">
        <f t="shared" si="15"/>
        <v/>
      </c>
    </row>
    <row r="966" spans="33:33" x14ac:dyDescent="0.3">
      <c r="AG966" s="957" t="str">
        <f t="shared" si="15"/>
        <v/>
      </c>
    </row>
    <row r="967" spans="33:33" x14ac:dyDescent="0.3">
      <c r="AG967" s="957" t="str">
        <f t="shared" si="15"/>
        <v/>
      </c>
    </row>
    <row r="968" spans="33:33" x14ac:dyDescent="0.3">
      <c r="AG968" s="957" t="str">
        <f t="shared" si="15"/>
        <v/>
      </c>
    </row>
    <row r="969" spans="33:33" x14ac:dyDescent="0.3">
      <c r="AG969" s="957" t="str">
        <f t="shared" si="15"/>
        <v/>
      </c>
    </row>
    <row r="970" spans="33:33" x14ac:dyDescent="0.3">
      <c r="AG970" s="957" t="str">
        <f t="shared" si="15"/>
        <v/>
      </c>
    </row>
    <row r="971" spans="33:33" x14ac:dyDescent="0.3">
      <c r="AG971" s="957" t="str">
        <f t="shared" si="15"/>
        <v/>
      </c>
    </row>
    <row r="972" spans="33:33" x14ac:dyDescent="0.3">
      <c r="AG972" s="957" t="str">
        <f t="shared" si="15"/>
        <v/>
      </c>
    </row>
    <row r="973" spans="33:33" x14ac:dyDescent="0.3">
      <c r="AG973" s="957" t="str">
        <f t="shared" si="15"/>
        <v/>
      </c>
    </row>
    <row r="974" spans="33:33" x14ac:dyDescent="0.3">
      <c r="AG974" s="957" t="str">
        <f t="shared" si="15"/>
        <v/>
      </c>
    </row>
    <row r="975" spans="33:33" x14ac:dyDescent="0.3">
      <c r="AG975" s="957" t="str">
        <f t="shared" si="15"/>
        <v/>
      </c>
    </row>
    <row r="976" spans="33:33" x14ac:dyDescent="0.3">
      <c r="AG976" s="957" t="str">
        <f t="shared" si="15"/>
        <v/>
      </c>
    </row>
    <row r="977" spans="33:33" x14ac:dyDescent="0.3">
      <c r="AG977" s="957" t="str">
        <f t="shared" si="15"/>
        <v/>
      </c>
    </row>
    <row r="978" spans="33:33" x14ac:dyDescent="0.3">
      <c r="AG978" s="957" t="str">
        <f t="shared" si="15"/>
        <v/>
      </c>
    </row>
    <row r="979" spans="33:33" x14ac:dyDescent="0.3">
      <c r="AG979" s="957" t="str">
        <f t="shared" si="15"/>
        <v/>
      </c>
    </row>
    <row r="980" spans="33:33" x14ac:dyDescent="0.3">
      <c r="AG980" s="957" t="str">
        <f t="shared" si="15"/>
        <v/>
      </c>
    </row>
    <row r="981" spans="33:33" x14ac:dyDescent="0.3">
      <c r="AG981" s="957" t="str">
        <f t="shared" si="15"/>
        <v/>
      </c>
    </row>
    <row r="982" spans="33:33" x14ac:dyDescent="0.3">
      <c r="AG982" s="957" t="str">
        <f t="shared" si="15"/>
        <v/>
      </c>
    </row>
    <row r="983" spans="33:33" x14ac:dyDescent="0.3">
      <c r="AG983" s="957" t="str">
        <f t="shared" si="15"/>
        <v/>
      </c>
    </row>
    <row r="984" spans="33:33" x14ac:dyDescent="0.3">
      <c r="AG984" s="957" t="str">
        <f t="shared" si="15"/>
        <v/>
      </c>
    </row>
    <row r="985" spans="33:33" x14ac:dyDescent="0.3">
      <c r="AG985" s="957" t="str">
        <f t="shared" si="15"/>
        <v/>
      </c>
    </row>
    <row r="986" spans="33:33" x14ac:dyDescent="0.3">
      <c r="AG986" s="957" t="str">
        <f t="shared" si="15"/>
        <v/>
      </c>
    </row>
    <row r="987" spans="33:33" x14ac:dyDescent="0.3">
      <c r="AG987" s="957" t="str">
        <f t="shared" si="15"/>
        <v/>
      </c>
    </row>
    <row r="988" spans="33:33" x14ac:dyDescent="0.3">
      <c r="AG988" s="957" t="str">
        <f t="shared" si="15"/>
        <v/>
      </c>
    </row>
    <row r="989" spans="33:33" x14ac:dyDescent="0.3">
      <c r="AG989" s="957" t="str">
        <f t="shared" si="15"/>
        <v/>
      </c>
    </row>
    <row r="990" spans="33:33" x14ac:dyDescent="0.3">
      <c r="AG990" s="957" t="str">
        <f t="shared" si="15"/>
        <v/>
      </c>
    </row>
    <row r="991" spans="33:33" x14ac:dyDescent="0.3">
      <c r="AG991" s="957" t="str">
        <f t="shared" si="15"/>
        <v/>
      </c>
    </row>
    <row r="992" spans="33:33" x14ac:dyDescent="0.3">
      <c r="AG992" s="957" t="str">
        <f t="shared" si="15"/>
        <v/>
      </c>
    </row>
    <row r="993" spans="33:33" x14ac:dyDescent="0.3">
      <c r="AG993" s="957" t="str">
        <f t="shared" si="15"/>
        <v/>
      </c>
    </row>
    <row r="994" spans="33:33" x14ac:dyDescent="0.3">
      <c r="AG994" s="957" t="str">
        <f t="shared" si="15"/>
        <v/>
      </c>
    </row>
    <row r="995" spans="33:33" x14ac:dyDescent="0.3">
      <c r="AG995" s="957" t="str">
        <f t="shared" si="15"/>
        <v/>
      </c>
    </row>
    <row r="996" spans="33:33" x14ac:dyDescent="0.3">
      <c r="AG996" s="957" t="str">
        <f t="shared" si="15"/>
        <v/>
      </c>
    </row>
    <row r="997" spans="33:33" x14ac:dyDescent="0.3">
      <c r="AG997" s="957" t="str">
        <f t="shared" si="15"/>
        <v/>
      </c>
    </row>
    <row r="998" spans="33:33" x14ac:dyDescent="0.3">
      <c r="AG998" s="957" t="str">
        <f t="shared" si="15"/>
        <v/>
      </c>
    </row>
    <row r="999" spans="33:33" x14ac:dyDescent="0.3">
      <c r="AG999" s="957" t="str">
        <f t="shared" si="15"/>
        <v/>
      </c>
    </row>
    <row r="1000" spans="33:33" x14ac:dyDescent="0.3">
      <c r="AG1000" s="957" t="str">
        <f t="shared" si="15"/>
        <v/>
      </c>
    </row>
    <row r="1001" spans="33:33" x14ac:dyDescent="0.3">
      <c r="AG1001" s="957" t="str">
        <f t="shared" si="15"/>
        <v/>
      </c>
    </row>
    <row r="1002" spans="33:33" x14ac:dyDescent="0.3">
      <c r="AG1002" s="957" t="str">
        <f t="shared" si="15"/>
        <v/>
      </c>
    </row>
    <row r="1003" spans="33:33" x14ac:dyDescent="0.3">
      <c r="AG1003" s="957" t="str">
        <f t="shared" si="15"/>
        <v/>
      </c>
    </row>
    <row r="1004" spans="33:33" x14ac:dyDescent="0.3">
      <c r="AG1004" s="957" t="str">
        <f t="shared" si="15"/>
        <v/>
      </c>
    </row>
    <row r="1005" spans="33:33" x14ac:dyDescent="0.3">
      <c r="AG1005" s="957" t="str">
        <f t="shared" si="15"/>
        <v/>
      </c>
    </row>
    <row r="1006" spans="33:33" x14ac:dyDescent="0.3">
      <c r="AG1006" s="957" t="str">
        <f t="shared" si="15"/>
        <v/>
      </c>
    </row>
    <row r="1007" spans="33:33" x14ac:dyDescent="0.3">
      <c r="AG1007" s="957" t="str">
        <f t="shared" si="15"/>
        <v/>
      </c>
    </row>
    <row r="1008" spans="33:33" x14ac:dyDescent="0.3">
      <c r="AG1008" s="957" t="str">
        <f t="shared" si="15"/>
        <v/>
      </c>
    </row>
    <row r="1009" spans="33:33" x14ac:dyDescent="0.3">
      <c r="AG1009" s="957" t="str">
        <f t="shared" si="15"/>
        <v/>
      </c>
    </row>
    <row r="1010" spans="33:33" x14ac:dyDescent="0.3">
      <c r="AG1010" s="957" t="str">
        <f t="shared" si="15"/>
        <v/>
      </c>
    </row>
    <row r="1011" spans="33:33" x14ac:dyDescent="0.3">
      <c r="AG1011" s="957" t="str">
        <f t="shared" si="15"/>
        <v/>
      </c>
    </row>
    <row r="1012" spans="33:33" x14ac:dyDescent="0.3">
      <c r="AG1012" s="957" t="str">
        <f t="shared" si="15"/>
        <v/>
      </c>
    </row>
    <row r="1013" spans="33:33" x14ac:dyDescent="0.3">
      <c r="AG1013" s="957" t="str">
        <f t="shared" si="15"/>
        <v/>
      </c>
    </row>
    <row r="1014" spans="33:33" x14ac:dyDescent="0.3">
      <c r="AG1014" s="957" t="str">
        <f t="shared" si="15"/>
        <v/>
      </c>
    </row>
    <row r="1015" spans="33:33" x14ac:dyDescent="0.3">
      <c r="AG1015" s="957" t="str">
        <f t="shared" si="15"/>
        <v/>
      </c>
    </row>
    <row r="1016" spans="33:33" x14ac:dyDescent="0.3">
      <c r="AG1016" s="957" t="str">
        <f t="shared" si="15"/>
        <v/>
      </c>
    </row>
    <row r="1017" spans="33:33" x14ac:dyDescent="0.3">
      <c r="AG1017" s="957" t="str">
        <f t="shared" si="15"/>
        <v/>
      </c>
    </row>
    <row r="1018" spans="33:33" x14ac:dyDescent="0.3">
      <c r="AG1018" s="957" t="str">
        <f t="shared" si="15"/>
        <v/>
      </c>
    </row>
    <row r="1019" spans="33:33" x14ac:dyDescent="0.3">
      <c r="AG1019" s="957" t="str">
        <f t="shared" si="15"/>
        <v/>
      </c>
    </row>
    <row r="1020" spans="33:33" x14ac:dyDescent="0.3">
      <c r="AG1020" s="957" t="str">
        <f t="shared" si="15"/>
        <v/>
      </c>
    </row>
    <row r="1021" spans="33:33" x14ac:dyDescent="0.3">
      <c r="AG1021" s="957" t="str">
        <f t="shared" si="15"/>
        <v/>
      </c>
    </row>
    <row r="1022" spans="33:33" x14ac:dyDescent="0.3">
      <c r="AG1022" s="957" t="str">
        <f t="shared" si="15"/>
        <v/>
      </c>
    </row>
    <row r="1023" spans="33:33" x14ac:dyDescent="0.3">
      <c r="AG1023" s="957" t="str">
        <f t="shared" si="15"/>
        <v/>
      </c>
    </row>
    <row r="1024" spans="33:33" x14ac:dyDescent="0.3">
      <c r="AG1024" s="957" t="str">
        <f t="shared" si="15"/>
        <v/>
      </c>
    </row>
    <row r="1025" spans="33:33" x14ac:dyDescent="0.3">
      <c r="AG1025" s="957" t="str">
        <f t="shared" si="15"/>
        <v/>
      </c>
    </row>
    <row r="1026" spans="33:33" x14ac:dyDescent="0.3">
      <c r="AG1026" s="957" t="str">
        <f t="shared" si="15"/>
        <v/>
      </c>
    </row>
    <row r="1027" spans="33:33" x14ac:dyDescent="0.3">
      <c r="AG1027" s="957" t="str">
        <f t="shared" ref="AG1027:AG1090" si="16">LEFT(A1027,12)</f>
        <v/>
      </c>
    </row>
    <row r="1028" spans="33:33" x14ac:dyDescent="0.3">
      <c r="AG1028" s="957" t="str">
        <f t="shared" si="16"/>
        <v/>
      </c>
    </row>
    <row r="1029" spans="33:33" x14ac:dyDescent="0.3">
      <c r="AG1029" s="957" t="str">
        <f t="shared" si="16"/>
        <v/>
      </c>
    </row>
    <row r="1030" spans="33:33" x14ac:dyDescent="0.3">
      <c r="AG1030" s="957" t="str">
        <f t="shared" si="16"/>
        <v/>
      </c>
    </row>
    <row r="1031" spans="33:33" x14ac:dyDescent="0.3">
      <c r="AG1031" s="957" t="str">
        <f t="shared" si="16"/>
        <v/>
      </c>
    </row>
    <row r="1032" spans="33:33" x14ac:dyDescent="0.3">
      <c r="AG1032" s="957" t="str">
        <f t="shared" si="16"/>
        <v/>
      </c>
    </row>
    <row r="1033" spans="33:33" x14ac:dyDescent="0.3">
      <c r="AG1033" s="957" t="str">
        <f t="shared" si="16"/>
        <v/>
      </c>
    </row>
    <row r="1034" spans="33:33" x14ac:dyDescent="0.3">
      <c r="AG1034" s="957" t="str">
        <f t="shared" si="16"/>
        <v/>
      </c>
    </row>
    <row r="1035" spans="33:33" x14ac:dyDescent="0.3">
      <c r="AG1035" s="957" t="str">
        <f t="shared" si="16"/>
        <v/>
      </c>
    </row>
    <row r="1036" spans="33:33" x14ac:dyDescent="0.3">
      <c r="AG1036" s="957" t="str">
        <f t="shared" si="16"/>
        <v/>
      </c>
    </row>
    <row r="1037" spans="33:33" x14ac:dyDescent="0.3">
      <c r="AG1037" s="957" t="str">
        <f t="shared" si="16"/>
        <v/>
      </c>
    </row>
    <row r="1038" spans="33:33" x14ac:dyDescent="0.3">
      <c r="AG1038" s="957" t="str">
        <f t="shared" si="16"/>
        <v/>
      </c>
    </row>
    <row r="1039" spans="33:33" x14ac:dyDescent="0.3">
      <c r="AG1039" s="957" t="str">
        <f t="shared" si="16"/>
        <v/>
      </c>
    </row>
    <row r="1040" spans="33:33" x14ac:dyDescent="0.3">
      <c r="AG1040" s="957" t="str">
        <f t="shared" si="16"/>
        <v/>
      </c>
    </row>
    <row r="1041" spans="33:33" x14ac:dyDescent="0.3">
      <c r="AG1041" s="957" t="str">
        <f t="shared" si="16"/>
        <v/>
      </c>
    </row>
    <row r="1042" spans="33:33" x14ac:dyDescent="0.3">
      <c r="AG1042" s="957" t="str">
        <f t="shared" si="16"/>
        <v/>
      </c>
    </row>
    <row r="1043" spans="33:33" x14ac:dyDescent="0.3">
      <c r="AG1043" s="957" t="str">
        <f t="shared" si="16"/>
        <v/>
      </c>
    </row>
    <row r="1044" spans="33:33" x14ac:dyDescent="0.3">
      <c r="AG1044" s="957" t="str">
        <f t="shared" si="16"/>
        <v/>
      </c>
    </row>
    <row r="1045" spans="33:33" x14ac:dyDescent="0.3">
      <c r="AG1045" s="957" t="str">
        <f t="shared" si="16"/>
        <v/>
      </c>
    </row>
    <row r="1046" spans="33:33" x14ac:dyDescent="0.3">
      <c r="AG1046" s="957" t="str">
        <f t="shared" si="16"/>
        <v/>
      </c>
    </row>
    <row r="1047" spans="33:33" x14ac:dyDescent="0.3">
      <c r="AG1047" s="957" t="str">
        <f t="shared" si="16"/>
        <v/>
      </c>
    </row>
    <row r="1048" spans="33:33" x14ac:dyDescent="0.3">
      <c r="AG1048" s="957" t="str">
        <f t="shared" si="16"/>
        <v/>
      </c>
    </row>
    <row r="1049" spans="33:33" x14ac:dyDescent="0.3">
      <c r="AG1049" s="957" t="str">
        <f t="shared" si="16"/>
        <v/>
      </c>
    </row>
    <row r="1050" spans="33:33" x14ac:dyDescent="0.3">
      <c r="AG1050" s="957" t="str">
        <f t="shared" si="16"/>
        <v/>
      </c>
    </row>
    <row r="1051" spans="33:33" x14ac:dyDescent="0.3">
      <c r="AG1051" s="957" t="str">
        <f t="shared" si="16"/>
        <v/>
      </c>
    </row>
    <row r="1052" spans="33:33" x14ac:dyDescent="0.3">
      <c r="AG1052" s="957" t="str">
        <f t="shared" si="16"/>
        <v/>
      </c>
    </row>
    <row r="1053" spans="33:33" x14ac:dyDescent="0.3">
      <c r="AG1053" s="957" t="str">
        <f t="shared" si="16"/>
        <v/>
      </c>
    </row>
    <row r="1054" spans="33:33" x14ac:dyDescent="0.3">
      <c r="AG1054" s="957" t="str">
        <f t="shared" si="16"/>
        <v/>
      </c>
    </row>
    <row r="1055" spans="33:33" x14ac:dyDescent="0.3">
      <c r="AG1055" s="957" t="str">
        <f t="shared" si="16"/>
        <v/>
      </c>
    </row>
    <row r="1056" spans="33:33" x14ac:dyDescent="0.3">
      <c r="AG1056" s="957" t="str">
        <f t="shared" si="16"/>
        <v/>
      </c>
    </row>
    <row r="1057" spans="33:33" x14ac:dyDescent="0.3">
      <c r="AG1057" s="957" t="str">
        <f t="shared" si="16"/>
        <v/>
      </c>
    </row>
    <row r="1058" spans="33:33" x14ac:dyDescent="0.3">
      <c r="AG1058" s="957" t="str">
        <f t="shared" si="16"/>
        <v/>
      </c>
    </row>
    <row r="1059" spans="33:33" x14ac:dyDescent="0.3">
      <c r="AG1059" s="957" t="str">
        <f t="shared" si="16"/>
        <v/>
      </c>
    </row>
    <row r="1060" spans="33:33" x14ac:dyDescent="0.3">
      <c r="AG1060" s="957" t="str">
        <f t="shared" si="16"/>
        <v/>
      </c>
    </row>
    <row r="1061" spans="33:33" x14ac:dyDescent="0.3">
      <c r="AG1061" s="957" t="str">
        <f t="shared" si="16"/>
        <v/>
      </c>
    </row>
    <row r="1062" spans="33:33" x14ac:dyDescent="0.3">
      <c r="AG1062" s="957" t="str">
        <f t="shared" si="16"/>
        <v/>
      </c>
    </row>
    <row r="1063" spans="33:33" x14ac:dyDescent="0.3">
      <c r="AG1063" s="957" t="str">
        <f t="shared" si="16"/>
        <v/>
      </c>
    </row>
    <row r="1064" spans="33:33" x14ac:dyDescent="0.3">
      <c r="AG1064" s="957" t="str">
        <f t="shared" si="16"/>
        <v/>
      </c>
    </row>
    <row r="1065" spans="33:33" x14ac:dyDescent="0.3">
      <c r="AG1065" s="957" t="str">
        <f t="shared" si="16"/>
        <v/>
      </c>
    </row>
    <row r="1066" spans="33:33" x14ac:dyDescent="0.3">
      <c r="AG1066" s="957" t="str">
        <f t="shared" si="16"/>
        <v/>
      </c>
    </row>
    <row r="1067" spans="33:33" x14ac:dyDescent="0.3">
      <c r="AG1067" s="957" t="str">
        <f t="shared" si="16"/>
        <v/>
      </c>
    </row>
    <row r="1068" spans="33:33" x14ac:dyDescent="0.3">
      <c r="AG1068" s="957" t="str">
        <f t="shared" si="16"/>
        <v/>
      </c>
    </row>
    <row r="1069" spans="33:33" x14ac:dyDescent="0.3">
      <c r="AG1069" s="957" t="str">
        <f t="shared" si="16"/>
        <v/>
      </c>
    </row>
    <row r="1070" spans="33:33" x14ac:dyDescent="0.3">
      <c r="AG1070" s="957" t="str">
        <f t="shared" si="16"/>
        <v/>
      </c>
    </row>
    <row r="1071" spans="33:33" x14ac:dyDescent="0.3">
      <c r="AG1071" s="957" t="str">
        <f t="shared" si="16"/>
        <v/>
      </c>
    </row>
    <row r="1072" spans="33:33" x14ac:dyDescent="0.3">
      <c r="AG1072" s="957" t="str">
        <f t="shared" si="16"/>
        <v/>
      </c>
    </row>
    <row r="1073" spans="33:33" x14ac:dyDescent="0.3">
      <c r="AG1073" s="957" t="str">
        <f t="shared" si="16"/>
        <v/>
      </c>
    </row>
    <row r="1074" spans="33:33" x14ac:dyDescent="0.3">
      <c r="AG1074" s="957" t="str">
        <f t="shared" si="16"/>
        <v/>
      </c>
    </row>
    <row r="1075" spans="33:33" x14ac:dyDescent="0.3">
      <c r="AG1075" s="957" t="str">
        <f t="shared" si="16"/>
        <v/>
      </c>
    </row>
    <row r="1076" spans="33:33" x14ac:dyDescent="0.3">
      <c r="AG1076" s="957" t="str">
        <f t="shared" si="16"/>
        <v/>
      </c>
    </row>
    <row r="1077" spans="33:33" x14ac:dyDescent="0.3">
      <c r="AG1077" s="957" t="str">
        <f t="shared" si="16"/>
        <v/>
      </c>
    </row>
    <row r="1078" spans="33:33" x14ac:dyDescent="0.3">
      <c r="AG1078" s="957" t="str">
        <f t="shared" si="16"/>
        <v/>
      </c>
    </row>
    <row r="1079" spans="33:33" x14ac:dyDescent="0.3">
      <c r="AG1079" s="957" t="str">
        <f t="shared" si="16"/>
        <v/>
      </c>
    </row>
    <row r="1080" spans="33:33" x14ac:dyDescent="0.3">
      <c r="AG1080" s="957" t="str">
        <f t="shared" si="16"/>
        <v/>
      </c>
    </row>
    <row r="1081" spans="33:33" x14ac:dyDescent="0.3">
      <c r="AG1081" s="957" t="str">
        <f t="shared" si="16"/>
        <v/>
      </c>
    </row>
    <row r="1082" spans="33:33" x14ac:dyDescent="0.3">
      <c r="AG1082" s="957" t="str">
        <f t="shared" si="16"/>
        <v/>
      </c>
    </row>
    <row r="1083" spans="33:33" x14ac:dyDescent="0.3">
      <c r="AG1083" s="957" t="str">
        <f t="shared" si="16"/>
        <v/>
      </c>
    </row>
    <row r="1084" spans="33:33" x14ac:dyDescent="0.3">
      <c r="AG1084" s="957" t="str">
        <f t="shared" si="16"/>
        <v/>
      </c>
    </row>
    <row r="1085" spans="33:33" x14ac:dyDescent="0.3">
      <c r="AG1085" s="957" t="str">
        <f t="shared" si="16"/>
        <v/>
      </c>
    </row>
    <row r="1086" spans="33:33" x14ac:dyDescent="0.3">
      <c r="AG1086" s="957" t="str">
        <f t="shared" si="16"/>
        <v/>
      </c>
    </row>
    <row r="1087" spans="33:33" x14ac:dyDescent="0.3">
      <c r="AG1087" s="957" t="str">
        <f t="shared" si="16"/>
        <v/>
      </c>
    </row>
    <row r="1088" spans="33:33" x14ac:dyDescent="0.3">
      <c r="AG1088" s="957" t="str">
        <f t="shared" si="16"/>
        <v/>
      </c>
    </row>
    <row r="1089" spans="33:33" x14ac:dyDescent="0.3">
      <c r="AG1089" s="957" t="str">
        <f t="shared" si="16"/>
        <v/>
      </c>
    </row>
    <row r="1090" spans="33:33" x14ac:dyDescent="0.3">
      <c r="AG1090" s="957" t="str">
        <f t="shared" si="16"/>
        <v/>
      </c>
    </row>
    <row r="1091" spans="33:33" x14ac:dyDescent="0.3">
      <c r="AG1091" s="957" t="str">
        <f t="shared" ref="AG1091:AG1154" si="17">LEFT(A1091,12)</f>
        <v/>
      </c>
    </row>
    <row r="1092" spans="33:33" x14ac:dyDescent="0.3">
      <c r="AG1092" s="957" t="str">
        <f t="shared" si="17"/>
        <v/>
      </c>
    </row>
    <row r="1093" spans="33:33" x14ac:dyDescent="0.3">
      <c r="AG1093" s="957" t="str">
        <f t="shared" si="17"/>
        <v/>
      </c>
    </row>
    <row r="1094" spans="33:33" x14ac:dyDescent="0.3">
      <c r="AG1094" s="957" t="str">
        <f t="shared" si="17"/>
        <v/>
      </c>
    </row>
    <row r="1095" spans="33:33" x14ac:dyDescent="0.3">
      <c r="AG1095" s="957" t="str">
        <f t="shared" si="17"/>
        <v/>
      </c>
    </row>
    <row r="1096" spans="33:33" x14ac:dyDescent="0.3">
      <c r="AG1096" s="957" t="str">
        <f t="shared" si="17"/>
        <v/>
      </c>
    </row>
    <row r="1097" spans="33:33" x14ac:dyDescent="0.3">
      <c r="AG1097" s="957" t="str">
        <f t="shared" si="17"/>
        <v/>
      </c>
    </row>
    <row r="1098" spans="33:33" x14ac:dyDescent="0.3">
      <c r="AG1098" s="957" t="str">
        <f t="shared" si="17"/>
        <v/>
      </c>
    </row>
    <row r="1099" spans="33:33" x14ac:dyDescent="0.3">
      <c r="AG1099" s="957" t="str">
        <f t="shared" si="17"/>
        <v/>
      </c>
    </row>
    <row r="1100" spans="33:33" x14ac:dyDescent="0.3">
      <c r="AG1100" s="957" t="str">
        <f t="shared" si="17"/>
        <v/>
      </c>
    </row>
    <row r="1101" spans="33:33" x14ac:dyDescent="0.3">
      <c r="AG1101" s="957" t="str">
        <f t="shared" si="17"/>
        <v/>
      </c>
    </row>
    <row r="1102" spans="33:33" x14ac:dyDescent="0.3">
      <c r="AG1102" s="957" t="str">
        <f t="shared" si="17"/>
        <v/>
      </c>
    </row>
    <row r="1103" spans="33:33" x14ac:dyDescent="0.3">
      <c r="AG1103" s="957" t="str">
        <f t="shared" si="17"/>
        <v/>
      </c>
    </row>
    <row r="1104" spans="33:33" x14ac:dyDescent="0.3">
      <c r="AG1104" s="957" t="str">
        <f t="shared" si="17"/>
        <v/>
      </c>
    </row>
    <row r="1105" spans="33:33" x14ac:dyDescent="0.3">
      <c r="AG1105" s="957" t="str">
        <f t="shared" si="17"/>
        <v/>
      </c>
    </row>
    <row r="1106" spans="33:33" x14ac:dyDescent="0.3">
      <c r="AG1106" s="957" t="str">
        <f t="shared" si="17"/>
        <v/>
      </c>
    </row>
    <row r="1107" spans="33:33" x14ac:dyDescent="0.3">
      <c r="AG1107" s="957" t="str">
        <f t="shared" si="17"/>
        <v/>
      </c>
    </row>
    <row r="1108" spans="33:33" x14ac:dyDescent="0.3">
      <c r="AG1108" s="957" t="str">
        <f t="shared" si="17"/>
        <v/>
      </c>
    </row>
    <row r="1109" spans="33:33" x14ac:dyDescent="0.3">
      <c r="AG1109" s="957" t="str">
        <f t="shared" si="17"/>
        <v/>
      </c>
    </row>
    <row r="1110" spans="33:33" x14ac:dyDescent="0.3">
      <c r="AG1110" s="957" t="str">
        <f t="shared" si="17"/>
        <v/>
      </c>
    </row>
    <row r="1111" spans="33:33" x14ac:dyDescent="0.3">
      <c r="AG1111" s="957" t="str">
        <f t="shared" si="17"/>
        <v/>
      </c>
    </row>
    <row r="1112" spans="33:33" x14ac:dyDescent="0.3">
      <c r="AG1112" s="957" t="str">
        <f t="shared" si="17"/>
        <v/>
      </c>
    </row>
    <row r="1113" spans="33:33" x14ac:dyDescent="0.3">
      <c r="AG1113" s="957" t="str">
        <f t="shared" si="17"/>
        <v/>
      </c>
    </row>
    <row r="1114" spans="33:33" x14ac:dyDescent="0.3">
      <c r="AG1114" s="957" t="str">
        <f t="shared" si="17"/>
        <v/>
      </c>
    </row>
    <row r="1115" spans="33:33" x14ac:dyDescent="0.3">
      <c r="AG1115" s="957" t="str">
        <f t="shared" si="17"/>
        <v/>
      </c>
    </row>
    <row r="1116" spans="33:33" x14ac:dyDescent="0.3">
      <c r="AG1116" s="957" t="str">
        <f t="shared" si="17"/>
        <v/>
      </c>
    </row>
    <row r="1117" spans="33:33" x14ac:dyDescent="0.3">
      <c r="AG1117" s="957" t="str">
        <f t="shared" si="17"/>
        <v/>
      </c>
    </row>
    <row r="1118" spans="33:33" x14ac:dyDescent="0.3">
      <c r="AG1118" s="957" t="str">
        <f t="shared" si="17"/>
        <v/>
      </c>
    </row>
    <row r="1119" spans="33:33" x14ac:dyDescent="0.3">
      <c r="AG1119" s="957" t="str">
        <f t="shared" si="17"/>
        <v/>
      </c>
    </row>
    <row r="1120" spans="33:33" x14ac:dyDescent="0.3">
      <c r="AG1120" s="957" t="str">
        <f t="shared" si="17"/>
        <v/>
      </c>
    </row>
    <row r="1121" spans="33:33" x14ac:dyDescent="0.3">
      <c r="AG1121" s="957" t="str">
        <f t="shared" si="17"/>
        <v/>
      </c>
    </row>
    <row r="1122" spans="33:33" x14ac:dyDescent="0.3">
      <c r="AG1122" s="957" t="str">
        <f t="shared" si="17"/>
        <v/>
      </c>
    </row>
    <row r="1123" spans="33:33" x14ac:dyDescent="0.3">
      <c r="AG1123" s="957" t="str">
        <f t="shared" si="17"/>
        <v/>
      </c>
    </row>
    <row r="1124" spans="33:33" x14ac:dyDescent="0.3">
      <c r="AG1124" s="957" t="str">
        <f t="shared" si="17"/>
        <v/>
      </c>
    </row>
    <row r="1125" spans="33:33" x14ac:dyDescent="0.3">
      <c r="AG1125" s="957" t="str">
        <f t="shared" si="17"/>
        <v/>
      </c>
    </row>
    <row r="1126" spans="33:33" x14ac:dyDescent="0.3">
      <c r="AG1126" s="957" t="str">
        <f t="shared" si="17"/>
        <v/>
      </c>
    </row>
    <row r="1127" spans="33:33" x14ac:dyDescent="0.3">
      <c r="AG1127" s="957" t="str">
        <f t="shared" si="17"/>
        <v/>
      </c>
    </row>
    <row r="1128" spans="33:33" x14ac:dyDescent="0.3">
      <c r="AG1128" s="957" t="str">
        <f t="shared" si="17"/>
        <v/>
      </c>
    </row>
    <row r="1129" spans="33:33" x14ac:dyDescent="0.3">
      <c r="AG1129" s="957" t="str">
        <f t="shared" si="17"/>
        <v/>
      </c>
    </row>
    <row r="1130" spans="33:33" x14ac:dyDescent="0.3">
      <c r="AG1130" s="957" t="str">
        <f t="shared" si="17"/>
        <v/>
      </c>
    </row>
    <row r="1131" spans="33:33" x14ac:dyDescent="0.3">
      <c r="AG1131" s="957" t="str">
        <f t="shared" si="17"/>
        <v/>
      </c>
    </row>
    <row r="1132" spans="33:33" x14ac:dyDescent="0.3">
      <c r="AG1132" s="957" t="str">
        <f t="shared" si="17"/>
        <v/>
      </c>
    </row>
    <row r="1133" spans="33:33" x14ac:dyDescent="0.3">
      <c r="AG1133" s="957" t="str">
        <f t="shared" si="17"/>
        <v/>
      </c>
    </row>
    <row r="1134" spans="33:33" x14ac:dyDescent="0.3">
      <c r="AG1134" s="957" t="str">
        <f t="shared" si="17"/>
        <v/>
      </c>
    </row>
    <row r="1135" spans="33:33" x14ac:dyDescent="0.3">
      <c r="AG1135" s="957" t="str">
        <f t="shared" si="17"/>
        <v/>
      </c>
    </row>
    <row r="1136" spans="33:33" x14ac:dyDescent="0.3">
      <c r="AG1136" s="957" t="str">
        <f t="shared" si="17"/>
        <v/>
      </c>
    </row>
    <row r="1137" spans="33:33" x14ac:dyDescent="0.3">
      <c r="AG1137" s="957" t="str">
        <f t="shared" si="17"/>
        <v/>
      </c>
    </row>
    <row r="1138" spans="33:33" x14ac:dyDescent="0.3">
      <c r="AG1138" s="957" t="str">
        <f t="shared" si="17"/>
        <v/>
      </c>
    </row>
    <row r="1139" spans="33:33" x14ac:dyDescent="0.3">
      <c r="AG1139" s="957" t="str">
        <f t="shared" si="17"/>
        <v/>
      </c>
    </row>
    <row r="1140" spans="33:33" x14ac:dyDescent="0.3">
      <c r="AG1140" s="957" t="str">
        <f t="shared" si="17"/>
        <v/>
      </c>
    </row>
    <row r="1141" spans="33:33" x14ac:dyDescent="0.3">
      <c r="AG1141" s="957" t="str">
        <f t="shared" si="17"/>
        <v/>
      </c>
    </row>
    <row r="1142" spans="33:33" x14ac:dyDescent="0.3">
      <c r="AG1142" s="957" t="str">
        <f t="shared" si="17"/>
        <v/>
      </c>
    </row>
    <row r="1143" spans="33:33" x14ac:dyDescent="0.3">
      <c r="AG1143" s="957" t="str">
        <f t="shared" si="17"/>
        <v/>
      </c>
    </row>
    <row r="1144" spans="33:33" x14ac:dyDescent="0.3">
      <c r="AG1144" s="957" t="str">
        <f t="shared" si="17"/>
        <v/>
      </c>
    </row>
    <row r="1145" spans="33:33" x14ac:dyDescent="0.3">
      <c r="AG1145" s="957" t="str">
        <f t="shared" si="17"/>
        <v/>
      </c>
    </row>
    <row r="1146" spans="33:33" x14ac:dyDescent="0.3">
      <c r="AG1146" s="957" t="str">
        <f t="shared" si="17"/>
        <v/>
      </c>
    </row>
    <row r="1147" spans="33:33" x14ac:dyDescent="0.3">
      <c r="AG1147" s="957" t="str">
        <f t="shared" si="17"/>
        <v/>
      </c>
    </row>
    <row r="1148" spans="33:33" x14ac:dyDescent="0.3">
      <c r="AG1148" s="957" t="str">
        <f t="shared" si="17"/>
        <v/>
      </c>
    </row>
    <row r="1149" spans="33:33" x14ac:dyDescent="0.3">
      <c r="AG1149" s="957" t="str">
        <f t="shared" si="17"/>
        <v/>
      </c>
    </row>
    <row r="1150" spans="33:33" x14ac:dyDescent="0.3">
      <c r="AG1150" s="957" t="str">
        <f t="shared" si="17"/>
        <v/>
      </c>
    </row>
    <row r="1151" spans="33:33" x14ac:dyDescent="0.3">
      <c r="AG1151" s="957" t="str">
        <f t="shared" si="17"/>
        <v/>
      </c>
    </row>
    <row r="1152" spans="33:33" x14ac:dyDescent="0.3">
      <c r="AG1152" s="957" t="str">
        <f t="shared" si="17"/>
        <v/>
      </c>
    </row>
    <row r="1153" spans="33:33" x14ac:dyDescent="0.3">
      <c r="AG1153" s="957" t="str">
        <f t="shared" si="17"/>
        <v/>
      </c>
    </row>
    <row r="1154" spans="33:33" x14ac:dyDescent="0.3">
      <c r="AG1154" s="957" t="str">
        <f t="shared" si="17"/>
        <v/>
      </c>
    </row>
    <row r="1155" spans="33:33" x14ac:dyDescent="0.3">
      <c r="AG1155" s="957" t="str">
        <f t="shared" ref="AG1155:AG1218" si="18">LEFT(A1155,12)</f>
        <v/>
      </c>
    </row>
    <row r="1156" spans="33:33" x14ac:dyDescent="0.3">
      <c r="AG1156" s="957" t="str">
        <f t="shared" si="18"/>
        <v/>
      </c>
    </row>
    <row r="1157" spans="33:33" x14ac:dyDescent="0.3">
      <c r="AG1157" s="957" t="str">
        <f t="shared" si="18"/>
        <v/>
      </c>
    </row>
    <row r="1158" spans="33:33" x14ac:dyDescent="0.3">
      <c r="AG1158" s="957" t="str">
        <f t="shared" si="18"/>
        <v/>
      </c>
    </row>
    <row r="1159" spans="33:33" x14ac:dyDescent="0.3">
      <c r="AG1159" s="957" t="str">
        <f t="shared" si="18"/>
        <v/>
      </c>
    </row>
    <row r="1160" spans="33:33" x14ac:dyDescent="0.3">
      <c r="AG1160" s="957" t="str">
        <f t="shared" si="18"/>
        <v/>
      </c>
    </row>
    <row r="1161" spans="33:33" x14ac:dyDescent="0.3">
      <c r="AG1161" s="957" t="str">
        <f t="shared" si="18"/>
        <v/>
      </c>
    </row>
    <row r="1162" spans="33:33" x14ac:dyDescent="0.3">
      <c r="AG1162" s="957" t="str">
        <f t="shared" si="18"/>
        <v/>
      </c>
    </row>
    <row r="1163" spans="33:33" x14ac:dyDescent="0.3">
      <c r="AG1163" s="957" t="str">
        <f t="shared" si="18"/>
        <v/>
      </c>
    </row>
    <row r="1164" spans="33:33" x14ac:dyDescent="0.3">
      <c r="AG1164" s="957" t="str">
        <f t="shared" si="18"/>
        <v/>
      </c>
    </row>
    <row r="1165" spans="33:33" x14ac:dyDescent="0.3">
      <c r="AG1165" s="957" t="str">
        <f t="shared" si="18"/>
        <v/>
      </c>
    </row>
    <row r="1166" spans="33:33" x14ac:dyDescent="0.3">
      <c r="AG1166" s="957" t="str">
        <f t="shared" si="18"/>
        <v/>
      </c>
    </row>
    <row r="1167" spans="33:33" x14ac:dyDescent="0.3">
      <c r="AG1167" s="957" t="str">
        <f t="shared" si="18"/>
        <v/>
      </c>
    </row>
    <row r="1168" spans="33:33" x14ac:dyDescent="0.3">
      <c r="AG1168" s="957" t="str">
        <f t="shared" si="18"/>
        <v/>
      </c>
    </row>
    <row r="1169" spans="33:33" x14ac:dyDescent="0.3">
      <c r="AG1169" s="957" t="str">
        <f t="shared" si="18"/>
        <v/>
      </c>
    </row>
    <row r="1170" spans="33:33" x14ac:dyDescent="0.3">
      <c r="AG1170" s="957" t="str">
        <f t="shared" si="18"/>
        <v/>
      </c>
    </row>
    <row r="1171" spans="33:33" x14ac:dyDescent="0.3">
      <c r="AG1171" s="957" t="str">
        <f t="shared" si="18"/>
        <v/>
      </c>
    </row>
    <row r="1172" spans="33:33" x14ac:dyDescent="0.3">
      <c r="AG1172" s="957" t="str">
        <f t="shared" si="18"/>
        <v/>
      </c>
    </row>
    <row r="1173" spans="33:33" x14ac:dyDescent="0.3">
      <c r="AG1173" s="957" t="str">
        <f t="shared" si="18"/>
        <v/>
      </c>
    </row>
    <row r="1174" spans="33:33" x14ac:dyDescent="0.3">
      <c r="AG1174" s="957" t="str">
        <f t="shared" si="18"/>
        <v/>
      </c>
    </row>
    <row r="1175" spans="33:33" x14ac:dyDescent="0.3">
      <c r="AG1175" s="957" t="str">
        <f t="shared" si="18"/>
        <v/>
      </c>
    </row>
    <row r="1176" spans="33:33" x14ac:dyDescent="0.3">
      <c r="AG1176" s="957" t="str">
        <f t="shared" si="18"/>
        <v/>
      </c>
    </row>
    <row r="1177" spans="33:33" x14ac:dyDescent="0.3">
      <c r="AG1177" s="957" t="str">
        <f t="shared" si="18"/>
        <v/>
      </c>
    </row>
    <row r="1178" spans="33:33" x14ac:dyDescent="0.3">
      <c r="AG1178" s="957" t="str">
        <f t="shared" si="18"/>
        <v/>
      </c>
    </row>
    <row r="1179" spans="33:33" x14ac:dyDescent="0.3">
      <c r="AG1179" s="957" t="str">
        <f t="shared" si="18"/>
        <v/>
      </c>
    </row>
    <row r="1180" spans="33:33" x14ac:dyDescent="0.3">
      <c r="AG1180" s="957" t="str">
        <f t="shared" si="18"/>
        <v/>
      </c>
    </row>
    <row r="1181" spans="33:33" x14ac:dyDescent="0.3">
      <c r="AG1181" s="957" t="str">
        <f t="shared" si="18"/>
        <v/>
      </c>
    </row>
    <row r="1182" spans="33:33" x14ac:dyDescent="0.3">
      <c r="AG1182" s="957" t="str">
        <f t="shared" si="18"/>
        <v/>
      </c>
    </row>
    <row r="1183" spans="33:33" x14ac:dyDescent="0.3">
      <c r="AG1183" s="957" t="str">
        <f t="shared" si="18"/>
        <v/>
      </c>
    </row>
    <row r="1184" spans="33:33" x14ac:dyDescent="0.3">
      <c r="AG1184" s="957" t="str">
        <f t="shared" si="18"/>
        <v/>
      </c>
    </row>
    <row r="1185" spans="33:33" x14ac:dyDescent="0.3">
      <c r="AG1185" s="957" t="str">
        <f t="shared" si="18"/>
        <v/>
      </c>
    </row>
    <row r="1186" spans="33:33" x14ac:dyDescent="0.3">
      <c r="AG1186" s="957" t="str">
        <f t="shared" si="18"/>
        <v/>
      </c>
    </row>
    <row r="1187" spans="33:33" x14ac:dyDescent="0.3">
      <c r="AG1187" s="957" t="str">
        <f t="shared" si="18"/>
        <v/>
      </c>
    </row>
    <row r="1188" spans="33:33" x14ac:dyDescent="0.3">
      <c r="AG1188" s="957" t="str">
        <f t="shared" si="18"/>
        <v/>
      </c>
    </row>
    <row r="1189" spans="33:33" x14ac:dyDescent="0.3">
      <c r="AG1189" s="957" t="str">
        <f t="shared" si="18"/>
        <v/>
      </c>
    </row>
    <row r="1190" spans="33:33" x14ac:dyDescent="0.3">
      <c r="AG1190" s="957" t="str">
        <f t="shared" si="18"/>
        <v/>
      </c>
    </row>
    <row r="1191" spans="33:33" x14ac:dyDescent="0.3">
      <c r="AG1191" s="957" t="str">
        <f t="shared" si="18"/>
        <v/>
      </c>
    </row>
    <row r="1192" spans="33:33" x14ac:dyDescent="0.3">
      <c r="AG1192" s="957" t="str">
        <f t="shared" si="18"/>
        <v/>
      </c>
    </row>
    <row r="1193" spans="33:33" x14ac:dyDescent="0.3">
      <c r="AG1193" s="957" t="str">
        <f t="shared" si="18"/>
        <v/>
      </c>
    </row>
    <row r="1194" spans="33:33" x14ac:dyDescent="0.3">
      <c r="AG1194" s="957" t="str">
        <f t="shared" si="18"/>
        <v/>
      </c>
    </row>
    <row r="1195" spans="33:33" x14ac:dyDescent="0.3">
      <c r="AG1195" s="957" t="str">
        <f t="shared" si="18"/>
        <v/>
      </c>
    </row>
    <row r="1196" spans="33:33" x14ac:dyDescent="0.3">
      <c r="AG1196" s="957" t="str">
        <f t="shared" si="18"/>
        <v/>
      </c>
    </row>
    <row r="1197" spans="33:33" x14ac:dyDescent="0.3">
      <c r="AG1197" s="957" t="str">
        <f t="shared" si="18"/>
        <v/>
      </c>
    </row>
    <row r="1198" spans="33:33" x14ac:dyDescent="0.3">
      <c r="AG1198" s="957" t="str">
        <f t="shared" si="18"/>
        <v/>
      </c>
    </row>
    <row r="1199" spans="33:33" x14ac:dyDescent="0.3">
      <c r="AG1199" s="957" t="str">
        <f t="shared" si="18"/>
        <v/>
      </c>
    </row>
    <row r="1200" spans="33:33" x14ac:dyDescent="0.3">
      <c r="AG1200" s="957" t="str">
        <f t="shared" si="18"/>
        <v/>
      </c>
    </row>
    <row r="1201" spans="33:33" x14ac:dyDescent="0.3">
      <c r="AG1201" s="957" t="str">
        <f t="shared" si="18"/>
        <v/>
      </c>
    </row>
    <row r="1202" spans="33:33" x14ac:dyDescent="0.3">
      <c r="AG1202" s="957" t="str">
        <f t="shared" si="18"/>
        <v/>
      </c>
    </row>
    <row r="1203" spans="33:33" x14ac:dyDescent="0.3">
      <c r="AG1203" s="957" t="str">
        <f t="shared" si="18"/>
        <v/>
      </c>
    </row>
    <row r="1204" spans="33:33" x14ac:dyDescent="0.3">
      <c r="AG1204" s="957" t="str">
        <f t="shared" si="18"/>
        <v/>
      </c>
    </row>
    <row r="1205" spans="33:33" x14ac:dyDescent="0.3">
      <c r="AG1205" s="957" t="str">
        <f t="shared" si="18"/>
        <v/>
      </c>
    </row>
    <row r="1206" spans="33:33" x14ac:dyDescent="0.3">
      <c r="AG1206" s="957" t="str">
        <f t="shared" si="18"/>
        <v/>
      </c>
    </row>
    <row r="1207" spans="33:33" x14ac:dyDescent="0.3">
      <c r="AG1207" s="957" t="str">
        <f t="shared" si="18"/>
        <v/>
      </c>
    </row>
    <row r="1208" spans="33:33" x14ac:dyDescent="0.3">
      <c r="AG1208" s="957" t="str">
        <f t="shared" si="18"/>
        <v/>
      </c>
    </row>
    <row r="1209" spans="33:33" x14ac:dyDescent="0.3">
      <c r="AG1209" s="957" t="str">
        <f t="shared" si="18"/>
        <v/>
      </c>
    </row>
    <row r="1210" spans="33:33" x14ac:dyDescent="0.3">
      <c r="AG1210" s="957" t="str">
        <f t="shared" si="18"/>
        <v/>
      </c>
    </row>
    <row r="1211" spans="33:33" x14ac:dyDescent="0.3">
      <c r="AG1211" s="957" t="str">
        <f t="shared" si="18"/>
        <v/>
      </c>
    </row>
    <row r="1212" spans="33:33" x14ac:dyDescent="0.3">
      <c r="AG1212" s="957" t="str">
        <f t="shared" si="18"/>
        <v/>
      </c>
    </row>
    <row r="1213" spans="33:33" x14ac:dyDescent="0.3">
      <c r="AG1213" s="957" t="str">
        <f t="shared" si="18"/>
        <v/>
      </c>
    </row>
    <row r="1214" spans="33:33" x14ac:dyDescent="0.3">
      <c r="AG1214" s="957" t="str">
        <f t="shared" si="18"/>
        <v/>
      </c>
    </row>
    <row r="1215" spans="33:33" x14ac:dyDescent="0.3">
      <c r="AG1215" s="957" t="str">
        <f t="shared" si="18"/>
        <v/>
      </c>
    </row>
    <row r="1216" spans="33:33" x14ac:dyDescent="0.3">
      <c r="AG1216" s="957" t="str">
        <f t="shared" si="18"/>
        <v/>
      </c>
    </row>
    <row r="1217" spans="33:33" x14ac:dyDescent="0.3">
      <c r="AG1217" s="957" t="str">
        <f t="shared" si="18"/>
        <v/>
      </c>
    </row>
    <row r="1218" spans="33:33" x14ac:dyDescent="0.3">
      <c r="AG1218" s="957" t="str">
        <f t="shared" si="18"/>
        <v/>
      </c>
    </row>
    <row r="1219" spans="33:33" x14ac:dyDescent="0.3">
      <c r="AG1219" s="957" t="str">
        <f t="shared" ref="AG1219:AG1282" si="19">LEFT(A1219,12)</f>
        <v/>
      </c>
    </row>
    <row r="1220" spans="33:33" x14ac:dyDescent="0.3">
      <c r="AG1220" s="957" t="str">
        <f t="shared" si="19"/>
        <v/>
      </c>
    </row>
    <row r="1221" spans="33:33" x14ac:dyDescent="0.3">
      <c r="AG1221" s="957" t="str">
        <f t="shared" si="19"/>
        <v/>
      </c>
    </row>
    <row r="1222" spans="33:33" x14ac:dyDescent="0.3">
      <c r="AG1222" s="957" t="str">
        <f t="shared" si="19"/>
        <v/>
      </c>
    </row>
    <row r="1223" spans="33:33" x14ac:dyDescent="0.3">
      <c r="AG1223" s="957" t="str">
        <f t="shared" si="19"/>
        <v/>
      </c>
    </row>
    <row r="1224" spans="33:33" x14ac:dyDescent="0.3">
      <c r="AG1224" s="957" t="str">
        <f t="shared" si="19"/>
        <v/>
      </c>
    </row>
    <row r="1225" spans="33:33" x14ac:dyDescent="0.3">
      <c r="AG1225" s="957" t="str">
        <f t="shared" si="19"/>
        <v/>
      </c>
    </row>
    <row r="1226" spans="33:33" x14ac:dyDescent="0.3">
      <c r="AG1226" s="957" t="str">
        <f t="shared" si="19"/>
        <v/>
      </c>
    </row>
    <row r="1227" spans="33:33" x14ac:dyDescent="0.3">
      <c r="AG1227" s="957" t="str">
        <f t="shared" si="19"/>
        <v/>
      </c>
    </row>
    <row r="1228" spans="33:33" x14ac:dyDescent="0.3">
      <c r="AG1228" s="957" t="str">
        <f t="shared" si="19"/>
        <v/>
      </c>
    </row>
    <row r="1229" spans="33:33" x14ac:dyDescent="0.3">
      <c r="AG1229" s="957" t="str">
        <f t="shared" si="19"/>
        <v/>
      </c>
    </row>
    <row r="1230" spans="33:33" x14ac:dyDescent="0.3">
      <c r="AG1230" s="957" t="str">
        <f t="shared" si="19"/>
        <v/>
      </c>
    </row>
    <row r="1231" spans="33:33" x14ac:dyDescent="0.3">
      <c r="AG1231" s="957" t="str">
        <f t="shared" si="19"/>
        <v/>
      </c>
    </row>
    <row r="1232" spans="33:33" x14ac:dyDescent="0.3">
      <c r="AG1232" s="957" t="str">
        <f t="shared" si="19"/>
        <v/>
      </c>
    </row>
    <row r="1233" spans="33:33" x14ac:dyDescent="0.3">
      <c r="AG1233" s="957" t="str">
        <f t="shared" si="19"/>
        <v/>
      </c>
    </row>
    <row r="1234" spans="33:33" x14ac:dyDescent="0.3">
      <c r="AG1234" s="957" t="str">
        <f t="shared" si="19"/>
        <v/>
      </c>
    </row>
    <row r="1235" spans="33:33" x14ac:dyDescent="0.3">
      <c r="AG1235" s="957" t="str">
        <f t="shared" si="19"/>
        <v/>
      </c>
    </row>
    <row r="1236" spans="33:33" x14ac:dyDescent="0.3">
      <c r="AG1236" s="957" t="str">
        <f t="shared" si="19"/>
        <v/>
      </c>
    </row>
    <row r="1237" spans="33:33" x14ac:dyDescent="0.3">
      <c r="AG1237" s="957" t="str">
        <f t="shared" si="19"/>
        <v/>
      </c>
    </row>
    <row r="1238" spans="33:33" x14ac:dyDescent="0.3">
      <c r="AG1238" s="957" t="str">
        <f t="shared" si="19"/>
        <v/>
      </c>
    </row>
    <row r="1239" spans="33:33" x14ac:dyDescent="0.3">
      <c r="AG1239" s="957" t="str">
        <f t="shared" si="19"/>
        <v/>
      </c>
    </row>
    <row r="1240" spans="33:33" x14ac:dyDescent="0.3">
      <c r="AG1240" s="957" t="str">
        <f t="shared" si="19"/>
        <v/>
      </c>
    </row>
    <row r="1241" spans="33:33" x14ac:dyDescent="0.3">
      <c r="AG1241" s="957" t="str">
        <f t="shared" si="19"/>
        <v/>
      </c>
    </row>
    <row r="1242" spans="33:33" x14ac:dyDescent="0.3">
      <c r="AG1242" s="957" t="str">
        <f t="shared" si="19"/>
        <v/>
      </c>
    </row>
    <row r="1243" spans="33:33" x14ac:dyDescent="0.3">
      <c r="AG1243" s="957" t="str">
        <f t="shared" si="19"/>
        <v/>
      </c>
    </row>
    <row r="1244" spans="33:33" x14ac:dyDescent="0.3">
      <c r="AG1244" s="957" t="str">
        <f t="shared" si="19"/>
        <v/>
      </c>
    </row>
    <row r="1245" spans="33:33" x14ac:dyDescent="0.3">
      <c r="AG1245" s="957" t="str">
        <f t="shared" si="19"/>
        <v/>
      </c>
    </row>
    <row r="1246" spans="33:33" x14ac:dyDescent="0.3">
      <c r="AG1246" s="957" t="str">
        <f t="shared" si="19"/>
        <v/>
      </c>
    </row>
    <row r="1247" spans="33:33" x14ac:dyDescent="0.3">
      <c r="AG1247" s="957" t="str">
        <f t="shared" si="19"/>
        <v/>
      </c>
    </row>
    <row r="1248" spans="33:33" x14ac:dyDescent="0.3">
      <c r="AG1248" s="957" t="str">
        <f t="shared" si="19"/>
        <v/>
      </c>
    </row>
    <row r="1249" spans="33:33" x14ac:dyDescent="0.3">
      <c r="AG1249" s="957" t="str">
        <f t="shared" si="19"/>
        <v/>
      </c>
    </row>
    <row r="1250" spans="33:33" x14ac:dyDescent="0.3">
      <c r="AG1250" s="957" t="str">
        <f t="shared" si="19"/>
        <v/>
      </c>
    </row>
    <row r="1251" spans="33:33" x14ac:dyDescent="0.3">
      <c r="AG1251" s="957" t="str">
        <f t="shared" si="19"/>
        <v/>
      </c>
    </row>
    <row r="1252" spans="33:33" x14ac:dyDescent="0.3">
      <c r="AG1252" s="957" t="str">
        <f t="shared" si="19"/>
        <v/>
      </c>
    </row>
    <row r="1253" spans="33:33" x14ac:dyDescent="0.3">
      <c r="AG1253" s="957" t="str">
        <f t="shared" si="19"/>
        <v/>
      </c>
    </row>
    <row r="1254" spans="33:33" x14ac:dyDescent="0.3">
      <c r="AG1254" s="957" t="str">
        <f t="shared" si="19"/>
        <v/>
      </c>
    </row>
    <row r="1255" spans="33:33" x14ac:dyDescent="0.3">
      <c r="AG1255" s="957" t="str">
        <f t="shared" si="19"/>
        <v/>
      </c>
    </row>
    <row r="1256" spans="33:33" x14ac:dyDescent="0.3">
      <c r="AG1256" s="957" t="str">
        <f t="shared" si="19"/>
        <v/>
      </c>
    </row>
    <row r="1257" spans="33:33" x14ac:dyDescent="0.3">
      <c r="AG1257" s="957" t="str">
        <f t="shared" si="19"/>
        <v/>
      </c>
    </row>
    <row r="1258" spans="33:33" x14ac:dyDescent="0.3">
      <c r="AG1258" s="957" t="str">
        <f t="shared" si="19"/>
        <v/>
      </c>
    </row>
    <row r="1259" spans="33:33" x14ac:dyDescent="0.3">
      <c r="AG1259" s="957" t="str">
        <f t="shared" si="19"/>
        <v/>
      </c>
    </row>
    <row r="1260" spans="33:33" x14ac:dyDescent="0.3">
      <c r="AG1260" s="957" t="str">
        <f t="shared" si="19"/>
        <v/>
      </c>
    </row>
    <row r="1261" spans="33:33" x14ac:dyDescent="0.3">
      <c r="AG1261" s="957" t="str">
        <f t="shared" si="19"/>
        <v/>
      </c>
    </row>
    <row r="1262" spans="33:33" x14ac:dyDescent="0.3">
      <c r="AG1262" s="957" t="str">
        <f t="shared" si="19"/>
        <v/>
      </c>
    </row>
    <row r="1263" spans="33:33" x14ac:dyDescent="0.3">
      <c r="AG1263" s="957" t="str">
        <f t="shared" si="19"/>
        <v/>
      </c>
    </row>
    <row r="1264" spans="33:33" x14ac:dyDescent="0.3">
      <c r="AG1264" s="957" t="str">
        <f t="shared" si="19"/>
        <v/>
      </c>
    </row>
    <row r="1265" spans="33:33" x14ac:dyDescent="0.3">
      <c r="AG1265" s="957" t="str">
        <f t="shared" si="19"/>
        <v/>
      </c>
    </row>
    <row r="1266" spans="33:33" x14ac:dyDescent="0.3">
      <c r="AG1266" s="957" t="str">
        <f t="shared" si="19"/>
        <v/>
      </c>
    </row>
    <row r="1267" spans="33:33" x14ac:dyDescent="0.3">
      <c r="AG1267" s="957" t="str">
        <f t="shared" si="19"/>
        <v/>
      </c>
    </row>
    <row r="1268" spans="33:33" x14ac:dyDescent="0.3">
      <c r="AG1268" s="957" t="str">
        <f t="shared" si="19"/>
        <v/>
      </c>
    </row>
    <row r="1269" spans="33:33" x14ac:dyDescent="0.3">
      <c r="AG1269" s="957" t="str">
        <f t="shared" si="19"/>
        <v/>
      </c>
    </row>
    <row r="1270" spans="33:33" x14ac:dyDescent="0.3">
      <c r="AG1270" s="957" t="str">
        <f t="shared" si="19"/>
        <v/>
      </c>
    </row>
    <row r="1271" spans="33:33" x14ac:dyDescent="0.3">
      <c r="AG1271" s="957" t="str">
        <f t="shared" si="19"/>
        <v/>
      </c>
    </row>
    <row r="1272" spans="33:33" x14ac:dyDescent="0.3">
      <c r="AG1272" s="957" t="str">
        <f t="shared" si="19"/>
        <v/>
      </c>
    </row>
    <row r="1273" spans="33:33" x14ac:dyDescent="0.3">
      <c r="AG1273" s="957" t="str">
        <f t="shared" si="19"/>
        <v/>
      </c>
    </row>
    <row r="1274" spans="33:33" x14ac:dyDescent="0.3">
      <c r="AG1274" s="957" t="str">
        <f t="shared" si="19"/>
        <v/>
      </c>
    </row>
    <row r="1275" spans="33:33" x14ac:dyDescent="0.3">
      <c r="AG1275" s="957" t="str">
        <f t="shared" si="19"/>
        <v/>
      </c>
    </row>
    <row r="1276" spans="33:33" x14ac:dyDescent="0.3">
      <c r="AG1276" s="957" t="str">
        <f t="shared" si="19"/>
        <v/>
      </c>
    </row>
    <row r="1277" spans="33:33" x14ac:dyDescent="0.3">
      <c r="AG1277" s="957" t="str">
        <f t="shared" si="19"/>
        <v/>
      </c>
    </row>
    <row r="1278" spans="33:33" x14ac:dyDescent="0.3">
      <c r="AG1278" s="957" t="str">
        <f t="shared" si="19"/>
        <v/>
      </c>
    </row>
    <row r="1279" spans="33:33" x14ac:dyDescent="0.3">
      <c r="AG1279" s="957" t="str">
        <f t="shared" si="19"/>
        <v/>
      </c>
    </row>
    <row r="1280" spans="33:33" x14ac:dyDescent="0.3">
      <c r="AG1280" s="957" t="str">
        <f t="shared" si="19"/>
        <v/>
      </c>
    </row>
    <row r="1281" spans="33:33" x14ac:dyDescent="0.3">
      <c r="AG1281" s="957" t="str">
        <f t="shared" si="19"/>
        <v/>
      </c>
    </row>
    <row r="1282" spans="33:33" x14ac:dyDescent="0.3">
      <c r="AG1282" s="957" t="str">
        <f t="shared" si="19"/>
        <v/>
      </c>
    </row>
    <row r="1283" spans="33:33" x14ac:dyDescent="0.3">
      <c r="AG1283" s="957" t="str">
        <f t="shared" ref="AG1283:AG1346" si="20">LEFT(A1283,12)</f>
        <v/>
      </c>
    </row>
    <row r="1284" spans="33:33" x14ac:dyDescent="0.3">
      <c r="AG1284" s="957" t="str">
        <f t="shared" si="20"/>
        <v/>
      </c>
    </row>
    <row r="1285" spans="33:33" x14ac:dyDescent="0.3">
      <c r="AG1285" s="957" t="str">
        <f t="shared" si="20"/>
        <v/>
      </c>
    </row>
    <row r="1286" spans="33:33" x14ac:dyDescent="0.3">
      <c r="AG1286" s="957" t="str">
        <f t="shared" si="20"/>
        <v/>
      </c>
    </row>
    <row r="1287" spans="33:33" x14ac:dyDescent="0.3">
      <c r="AG1287" s="957" t="str">
        <f t="shared" si="20"/>
        <v/>
      </c>
    </row>
    <row r="1288" spans="33:33" x14ac:dyDescent="0.3">
      <c r="AG1288" s="957" t="str">
        <f t="shared" si="20"/>
        <v/>
      </c>
    </row>
    <row r="1289" spans="33:33" x14ac:dyDescent="0.3">
      <c r="AG1289" s="957" t="str">
        <f t="shared" si="20"/>
        <v/>
      </c>
    </row>
    <row r="1290" spans="33:33" x14ac:dyDescent="0.3">
      <c r="AG1290" s="957" t="str">
        <f t="shared" si="20"/>
        <v/>
      </c>
    </row>
    <row r="1291" spans="33:33" x14ac:dyDescent="0.3">
      <c r="AG1291" s="957" t="str">
        <f t="shared" si="20"/>
        <v/>
      </c>
    </row>
    <row r="1292" spans="33:33" x14ac:dyDescent="0.3">
      <c r="AG1292" s="957" t="str">
        <f t="shared" si="20"/>
        <v/>
      </c>
    </row>
    <row r="1293" spans="33:33" x14ac:dyDescent="0.3">
      <c r="AG1293" s="957" t="str">
        <f t="shared" si="20"/>
        <v/>
      </c>
    </row>
    <row r="1294" spans="33:33" x14ac:dyDescent="0.3">
      <c r="AG1294" s="957" t="str">
        <f t="shared" si="20"/>
        <v/>
      </c>
    </row>
    <row r="1295" spans="33:33" x14ac:dyDescent="0.3">
      <c r="AG1295" s="957" t="str">
        <f t="shared" si="20"/>
        <v/>
      </c>
    </row>
    <row r="1296" spans="33:33" x14ac:dyDescent="0.3">
      <c r="AG1296" s="957" t="str">
        <f t="shared" si="20"/>
        <v/>
      </c>
    </row>
    <row r="1297" spans="33:33" x14ac:dyDescent="0.3">
      <c r="AG1297" s="957" t="str">
        <f t="shared" si="20"/>
        <v/>
      </c>
    </row>
    <row r="1298" spans="33:33" x14ac:dyDescent="0.3">
      <c r="AG1298" s="957" t="str">
        <f t="shared" si="20"/>
        <v/>
      </c>
    </row>
    <row r="1299" spans="33:33" x14ac:dyDescent="0.3">
      <c r="AG1299" s="957" t="str">
        <f t="shared" si="20"/>
        <v/>
      </c>
    </row>
    <row r="1300" spans="33:33" x14ac:dyDescent="0.3">
      <c r="AG1300" s="957" t="str">
        <f t="shared" si="20"/>
        <v/>
      </c>
    </row>
    <row r="1301" spans="33:33" x14ac:dyDescent="0.3">
      <c r="AG1301" s="957" t="str">
        <f t="shared" si="20"/>
        <v/>
      </c>
    </row>
    <row r="1302" spans="33:33" x14ac:dyDescent="0.3">
      <c r="AG1302" s="957" t="str">
        <f t="shared" si="20"/>
        <v/>
      </c>
    </row>
    <row r="1303" spans="33:33" x14ac:dyDescent="0.3">
      <c r="AG1303" s="957" t="str">
        <f t="shared" si="20"/>
        <v/>
      </c>
    </row>
    <row r="1304" spans="33:33" x14ac:dyDescent="0.3">
      <c r="AG1304" s="957" t="str">
        <f t="shared" si="20"/>
        <v/>
      </c>
    </row>
    <row r="1305" spans="33:33" x14ac:dyDescent="0.3">
      <c r="AG1305" s="957" t="str">
        <f t="shared" si="20"/>
        <v/>
      </c>
    </row>
    <row r="1306" spans="33:33" x14ac:dyDescent="0.3">
      <c r="AG1306" s="957" t="str">
        <f t="shared" si="20"/>
        <v/>
      </c>
    </row>
    <row r="1307" spans="33:33" x14ac:dyDescent="0.3">
      <c r="AG1307" s="957" t="str">
        <f t="shared" si="20"/>
        <v/>
      </c>
    </row>
    <row r="1308" spans="33:33" x14ac:dyDescent="0.3">
      <c r="AG1308" s="957" t="str">
        <f t="shared" si="20"/>
        <v/>
      </c>
    </row>
    <row r="1309" spans="33:33" x14ac:dyDescent="0.3">
      <c r="AG1309" s="957" t="str">
        <f t="shared" si="20"/>
        <v/>
      </c>
    </row>
    <row r="1310" spans="33:33" x14ac:dyDescent="0.3">
      <c r="AG1310" s="957" t="str">
        <f t="shared" si="20"/>
        <v/>
      </c>
    </row>
    <row r="1311" spans="33:33" x14ac:dyDescent="0.3">
      <c r="AG1311" s="957" t="str">
        <f t="shared" si="20"/>
        <v/>
      </c>
    </row>
    <row r="1312" spans="33:33" x14ac:dyDescent="0.3">
      <c r="AG1312" s="957" t="str">
        <f t="shared" si="20"/>
        <v/>
      </c>
    </row>
    <row r="1313" spans="33:33" x14ac:dyDescent="0.3">
      <c r="AG1313" s="957" t="str">
        <f t="shared" si="20"/>
        <v/>
      </c>
    </row>
    <row r="1314" spans="33:33" x14ac:dyDescent="0.3">
      <c r="AG1314" s="957" t="str">
        <f t="shared" si="20"/>
        <v/>
      </c>
    </row>
    <row r="1315" spans="33:33" x14ac:dyDescent="0.3">
      <c r="AG1315" s="957" t="str">
        <f t="shared" si="20"/>
        <v/>
      </c>
    </row>
    <row r="1316" spans="33:33" x14ac:dyDescent="0.3">
      <c r="AG1316" s="957" t="str">
        <f t="shared" si="20"/>
        <v/>
      </c>
    </row>
    <row r="1317" spans="33:33" x14ac:dyDescent="0.3">
      <c r="AG1317" s="957" t="str">
        <f t="shared" si="20"/>
        <v/>
      </c>
    </row>
    <row r="1318" spans="33:33" x14ac:dyDescent="0.3">
      <c r="AG1318" s="957" t="str">
        <f t="shared" si="20"/>
        <v/>
      </c>
    </row>
    <row r="1319" spans="33:33" x14ac:dyDescent="0.3">
      <c r="AG1319" s="957" t="str">
        <f t="shared" si="20"/>
        <v/>
      </c>
    </row>
    <row r="1320" spans="33:33" x14ac:dyDescent="0.3">
      <c r="AG1320" s="957" t="str">
        <f t="shared" si="20"/>
        <v/>
      </c>
    </row>
    <row r="1321" spans="33:33" x14ac:dyDescent="0.3">
      <c r="AG1321" s="957" t="str">
        <f t="shared" si="20"/>
        <v/>
      </c>
    </row>
    <row r="1322" spans="33:33" x14ac:dyDescent="0.3">
      <c r="AG1322" s="957" t="str">
        <f t="shared" si="20"/>
        <v/>
      </c>
    </row>
    <row r="1323" spans="33:33" x14ac:dyDescent="0.3">
      <c r="AG1323" s="957" t="str">
        <f t="shared" si="20"/>
        <v/>
      </c>
    </row>
    <row r="1324" spans="33:33" x14ac:dyDescent="0.3">
      <c r="AG1324" s="957" t="str">
        <f t="shared" si="20"/>
        <v/>
      </c>
    </row>
    <row r="1325" spans="33:33" x14ac:dyDescent="0.3">
      <c r="AG1325" s="957" t="str">
        <f t="shared" si="20"/>
        <v/>
      </c>
    </row>
    <row r="1326" spans="33:33" x14ac:dyDescent="0.3">
      <c r="AG1326" s="957" t="str">
        <f t="shared" si="20"/>
        <v/>
      </c>
    </row>
    <row r="1327" spans="33:33" x14ac:dyDescent="0.3">
      <c r="AG1327" s="957" t="str">
        <f t="shared" si="20"/>
        <v/>
      </c>
    </row>
    <row r="1328" spans="33:33" x14ac:dyDescent="0.3">
      <c r="AG1328" s="957" t="str">
        <f t="shared" si="20"/>
        <v/>
      </c>
    </row>
    <row r="1329" spans="33:33" x14ac:dyDescent="0.3">
      <c r="AG1329" s="957" t="str">
        <f t="shared" si="20"/>
        <v/>
      </c>
    </row>
    <row r="1330" spans="33:33" x14ac:dyDescent="0.3">
      <c r="AG1330" s="957" t="str">
        <f t="shared" si="20"/>
        <v/>
      </c>
    </row>
    <row r="1331" spans="33:33" x14ac:dyDescent="0.3">
      <c r="AG1331" s="957" t="str">
        <f t="shared" si="20"/>
        <v/>
      </c>
    </row>
    <row r="1332" spans="33:33" x14ac:dyDescent="0.3">
      <c r="AG1332" s="957" t="str">
        <f t="shared" si="20"/>
        <v/>
      </c>
    </row>
    <row r="1333" spans="33:33" x14ac:dyDescent="0.3">
      <c r="AG1333" s="957" t="str">
        <f t="shared" si="20"/>
        <v/>
      </c>
    </row>
    <row r="1334" spans="33:33" x14ac:dyDescent="0.3">
      <c r="AG1334" s="957" t="str">
        <f t="shared" si="20"/>
        <v/>
      </c>
    </row>
    <row r="1335" spans="33:33" x14ac:dyDescent="0.3">
      <c r="AG1335" s="957" t="str">
        <f t="shared" si="20"/>
        <v/>
      </c>
    </row>
    <row r="1336" spans="33:33" x14ac:dyDescent="0.3">
      <c r="AG1336" s="957" t="str">
        <f t="shared" si="20"/>
        <v/>
      </c>
    </row>
    <row r="1337" spans="33:33" x14ac:dyDescent="0.3">
      <c r="AG1337" s="957" t="str">
        <f t="shared" si="20"/>
        <v/>
      </c>
    </row>
    <row r="1338" spans="33:33" x14ac:dyDescent="0.3">
      <c r="AG1338" s="957" t="str">
        <f t="shared" si="20"/>
        <v/>
      </c>
    </row>
    <row r="1339" spans="33:33" x14ac:dyDescent="0.3">
      <c r="AG1339" s="957" t="str">
        <f t="shared" si="20"/>
        <v/>
      </c>
    </row>
    <row r="1340" spans="33:33" x14ac:dyDescent="0.3">
      <c r="AG1340" s="957" t="str">
        <f t="shared" si="20"/>
        <v/>
      </c>
    </row>
    <row r="1341" spans="33:33" x14ac:dyDescent="0.3">
      <c r="AG1341" s="957" t="str">
        <f t="shared" si="20"/>
        <v/>
      </c>
    </row>
    <row r="1342" spans="33:33" x14ac:dyDescent="0.3">
      <c r="AG1342" s="957" t="str">
        <f t="shared" si="20"/>
        <v/>
      </c>
    </row>
    <row r="1343" spans="33:33" x14ac:dyDescent="0.3">
      <c r="AG1343" s="957" t="str">
        <f t="shared" si="20"/>
        <v/>
      </c>
    </row>
    <row r="1344" spans="33:33" x14ac:dyDescent="0.3">
      <c r="AG1344" s="957" t="str">
        <f t="shared" si="20"/>
        <v/>
      </c>
    </row>
    <row r="1345" spans="33:33" x14ac:dyDescent="0.3">
      <c r="AG1345" s="957" t="str">
        <f t="shared" si="20"/>
        <v/>
      </c>
    </row>
    <row r="1346" spans="33:33" x14ac:dyDescent="0.3">
      <c r="AG1346" s="957" t="str">
        <f t="shared" si="20"/>
        <v/>
      </c>
    </row>
    <row r="1347" spans="33:33" x14ac:dyDescent="0.3">
      <c r="AG1347" s="957" t="str">
        <f t="shared" ref="AG1347:AG1410" si="21">LEFT(A1347,12)</f>
        <v/>
      </c>
    </row>
    <row r="1348" spans="33:33" x14ac:dyDescent="0.3">
      <c r="AG1348" s="957" t="str">
        <f t="shared" si="21"/>
        <v/>
      </c>
    </row>
    <row r="1349" spans="33:33" x14ac:dyDescent="0.3">
      <c r="AG1349" s="957" t="str">
        <f t="shared" si="21"/>
        <v/>
      </c>
    </row>
    <row r="1350" spans="33:33" x14ac:dyDescent="0.3">
      <c r="AG1350" s="957" t="str">
        <f t="shared" si="21"/>
        <v/>
      </c>
    </row>
    <row r="1351" spans="33:33" x14ac:dyDescent="0.3">
      <c r="AG1351" s="957" t="str">
        <f t="shared" si="21"/>
        <v/>
      </c>
    </row>
    <row r="1352" spans="33:33" x14ac:dyDescent="0.3">
      <c r="AG1352" s="957" t="str">
        <f t="shared" si="21"/>
        <v/>
      </c>
    </row>
    <row r="1353" spans="33:33" x14ac:dyDescent="0.3">
      <c r="AG1353" s="957" t="str">
        <f t="shared" si="21"/>
        <v/>
      </c>
    </row>
    <row r="1354" spans="33:33" x14ac:dyDescent="0.3">
      <c r="AG1354" s="957" t="str">
        <f t="shared" si="21"/>
        <v/>
      </c>
    </row>
    <row r="1355" spans="33:33" x14ac:dyDescent="0.3">
      <c r="AG1355" s="957" t="str">
        <f t="shared" si="21"/>
        <v/>
      </c>
    </row>
    <row r="1356" spans="33:33" x14ac:dyDescent="0.3">
      <c r="AG1356" s="957" t="str">
        <f t="shared" si="21"/>
        <v/>
      </c>
    </row>
    <row r="1357" spans="33:33" x14ac:dyDescent="0.3">
      <c r="AG1357" s="957" t="str">
        <f t="shared" si="21"/>
        <v/>
      </c>
    </row>
    <row r="1358" spans="33:33" x14ac:dyDescent="0.3">
      <c r="AG1358" s="957" t="str">
        <f t="shared" si="21"/>
        <v/>
      </c>
    </row>
    <row r="1359" spans="33:33" x14ac:dyDescent="0.3">
      <c r="AG1359" s="957" t="str">
        <f t="shared" si="21"/>
        <v/>
      </c>
    </row>
    <row r="1360" spans="33:33" x14ac:dyDescent="0.3">
      <c r="AG1360" s="957" t="str">
        <f t="shared" si="21"/>
        <v/>
      </c>
    </row>
    <row r="1361" spans="33:33" x14ac:dyDescent="0.3">
      <c r="AG1361" s="957" t="str">
        <f t="shared" si="21"/>
        <v/>
      </c>
    </row>
    <row r="1362" spans="33:33" x14ac:dyDescent="0.3">
      <c r="AG1362" s="957" t="str">
        <f t="shared" si="21"/>
        <v/>
      </c>
    </row>
    <row r="1363" spans="33:33" x14ac:dyDescent="0.3">
      <c r="AG1363" s="957" t="str">
        <f t="shared" si="21"/>
        <v/>
      </c>
    </row>
    <row r="1364" spans="33:33" x14ac:dyDescent="0.3">
      <c r="AG1364" s="957" t="str">
        <f t="shared" si="21"/>
        <v/>
      </c>
    </row>
    <row r="1365" spans="33:33" x14ac:dyDescent="0.3">
      <c r="AG1365" s="957" t="str">
        <f t="shared" si="21"/>
        <v/>
      </c>
    </row>
    <row r="1366" spans="33:33" x14ac:dyDescent="0.3">
      <c r="AG1366" s="957" t="str">
        <f t="shared" si="21"/>
        <v/>
      </c>
    </row>
    <row r="1367" spans="33:33" x14ac:dyDescent="0.3">
      <c r="AG1367" s="957" t="str">
        <f t="shared" si="21"/>
        <v/>
      </c>
    </row>
    <row r="1368" spans="33:33" x14ac:dyDescent="0.3">
      <c r="AG1368" s="957" t="str">
        <f t="shared" si="21"/>
        <v/>
      </c>
    </row>
    <row r="1369" spans="33:33" x14ac:dyDescent="0.3">
      <c r="AG1369" s="957" t="str">
        <f t="shared" si="21"/>
        <v/>
      </c>
    </row>
    <row r="1370" spans="33:33" x14ac:dyDescent="0.3">
      <c r="AG1370" s="957" t="str">
        <f t="shared" si="21"/>
        <v/>
      </c>
    </row>
    <row r="1371" spans="33:33" x14ac:dyDescent="0.3">
      <c r="AG1371" s="957" t="str">
        <f t="shared" si="21"/>
        <v/>
      </c>
    </row>
    <row r="1372" spans="33:33" x14ac:dyDescent="0.3">
      <c r="AG1372" s="957" t="str">
        <f t="shared" si="21"/>
        <v/>
      </c>
    </row>
    <row r="1373" spans="33:33" x14ac:dyDescent="0.3">
      <c r="AG1373" s="957" t="str">
        <f t="shared" si="21"/>
        <v/>
      </c>
    </row>
    <row r="1374" spans="33:33" x14ac:dyDescent="0.3">
      <c r="AG1374" s="957" t="str">
        <f t="shared" si="21"/>
        <v/>
      </c>
    </row>
    <row r="1375" spans="33:33" x14ac:dyDescent="0.3">
      <c r="AG1375" s="957" t="str">
        <f t="shared" si="21"/>
        <v/>
      </c>
    </row>
    <row r="1376" spans="33:33" x14ac:dyDescent="0.3">
      <c r="AG1376" s="957" t="str">
        <f t="shared" si="21"/>
        <v/>
      </c>
    </row>
    <row r="1377" spans="33:33" x14ac:dyDescent="0.3">
      <c r="AG1377" s="957" t="str">
        <f t="shared" si="21"/>
        <v/>
      </c>
    </row>
    <row r="1378" spans="33:33" x14ac:dyDescent="0.3">
      <c r="AG1378" s="957" t="str">
        <f t="shared" si="21"/>
        <v/>
      </c>
    </row>
    <row r="1379" spans="33:33" x14ac:dyDescent="0.3">
      <c r="AG1379" s="957" t="str">
        <f t="shared" si="21"/>
        <v/>
      </c>
    </row>
    <row r="1380" spans="33:33" x14ac:dyDescent="0.3">
      <c r="AG1380" s="957" t="str">
        <f t="shared" si="21"/>
        <v/>
      </c>
    </row>
    <row r="1381" spans="33:33" x14ac:dyDescent="0.3">
      <c r="AG1381" s="957" t="str">
        <f t="shared" si="21"/>
        <v/>
      </c>
    </row>
    <row r="1382" spans="33:33" x14ac:dyDescent="0.3">
      <c r="AG1382" s="957" t="str">
        <f t="shared" si="21"/>
        <v/>
      </c>
    </row>
    <row r="1383" spans="33:33" x14ac:dyDescent="0.3">
      <c r="AG1383" s="957" t="str">
        <f t="shared" si="21"/>
        <v/>
      </c>
    </row>
    <row r="1384" spans="33:33" x14ac:dyDescent="0.3">
      <c r="AG1384" s="957" t="str">
        <f t="shared" si="21"/>
        <v/>
      </c>
    </row>
    <row r="1385" spans="33:33" x14ac:dyDescent="0.3">
      <c r="AG1385" s="957" t="str">
        <f t="shared" si="21"/>
        <v/>
      </c>
    </row>
    <row r="1386" spans="33:33" x14ac:dyDescent="0.3">
      <c r="AG1386" s="957" t="str">
        <f t="shared" si="21"/>
        <v/>
      </c>
    </row>
    <row r="1387" spans="33:33" x14ac:dyDescent="0.3">
      <c r="AG1387" s="957" t="str">
        <f t="shared" si="21"/>
        <v/>
      </c>
    </row>
    <row r="1388" spans="33:33" x14ac:dyDescent="0.3">
      <c r="AG1388" s="957" t="str">
        <f t="shared" si="21"/>
        <v/>
      </c>
    </row>
    <row r="1389" spans="33:33" x14ac:dyDescent="0.3">
      <c r="AG1389" s="957" t="str">
        <f t="shared" si="21"/>
        <v/>
      </c>
    </row>
    <row r="1390" spans="33:33" x14ac:dyDescent="0.3">
      <c r="AG1390" s="957" t="str">
        <f t="shared" si="21"/>
        <v/>
      </c>
    </row>
    <row r="1391" spans="33:33" x14ac:dyDescent="0.3">
      <c r="AG1391" s="957" t="str">
        <f t="shared" si="21"/>
        <v/>
      </c>
    </row>
    <row r="1392" spans="33:33" x14ac:dyDescent="0.3">
      <c r="AG1392" s="957" t="str">
        <f t="shared" si="21"/>
        <v/>
      </c>
    </row>
    <row r="1393" spans="33:33" x14ac:dyDescent="0.3">
      <c r="AG1393" s="957" t="str">
        <f t="shared" si="21"/>
        <v/>
      </c>
    </row>
    <row r="1394" spans="33:33" x14ac:dyDescent="0.3">
      <c r="AG1394" s="957" t="str">
        <f t="shared" si="21"/>
        <v/>
      </c>
    </row>
    <row r="1395" spans="33:33" x14ac:dyDescent="0.3">
      <c r="AG1395" s="957" t="str">
        <f t="shared" si="21"/>
        <v/>
      </c>
    </row>
    <row r="1396" spans="33:33" x14ac:dyDescent="0.3">
      <c r="AG1396" s="957" t="str">
        <f t="shared" si="21"/>
        <v/>
      </c>
    </row>
    <row r="1397" spans="33:33" x14ac:dyDescent="0.3">
      <c r="AG1397" s="957" t="str">
        <f t="shared" si="21"/>
        <v/>
      </c>
    </row>
    <row r="1398" spans="33:33" x14ac:dyDescent="0.3">
      <c r="AG1398" s="957" t="str">
        <f t="shared" si="21"/>
        <v/>
      </c>
    </row>
    <row r="1399" spans="33:33" x14ac:dyDescent="0.3">
      <c r="AG1399" s="957" t="str">
        <f t="shared" si="21"/>
        <v/>
      </c>
    </row>
    <row r="1400" spans="33:33" x14ac:dyDescent="0.3">
      <c r="AG1400" s="957" t="str">
        <f t="shared" si="21"/>
        <v/>
      </c>
    </row>
    <row r="1401" spans="33:33" x14ac:dyDescent="0.3">
      <c r="AG1401" s="957" t="str">
        <f t="shared" si="21"/>
        <v/>
      </c>
    </row>
    <row r="1402" spans="33:33" x14ac:dyDescent="0.3">
      <c r="AG1402" s="957" t="str">
        <f t="shared" si="21"/>
        <v/>
      </c>
    </row>
    <row r="1403" spans="33:33" x14ac:dyDescent="0.3">
      <c r="AG1403" s="957" t="str">
        <f t="shared" si="21"/>
        <v/>
      </c>
    </row>
    <row r="1404" spans="33:33" x14ac:dyDescent="0.3">
      <c r="AG1404" s="957" t="str">
        <f t="shared" si="21"/>
        <v/>
      </c>
    </row>
    <row r="1405" spans="33:33" x14ac:dyDescent="0.3">
      <c r="AG1405" s="957" t="str">
        <f t="shared" si="21"/>
        <v/>
      </c>
    </row>
    <row r="1406" spans="33:33" x14ac:dyDescent="0.3">
      <c r="AG1406" s="957" t="str">
        <f t="shared" si="21"/>
        <v/>
      </c>
    </row>
    <row r="1407" spans="33:33" x14ac:dyDescent="0.3">
      <c r="AG1407" s="957" t="str">
        <f t="shared" si="21"/>
        <v/>
      </c>
    </row>
    <row r="1408" spans="33:33" x14ac:dyDescent="0.3">
      <c r="AG1408" s="957" t="str">
        <f t="shared" si="21"/>
        <v/>
      </c>
    </row>
    <row r="1409" spans="33:33" x14ac:dyDescent="0.3">
      <c r="AG1409" s="957" t="str">
        <f t="shared" si="21"/>
        <v/>
      </c>
    </row>
    <row r="1410" spans="33:33" x14ac:dyDescent="0.3">
      <c r="AG1410" s="957" t="str">
        <f t="shared" si="21"/>
        <v/>
      </c>
    </row>
    <row r="1411" spans="33:33" x14ac:dyDescent="0.3">
      <c r="AG1411" s="957" t="str">
        <f t="shared" ref="AG1411:AG1474" si="22">LEFT(A1411,12)</f>
        <v/>
      </c>
    </row>
    <row r="1412" spans="33:33" x14ac:dyDescent="0.3">
      <c r="AG1412" s="957" t="str">
        <f t="shared" si="22"/>
        <v/>
      </c>
    </row>
    <row r="1413" spans="33:33" x14ac:dyDescent="0.3">
      <c r="AG1413" s="957" t="str">
        <f t="shared" si="22"/>
        <v/>
      </c>
    </row>
    <row r="1414" spans="33:33" x14ac:dyDescent="0.3">
      <c r="AG1414" s="957" t="str">
        <f t="shared" si="22"/>
        <v/>
      </c>
    </row>
    <row r="1415" spans="33:33" x14ac:dyDescent="0.3">
      <c r="AG1415" s="957" t="str">
        <f t="shared" si="22"/>
        <v/>
      </c>
    </row>
    <row r="1416" spans="33:33" x14ac:dyDescent="0.3">
      <c r="AG1416" s="957" t="str">
        <f t="shared" si="22"/>
        <v/>
      </c>
    </row>
    <row r="1417" spans="33:33" x14ac:dyDescent="0.3">
      <c r="AG1417" s="957" t="str">
        <f t="shared" si="22"/>
        <v/>
      </c>
    </row>
    <row r="1418" spans="33:33" x14ac:dyDescent="0.3">
      <c r="AG1418" s="957" t="str">
        <f t="shared" si="22"/>
        <v/>
      </c>
    </row>
    <row r="1419" spans="33:33" x14ac:dyDescent="0.3">
      <c r="AG1419" s="957" t="str">
        <f t="shared" si="22"/>
        <v/>
      </c>
    </row>
    <row r="1420" spans="33:33" x14ac:dyDescent="0.3">
      <c r="AG1420" s="957" t="str">
        <f t="shared" si="22"/>
        <v/>
      </c>
    </row>
    <row r="1421" spans="33:33" x14ac:dyDescent="0.3">
      <c r="AG1421" s="957" t="str">
        <f t="shared" si="22"/>
        <v/>
      </c>
    </row>
    <row r="1422" spans="33:33" x14ac:dyDescent="0.3">
      <c r="AG1422" s="957" t="str">
        <f t="shared" si="22"/>
        <v/>
      </c>
    </row>
    <row r="1423" spans="33:33" x14ac:dyDescent="0.3">
      <c r="AG1423" s="957" t="str">
        <f t="shared" si="22"/>
        <v/>
      </c>
    </row>
    <row r="1424" spans="33:33" x14ac:dyDescent="0.3">
      <c r="AG1424" s="957" t="str">
        <f t="shared" si="22"/>
        <v/>
      </c>
    </row>
    <row r="1425" spans="33:33" x14ac:dyDescent="0.3">
      <c r="AG1425" s="957" t="str">
        <f t="shared" si="22"/>
        <v/>
      </c>
    </row>
    <row r="1426" spans="33:33" x14ac:dyDescent="0.3">
      <c r="AG1426" s="957" t="str">
        <f t="shared" si="22"/>
        <v/>
      </c>
    </row>
    <row r="1427" spans="33:33" x14ac:dyDescent="0.3">
      <c r="AG1427" s="957" t="str">
        <f t="shared" si="22"/>
        <v/>
      </c>
    </row>
    <row r="1428" spans="33:33" x14ac:dyDescent="0.3">
      <c r="AG1428" s="957" t="str">
        <f t="shared" si="22"/>
        <v/>
      </c>
    </row>
    <row r="1429" spans="33:33" x14ac:dyDescent="0.3">
      <c r="AG1429" s="957" t="str">
        <f t="shared" si="22"/>
        <v/>
      </c>
    </row>
    <row r="1430" spans="33:33" x14ac:dyDescent="0.3">
      <c r="AG1430" s="957" t="str">
        <f t="shared" si="22"/>
        <v/>
      </c>
    </row>
    <row r="1431" spans="33:33" x14ac:dyDescent="0.3">
      <c r="AG1431" s="957" t="str">
        <f t="shared" si="22"/>
        <v/>
      </c>
    </row>
    <row r="1432" spans="33:33" x14ac:dyDescent="0.3">
      <c r="AG1432" s="957" t="str">
        <f t="shared" si="22"/>
        <v/>
      </c>
    </row>
    <row r="1433" spans="33:33" x14ac:dyDescent="0.3">
      <c r="AG1433" s="957" t="str">
        <f t="shared" si="22"/>
        <v/>
      </c>
    </row>
    <row r="1434" spans="33:33" x14ac:dyDescent="0.3">
      <c r="AG1434" s="957" t="str">
        <f t="shared" si="22"/>
        <v/>
      </c>
    </row>
    <row r="1435" spans="33:33" x14ac:dyDescent="0.3">
      <c r="AG1435" s="957" t="str">
        <f t="shared" si="22"/>
        <v/>
      </c>
    </row>
    <row r="1436" spans="33:33" x14ac:dyDescent="0.3">
      <c r="AG1436" s="957" t="str">
        <f t="shared" si="22"/>
        <v/>
      </c>
    </row>
    <row r="1437" spans="33:33" x14ac:dyDescent="0.3">
      <c r="AG1437" s="957" t="str">
        <f t="shared" si="22"/>
        <v/>
      </c>
    </row>
    <row r="1438" spans="33:33" x14ac:dyDescent="0.3">
      <c r="AG1438" s="957" t="str">
        <f t="shared" si="22"/>
        <v/>
      </c>
    </row>
    <row r="1439" spans="33:33" x14ac:dyDescent="0.3">
      <c r="AG1439" s="957" t="str">
        <f t="shared" si="22"/>
        <v/>
      </c>
    </row>
    <row r="1440" spans="33:33" x14ac:dyDescent="0.3">
      <c r="AG1440" s="957" t="str">
        <f t="shared" si="22"/>
        <v/>
      </c>
    </row>
    <row r="1441" spans="33:33" x14ac:dyDescent="0.3">
      <c r="AG1441" s="957" t="str">
        <f t="shared" si="22"/>
        <v/>
      </c>
    </row>
    <row r="1442" spans="33:33" x14ac:dyDescent="0.3">
      <c r="AG1442" s="957" t="str">
        <f t="shared" si="22"/>
        <v/>
      </c>
    </row>
    <row r="1443" spans="33:33" x14ac:dyDescent="0.3">
      <c r="AG1443" s="957" t="str">
        <f t="shared" si="22"/>
        <v/>
      </c>
    </row>
    <row r="1444" spans="33:33" x14ac:dyDescent="0.3">
      <c r="AG1444" s="957" t="str">
        <f t="shared" si="22"/>
        <v/>
      </c>
    </row>
    <row r="1445" spans="33:33" x14ac:dyDescent="0.3">
      <c r="AG1445" s="957" t="str">
        <f t="shared" si="22"/>
        <v/>
      </c>
    </row>
    <row r="1446" spans="33:33" x14ac:dyDescent="0.3">
      <c r="AG1446" s="957" t="str">
        <f t="shared" si="22"/>
        <v/>
      </c>
    </row>
    <row r="1447" spans="33:33" x14ac:dyDescent="0.3">
      <c r="AG1447" s="957" t="str">
        <f t="shared" si="22"/>
        <v/>
      </c>
    </row>
    <row r="1448" spans="33:33" x14ac:dyDescent="0.3">
      <c r="AG1448" s="957" t="str">
        <f t="shared" si="22"/>
        <v/>
      </c>
    </row>
    <row r="1449" spans="33:33" x14ac:dyDescent="0.3">
      <c r="AG1449" s="957" t="str">
        <f t="shared" si="22"/>
        <v/>
      </c>
    </row>
    <row r="1450" spans="33:33" x14ac:dyDescent="0.3">
      <c r="AG1450" s="957" t="str">
        <f t="shared" si="22"/>
        <v/>
      </c>
    </row>
    <row r="1451" spans="33:33" x14ac:dyDescent="0.3">
      <c r="AG1451" s="957" t="str">
        <f t="shared" si="22"/>
        <v/>
      </c>
    </row>
    <row r="1452" spans="33:33" x14ac:dyDescent="0.3">
      <c r="AG1452" s="957" t="str">
        <f t="shared" si="22"/>
        <v/>
      </c>
    </row>
    <row r="1453" spans="33:33" x14ac:dyDescent="0.3">
      <c r="AG1453" s="957" t="str">
        <f t="shared" si="22"/>
        <v/>
      </c>
    </row>
    <row r="1454" spans="33:33" x14ac:dyDescent="0.3">
      <c r="AG1454" s="957" t="str">
        <f t="shared" si="22"/>
        <v/>
      </c>
    </row>
    <row r="1455" spans="33:33" x14ac:dyDescent="0.3">
      <c r="AG1455" s="957" t="str">
        <f t="shared" si="22"/>
        <v/>
      </c>
    </row>
    <row r="1456" spans="33:33" x14ac:dyDescent="0.3">
      <c r="AG1456" s="957" t="str">
        <f t="shared" si="22"/>
        <v/>
      </c>
    </row>
    <row r="1457" spans="33:33" x14ac:dyDescent="0.3">
      <c r="AG1457" s="957" t="str">
        <f t="shared" si="22"/>
        <v/>
      </c>
    </row>
    <row r="1458" spans="33:33" x14ac:dyDescent="0.3">
      <c r="AG1458" s="957" t="str">
        <f t="shared" si="22"/>
        <v/>
      </c>
    </row>
    <row r="1459" spans="33:33" x14ac:dyDescent="0.3">
      <c r="AG1459" s="957" t="str">
        <f t="shared" si="22"/>
        <v/>
      </c>
    </row>
    <row r="1460" spans="33:33" x14ac:dyDescent="0.3">
      <c r="AG1460" s="957" t="str">
        <f t="shared" si="22"/>
        <v/>
      </c>
    </row>
    <row r="1461" spans="33:33" x14ac:dyDescent="0.3">
      <c r="AG1461" s="957" t="str">
        <f t="shared" si="22"/>
        <v/>
      </c>
    </row>
    <row r="1462" spans="33:33" x14ac:dyDescent="0.3">
      <c r="AG1462" s="957" t="str">
        <f t="shared" si="22"/>
        <v/>
      </c>
    </row>
    <row r="1463" spans="33:33" x14ac:dyDescent="0.3">
      <c r="AG1463" s="957" t="str">
        <f t="shared" si="22"/>
        <v/>
      </c>
    </row>
    <row r="1464" spans="33:33" x14ac:dyDescent="0.3">
      <c r="AG1464" s="957" t="str">
        <f t="shared" si="22"/>
        <v/>
      </c>
    </row>
    <row r="1465" spans="33:33" x14ac:dyDescent="0.3">
      <c r="AG1465" s="957" t="str">
        <f t="shared" si="22"/>
        <v/>
      </c>
    </row>
    <row r="1466" spans="33:33" x14ac:dyDescent="0.3">
      <c r="AG1466" s="957" t="str">
        <f t="shared" si="22"/>
        <v/>
      </c>
    </row>
    <row r="1467" spans="33:33" x14ac:dyDescent="0.3">
      <c r="AG1467" s="957" t="str">
        <f t="shared" si="22"/>
        <v/>
      </c>
    </row>
    <row r="1468" spans="33:33" x14ac:dyDescent="0.3">
      <c r="AG1468" s="957" t="str">
        <f t="shared" si="22"/>
        <v/>
      </c>
    </row>
    <row r="1469" spans="33:33" x14ac:dyDescent="0.3">
      <c r="AG1469" s="957" t="str">
        <f t="shared" si="22"/>
        <v/>
      </c>
    </row>
    <row r="1470" spans="33:33" x14ac:dyDescent="0.3">
      <c r="AG1470" s="957" t="str">
        <f t="shared" si="22"/>
        <v/>
      </c>
    </row>
    <row r="1471" spans="33:33" x14ac:dyDescent="0.3">
      <c r="AG1471" s="957" t="str">
        <f t="shared" si="22"/>
        <v/>
      </c>
    </row>
    <row r="1472" spans="33:33" x14ac:dyDescent="0.3">
      <c r="AG1472" s="957" t="str">
        <f t="shared" si="22"/>
        <v/>
      </c>
    </row>
    <row r="1473" spans="33:33" x14ac:dyDescent="0.3">
      <c r="AG1473" s="957" t="str">
        <f t="shared" si="22"/>
        <v/>
      </c>
    </row>
    <row r="1474" spans="33:33" x14ac:dyDescent="0.3">
      <c r="AG1474" s="957" t="str">
        <f t="shared" si="22"/>
        <v/>
      </c>
    </row>
    <row r="1475" spans="33:33" x14ac:dyDescent="0.3">
      <c r="AG1475" s="957" t="str">
        <f t="shared" ref="AG1475:AG1538" si="23">LEFT(A1475,12)</f>
        <v/>
      </c>
    </row>
    <row r="1476" spans="33:33" x14ac:dyDescent="0.3">
      <c r="AG1476" s="957" t="str">
        <f t="shared" si="23"/>
        <v/>
      </c>
    </row>
    <row r="1477" spans="33:33" x14ac:dyDescent="0.3">
      <c r="AG1477" s="957" t="str">
        <f t="shared" si="23"/>
        <v/>
      </c>
    </row>
    <row r="1478" spans="33:33" x14ac:dyDescent="0.3">
      <c r="AG1478" s="957" t="str">
        <f t="shared" si="23"/>
        <v/>
      </c>
    </row>
    <row r="1479" spans="33:33" x14ac:dyDescent="0.3">
      <c r="AG1479" s="957" t="str">
        <f t="shared" si="23"/>
        <v/>
      </c>
    </row>
    <row r="1480" spans="33:33" x14ac:dyDescent="0.3">
      <c r="AG1480" s="957" t="str">
        <f t="shared" si="23"/>
        <v/>
      </c>
    </row>
    <row r="1481" spans="33:33" x14ac:dyDescent="0.3">
      <c r="AG1481" s="957" t="str">
        <f t="shared" si="23"/>
        <v/>
      </c>
    </row>
    <row r="1482" spans="33:33" x14ac:dyDescent="0.3">
      <c r="AG1482" s="957" t="str">
        <f t="shared" si="23"/>
        <v/>
      </c>
    </row>
    <row r="1483" spans="33:33" x14ac:dyDescent="0.3">
      <c r="AG1483" s="957" t="str">
        <f t="shared" si="23"/>
        <v/>
      </c>
    </row>
    <row r="1484" spans="33:33" x14ac:dyDescent="0.3">
      <c r="AG1484" s="957" t="str">
        <f t="shared" si="23"/>
        <v/>
      </c>
    </row>
    <row r="1485" spans="33:33" x14ac:dyDescent="0.3">
      <c r="AG1485" s="957" t="str">
        <f t="shared" si="23"/>
        <v/>
      </c>
    </row>
    <row r="1486" spans="33:33" x14ac:dyDescent="0.3">
      <c r="AG1486" s="957" t="str">
        <f t="shared" si="23"/>
        <v/>
      </c>
    </row>
    <row r="1487" spans="33:33" x14ac:dyDescent="0.3">
      <c r="AG1487" s="957" t="str">
        <f t="shared" si="23"/>
        <v/>
      </c>
    </row>
    <row r="1488" spans="33:33" x14ac:dyDescent="0.3">
      <c r="AG1488" s="957" t="str">
        <f t="shared" si="23"/>
        <v/>
      </c>
    </row>
    <row r="1489" spans="33:33" x14ac:dyDescent="0.3">
      <c r="AG1489" s="957" t="str">
        <f t="shared" si="23"/>
        <v/>
      </c>
    </row>
    <row r="1490" spans="33:33" x14ac:dyDescent="0.3">
      <c r="AG1490" s="957" t="str">
        <f t="shared" si="23"/>
        <v/>
      </c>
    </row>
    <row r="1491" spans="33:33" x14ac:dyDescent="0.3">
      <c r="AG1491" s="957" t="str">
        <f t="shared" si="23"/>
        <v/>
      </c>
    </row>
    <row r="1492" spans="33:33" x14ac:dyDescent="0.3">
      <c r="AG1492" s="957" t="str">
        <f t="shared" si="23"/>
        <v/>
      </c>
    </row>
    <row r="1493" spans="33:33" x14ac:dyDescent="0.3">
      <c r="AG1493" s="957" t="str">
        <f t="shared" si="23"/>
        <v/>
      </c>
    </row>
    <row r="1494" spans="33:33" x14ac:dyDescent="0.3">
      <c r="AG1494" s="957" t="str">
        <f t="shared" si="23"/>
        <v/>
      </c>
    </row>
    <row r="1495" spans="33:33" x14ac:dyDescent="0.3">
      <c r="AG1495" s="957" t="str">
        <f t="shared" si="23"/>
        <v/>
      </c>
    </row>
    <row r="1496" spans="33:33" x14ac:dyDescent="0.3">
      <c r="AG1496" s="957" t="str">
        <f t="shared" si="23"/>
        <v/>
      </c>
    </row>
    <row r="1497" spans="33:33" x14ac:dyDescent="0.3">
      <c r="AG1497" s="957" t="str">
        <f t="shared" si="23"/>
        <v/>
      </c>
    </row>
    <row r="1498" spans="33:33" x14ac:dyDescent="0.3">
      <c r="AG1498" s="957" t="str">
        <f t="shared" si="23"/>
        <v/>
      </c>
    </row>
    <row r="1499" spans="33:33" x14ac:dyDescent="0.3">
      <c r="AG1499" s="957" t="str">
        <f t="shared" si="23"/>
        <v/>
      </c>
    </row>
    <row r="1500" spans="33:33" x14ac:dyDescent="0.3">
      <c r="AG1500" s="957" t="str">
        <f t="shared" si="23"/>
        <v/>
      </c>
    </row>
    <row r="1501" spans="33:33" x14ac:dyDescent="0.3">
      <c r="AG1501" s="957" t="str">
        <f t="shared" si="23"/>
        <v/>
      </c>
    </row>
    <row r="1502" spans="33:33" x14ac:dyDescent="0.3">
      <c r="AG1502" s="957" t="str">
        <f t="shared" si="23"/>
        <v/>
      </c>
    </row>
    <row r="1503" spans="33:33" x14ac:dyDescent="0.3">
      <c r="AG1503" s="957" t="str">
        <f t="shared" si="23"/>
        <v/>
      </c>
    </row>
    <row r="1504" spans="33:33" x14ac:dyDescent="0.3">
      <c r="AG1504" s="957" t="str">
        <f t="shared" si="23"/>
        <v/>
      </c>
    </row>
    <row r="1505" spans="33:33" x14ac:dyDescent="0.3">
      <c r="AG1505" s="957" t="str">
        <f t="shared" si="23"/>
        <v/>
      </c>
    </row>
    <row r="1506" spans="33:33" x14ac:dyDescent="0.3">
      <c r="AG1506" s="957" t="str">
        <f t="shared" si="23"/>
        <v/>
      </c>
    </row>
    <row r="1507" spans="33:33" x14ac:dyDescent="0.3">
      <c r="AG1507" s="957" t="str">
        <f t="shared" si="23"/>
        <v/>
      </c>
    </row>
    <row r="1508" spans="33:33" x14ac:dyDescent="0.3">
      <c r="AG1508" s="957" t="str">
        <f t="shared" si="23"/>
        <v/>
      </c>
    </row>
    <row r="1509" spans="33:33" x14ac:dyDescent="0.3">
      <c r="AG1509" s="957" t="str">
        <f t="shared" si="23"/>
        <v/>
      </c>
    </row>
    <row r="1510" spans="33:33" x14ac:dyDescent="0.3">
      <c r="AG1510" s="957" t="str">
        <f t="shared" si="23"/>
        <v/>
      </c>
    </row>
    <row r="1511" spans="33:33" x14ac:dyDescent="0.3">
      <c r="AG1511" s="957" t="str">
        <f t="shared" si="23"/>
        <v/>
      </c>
    </row>
    <row r="1512" spans="33:33" x14ac:dyDescent="0.3">
      <c r="AG1512" s="957" t="str">
        <f t="shared" si="23"/>
        <v/>
      </c>
    </row>
    <row r="1513" spans="33:33" x14ac:dyDescent="0.3">
      <c r="AG1513" s="957" t="str">
        <f t="shared" si="23"/>
        <v/>
      </c>
    </row>
    <row r="1514" spans="33:33" x14ac:dyDescent="0.3">
      <c r="AG1514" s="957" t="str">
        <f t="shared" si="23"/>
        <v/>
      </c>
    </row>
    <row r="1515" spans="33:33" x14ac:dyDescent="0.3">
      <c r="AG1515" s="957" t="str">
        <f t="shared" si="23"/>
        <v/>
      </c>
    </row>
    <row r="1516" spans="33:33" x14ac:dyDescent="0.3">
      <c r="AG1516" s="957" t="str">
        <f t="shared" si="23"/>
        <v/>
      </c>
    </row>
    <row r="1517" spans="33:33" x14ac:dyDescent="0.3">
      <c r="AG1517" s="957" t="str">
        <f t="shared" si="23"/>
        <v/>
      </c>
    </row>
    <row r="1518" spans="33:33" x14ac:dyDescent="0.3">
      <c r="AG1518" s="957" t="str">
        <f t="shared" si="23"/>
        <v/>
      </c>
    </row>
    <row r="1519" spans="33:33" x14ac:dyDescent="0.3">
      <c r="AG1519" s="957" t="str">
        <f t="shared" si="23"/>
        <v/>
      </c>
    </row>
    <row r="1520" spans="33:33" x14ac:dyDescent="0.3">
      <c r="AG1520" s="957" t="str">
        <f t="shared" si="23"/>
        <v/>
      </c>
    </row>
    <row r="1521" spans="33:33" x14ac:dyDescent="0.3">
      <c r="AG1521" s="957" t="str">
        <f t="shared" si="23"/>
        <v/>
      </c>
    </row>
    <row r="1522" spans="33:33" x14ac:dyDescent="0.3">
      <c r="AG1522" s="957" t="str">
        <f t="shared" si="23"/>
        <v/>
      </c>
    </row>
    <row r="1523" spans="33:33" x14ac:dyDescent="0.3">
      <c r="AG1523" s="957" t="str">
        <f t="shared" si="23"/>
        <v/>
      </c>
    </row>
    <row r="1524" spans="33:33" x14ac:dyDescent="0.3">
      <c r="AG1524" s="957" t="str">
        <f t="shared" si="23"/>
        <v/>
      </c>
    </row>
    <row r="1525" spans="33:33" x14ac:dyDescent="0.3">
      <c r="AG1525" s="957" t="str">
        <f t="shared" si="23"/>
        <v/>
      </c>
    </row>
    <row r="1526" spans="33:33" x14ac:dyDescent="0.3">
      <c r="AG1526" s="957" t="str">
        <f t="shared" si="23"/>
        <v/>
      </c>
    </row>
    <row r="1527" spans="33:33" x14ac:dyDescent="0.3">
      <c r="AG1527" s="957" t="str">
        <f t="shared" si="23"/>
        <v/>
      </c>
    </row>
    <row r="1528" spans="33:33" x14ac:dyDescent="0.3">
      <c r="AG1528" s="957" t="str">
        <f t="shared" si="23"/>
        <v/>
      </c>
    </row>
    <row r="1529" spans="33:33" x14ac:dyDescent="0.3">
      <c r="AG1529" s="957" t="str">
        <f t="shared" si="23"/>
        <v/>
      </c>
    </row>
    <row r="1530" spans="33:33" x14ac:dyDescent="0.3">
      <c r="AG1530" s="957" t="str">
        <f t="shared" si="23"/>
        <v/>
      </c>
    </row>
    <row r="1531" spans="33:33" x14ac:dyDescent="0.3">
      <c r="AG1531" s="957" t="str">
        <f t="shared" si="23"/>
        <v/>
      </c>
    </row>
    <row r="1532" spans="33:33" x14ac:dyDescent="0.3">
      <c r="AG1532" s="957" t="str">
        <f t="shared" si="23"/>
        <v/>
      </c>
    </row>
    <row r="1533" spans="33:33" x14ac:dyDescent="0.3">
      <c r="AG1533" s="957" t="str">
        <f t="shared" si="23"/>
        <v/>
      </c>
    </row>
    <row r="1534" spans="33:33" x14ac:dyDescent="0.3">
      <c r="AG1534" s="957" t="str">
        <f t="shared" si="23"/>
        <v/>
      </c>
    </row>
    <row r="1535" spans="33:33" x14ac:dyDescent="0.3">
      <c r="AG1535" s="957" t="str">
        <f t="shared" si="23"/>
        <v/>
      </c>
    </row>
    <row r="1536" spans="33:33" x14ac:dyDescent="0.3">
      <c r="AG1536" s="957" t="str">
        <f t="shared" si="23"/>
        <v/>
      </c>
    </row>
    <row r="1537" spans="33:33" x14ac:dyDescent="0.3">
      <c r="AG1537" s="957" t="str">
        <f t="shared" si="23"/>
        <v/>
      </c>
    </row>
    <row r="1538" spans="33:33" x14ac:dyDescent="0.3">
      <c r="AG1538" s="957" t="str">
        <f t="shared" si="23"/>
        <v/>
      </c>
    </row>
    <row r="1539" spans="33:33" x14ac:dyDescent="0.3">
      <c r="AG1539" s="957" t="str">
        <f t="shared" ref="AG1539:AG1602" si="24">LEFT(A1539,12)</f>
        <v/>
      </c>
    </row>
    <row r="1540" spans="33:33" x14ac:dyDescent="0.3">
      <c r="AG1540" s="957" t="str">
        <f t="shared" si="24"/>
        <v/>
      </c>
    </row>
    <row r="1541" spans="33:33" x14ac:dyDescent="0.3">
      <c r="AG1541" s="957" t="str">
        <f t="shared" si="24"/>
        <v/>
      </c>
    </row>
    <row r="1542" spans="33:33" x14ac:dyDescent="0.3">
      <c r="AG1542" s="957" t="str">
        <f t="shared" si="24"/>
        <v/>
      </c>
    </row>
    <row r="1543" spans="33:33" x14ac:dyDescent="0.3">
      <c r="AG1543" s="957" t="str">
        <f t="shared" si="24"/>
        <v/>
      </c>
    </row>
    <row r="1544" spans="33:33" x14ac:dyDescent="0.3">
      <c r="AG1544" s="957" t="str">
        <f t="shared" si="24"/>
        <v/>
      </c>
    </row>
    <row r="1545" spans="33:33" x14ac:dyDescent="0.3">
      <c r="AG1545" s="957" t="str">
        <f t="shared" si="24"/>
        <v/>
      </c>
    </row>
    <row r="1546" spans="33:33" x14ac:dyDescent="0.3">
      <c r="AG1546" s="957" t="str">
        <f t="shared" si="24"/>
        <v/>
      </c>
    </row>
    <row r="1547" spans="33:33" x14ac:dyDescent="0.3">
      <c r="AG1547" s="957" t="str">
        <f t="shared" si="24"/>
        <v/>
      </c>
    </row>
    <row r="1548" spans="33:33" x14ac:dyDescent="0.3">
      <c r="AG1548" s="957" t="str">
        <f t="shared" si="24"/>
        <v/>
      </c>
    </row>
    <row r="1549" spans="33:33" x14ac:dyDescent="0.3">
      <c r="AG1549" s="957" t="str">
        <f t="shared" si="24"/>
        <v/>
      </c>
    </row>
    <row r="1550" spans="33:33" x14ac:dyDescent="0.3">
      <c r="AG1550" s="957" t="str">
        <f t="shared" si="24"/>
        <v/>
      </c>
    </row>
    <row r="1551" spans="33:33" x14ac:dyDescent="0.3">
      <c r="AG1551" s="957" t="str">
        <f t="shared" si="24"/>
        <v/>
      </c>
    </row>
    <row r="1552" spans="33:33" x14ac:dyDescent="0.3">
      <c r="AG1552" s="957" t="str">
        <f t="shared" si="24"/>
        <v/>
      </c>
    </row>
    <row r="1553" spans="33:33" x14ac:dyDescent="0.3">
      <c r="AG1553" s="957" t="str">
        <f t="shared" si="24"/>
        <v/>
      </c>
    </row>
    <row r="1554" spans="33:33" x14ac:dyDescent="0.3">
      <c r="AG1554" s="957" t="str">
        <f t="shared" si="24"/>
        <v/>
      </c>
    </row>
    <row r="1555" spans="33:33" x14ac:dyDescent="0.3">
      <c r="AG1555" s="957" t="str">
        <f t="shared" si="24"/>
        <v/>
      </c>
    </row>
    <row r="1556" spans="33:33" x14ac:dyDescent="0.3">
      <c r="AG1556" s="957" t="str">
        <f t="shared" si="24"/>
        <v/>
      </c>
    </row>
    <row r="1557" spans="33:33" x14ac:dyDescent="0.3">
      <c r="AG1557" s="957" t="str">
        <f t="shared" si="24"/>
        <v/>
      </c>
    </row>
    <row r="1558" spans="33:33" x14ac:dyDescent="0.3">
      <c r="AG1558" s="957" t="str">
        <f t="shared" si="24"/>
        <v/>
      </c>
    </row>
    <row r="1559" spans="33:33" x14ac:dyDescent="0.3">
      <c r="AG1559" s="957" t="str">
        <f t="shared" si="24"/>
        <v/>
      </c>
    </row>
    <row r="1560" spans="33:33" x14ac:dyDescent="0.3">
      <c r="AG1560" s="957" t="str">
        <f t="shared" si="24"/>
        <v/>
      </c>
    </row>
    <row r="1561" spans="33:33" x14ac:dyDescent="0.3">
      <c r="AG1561" s="957" t="str">
        <f t="shared" si="24"/>
        <v/>
      </c>
    </row>
    <row r="1562" spans="33:33" x14ac:dyDescent="0.3">
      <c r="AG1562" s="957" t="str">
        <f t="shared" si="24"/>
        <v/>
      </c>
    </row>
    <row r="1563" spans="33:33" x14ac:dyDescent="0.3">
      <c r="AG1563" s="957" t="str">
        <f t="shared" si="24"/>
        <v/>
      </c>
    </row>
    <row r="1564" spans="33:33" x14ac:dyDescent="0.3">
      <c r="AG1564" s="957" t="str">
        <f t="shared" si="24"/>
        <v/>
      </c>
    </row>
    <row r="1565" spans="33:33" x14ac:dyDescent="0.3">
      <c r="AG1565" s="957" t="str">
        <f t="shared" si="24"/>
        <v/>
      </c>
    </row>
    <row r="1566" spans="33:33" x14ac:dyDescent="0.3">
      <c r="AG1566" s="957" t="str">
        <f t="shared" si="24"/>
        <v/>
      </c>
    </row>
    <row r="1567" spans="33:33" x14ac:dyDescent="0.3">
      <c r="AG1567" s="957" t="str">
        <f t="shared" si="24"/>
        <v/>
      </c>
    </row>
    <row r="1568" spans="33:33" x14ac:dyDescent="0.3">
      <c r="AG1568" s="957" t="str">
        <f t="shared" si="24"/>
        <v/>
      </c>
    </row>
    <row r="1569" spans="33:33" x14ac:dyDescent="0.3">
      <c r="AG1569" s="957" t="str">
        <f t="shared" si="24"/>
        <v/>
      </c>
    </row>
    <row r="1570" spans="33:33" x14ac:dyDescent="0.3">
      <c r="AG1570" s="957" t="str">
        <f t="shared" si="24"/>
        <v/>
      </c>
    </row>
    <row r="1571" spans="33:33" x14ac:dyDescent="0.3">
      <c r="AG1571" s="957" t="str">
        <f t="shared" si="24"/>
        <v/>
      </c>
    </row>
    <row r="1572" spans="33:33" x14ac:dyDescent="0.3">
      <c r="AG1572" s="957" t="str">
        <f t="shared" si="24"/>
        <v/>
      </c>
    </row>
    <row r="1573" spans="33:33" x14ac:dyDescent="0.3">
      <c r="AG1573" s="957" t="str">
        <f t="shared" si="24"/>
        <v/>
      </c>
    </row>
    <row r="1574" spans="33:33" x14ac:dyDescent="0.3">
      <c r="AG1574" s="957" t="str">
        <f t="shared" si="24"/>
        <v/>
      </c>
    </row>
    <row r="1575" spans="33:33" x14ac:dyDescent="0.3">
      <c r="AG1575" s="957" t="str">
        <f t="shared" si="24"/>
        <v/>
      </c>
    </row>
    <row r="1576" spans="33:33" x14ac:dyDescent="0.3">
      <c r="AG1576" s="957" t="str">
        <f t="shared" si="24"/>
        <v/>
      </c>
    </row>
    <row r="1577" spans="33:33" x14ac:dyDescent="0.3">
      <c r="AG1577" s="957" t="str">
        <f t="shared" si="24"/>
        <v/>
      </c>
    </row>
    <row r="1578" spans="33:33" x14ac:dyDescent="0.3">
      <c r="AG1578" s="957" t="str">
        <f t="shared" si="24"/>
        <v/>
      </c>
    </row>
    <row r="1579" spans="33:33" x14ac:dyDescent="0.3">
      <c r="AG1579" s="957" t="str">
        <f t="shared" si="24"/>
        <v/>
      </c>
    </row>
    <row r="1580" spans="33:33" x14ac:dyDescent="0.3">
      <c r="AG1580" s="957" t="str">
        <f t="shared" si="24"/>
        <v/>
      </c>
    </row>
    <row r="1581" spans="33:33" x14ac:dyDescent="0.3">
      <c r="AG1581" s="957" t="str">
        <f t="shared" si="24"/>
        <v/>
      </c>
    </row>
    <row r="1582" spans="33:33" x14ac:dyDescent="0.3">
      <c r="AG1582" s="957" t="str">
        <f t="shared" si="24"/>
        <v/>
      </c>
    </row>
    <row r="1583" spans="33:33" x14ac:dyDescent="0.3">
      <c r="AG1583" s="957" t="str">
        <f t="shared" si="24"/>
        <v/>
      </c>
    </row>
    <row r="1584" spans="33:33" x14ac:dyDescent="0.3">
      <c r="AG1584" s="957" t="str">
        <f t="shared" si="24"/>
        <v/>
      </c>
    </row>
    <row r="1585" spans="33:33" x14ac:dyDescent="0.3">
      <c r="AG1585" s="957" t="str">
        <f t="shared" si="24"/>
        <v/>
      </c>
    </row>
    <row r="1586" spans="33:33" x14ac:dyDescent="0.3">
      <c r="AG1586" s="957" t="str">
        <f t="shared" si="24"/>
        <v/>
      </c>
    </row>
    <row r="1587" spans="33:33" x14ac:dyDescent="0.3">
      <c r="AG1587" s="957" t="str">
        <f t="shared" si="24"/>
        <v/>
      </c>
    </row>
    <row r="1588" spans="33:33" x14ac:dyDescent="0.3">
      <c r="AG1588" s="957" t="str">
        <f t="shared" si="24"/>
        <v/>
      </c>
    </row>
    <row r="1589" spans="33:33" x14ac:dyDescent="0.3">
      <c r="AG1589" s="957" t="str">
        <f t="shared" si="24"/>
        <v/>
      </c>
    </row>
    <row r="1590" spans="33:33" x14ac:dyDescent="0.3">
      <c r="AG1590" s="957" t="str">
        <f t="shared" si="24"/>
        <v/>
      </c>
    </row>
    <row r="1591" spans="33:33" x14ac:dyDescent="0.3">
      <c r="AG1591" s="957" t="str">
        <f t="shared" si="24"/>
        <v/>
      </c>
    </row>
    <row r="1592" spans="33:33" x14ac:dyDescent="0.3">
      <c r="AG1592" s="957" t="str">
        <f t="shared" si="24"/>
        <v/>
      </c>
    </row>
    <row r="1593" spans="33:33" x14ac:dyDescent="0.3">
      <c r="AG1593" s="957" t="str">
        <f t="shared" si="24"/>
        <v/>
      </c>
    </row>
    <row r="1594" spans="33:33" x14ac:dyDescent="0.3">
      <c r="AG1594" s="957" t="str">
        <f t="shared" si="24"/>
        <v/>
      </c>
    </row>
    <row r="1595" spans="33:33" x14ac:dyDescent="0.3">
      <c r="AG1595" s="957" t="str">
        <f t="shared" si="24"/>
        <v/>
      </c>
    </row>
    <row r="1596" spans="33:33" x14ac:dyDescent="0.3">
      <c r="AG1596" s="957" t="str">
        <f t="shared" si="24"/>
        <v/>
      </c>
    </row>
    <row r="1597" spans="33:33" x14ac:dyDescent="0.3">
      <c r="AG1597" s="957" t="str">
        <f t="shared" si="24"/>
        <v/>
      </c>
    </row>
    <row r="1598" spans="33:33" x14ac:dyDescent="0.3">
      <c r="AG1598" s="957" t="str">
        <f t="shared" si="24"/>
        <v/>
      </c>
    </row>
    <row r="1599" spans="33:33" x14ac:dyDescent="0.3">
      <c r="AG1599" s="957" t="str">
        <f t="shared" si="24"/>
        <v/>
      </c>
    </row>
    <row r="1600" spans="33:33" x14ac:dyDescent="0.3">
      <c r="AG1600" s="957" t="str">
        <f t="shared" si="24"/>
        <v/>
      </c>
    </row>
    <row r="1601" spans="33:33" x14ac:dyDescent="0.3">
      <c r="AG1601" s="957" t="str">
        <f t="shared" si="24"/>
        <v/>
      </c>
    </row>
    <row r="1602" spans="33:33" x14ac:dyDescent="0.3">
      <c r="AG1602" s="957" t="str">
        <f t="shared" si="24"/>
        <v/>
      </c>
    </row>
    <row r="1603" spans="33:33" x14ac:dyDescent="0.3">
      <c r="AG1603" s="957" t="str">
        <f t="shared" ref="AG1603:AG1666" si="25">LEFT(A1603,12)</f>
        <v/>
      </c>
    </row>
    <row r="1604" spans="33:33" x14ac:dyDescent="0.3">
      <c r="AG1604" s="957" t="str">
        <f t="shared" si="25"/>
        <v/>
      </c>
    </row>
    <row r="1605" spans="33:33" x14ac:dyDescent="0.3">
      <c r="AG1605" s="957" t="str">
        <f t="shared" si="25"/>
        <v/>
      </c>
    </row>
    <row r="1606" spans="33:33" x14ac:dyDescent="0.3">
      <c r="AG1606" s="957" t="str">
        <f t="shared" si="25"/>
        <v/>
      </c>
    </row>
    <row r="1607" spans="33:33" x14ac:dyDescent="0.3">
      <c r="AG1607" s="957" t="str">
        <f t="shared" si="25"/>
        <v/>
      </c>
    </row>
    <row r="1608" spans="33:33" x14ac:dyDescent="0.3">
      <c r="AG1608" s="957" t="str">
        <f t="shared" si="25"/>
        <v/>
      </c>
    </row>
    <row r="1609" spans="33:33" x14ac:dyDescent="0.3">
      <c r="AG1609" s="957" t="str">
        <f t="shared" si="25"/>
        <v/>
      </c>
    </row>
    <row r="1610" spans="33:33" x14ac:dyDescent="0.3">
      <c r="AG1610" s="957" t="str">
        <f t="shared" si="25"/>
        <v/>
      </c>
    </row>
    <row r="1611" spans="33:33" x14ac:dyDescent="0.3">
      <c r="AG1611" s="957" t="str">
        <f t="shared" si="25"/>
        <v/>
      </c>
    </row>
    <row r="1612" spans="33:33" x14ac:dyDescent="0.3">
      <c r="AG1612" s="957" t="str">
        <f t="shared" si="25"/>
        <v/>
      </c>
    </row>
    <row r="1613" spans="33:33" x14ac:dyDescent="0.3">
      <c r="AG1613" s="957" t="str">
        <f t="shared" si="25"/>
        <v/>
      </c>
    </row>
    <row r="1614" spans="33:33" x14ac:dyDescent="0.3">
      <c r="AG1614" s="957" t="str">
        <f t="shared" si="25"/>
        <v/>
      </c>
    </row>
    <row r="1615" spans="33:33" x14ac:dyDescent="0.3">
      <c r="AG1615" s="957" t="str">
        <f t="shared" si="25"/>
        <v/>
      </c>
    </row>
    <row r="1616" spans="33:33" x14ac:dyDescent="0.3">
      <c r="AG1616" s="957" t="str">
        <f t="shared" si="25"/>
        <v/>
      </c>
    </row>
    <row r="1617" spans="33:33" x14ac:dyDescent="0.3">
      <c r="AG1617" s="957" t="str">
        <f t="shared" si="25"/>
        <v/>
      </c>
    </row>
    <row r="1618" spans="33:33" x14ac:dyDescent="0.3">
      <c r="AG1618" s="957" t="str">
        <f t="shared" si="25"/>
        <v/>
      </c>
    </row>
    <row r="1619" spans="33:33" x14ac:dyDescent="0.3">
      <c r="AG1619" s="957" t="str">
        <f t="shared" si="25"/>
        <v/>
      </c>
    </row>
    <row r="1620" spans="33:33" x14ac:dyDescent="0.3">
      <c r="AG1620" s="957" t="str">
        <f t="shared" si="25"/>
        <v/>
      </c>
    </row>
    <row r="1621" spans="33:33" x14ac:dyDescent="0.3">
      <c r="AG1621" s="957" t="str">
        <f t="shared" si="25"/>
        <v/>
      </c>
    </row>
    <row r="1622" spans="33:33" x14ac:dyDescent="0.3">
      <c r="AG1622" s="957" t="str">
        <f t="shared" si="25"/>
        <v/>
      </c>
    </row>
    <row r="1623" spans="33:33" x14ac:dyDescent="0.3">
      <c r="AG1623" s="957" t="str">
        <f t="shared" si="25"/>
        <v/>
      </c>
    </row>
    <row r="1624" spans="33:33" x14ac:dyDescent="0.3">
      <c r="AG1624" s="957" t="str">
        <f t="shared" si="25"/>
        <v/>
      </c>
    </row>
    <row r="1625" spans="33:33" x14ac:dyDescent="0.3">
      <c r="AG1625" s="957" t="str">
        <f t="shared" si="25"/>
        <v/>
      </c>
    </row>
    <row r="1626" spans="33:33" x14ac:dyDescent="0.3">
      <c r="AG1626" s="957" t="str">
        <f t="shared" si="25"/>
        <v/>
      </c>
    </row>
    <row r="1627" spans="33:33" x14ac:dyDescent="0.3">
      <c r="AG1627" s="957" t="str">
        <f t="shared" si="25"/>
        <v/>
      </c>
    </row>
    <row r="1628" spans="33:33" x14ac:dyDescent="0.3">
      <c r="AG1628" s="957" t="str">
        <f t="shared" si="25"/>
        <v/>
      </c>
    </row>
    <row r="1629" spans="33:33" x14ac:dyDescent="0.3">
      <c r="AG1629" s="957" t="str">
        <f t="shared" si="25"/>
        <v/>
      </c>
    </row>
    <row r="1630" spans="33:33" x14ac:dyDescent="0.3">
      <c r="AG1630" s="957" t="str">
        <f t="shared" si="25"/>
        <v/>
      </c>
    </row>
    <row r="1631" spans="33:33" x14ac:dyDescent="0.3">
      <c r="AG1631" s="957" t="str">
        <f t="shared" si="25"/>
        <v/>
      </c>
    </row>
    <row r="1632" spans="33:33" x14ac:dyDescent="0.3">
      <c r="AG1632" s="957" t="str">
        <f t="shared" si="25"/>
        <v/>
      </c>
    </row>
    <row r="1633" spans="33:33" x14ac:dyDescent="0.3">
      <c r="AG1633" s="957" t="str">
        <f t="shared" si="25"/>
        <v/>
      </c>
    </row>
    <row r="1634" spans="33:33" x14ac:dyDescent="0.3">
      <c r="AG1634" s="957" t="str">
        <f t="shared" si="25"/>
        <v/>
      </c>
    </row>
    <row r="1635" spans="33:33" x14ac:dyDescent="0.3">
      <c r="AG1635" s="957" t="str">
        <f t="shared" si="25"/>
        <v/>
      </c>
    </row>
    <row r="1636" spans="33:33" x14ac:dyDescent="0.3">
      <c r="AG1636" s="957" t="str">
        <f t="shared" si="25"/>
        <v/>
      </c>
    </row>
    <row r="1637" spans="33:33" x14ac:dyDescent="0.3">
      <c r="AG1637" s="957" t="str">
        <f t="shared" si="25"/>
        <v/>
      </c>
    </row>
    <row r="1638" spans="33:33" x14ac:dyDescent="0.3">
      <c r="AG1638" s="957" t="str">
        <f t="shared" si="25"/>
        <v/>
      </c>
    </row>
    <row r="1639" spans="33:33" x14ac:dyDescent="0.3">
      <c r="AG1639" s="957" t="str">
        <f t="shared" si="25"/>
        <v/>
      </c>
    </row>
    <row r="1640" spans="33:33" x14ac:dyDescent="0.3">
      <c r="AG1640" s="957" t="str">
        <f t="shared" si="25"/>
        <v/>
      </c>
    </row>
    <row r="1641" spans="33:33" x14ac:dyDescent="0.3">
      <c r="AG1641" s="957" t="str">
        <f t="shared" si="25"/>
        <v/>
      </c>
    </row>
    <row r="1642" spans="33:33" x14ac:dyDescent="0.3">
      <c r="AG1642" s="957" t="str">
        <f t="shared" si="25"/>
        <v/>
      </c>
    </row>
    <row r="1643" spans="33:33" x14ac:dyDescent="0.3">
      <c r="AG1643" s="957" t="str">
        <f t="shared" si="25"/>
        <v/>
      </c>
    </row>
    <row r="1644" spans="33:33" x14ac:dyDescent="0.3">
      <c r="AG1644" s="957" t="str">
        <f t="shared" si="25"/>
        <v/>
      </c>
    </row>
    <row r="1645" spans="33:33" x14ac:dyDescent="0.3">
      <c r="AG1645" s="957" t="str">
        <f t="shared" si="25"/>
        <v/>
      </c>
    </row>
    <row r="1646" spans="33:33" x14ac:dyDescent="0.3">
      <c r="AG1646" s="957" t="str">
        <f t="shared" si="25"/>
        <v/>
      </c>
    </row>
    <row r="1647" spans="33:33" x14ac:dyDescent="0.3">
      <c r="AG1647" s="957" t="str">
        <f t="shared" si="25"/>
        <v/>
      </c>
    </row>
    <row r="1648" spans="33:33" x14ac:dyDescent="0.3">
      <c r="AG1648" s="957" t="str">
        <f t="shared" si="25"/>
        <v/>
      </c>
    </row>
    <row r="1649" spans="33:33" x14ac:dyDescent="0.3">
      <c r="AG1649" s="957" t="str">
        <f t="shared" si="25"/>
        <v/>
      </c>
    </row>
    <row r="1650" spans="33:33" x14ac:dyDescent="0.3">
      <c r="AG1650" s="957" t="str">
        <f t="shared" si="25"/>
        <v/>
      </c>
    </row>
    <row r="1651" spans="33:33" x14ac:dyDescent="0.3">
      <c r="AG1651" s="957" t="str">
        <f t="shared" si="25"/>
        <v/>
      </c>
    </row>
    <row r="1652" spans="33:33" x14ac:dyDescent="0.3">
      <c r="AG1652" s="957" t="str">
        <f t="shared" si="25"/>
        <v/>
      </c>
    </row>
    <row r="1653" spans="33:33" x14ac:dyDescent="0.3">
      <c r="AG1653" s="957" t="str">
        <f t="shared" si="25"/>
        <v/>
      </c>
    </row>
    <row r="1654" spans="33:33" x14ac:dyDescent="0.3">
      <c r="AG1654" s="957" t="str">
        <f t="shared" si="25"/>
        <v/>
      </c>
    </row>
    <row r="1655" spans="33:33" x14ac:dyDescent="0.3">
      <c r="AG1655" s="957" t="str">
        <f t="shared" si="25"/>
        <v/>
      </c>
    </row>
    <row r="1656" spans="33:33" x14ac:dyDescent="0.3">
      <c r="AG1656" s="957" t="str">
        <f t="shared" si="25"/>
        <v/>
      </c>
    </row>
    <row r="1657" spans="33:33" x14ac:dyDescent="0.3">
      <c r="AG1657" s="957" t="str">
        <f t="shared" si="25"/>
        <v/>
      </c>
    </row>
    <row r="1658" spans="33:33" x14ac:dyDescent="0.3">
      <c r="AG1658" s="957" t="str">
        <f t="shared" si="25"/>
        <v/>
      </c>
    </row>
    <row r="1659" spans="33:33" x14ac:dyDescent="0.3">
      <c r="AG1659" s="957" t="str">
        <f t="shared" si="25"/>
        <v/>
      </c>
    </row>
    <row r="1660" spans="33:33" x14ac:dyDescent="0.3">
      <c r="AG1660" s="957" t="str">
        <f t="shared" si="25"/>
        <v/>
      </c>
    </row>
    <row r="1661" spans="33:33" x14ac:dyDescent="0.3">
      <c r="AG1661" s="957" t="str">
        <f t="shared" si="25"/>
        <v/>
      </c>
    </row>
    <row r="1662" spans="33:33" x14ac:dyDescent="0.3">
      <c r="AG1662" s="957" t="str">
        <f t="shared" si="25"/>
        <v/>
      </c>
    </row>
    <row r="1663" spans="33:33" x14ac:dyDescent="0.3">
      <c r="AG1663" s="957" t="str">
        <f t="shared" si="25"/>
        <v/>
      </c>
    </row>
    <row r="1664" spans="33:33" x14ac:dyDescent="0.3">
      <c r="AG1664" s="957" t="str">
        <f t="shared" si="25"/>
        <v/>
      </c>
    </row>
    <row r="1665" spans="33:33" x14ac:dyDescent="0.3">
      <c r="AG1665" s="957" t="str">
        <f t="shared" si="25"/>
        <v/>
      </c>
    </row>
    <row r="1666" spans="33:33" x14ac:dyDescent="0.3">
      <c r="AG1666" s="957" t="str">
        <f t="shared" si="25"/>
        <v/>
      </c>
    </row>
    <row r="1667" spans="33:33" x14ac:dyDescent="0.3">
      <c r="AG1667" s="957" t="str">
        <f t="shared" ref="AG1667:AG1730" si="26">LEFT(A1667,12)</f>
        <v/>
      </c>
    </row>
    <row r="1668" spans="33:33" x14ac:dyDescent="0.3">
      <c r="AG1668" s="957" t="str">
        <f t="shared" si="26"/>
        <v/>
      </c>
    </row>
    <row r="1669" spans="33:33" x14ac:dyDescent="0.3">
      <c r="AG1669" s="957" t="str">
        <f t="shared" si="26"/>
        <v/>
      </c>
    </row>
    <row r="1670" spans="33:33" x14ac:dyDescent="0.3">
      <c r="AG1670" s="957" t="str">
        <f t="shared" si="26"/>
        <v/>
      </c>
    </row>
    <row r="1671" spans="33:33" x14ac:dyDescent="0.3">
      <c r="AG1671" s="957" t="str">
        <f t="shared" si="26"/>
        <v/>
      </c>
    </row>
    <row r="1672" spans="33:33" x14ac:dyDescent="0.3">
      <c r="AG1672" s="957" t="str">
        <f t="shared" si="26"/>
        <v/>
      </c>
    </row>
    <row r="1673" spans="33:33" x14ac:dyDescent="0.3">
      <c r="AG1673" s="957" t="str">
        <f t="shared" si="26"/>
        <v/>
      </c>
    </row>
    <row r="1674" spans="33:33" x14ac:dyDescent="0.3">
      <c r="AG1674" s="957" t="str">
        <f t="shared" si="26"/>
        <v/>
      </c>
    </row>
    <row r="1675" spans="33:33" x14ac:dyDescent="0.3">
      <c r="AG1675" s="957" t="str">
        <f t="shared" si="26"/>
        <v/>
      </c>
    </row>
    <row r="1676" spans="33:33" x14ac:dyDescent="0.3">
      <c r="AG1676" s="957" t="str">
        <f t="shared" si="26"/>
        <v/>
      </c>
    </row>
    <row r="1677" spans="33:33" x14ac:dyDescent="0.3">
      <c r="AG1677" s="957" t="str">
        <f t="shared" si="26"/>
        <v/>
      </c>
    </row>
    <row r="1678" spans="33:33" x14ac:dyDescent="0.3">
      <c r="AG1678" s="957" t="str">
        <f t="shared" si="26"/>
        <v/>
      </c>
    </row>
    <row r="1679" spans="33:33" x14ac:dyDescent="0.3">
      <c r="AG1679" s="957" t="str">
        <f t="shared" si="26"/>
        <v/>
      </c>
    </row>
    <row r="1680" spans="33:33" x14ac:dyDescent="0.3">
      <c r="AG1680" s="957" t="str">
        <f t="shared" si="26"/>
        <v/>
      </c>
    </row>
    <row r="1681" spans="33:33" x14ac:dyDescent="0.3">
      <c r="AG1681" s="957" t="str">
        <f t="shared" si="26"/>
        <v/>
      </c>
    </row>
    <row r="1682" spans="33:33" x14ac:dyDescent="0.3">
      <c r="AG1682" s="957" t="str">
        <f t="shared" si="26"/>
        <v/>
      </c>
    </row>
    <row r="1683" spans="33:33" x14ac:dyDescent="0.3">
      <c r="AG1683" s="957" t="str">
        <f t="shared" si="26"/>
        <v/>
      </c>
    </row>
    <row r="1684" spans="33:33" x14ac:dyDescent="0.3">
      <c r="AG1684" s="957" t="str">
        <f t="shared" si="26"/>
        <v/>
      </c>
    </row>
    <row r="1685" spans="33:33" x14ac:dyDescent="0.3">
      <c r="AG1685" s="957" t="str">
        <f t="shared" si="26"/>
        <v/>
      </c>
    </row>
    <row r="1686" spans="33:33" x14ac:dyDescent="0.3">
      <c r="AG1686" s="957" t="str">
        <f t="shared" si="26"/>
        <v/>
      </c>
    </row>
    <row r="1687" spans="33:33" x14ac:dyDescent="0.3">
      <c r="AG1687" s="957" t="str">
        <f t="shared" si="26"/>
        <v/>
      </c>
    </row>
    <row r="1688" spans="33:33" x14ac:dyDescent="0.3">
      <c r="AG1688" s="957" t="str">
        <f t="shared" si="26"/>
        <v/>
      </c>
    </row>
    <row r="1689" spans="33:33" x14ac:dyDescent="0.3">
      <c r="AG1689" s="957" t="str">
        <f t="shared" si="26"/>
        <v/>
      </c>
    </row>
    <row r="1690" spans="33:33" x14ac:dyDescent="0.3">
      <c r="AG1690" s="957" t="str">
        <f t="shared" si="26"/>
        <v/>
      </c>
    </row>
    <row r="1691" spans="33:33" x14ac:dyDescent="0.3">
      <c r="AG1691" s="957" t="str">
        <f t="shared" si="26"/>
        <v/>
      </c>
    </row>
    <row r="1692" spans="33:33" x14ac:dyDescent="0.3">
      <c r="AG1692" s="957" t="str">
        <f t="shared" si="26"/>
        <v/>
      </c>
    </row>
    <row r="1693" spans="33:33" x14ac:dyDescent="0.3">
      <c r="AG1693" s="957" t="str">
        <f t="shared" si="26"/>
        <v/>
      </c>
    </row>
    <row r="1694" spans="33:33" x14ac:dyDescent="0.3">
      <c r="AG1694" s="957" t="str">
        <f t="shared" si="26"/>
        <v/>
      </c>
    </row>
    <row r="1695" spans="33:33" x14ac:dyDescent="0.3">
      <c r="AG1695" s="957" t="str">
        <f t="shared" si="26"/>
        <v/>
      </c>
    </row>
    <row r="1696" spans="33:33" x14ac:dyDescent="0.3">
      <c r="AG1696" s="957" t="str">
        <f t="shared" si="26"/>
        <v/>
      </c>
    </row>
    <row r="1697" spans="33:33" x14ac:dyDescent="0.3">
      <c r="AG1697" s="957" t="str">
        <f t="shared" si="26"/>
        <v/>
      </c>
    </row>
    <row r="1698" spans="33:33" x14ac:dyDescent="0.3">
      <c r="AG1698" s="957" t="str">
        <f t="shared" si="26"/>
        <v/>
      </c>
    </row>
    <row r="1699" spans="33:33" x14ac:dyDescent="0.3">
      <c r="AG1699" s="957" t="str">
        <f t="shared" si="26"/>
        <v/>
      </c>
    </row>
    <row r="1700" spans="33:33" x14ac:dyDescent="0.3">
      <c r="AG1700" s="957" t="str">
        <f t="shared" si="26"/>
        <v/>
      </c>
    </row>
    <row r="1701" spans="33:33" x14ac:dyDescent="0.3">
      <c r="AG1701" s="957" t="str">
        <f t="shared" si="26"/>
        <v/>
      </c>
    </row>
    <row r="1702" spans="33:33" x14ac:dyDescent="0.3">
      <c r="AG1702" s="957" t="str">
        <f t="shared" si="26"/>
        <v/>
      </c>
    </row>
    <row r="1703" spans="33:33" x14ac:dyDescent="0.3">
      <c r="AG1703" s="957" t="str">
        <f t="shared" si="26"/>
        <v/>
      </c>
    </row>
    <row r="1704" spans="33:33" x14ac:dyDescent="0.3">
      <c r="AG1704" s="957" t="str">
        <f t="shared" si="26"/>
        <v/>
      </c>
    </row>
    <row r="1705" spans="33:33" x14ac:dyDescent="0.3">
      <c r="AG1705" s="957" t="str">
        <f t="shared" si="26"/>
        <v/>
      </c>
    </row>
    <row r="1706" spans="33:33" x14ac:dyDescent="0.3">
      <c r="AG1706" s="957" t="str">
        <f t="shared" si="26"/>
        <v/>
      </c>
    </row>
    <row r="1707" spans="33:33" x14ac:dyDescent="0.3">
      <c r="AG1707" s="957" t="str">
        <f t="shared" si="26"/>
        <v/>
      </c>
    </row>
    <row r="1708" spans="33:33" x14ac:dyDescent="0.3">
      <c r="AG1708" s="957" t="str">
        <f t="shared" si="26"/>
        <v/>
      </c>
    </row>
    <row r="1709" spans="33:33" x14ac:dyDescent="0.3">
      <c r="AG1709" s="957" t="str">
        <f t="shared" si="26"/>
        <v/>
      </c>
    </row>
    <row r="1710" spans="33:33" x14ac:dyDescent="0.3">
      <c r="AG1710" s="957" t="str">
        <f t="shared" si="26"/>
        <v/>
      </c>
    </row>
    <row r="1711" spans="33:33" x14ac:dyDescent="0.3">
      <c r="AG1711" s="957" t="str">
        <f t="shared" si="26"/>
        <v/>
      </c>
    </row>
    <row r="1712" spans="33:33" x14ac:dyDescent="0.3">
      <c r="AG1712" s="957" t="str">
        <f t="shared" si="26"/>
        <v/>
      </c>
    </row>
    <row r="1713" spans="33:33" x14ac:dyDescent="0.3">
      <c r="AG1713" s="957" t="str">
        <f t="shared" si="26"/>
        <v/>
      </c>
    </row>
    <row r="1714" spans="33:33" x14ac:dyDescent="0.3">
      <c r="AG1714" s="957" t="str">
        <f t="shared" si="26"/>
        <v/>
      </c>
    </row>
    <row r="1715" spans="33:33" x14ac:dyDescent="0.3">
      <c r="AG1715" s="957" t="str">
        <f t="shared" si="26"/>
        <v/>
      </c>
    </row>
    <row r="1716" spans="33:33" x14ac:dyDescent="0.3">
      <c r="AG1716" s="957" t="str">
        <f t="shared" si="26"/>
        <v/>
      </c>
    </row>
    <row r="1717" spans="33:33" x14ac:dyDescent="0.3">
      <c r="AG1717" s="957" t="str">
        <f t="shared" si="26"/>
        <v/>
      </c>
    </row>
    <row r="1718" spans="33:33" x14ac:dyDescent="0.3">
      <c r="AG1718" s="957" t="str">
        <f t="shared" si="26"/>
        <v/>
      </c>
    </row>
    <row r="1719" spans="33:33" x14ac:dyDescent="0.3">
      <c r="AG1719" s="957" t="str">
        <f t="shared" si="26"/>
        <v/>
      </c>
    </row>
    <row r="1720" spans="33:33" x14ac:dyDescent="0.3">
      <c r="AG1720" s="957" t="str">
        <f t="shared" si="26"/>
        <v/>
      </c>
    </row>
    <row r="1721" spans="33:33" x14ac:dyDescent="0.3">
      <c r="AG1721" s="957" t="str">
        <f t="shared" si="26"/>
        <v/>
      </c>
    </row>
    <row r="1722" spans="33:33" x14ac:dyDescent="0.3">
      <c r="AG1722" s="957" t="str">
        <f t="shared" si="26"/>
        <v/>
      </c>
    </row>
    <row r="1723" spans="33:33" x14ac:dyDescent="0.3">
      <c r="AG1723" s="957" t="str">
        <f t="shared" si="26"/>
        <v/>
      </c>
    </row>
    <row r="1724" spans="33:33" x14ac:dyDescent="0.3">
      <c r="AG1724" s="957" t="str">
        <f t="shared" si="26"/>
        <v/>
      </c>
    </row>
    <row r="1725" spans="33:33" x14ac:dyDescent="0.3">
      <c r="AG1725" s="957" t="str">
        <f t="shared" si="26"/>
        <v/>
      </c>
    </row>
    <row r="1726" spans="33:33" x14ac:dyDescent="0.3">
      <c r="AG1726" s="957" t="str">
        <f t="shared" si="26"/>
        <v/>
      </c>
    </row>
    <row r="1727" spans="33:33" x14ac:dyDescent="0.3">
      <c r="AG1727" s="957" t="str">
        <f t="shared" si="26"/>
        <v/>
      </c>
    </row>
    <row r="1728" spans="33:33" x14ac:dyDescent="0.3">
      <c r="AG1728" s="957" t="str">
        <f t="shared" si="26"/>
        <v/>
      </c>
    </row>
    <row r="1729" spans="33:33" x14ac:dyDescent="0.3">
      <c r="AG1729" s="957" t="str">
        <f t="shared" si="26"/>
        <v/>
      </c>
    </row>
    <row r="1730" spans="33:33" x14ac:dyDescent="0.3">
      <c r="AG1730" s="957" t="str">
        <f t="shared" si="26"/>
        <v/>
      </c>
    </row>
    <row r="1731" spans="33:33" x14ac:dyDescent="0.3">
      <c r="AG1731" s="957" t="str">
        <f t="shared" ref="AG1731:AG1794" si="27">LEFT(A1731,12)</f>
        <v/>
      </c>
    </row>
    <row r="1732" spans="33:33" x14ac:dyDescent="0.3">
      <c r="AG1732" s="957" t="str">
        <f t="shared" si="27"/>
        <v/>
      </c>
    </row>
    <row r="1733" spans="33:33" x14ac:dyDescent="0.3">
      <c r="AG1733" s="957" t="str">
        <f t="shared" si="27"/>
        <v/>
      </c>
    </row>
    <row r="1734" spans="33:33" x14ac:dyDescent="0.3">
      <c r="AG1734" s="957" t="str">
        <f t="shared" si="27"/>
        <v/>
      </c>
    </row>
    <row r="1735" spans="33:33" x14ac:dyDescent="0.3">
      <c r="AG1735" s="957" t="str">
        <f t="shared" si="27"/>
        <v/>
      </c>
    </row>
    <row r="1736" spans="33:33" x14ac:dyDescent="0.3">
      <c r="AG1736" s="957" t="str">
        <f t="shared" si="27"/>
        <v/>
      </c>
    </row>
    <row r="1737" spans="33:33" x14ac:dyDescent="0.3">
      <c r="AG1737" s="957" t="str">
        <f t="shared" si="27"/>
        <v/>
      </c>
    </row>
    <row r="1738" spans="33:33" x14ac:dyDescent="0.3">
      <c r="AG1738" s="957" t="str">
        <f t="shared" si="27"/>
        <v/>
      </c>
    </row>
    <row r="1739" spans="33:33" x14ac:dyDescent="0.3">
      <c r="AG1739" s="957" t="str">
        <f t="shared" si="27"/>
        <v/>
      </c>
    </row>
    <row r="1740" spans="33:33" x14ac:dyDescent="0.3">
      <c r="AG1740" s="957" t="str">
        <f t="shared" si="27"/>
        <v/>
      </c>
    </row>
    <row r="1741" spans="33:33" x14ac:dyDescent="0.3">
      <c r="AG1741" s="957" t="str">
        <f t="shared" si="27"/>
        <v/>
      </c>
    </row>
    <row r="1742" spans="33:33" x14ac:dyDescent="0.3">
      <c r="AG1742" s="957" t="str">
        <f t="shared" si="27"/>
        <v/>
      </c>
    </row>
    <row r="1743" spans="33:33" x14ac:dyDescent="0.3">
      <c r="AG1743" s="957" t="str">
        <f t="shared" si="27"/>
        <v/>
      </c>
    </row>
    <row r="1744" spans="33:33" x14ac:dyDescent="0.3">
      <c r="AG1744" s="957" t="str">
        <f t="shared" si="27"/>
        <v/>
      </c>
    </row>
    <row r="1745" spans="33:33" x14ac:dyDescent="0.3">
      <c r="AG1745" s="957" t="str">
        <f t="shared" si="27"/>
        <v/>
      </c>
    </row>
    <row r="1746" spans="33:33" x14ac:dyDescent="0.3">
      <c r="AG1746" s="957" t="str">
        <f t="shared" si="27"/>
        <v/>
      </c>
    </row>
    <row r="1747" spans="33:33" x14ac:dyDescent="0.3">
      <c r="AG1747" s="957" t="str">
        <f t="shared" si="27"/>
        <v/>
      </c>
    </row>
    <row r="1748" spans="33:33" x14ac:dyDescent="0.3">
      <c r="AG1748" s="957" t="str">
        <f t="shared" si="27"/>
        <v/>
      </c>
    </row>
    <row r="1749" spans="33:33" x14ac:dyDescent="0.3">
      <c r="AG1749" s="957" t="str">
        <f t="shared" si="27"/>
        <v/>
      </c>
    </row>
    <row r="1750" spans="33:33" x14ac:dyDescent="0.3">
      <c r="AG1750" s="957" t="str">
        <f t="shared" si="27"/>
        <v/>
      </c>
    </row>
    <row r="1751" spans="33:33" x14ac:dyDescent="0.3">
      <c r="AG1751" s="957" t="str">
        <f t="shared" si="27"/>
        <v/>
      </c>
    </row>
    <row r="1752" spans="33:33" x14ac:dyDescent="0.3">
      <c r="AG1752" s="957" t="str">
        <f t="shared" si="27"/>
        <v/>
      </c>
    </row>
    <row r="1753" spans="33:33" x14ac:dyDescent="0.3">
      <c r="AG1753" s="957" t="str">
        <f t="shared" si="27"/>
        <v/>
      </c>
    </row>
    <row r="1754" spans="33:33" x14ac:dyDescent="0.3">
      <c r="AG1754" s="957" t="str">
        <f t="shared" si="27"/>
        <v/>
      </c>
    </row>
    <row r="1755" spans="33:33" x14ac:dyDescent="0.3">
      <c r="AG1755" s="957" t="str">
        <f t="shared" si="27"/>
        <v/>
      </c>
    </row>
    <row r="1756" spans="33:33" x14ac:dyDescent="0.3">
      <c r="AG1756" s="957" t="str">
        <f t="shared" si="27"/>
        <v/>
      </c>
    </row>
    <row r="1757" spans="33:33" x14ac:dyDescent="0.3">
      <c r="AG1757" s="957" t="str">
        <f t="shared" si="27"/>
        <v/>
      </c>
    </row>
    <row r="1758" spans="33:33" x14ac:dyDescent="0.3">
      <c r="AG1758" s="957" t="str">
        <f t="shared" si="27"/>
        <v/>
      </c>
    </row>
    <row r="1759" spans="33:33" x14ac:dyDescent="0.3">
      <c r="AG1759" s="957" t="str">
        <f t="shared" si="27"/>
        <v/>
      </c>
    </row>
    <row r="1760" spans="33:33" x14ac:dyDescent="0.3">
      <c r="AG1760" s="957" t="str">
        <f t="shared" si="27"/>
        <v/>
      </c>
    </row>
    <row r="1761" spans="33:33" x14ac:dyDescent="0.3">
      <c r="AG1761" s="957" t="str">
        <f t="shared" si="27"/>
        <v/>
      </c>
    </row>
    <row r="1762" spans="33:33" x14ac:dyDescent="0.3">
      <c r="AG1762" s="957" t="str">
        <f t="shared" si="27"/>
        <v/>
      </c>
    </row>
    <row r="1763" spans="33:33" x14ac:dyDescent="0.3">
      <c r="AG1763" s="957" t="str">
        <f t="shared" si="27"/>
        <v/>
      </c>
    </row>
    <row r="1764" spans="33:33" x14ac:dyDescent="0.3">
      <c r="AG1764" s="957" t="str">
        <f t="shared" si="27"/>
        <v/>
      </c>
    </row>
    <row r="1765" spans="33:33" x14ac:dyDescent="0.3">
      <c r="AG1765" s="957" t="str">
        <f t="shared" si="27"/>
        <v/>
      </c>
    </row>
    <row r="1766" spans="33:33" x14ac:dyDescent="0.3">
      <c r="AG1766" s="957" t="str">
        <f t="shared" si="27"/>
        <v/>
      </c>
    </row>
    <row r="1767" spans="33:33" x14ac:dyDescent="0.3">
      <c r="AG1767" s="957" t="str">
        <f t="shared" si="27"/>
        <v/>
      </c>
    </row>
    <row r="1768" spans="33:33" x14ac:dyDescent="0.3">
      <c r="AG1768" s="957" t="str">
        <f t="shared" si="27"/>
        <v/>
      </c>
    </row>
    <row r="1769" spans="33:33" x14ac:dyDescent="0.3">
      <c r="AG1769" s="957" t="str">
        <f t="shared" si="27"/>
        <v/>
      </c>
    </row>
    <row r="1770" spans="33:33" x14ac:dyDescent="0.3">
      <c r="AG1770" s="957" t="str">
        <f t="shared" si="27"/>
        <v/>
      </c>
    </row>
    <row r="1771" spans="33:33" x14ac:dyDescent="0.3">
      <c r="AG1771" s="957" t="str">
        <f t="shared" si="27"/>
        <v/>
      </c>
    </row>
    <row r="1772" spans="33:33" x14ac:dyDescent="0.3">
      <c r="AG1772" s="957" t="str">
        <f t="shared" si="27"/>
        <v/>
      </c>
    </row>
    <row r="1773" spans="33:33" x14ac:dyDescent="0.3">
      <c r="AG1773" s="957" t="str">
        <f t="shared" si="27"/>
        <v/>
      </c>
    </row>
    <row r="1774" spans="33:33" x14ac:dyDescent="0.3">
      <c r="AG1774" s="957" t="str">
        <f t="shared" si="27"/>
        <v/>
      </c>
    </row>
    <row r="1775" spans="33:33" x14ac:dyDescent="0.3">
      <c r="AG1775" s="957" t="str">
        <f t="shared" si="27"/>
        <v/>
      </c>
    </row>
    <row r="1776" spans="33:33" x14ac:dyDescent="0.3">
      <c r="AG1776" s="957" t="str">
        <f t="shared" si="27"/>
        <v/>
      </c>
    </row>
    <row r="1777" spans="33:33" x14ac:dyDescent="0.3">
      <c r="AG1777" s="957" t="str">
        <f t="shared" si="27"/>
        <v/>
      </c>
    </row>
    <row r="1778" spans="33:33" x14ac:dyDescent="0.3">
      <c r="AG1778" s="957" t="str">
        <f t="shared" si="27"/>
        <v/>
      </c>
    </row>
    <row r="1779" spans="33:33" x14ac:dyDescent="0.3">
      <c r="AG1779" s="957" t="str">
        <f t="shared" si="27"/>
        <v/>
      </c>
    </row>
    <row r="1780" spans="33:33" x14ac:dyDescent="0.3">
      <c r="AG1780" s="957" t="str">
        <f t="shared" si="27"/>
        <v/>
      </c>
    </row>
    <row r="1781" spans="33:33" x14ac:dyDescent="0.3">
      <c r="AG1781" s="957" t="str">
        <f t="shared" si="27"/>
        <v/>
      </c>
    </row>
    <row r="1782" spans="33:33" x14ac:dyDescent="0.3">
      <c r="AG1782" s="957" t="str">
        <f t="shared" si="27"/>
        <v/>
      </c>
    </row>
    <row r="1783" spans="33:33" x14ac:dyDescent="0.3">
      <c r="AG1783" s="957" t="str">
        <f t="shared" si="27"/>
        <v/>
      </c>
    </row>
    <row r="1784" spans="33:33" x14ac:dyDescent="0.3">
      <c r="AG1784" s="957" t="str">
        <f t="shared" si="27"/>
        <v/>
      </c>
    </row>
    <row r="1785" spans="33:33" x14ac:dyDescent="0.3">
      <c r="AG1785" s="957" t="str">
        <f t="shared" si="27"/>
        <v/>
      </c>
    </row>
    <row r="1786" spans="33:33" x14ac:dyDescent="0.3">
      <c r="AG1786" s="957" t="str">
        <f t="shared" si="27"/>
        <v/>
      </c>
    </row>
    <row r="1787" spans="33:33" x14ac:dyDescent="0.3">
      <c r="AG1787" s="957" t="str">
        <f t="shared" si="27"/>
        <v/>
      </c>
    </row>
    <row r="1788" spans="33:33" x14ac:dyDescent="0.3">
      <c r="AG1788" s="957" t="str">
        <f t="shared" si="27"/>
        <v/>
      </c>
    </row>
    <row r="1789" spans="33:33" x14ac:dyDescent="0.3">
      <c r="AG1789" s="957" t="str">
        <f t="shared" si="27"/>
        <v/>
      </c>
    </row>
    <row r="1790" spans="33:33" x14ac:dyDescent="0.3">
      <c r="AG1790" s="957" t="str">
        <f t="shared" si="27"/>
        <v/>
      </c>
    </row>
    <row r="1791" spans="33:33" x14ac:dyDescent="0.3">
      <c r="AG1791" s="957" t="str">
        <f t="shared" si="27"/>
        <v/>
      </c>
    </row>
    <row r="1792" spans="33:33" x14ac:dyDescent="0.3">
      <c r="AG1792" s="957" t="str">
        <f t="shared" si="27"/>
        <v/>
      </c>
    </row>
    <row r="1793" spans="33:33" x14ac:dyDescent="0.3">
      <c r="AG1793" s="957" t="str">
        <f t="shared" si="27"/>
        <v/>
      </c>
    </row>
    <row r="1794" spans="33:33" x14ac:dyDescent="0.3">
      <c r="AG1794" s="957" t="str">
        <f t="shared" si="27"/>
        <v/>
      </c>
    </row>
    <row r="1795" spans="33:33" x14ac:dyDescent="0.3">
      <c r="AG1795" s="957" t="str">
        <f t="shared" ref="AG1795:AG1858" si="28">LEFT(A1795,12)</f>
        <v/>
      </c>
    </row>
    <row r="1796" spans="33:33" x14ac:dyDescent="0.3">
      <c r="AG1796" s="957" t="str">
        <f t="shared" si="28"/>
        <v/>
      </c>
    </row>
    <row r="1797" spans="33:33" x14ac:dyDescent="0.3">
      <c r="AG1797" s="957" t="str">
        <f t="shared" si="28"/>
        <v/>
      </c>
    </row>
    <row r="1798" spans="33:33" x14ac:dyDescent="0.3">
      <c r="AG1798" s="957" t="str">
        <f t="shared" si="28"/>
        <v/>
      </c>
    </row>
    <row r="1799" spans="33:33" x14ac:dyDescent="0.3">
      <c r="AG1799" s="957" t="str">
        <f t="shared" si="28"/>
        <v/>
      </c>
    </row>
    <row r="1800" spans="33:33" x14ac:dyDescent="0.3">
      <c r="AG1800" s="957" t="str">
        <f t="shared" si="28"/>
        <v/>
      </c>
    </row>
    <row r="1801" spans="33:33" x14ac:dyDescent="0.3">
      <c r="AG1801" s="957" t="str">
        <f t="shared" si="28"/>
        <v/>
      </c>
    </row>
    <row r="1802" spans="33:33" x14ac:dyDescent="0.3">
      <c r="AG1802" s="957" t="str">
        <f t="shared" si="28"/>
        <v/>
      </c>
    </row>
    <row r="1803" spans="33:33" x14ac:dyDescent="0.3">
      <c r="AG1803" s="957" t="str">
        <f t="shared" si="28"/>
        <v/>
      </c>
    </row>
    <row r="1804" spans="33:33" x14ac:dyDescent="0.3">
      <c r="AG1804" s="957" t="str">
        <f t="shared" si="28"/>
        <v/>
      </c>
    </row>
    <row r="1805" spans="33:33" x14ac:dyDescent="0.3">
      <c r="AG1805" s="957" t="str">
        <f t="shared" si="28"/>
        <v/>
      </c>
    </row>
    <row r="1806" spans="33:33" x14ac:dyDescent="0.3">
      <c r="AG1806" s="957" t="str">
        <f t="shared" si="28"/>
        <v/>
      </c>
    </row>
    <row r="1807" spans="33:33" x14ac:dyDescent="0.3">
      <c r="AG1807" s="957" t="str">
        <f t="shared" si="28"/>
        <v/>
      </c>
    </row>
    <row r="1808" spans="33:33" x14ac:dyDescent="0.3">
      <c r="AG1808" s="957" t="str">
        <f t="shared" si="28"/>
        <v/>
      </c>
    </row>
    <row r="1809" spans="33:33" x14ac:dyDescent="0.3">
      <c r="AG1809" s="957" t="str">
        <f t="shared" si="28"/>
        <v/>
      </c>
    </row>
    <row r="1810" spans="33:33" x14ac:dyDescent="0.3">
      <c r="AG1810" s="957" t="str">
        <f t="shared" si="28"/>
        <v/>
      </c>
    </row>
    <row r="1811" spans="33:33" x14ac:dyDescent="0.3">
      <c r="AG1811" s="957" t="str">
        <f t="shared" si="28"/>
        <v/>
      </c>
    </row>
    <row r="1812" spans="33:33" x14ac:dyDescent="0.3">
      <c r="AG1812" s="957" t="str">
        <f t="shared" si="28"/>
        <v/>
      </c>
    </row>
    <row r="1813" spans="33:33" x14ac:dyDescent="0.3">
      <c r="AG1813" s="957" t="str">
        <f t="shared" si="28"/>
        <v/>
      </c>
    </row>
    <row r="1814" spans="33:33" x14ac:dyDescent="0.3">
      <c r="AG1814" s="957" t="str">
        <f t="shared" si="28"/>
        <v/>
      </c>
    </row>
    <row r="1815" spans="33:33" x14ac:dyDescent="0.3">
      <c r="AG1815" s="957" t="str">
        <f t="shared" si="28"/>
        <v/>
      </c>
    </row>
    <row r="1816" spans="33:33" x14ac:dyDescent="0.3">
      <c r="AG1816" s="957" t="str">
        <f t="shared" si="28"/>
        <v/>
      </c>
    </row>
    <row r="1817" spans="33:33" x14ac:dyDescent="0.3">
      <c r="AG1817" s="957" t="str">
        <f t="shared" si="28"/>
        <v/>
      </c>
    </row>
    <row r="1818" spans="33:33" x14ac:dyDescent="0.3">
      <c r="AG1818" s="957" t="str">
        <f t="shared" si="28"/>
        <v/>
      </c>
    </row>
    <row r="1819" spans="33:33" x14ac:dyDescent="0.3">
      <c r="AG1819" s="957" t="str">
        <f t="shared" si="28"/>
        <v/>
      </c>
    </row>
    <row r="1820" spans="33:33" x14ac:dyDescent="0.3">
      <c r="AG1820" s="957" t="str">
        <f t="shared" si="28"/>
        <v/>
      </c>
    </row>
    <row r="1821" spans="33:33" x14ac:dyDescent="0.3">
      <c r="AG1821" s="957" t="str">
        <f t="shared" si="28"/>
        <v/>
      </c>
    </row>
    <row r="1822" spans="33:33" x14ac:dyDescent="0.3">
      <c r="AG1822" s="957" t="str">
        <f t="shared" si="28"/>
        <v/>
      </c>
    </row>
    <row r="1823" spans="33:33" x14ac:dyDescent="0.3">
      <c r="AG1823" s="957" t="str">
        <f t="shared" si="28"/>
        <v/>
      </c>
    </row>
    <row r="1824" spans="33:33" x14ac:dyDescent="0.3">
      <c r="AG1824" s="957" t="str">
        <f t="shared" si="28"/>
        <v/>
      </c>
    </row>
    <row r="1825" spans="33:33" x14ac:dyDescent="0.3">
      <c r="AG1825" s="957" t="str">
        <f t="shared" si="28"/>
        <v/>
      </c>
    </row>
    <row r="1826" spans="33:33" x14ac:dyDescent="0.3">
      <c r="AG1826" s="957" t="str">
        <f t="shared" si="28"/>
        <v/>
      </c>
    </row>
    <row r="1827" spans="33:33" x14ac:dyDescent="0.3">
      <c r="AG1827" s="957" t="str">
        <f t="shared" si="28"/>
        <v/>
      </c>
    </row>
    <row r="1828" spans="33:33" x14ac:dyDescent="0.3">
      <c r="AG1828" s="957" t="str">
        <f t="shared" si="28"/>
        <v/>
      </c>
    </row>
    <row r="1829" spans="33:33" x14ac:dyDescent="0.3">
      <c r="AG1829" s="957" t="str">
        <f t="shared" si="28"/>
        <v/>
      </c>
    </row>
    <row r="1830" spans="33:33" x14ac:dyDescent="0.3">
      <c r="AG1830" s="957" t="str">
        <f t="shared" si="28"/>
        <v/>
      </c>
    </row>
    <row r="1831" spans="33:33" x14ac:dyDescent="0.3">
      <c r="AG1831" s="957" t="str">
        <f t="shared" si="28"/>
        <v/>
      </c>
    </row>
    <row r="1832" spans="33:33" x14ac:dyDescent="0.3">
      <c r="AG1832" s="957" t="str">
        <f t="shared" si="28"/>
        <v/>
      </c>
    </row>
    <row r="1833" spans="33:33" x14ac:dyDescent="0.3">
      <c r="AG1833" s="957" t="str">
        <f t="shared" si="28"/>
        <v/>
      </c>
    </row>
    <row r="1834" spans="33:33" x14ac:dyDescent="0.3">
      <c r="AG1834" s="957" t="str">
        <f t="shared" si="28"/>
        <v/>
      </c>
    </row>
    <row r="1835" spans="33:33" x14ac:dyDescent="0.3">
      <c r="AG1835" s="957" t="str">
        <f t="shared" si="28"/>
        <v/>
      </c>
    </row>
    <row r="1836" spans="33:33" x14ac:dyDescent="0.3">
      <c r="AG1836" s="957" t="str">
        <f t="shared" si="28"/>
        <v/>
      </c>
    </row>
    <row r="1837" spans="33:33" x14ac:dyDescent="0.3">
      <c r="AG1837" s="957" t="str">
        <f t="shared" si="28"/>
        <v/>
      </c>
    </row>
    <row r="1838" spans="33:33" x14ac:dyDescent="0.3">
      <c r="AG1838" s="957" t="str">
        <f t="shared" si="28"/>
        <v/>
      </c>
    </row>
    <row r="1839" spans="33:33" x14ac:dyDescent="0.3">
      <c r="AG1839" s="957" t="str">
        <f t="shared" si="28"/>
        <v/>
      </c>
    </row>
    <row r="1840" spans="33:33" x14ac:dyDescent="0.3">
      <c r="AG1840" s="957" t="str">
        <f t="shared" si="28"/>
        <v/>
      </c>
    </row>
    <row r="1841" spans="33:33" x14ac:dyDescent="0.3">
      <c r="AG1841" s="957" t="str">
        <f t="shared" si="28"/>
        <v/>
      </c>
    </row>
    <row r="1842" spans="33:33" x14ac:dyDescent="0.3">
      <c r="AG1842" s="957" t="str">
        <f t="shared" si="28"/>
        <v/>
      </c>
    </row>
    <row r="1843" spans="33:33" x14ac:dyDescent="0.3">
      <c r="AG1843" s="957" t="str">
        <f t="shared" si="28"/>
        <v/>
      </c>
    </row>
    <row r="1844" spans="33:33" x14ac:dyDescent="0.3">
      <c r="AG1844" s="957" t="str">
        <f t="shared" si="28"/>
        <v/>
      </c>
    </row>
    <row r="1845" spans="33:33" x14ac:dyDescent="0.3">
      <c r="AG1845" s="957" t="str">
        <f t="shared" si="28"/>
        <v/>
      </c>
    </row>
    <row r="1846" spans="33:33" x14ac:dyDescent="0.3">
      <c r="AG1846" s="957" t="str">
        <f t="shared" si="28"/>
        <v/>
      </c>
    </row>
    <row r="1847" spans="33:33" x14ac:dyDescent="0.3">
      <c r="AG1847" s="957" t="str">
        <f t="shared" si="28"/>
        <v/>
      </c>
    </row>
    <row r="1848" spans="33:33" x14ac:dyDescent="0.3">
      <c r="AG1848" s="957" t="str">
        <f t="shared" si="28"/>
        <v/>
      </c>
    </row>
    <row r="1849" spans="33:33" x14ac:dyDescent="0.3">
      <c r="AG1849" s="957" t="str">
        <f t="shared" si="28"/>
        <v/>
      </c>
    </row>
    <row r="1850" spans="33:33" x14ac:dyDescent="0.3">
      <c r="AG1850" s="957" t="str">
        <f t="shared" si="28"/>
        <v/>
      </c>
    </row>
    <row r="1851" spans="33:33" x14ac:dyDescent="0.3">
      <c r="AG1851" s="957" t="str">
        <f t="shared" si="28"/>
        <v/>
      </c>
    </row>
    <row r="1852" spans="33:33" x14ac:dyDescent="0.3">
      <c r="AG1852" s="957" t="str">
        <f t="shared" si="28"/>
        <v/>
      </c>
    </row>
    <row r="1853" spans="33:33" x14ac:dyDescent="0.3">
      <c r="AG1853" s="957" t="str">
        <f t="shared" si="28"/>
        <v/>
      </c>
    </row>
    <row r="1854" spans="33:33" x14ac:dyDescent="0.3">
      <c r="AG1854" s="957" t="str">
        <f t="shared" si="28"/>
        <v/>
      </c>
    </row>
    <row r="1855" spans="33:33" x14ac:dyDescent="0.3">
      <c r="AG1855" s="957" t="str">
        <f t="shared" si="28"/>
        <v/>
      </c>
    </row>
    <row r="1856" spans="33:33" x14ac:dyDescent="0.3">
      <c r="AG1856" s="957" t="str">
        <f t="shared" si="28"/>
        <v/>
      </c>
    </row>
    <row r="1857" spans="33:33" x14ac:dyDescent="0.3">
      <c r="AG1857" s="957" t="str">
        <f t="shared" si="28"/>
        <v/>
      </c>
    </row>
    <row r="1858" spans="33:33" x14ac:dyDescent="0.3">
      <c r="AG1858" s="957" t="str">
        <f t="shared" si="28"/>
        <v/>
      </c>
    </row>
    <row r="1859" spans="33:33" x14ac:dyDescent="0.3">
      <c r="AG1859" s="957" t="str">
        <f t="shared" ref="AG1859:AG1922" si="29">LEFT(A1859,12)</f>
        <v/>
      </c>
    </row>
    <row r="1860" spans="33:33" x14ac:dyDescent="0.3">
      <c r="AG1860" s="957" t="str">
        <f t="shared" si="29"/>
        <v/>
      </c>
    </row>
    <row r="1861" spans="33:33" x14ac:dyDescent="0.3">
      <c r="AG1861" s="957" t="str">
        <f t="shared" si="29"/>
        <v/>
      </c>
    </row>
    <row r="1862" spans="33:33" x14ac:dyDescent="0.3">
      <c r="AG1862" s="957" t="str">
        <f t="shared" si="29"/>
        <v/>
      </c>
    </row>
    <row r="1863" spans="33:33" x14ac:dyDescent="0.3">
      <c r="AG1863" s="957" t="str">
        <f t="shared" si="29"/>
        <v/>
      </c>
    </row>
    <row r="1864" spans="33:33" x14ac:dyDescent="0.3">
      <c r="AG1864" s="957" t="str">
        <f t="shared" si="29"/>
        <v/>
      </c>
    </row>
    <row r="1865" spans="33:33" x14ac:dyDescent="0.3">
      <c r="AG1865" s="957" t="str">
        <f t="shared" si="29"/>
        <v/>
      </c>
    </row>
    <row r="1866" spans="33:33" x14ac:dyDescent="0.3">
      <c r="AG1866" s="957" t="str">
        <f t="shared" si="29"/>
        <v/>
      </c>
    </row>
    <row r="1867" spans="33:33" x14ac:dyDescent="0.3">
      <c r="AG1867" s="957" t="str">
        <f t="shared" si="29"/>
        <v/>
      </c>
    </row>
    <row r="1868" spans="33:33" x14ac:dyDescent="0.3">
      <c r="AG1868" s="957" t="str">
        <f t="shared" si="29"/>
        <v/>
      </c>
    </row>
    <row r="1869" spans="33:33" x14ac:dyDescent="0.3">
      <c r="AG1869" s="957" t="str">
        <f t="shared" si="29"/>
        <v/>
      </c>
    </row>
    <row r="1870" spans="33:33" x14ac:dyDescent="0.3">
      <c r="AG1870" s="957" t="str">
        <f t="shared" si="29"/>
        <v/>
      </c>
    </row>
    <row r="1871" spans="33:33" x14ac:dyDescent="0.3">
      <c r="AG1871" s="957" t="str">
        <f t="shared" si="29"/>
        <v/>
      </c>
    </row>
    <row r="1872" spans="33:33" x14ac:dyDescent="0.3">
      <c r="AG1872" s="957" t="str">
        <f t="shared" si="29"/>
        <v/>
      </c>
    </row>
    <row r="1873" spans="33:33" x14ac:dyDescent="0.3">
      <c r="AG1873" s="957" t="str">
        <f t="shared" si="29"/>
        <v/>
      </c>
    </row>
    <row r="1874" spans="33:33" x14ac:dyDescent="0.3">
      <c r="AG1874" s="957" t="str">
        <f t="shared" si="29"/>
        <v/>
      </c>
    </row>
    <row r="1875" spans="33:33" x14ac:dyDescent="0.3">
      <c r="AG1875" s="957" t="str">
        <f t="shared" si="29"/>
        <v/>
      </c>
    </row>
    <row r="1876" spans="33:33" x14ac:dyDescent="0.3">
      <c r="AG1876" s="957" t="str">
        <f t="shared" si="29"/>
        <v/>
      </c>
    </row>
    <row r="1877" spans="33:33" x14ac:dyDescent="0.3">
      <c r="AG1877" s="957" t="str">
        <f t="shared" si="29"/>
        <v/>
      </c>
    </row>
    <row r="1878" spans="33:33" x14ac:dyDescent="0.3">
      <c r="AG1878" s="957" t="str">
        <f t="shared" si="29"/>
        <v/>
      </c>
    </row>
    <row r="1879" spans="33:33" x14ac:dyDescent="0.3">
      <c r="AG1879" s="957" t="str">
        <f t="shared" si="29"/>
        <v/>
      </c>
    </row>
    <row r="1880" spans="33:33" x14ac:dyDescent="0.3">
      <c r="AG1880" s="957" t="str">
        <f t="shared" si="29"/>
        <v/>
      </c>
    </row>
    <row r="1881" spans="33:33" x14ac:dyDescent="0.3">
      <c r="AG1881" s="957" t="str">
        <f t="shared" si="29"/>
        <v/>
      </c>
    </row>
    <row r="1882" spans="33:33" x14ac:dyDescent="0.3">
      <c r="AG1882" s="957" t="str">
        <f t="shared" si="29"/>
        <v/>
      </c>
    </row>
    <row r="1883" spans="33:33" x14ac:dyDescent="0.3">
      <c r="AG1883" s="957" t="str">
        <f t="shared" si="29"/>
        <v/>
      </c>
    </row>
    <row r="1884" spans="33:33" x14ac:dyDescent="0.3">
      <c r="AG1884" s="957" t="str">
        <f t="shared" si="29"/>
        <v/>
      </c>
    </row>
    <row r="1885" spans="33:33" x14ac:dyDescent="0.3">
      <c r="AG1885" s="957" t="str">
        <f t="shared" si="29"/>
        <v/>
      </c>
    </row>
    <row r="1886" spans="33:33" x14ac:dyDescent="0.3">
      <c r="AG1886" s="957" t="str">
        <f t="shared" si="29"/>
        <v/>
      </c>
    </row>
    <row r="1887" spans="33:33" x14ac:dyDescent="0.3">
      <c r="AG1887" s="957" t="str">
        <f t="shared" si="29"/>
        <v/>
      </c>
    </row>
    <row r="1888" spans="33:33" x14ac:dyDescent="0.3">
      <c r="AG1888" s="957" t="str">
        <f t="shared" si="29"/>
        <v/>
      </c>
    </row>
    <row r="1889" spans="33:33" x14ac:dyDescent="0.3">
      <c r="AG1889" s="957" t="str">
        <f t="shared" si="29"/>
        <v/>
      </c>
    </row>
    <row r="1890" spans="33:33" x14ac:dyDescent="0.3">
      <c r="AG1890" s="957" t="str">
        <f t="shared" si="29"/>
        <v/>
      </c>
    </row>
    <row r="1891" spans="33:33" x14ac:dyDescent="0.3">
      <c r="AG1891" s="957" t="str">
        <f t="shared" si="29"/>
        <v/>
      </c>
    </row>
    <row r="1892" spans="33:33" x14ac:dyDescent="0.3">
      <c r="AG1892" s="957" t="str">
        <f t="shared" si="29"/>
        <v/>
      </c>
    </row>
    <row r="1893" spans="33:33" x14ac:dyDescent="0.3">
      <c r="AG1893" s="957" t="str">
        <f t="shared" si="29"/>
        <v/>
      </c>
    </row>
    <row r="1894" spans="33:33" x14ac:dyDescent="0.3">
      <c r="AG1894" s="957" t="str">
        <f t="shared" si="29"/>
        <v/>
      </c>
    </row>
    <row r="1895" spans="33:33" x14ac:dyDescent="0.3">
      <c r="AG1895" s="957" t="str">
        <f t="shared" si="29"/>
        <v/>
      </c>
    </row>
    <row r="1896" spans="33:33" x14ac:dyDescent="0.3">
      <c r="AG1896" s="957" t="str">
        <f t="shared" si="29"/>
        <v/>
      </c>
    </row>
    <row r="1897" spans="33:33" x14ac:dyDescent="0.3">
      <c r="AG1897" s="957" t="str">
        <f t="shared" si="29"/>
        <v/>
      </c>
    </row>
    <row r="1898" spans="33:33" x14ac:dyDescent="0.3">
      <c r="AG1898" s="957" t="str">
        <f t="shared" si="29"/>
        <v/>
      </c>
    </row>
    <row r="1899" spans="33:33" x14ac:dyDescent="0.3">
      <c r="AG1899" s="957" t="str">
        <f t="shared" si="29"/>
        <v/>
      </c>
    </row>
    <row r="1900" spans="33:33" x14ac:dyDescent="0.3">
      <c r="AG1900" s="957" t="str">
        <f t="shared" si="29"/>
        <v/>
      </c>
    </row>
    <row r="1901" spans="33:33" x14ac:dyDescent="0.3">
      <c r="AG1901" s="957" t="str">
        <f t="shared" si="29"/>
        <v/>
      </c>
    </row>
    <row r="1902" spans="33:33" x14ac:dyDescent="0.3">
      <c r="AG1902" s="957" t="str">
        <f t="shared" si="29"/>
        <v/>
      </c>
    </row>
    <row r="1903" spans="33:33" x14ac:dyDescent="0.3">
      <c r="AG1903" s="957" t="str">
        <f t="shared" si="29"/>
        <v/>
      </c>
    </row>
    <row r="1904" spans="33:33" x14ac:dyDescent="0.3">
      <c r="AG1904" s="957" t="str">
        <f t="shared" si="29"/>
        <v/>
      </c>
    </row>
    <row r="1905" spans="33:33" x14ac:dyDescent="0.3">
      <c r="AG1905" s="957" t="str">
        <f t="shared" si="29"/>
        <v/>
      </c>
    </row>
    <row r="1906" spans="33:33" x14ac:dyDescent="0.3">
      <c r="AG1906" s="957" t="str">
        <f t="shared" si="29"/>
        <v/>
      </c>
    </row>
    <row r="1907" spans="33:33" x14ac:dyDescent="0.3">
      <c r="AG1907" s="957" t="str">
        <f t="shared" si="29"/>
        <v/>
      </c>
    </row>
    <row r="1908" spans="33:33" x14ac:dyDescent="0.3">
      <c r="AG1908" s="957" t="str">
        <f t="shared" si="29"/>
        <v/>
      </c>
    </row>
    <row r="1909" spans="33:33" x14ac:dyDescent="0.3">
      <c r="AG1909" s="957" t="str">
        <f t="shared" si="29"/>
        <v/>
      </c>
    </row>
    <row r="1910" spans="33:33" x14ac:dyDescent="0.3">
      <c r="AG1910" s="957" t="str">
        <f t="shared" si="29"/>
        <v/>
      </c>
    </row>
    <row r="1911" spans="33:33" x14ac:dyDescent="0.3">
      <c r="AG1911" s="957" t="str">
        <f t="shared" si="29"/>
        <v/>
      </c>
    </row>
    <row r="1912" spans="33:33" x14ac:dyDescent="0.3">
      <c r="AG1912" s="957" t="str">
        <f t="shared" si="29"/>
        <v/>
      </c>
    </row>
    <row r="1913" spans="33:33" x14ac:dyDescent="0.3">
      <c r="AG1913" s="957" t="str">
        <f t="shared" si="29"/>
        <v/>
      </c>
    </row>
    <row r="1914" spans="33:33" x14ac:dyDescent="0.3">
      <c r="AG1914" s="957" t="str">
        <f t="shared" si="29"/>
        <v/>
      </c>
    </row>
    <row r="1915" spans="33:33" x14ac:dyDescent="0.3">
      <c r="AG1915" s="957" t="str">
        <f t="shared" si="29"/>
        <v/>
      </c>
    </row>
    <row r="1916" spans="33:33" x14ac:dyDescent="0.3">
      <c r="AG1916" s="957" t="str">
        <f t="shared" si="29"/>
        <v/>
      </c>
    </row>
    <row r="1917" spans="33:33" x14ac:dyDescent="0.3">
      <c r="AG1917" s="957" t="str">
        <f t="shared" si="29"/>
        <v/>
      </c>
    </row>
    <row r="1918" spans="33:33" x14ac:dyDescent="0.3">
      <c r="AG1918" s="957" t="str">
        <f t="shared" si="29"/>
        <v/>
      </c>
    </row>
    <row r="1919" spans="33:33" x14ac:dyDescent="0.3">
      <c r="AG1919" s="957" t="str">
        <f t="shared" si="29"/>
        <v/>
      </c>
    </row>
    <row r="1920" spans="33:33" x14ac:dyDescent="0.3">
      <c r="AG1920" s="957" t="str">
        <f t="shared" si="29"/>
        <v/>
      </c>
    </row>
    <row r="1921" spans="33:33" x14ac:dyDescent="0.3">
      <c r="AG1921" s="957" t="str">
        <f t="shared" si="29"/>
        <v/>
      </c>
    </row>
    <row r="1922" spans="33:33" x14ac:dyDescent="0.3">
      <c r="AG1922" s="957" t="str">
        <f t="shared" si="29"/>
        <v/>
      </c>
    </row>
    <row r="1923" spans="33:33" x14ac:dyDescent="0.3">
      <c r="AG1923" s="957" t="str">
        <f t="shared" ref="AG1923:AG1986" si="30">LEFT(A1923,12)</f>
        <v/>
      </c>
    </row>
    <row r="1924" spans="33:33" x14ac:dyDescent="0.3">
      <c r="AG1924" s="957" t="str">
        <f t="shared" si="30"/>
        <v/>
      </c>
    </row>
    <row r="1925" spans="33:33" x14ac:dyDescent="0.3">
      <c r="AG1925" s="957" t="str">
        <f t="shared" si="30"/>
        <v/>
      </c>
    </row>
    <row r="1926" spans="33:33" x14ac:dyDescent="0.3">
      <c r="AG1926" s="957" t="str">
        <f t="shared" si="30"/>
        <v/>
      </c>
    </row>
    <row r="1927" spans="33:33" x14ac:dyDescent="0.3">
      <c r="AG1927" s="957" t="str">
        <f t="shared" si="30"/>
        <v/>
      </c>
    </row>
    <row r="1928" spans="33:33" x14ac:dyDescent="0.3">
      <c r="AG1928" s="957" t="str">
        <f t="shared" si="30"/>
        <v/>
      </c>
    </row>
    <row r="1929" spans="33:33" x14ac:dyDescent="0.3">
      <c r="AG1929" s="957" t="str">
        <f t="shared" si="30"/>
        <v/>
      </c>
    </row>
    <row r="1930" spans="33:33" x14ac:dyDescent="0.3">
      <c r="AG1930" s="957" t="str">
        <f t="shared" si="30"/>
        <v/>
      </c>
    </row>
    <row r="1931" spans="33:33" x14ac:dyDescent="0.3">
      <c r="AG1931" s="957" t="str">
        <f t="shared" si="30"/>
        <v/>
      </c>
    </row>
    <row r="1932" spans="33:33" x14ac:dyDescent="0.3">
      <c r="AG1932" s="957" t="str">
        <f t="shared" si="30"/>
        <v/>
      </c>
    </row>
    <row r="1933" spans="33:33" x14ac:dyDescent="0.3">
      <c r="AG1933" s="957" t="str">
        <f t="shared" si="30"/>
        <v/>
      </c>
    </row>
    <row r="1934" spans="33:33" x14ac:dyDescent="0.3">
      <c r="AG1934" s="957" t="str">
        <f t="shared" si="30"/>
        <v/>
      </c>
    </row>
    <row r="1935" spans="33:33" x14ac:dyDescent="0.3">
      <c r="AG1935" s="957" t="str">
        <f t="shared" si="30"/>
        <v/>
      </c>
    </row>
    <row r="1936" spans="33:33" x14ac:dyDescent="0.3">
      <c r="AG1936" s="957" t="str">
        <f t="shared" si="30"/>
        <v/>
      </c>
    </row>
    <row r="1937" spans="33:33" x14ac:dyDescent="0.3">
      <c r="AG1937" s="957" t="str">
        <f t="shared" si="30"/>
        <v/>
      </c>
    </row>
    <row r="1938" spans="33:33" x14ac:dyDescent="0.3">
      <c r="AG1938" s="957" t="str">
        <f t="shared" si="30"/>
        <v/>
      </c>
    </row>
    <row r="1939" spans="33:33" x14ac:dyDescent="0.3">
      <c r="AG1939" s="957" t="str">
        <f t="shared" si="30"/>
        <v/>
      </c>
    </row>
    <row r="1940" spans="33:33" x14ac:dyDescent="0.3">
      <c r="AG1940" s="957" t="str">
        <f t="shared" si="30"/>
        <v/>
      </c>
    </row>
    <row r="1941" spans="33:33" x14ac:dyDescent="0.3">
      <c r="AG1941" s="957" t="str">
        <f t="shared" si="30"/>
        <v/>
      </c>
    </row>
    <row r="1942" spans="33:33" x14ac:dyDescent="0.3">
      <c r="AG1942" s="957" t="str">
        <f t="shared" si="30"/>
        <v/>
      </c>
    </row>
    <row r="1943" spans="33:33" x14ac:dyDescent="0.3">
      <c r="AG1943" s="957" t="str">
        <f t="shared" si="30"/>
        <v/>
      </c>
    </row>
    <row r="1944" spans="33:33" x14ac:dyDescent="0.3">
      <c r="AG1944" s="957" t="str">
        <f t="shared" si="30"/>
        <v/>
      </c>
    </row>
    <row r="1945" spans="33:33" x14ac:dyDescent="0.3">
      <c r="AG1945" s="957" t="str">
        <f t="shared" si="30"/>
        <v/>
      </c>
    </row>
    <row r="1946" spans="33:33" x14ac:dyDescent="0.3">
      <c r="AG1946" s="957" t="str">
        <f t="shared" si="30"/>
        <v/>
      </c>
    </row>
    <row r="1947" spans="33:33" x14ac:dyDescent="0.3">
      <c r="AG1947" s="957" t="str">
        <f t="shared" si="30"/>
        <v/>
      </c>
    </row>
    <row r="1948" spans="33:33" x14ac:dyDescent="0.3">
      <c r="AG1948" s="957" t="str">
        <f t="shared" si="30"/>
        <v/>
      </c>
    </row>
    <row r="1949" spans="33:33" x14ac:dyDescent="0.3">
      <c r="AG1949" s="957" t="str">
        <f t="shared" si="30"/>
        <v/>
      </c>
    </row>
    <row r="1950" spans="33:33" x14ac:dyDescent="0.3">
      <c r="AG1950" s="957" t="str">
        <f t="shared" si="30"/>
        <v/>
      </c>
    </row>
    <row r="1951" spans="33:33" x14ac:dyDescent="0.3">
      <c r="AG1951" s="957" t="str">
        <f t="shared" si="30"/>
        <v/>
      </c>
    </row>
    <row r="1952" spans="33:33" x14ac:dyDescent="0.3">
      <c r="AG1952" s="957" t="str">
        <f t="shared" si="30"/>
        <v/>
      </c>
    </row>
    <row r="1953" spans="33:33" x14ac:dyDescent="0.3">
      <c r="AG1953" s="957" t="str">
        <f t="shared" si="30"/>
        <v/>
      </c>
    </row>
    <row r="1954" spans="33:33" x14ac:dyDescent="0.3">
      <c r="AG1954" s="957" t="str">
        <f t="shared" si="30"/>
        <v/>
      </c>
    </row>
    <row r="1955" spans="33:33" x14ac:dyDescent="0.3">
      <c r="AG1955" s="957" t="str">
        <f t="shared" si="30"/>
        <v/>
      </c>
    </row>
    <row r="1956" spans="33:33" x14ac:dyDescent="0.3">
      <c r="AG1956" s="957" t="str">
        <f t="shared" si="30"/>
        <v/>
      </c>
    </row>
    <row r="1957" spans="33:33" x14ac:dyDescent="0.3">
      <c r="AG1957" s="957" t="str">
        <f t="shared" si="30"/>
        <v/>
      </c>
    </row>
    <row r="1958" spans="33:33" x14ac:dyDescent="0.3">
      <c r="AG1958" s="957" t="str">
        <f t="shared" si="30"/>
        <v/>
      </c>
    </row>
    <row r="1959" spans="33:33" x14ac:dyDescent="0.3">
      <c r="AG1959" s="957" t="str">
        <f t="shared" si="30"/>
        <v/>
      </c>
    </row>
    <row r="1960" spans="33:33" x14ac:dyDescent="0.3">
      <c r="AG1960" s="957" t="str">
        <f t="shared" si="30"/>
        <v/>
      </c>
    </row>
    <row r="1961" spans="33:33" x14ac:dyDescent="0.3">
      <c r="AG1961" s="957" t="str">
        <f t="shared" si="30"/>
        <v/>
      </c>
    </row>
    <row r="1962" spans="33:33" x14ac:dyDescent="0.3">
      <c r="AG1962" s="957" t="str">
        <f t="shared" si="30"/>
        <v/>
      </c>
    </row>
    <row r="1963" spans="33:33" x14ac:dyDescent="0.3">
      <c r="AG1963" s="957" t="str">
        <f t="shared" si="30"/>
        <v/>
      </c>
    </row>
    <row r="1964" spans="33:33" x14ac:dyDescent="0.3">
      <c r="AG1964" s="957" t="str">
        <f t="shared" si="30"/>
        <v/>
      </c>
    </row>
    <row r="1965" spans="33:33" x14ac:dyDescent="0.3">
      <c r="AG1965" s="957" t="str">
        <f t="shared" si="30"/>
        <v/>
      </c>
    </row>
    <row r="1966" spans="33:33" x14ac:dyDescent="0.3">
      <c r="AG1966" s="957" t="str">
        <f t="shared" si="30"/>
        <v/>
      </c>
    </row>
    <row r="1967" spans="33:33" x14ac:dyDescent="0.3">
      <c r="AG1967" s="957" t="str">
        <f t="shared" si="30"/>
        <v/>
      </c>
    </row>
    <row r="1968" spans="33:33" x14ac:dyDescent="0.3">
      <c r="AG1968" s="957" t="str">
        <f t="shared" si="30"/>
        <v/>
      </c>
    </row>
    <row r="1969" spans="33:33" x14ac:dyDescent="0.3">
      <c r="AG1969" s="957" t="str">
        <f t="shared" si="30"/>
        <v/>
      </c>
    </row>
    <row r="1970" spans="33:33" x14ac:dyDescent="0.3">
      <c r="AG1970" s="957" t="str">
        <f t="shared" si="30"/>
        <v/>
      </c>
    </row>
    <row r="1971" spans="33:33" x14ac:dyDescent="0.3">
      <c r="AG1971" s="957" t="str">
        <f t="shared" si="30"/>
        <v/>
      </c>
    </row>
    <row r="1972" spans="33:33" x14ac:dyDescent="0.3">
      <c r="AG1972" s="957" t="str">
        <f t="shared" si="30"/>
        <v/>
      </c>
    </row>
    <row r="1973" spans="33:33" x14ac:dyDescent="0.3">
      <c r="AG1973" s="957" t="str">
        <f t="shared" si="30"/>
        <v/>
      </c>
    </row>
    <row r="1974" spans="33:33" x14ac:dyDescent="0.3">
      <c r="AG1974" s="957" t="str">
        <f t="shared" si="30"/>
        <v/>
      </c>
    </row>
    <row r="1975" spans="33:33" x14ac:dyDescent="0.3">
      <c r="AG1975" s="957" t="str">
        <f t="shared" si="30"/>
        <v/>
      </c>
    </row>
    <row r="1976" spans="33:33" x14ac:dyDescent="0.3">
      <c r="AG1976" s="957" t="str">
        <f t="shared" si="30"/>
        <v/>
      </c>
    </row>
    <row r="1977" spans="33:33" x14ac:dyDescent="0.3">
      <c r="AG1977" s="957" t="str">
        <f t="shared" si="30"/>
        <v/>
      </c>
    </row>
    <row r="1978" spans="33:33" x14ac:dyDescent="0.3">
      <c r="AG1978" s="957" t="str">
        <f t="shared" si="30"/>
        <v/>
      </c>
    </row>
    <row r="1979" spans="33:33" x14ac:dyDescent="0.3">
      <c r="AG1979" s="957" t="str">
        <f t="shared" si="30"/>
        <v/>
      </c>
    </row>
    <row r="1980" spans="33:33" x14ac:dyDescent="0.3">
      <c r="AG1980" s="957" t="str">
        <f t="shared" si="30"/>
        <v/>
      </c>
    </row>
    <row r="1981" spans="33:33" x14ac:dyDescent="0.3">
      <c r="AG1981" s="957" t="str">
        <f t="shared" si="30"/>
        <v/>
      </c>
    </row>
    <row r="1982" spans="33:33" x14ac:dyDescent="0.3">
      <c r="AG1982" s="957" t="str">
        <f t="shared" si="30"/>
        <v/>
      </c>
    </row>
    <row r="1983" spans="33:33" x14ac:dyDescent="0.3">
      <c r="AG1983" s="957" t="str">
        <f t="shared" si="30"/>
        <v/>
      </c>
    </row>
    <row r="1984" spans="33:33" x14ac:dyDescent="0.3">
      <c r="AG1984" s="957" t="str">
        <f t="shared" si="30"/>
        <v/>
      </c>
    </row>
    <row r="1985" spans="33:33" x14ac:dyDescent="0.3">
      <c r="AG1985" s="957" t="str">
        <f t="shared" si="30"/>
        <v/>
      </c>
    </row>
    <row r="1986" spans="33:33" x14ac:dyDescent="0.3">
      <c r="AG1986" s="957" t="str">
        <f t="shared" si="30"/>
        <v/>
      </c>
    </row>
    <row r="1987" spans="33:33" x14ac:dyDescent="0.3">
      <c r="AG1987" s="957" t="str">
        <f t="shared" ref="AG1987:AG2050" si="31">LEFT(A1987,12)</f>
        <v/>
      </c>
    </row>
    <row r="1988" spans="33:33" x14ac:dyDescent="0.3">
      <c r="AG1988" s="957" t="str">
        <f t="shared" si="31"/>
        <v/>
      </c>
    </row>
    <row r="1989" spans="33:33" x14ac:dyDescent="0.3">
      <c r="AG1989" s="957" t="str">
        <f t="shared" si="31"/>
        <v/>
      </c>
    </row>
    <row r="1990" spans="33:33" x14ac:dyDescent="0.3">
      <c r="AG1990" s="957" t="str">
        <f t="shared" si="31"/>
        <v/>
      </c>
    </row>
    <row r="1991" spans="33:33" x14ac:dyDescent="0.3">
      <c r="AG1991" s="957" t="str">
        <f t="shared" si="31"/>
        <v/>
      </c>
    </row>
    <row r="1992" spans="33:33" x14ac:dyDescent="0.3">
      <c r="AG1992" s="957" t="str">
        <f t="shared" si="31"/>
        <v/>
      </c>
    </row>
    <row r="1993" spans="33:33" x14ac:dyDescent="0.3">
      <c r="AG1993" s="957" t="str">
        <f t="shared" si="31"/>
        <v/>
      </c>
    </row>
    <row r="1994" spans="33:33" x14ac:dyDescent="0.3">
      <c r="AG1994" s="957" t="str">
        <f t="shared" si="31"/>
        <v/>
      </c>
    </row>
    <row r="1995" spans="33:33" x14ac:dyDescent="0.3">
      <c r="AG1995" s="957" t="str">
        <f t="shared" si="31"/>
        <v/>
      </c>
    </row>
    <row r="1996" spans="33:33" x14ac:dyDescent="0.3">
      <c r="AG1996" s="957" t="str">
        <f t="shared" si="31"/>
        <v/>
      </c>
    </row>
    <row r="1997" spans="33:33" x14ac:dyDescent="0.3">
      <c r="AG1997" s="957" t="str">
        <f t="shared" si="31"/>
        <v/>
      </c>
    </row>
    <row r="1998" spans="33:33" x14ac:dyDescent="0.3">
      <c r="AG1998" s="957" t="str">
        <f t="shared" si="31"/>
        <v/>
      </c>
    </row>
    <row r="1999" spans="33:33" x14ac:dyDescent="0.3">
      <c r="AG1999" s="957" t="str">
        <f t="shared" si="31"/>
        <v/>
      </c>
    </row>
    <row r="2000" spans="33:33" x14ac:dyDescent="0.3">
      <c r="AG2000" s="957" t="str">
        <f t="shared" si="31"/>
        <v/>
      </c>
    </row>
    <row r="2001" spans="33:33" x14ac:dyDescent="0.3">
      <c r="AG2001" s="957" t="str">
        <f t="shared" si="31"/>
        <v/>
      </c>
    </row>
    <row r="2002" spans="33:33" x14ac:dyDescent="0.3">
      <c r="AG2002" s="957" t="str">
        <f t="shared" si="31"/>
        <v/>
      </c>
    </row>
    <row r="2003" spans="33:33" x14ac:dyDescent="0.3">
      <c r="AG2003" s="957" t="str">
        <f t="shared" si="31"/>
        <v/>
      </c>
    </row>
    <row r="2004" spans="33:33" x14ac:dyDescent="0.3">
      <c r="AG2004" s="957" t="str">
        <f t="shared" si="31"/>
        <v/>
      </c>
    </row>
    <row r="2005" spans="33:33" x14ac:dyDescent="0.3">
      <c r="AG2005" s="957" t="str">
        <f t="shared" si="31"/>
        <v/>
      </c>
    </row>
    <row r="2006" spans="33:33" x14ac:dyDescent="0.3">
      <c r="AG2006" s="957" t="str">
        <f t="shared" si="31"/>
        <v/>
      </c>
    </row>
    <row r="2007" spans="33:33" x14ac:dyDescent="0.3">
      <c r="AG2007" s="957" t="str">
        <f t="shared" si="31"/>
        <v/>
      </c>
    </row>
    <row r="2008" spans="33:33" x14ac:dyDescent="0.3">
      <c r="AG2008" s="957" t="str">
        <f t="shared" si="31"/>
        <v/>
      </c>
    </row>
    <row r="2009" spans="33:33" x14ac:dyDescent="0.3">
      <c r="AG2009" s="957" t="str">
        <f t="shared" si="31"/>
        <v/>
      </c>
    </row>
    <row r="2010" spans="33:33" x14ac:dyDescent="0.3">
      <c r="AG2010" s="957" t="str">
        <f t="shared" si="31"/>
        <v/>
      </c>
    </row>
    <row r="2011" spans="33:33" x14ac:dyDescent="0.3">
      <c r="AG2011" s="957" t="str">
        <f t="shared" si="31"/>
        <v/>
      </c>
    </row>
    <row r="2012" spans="33:33" x14ac:dyDescent="0.3">
      <c r="AG2012" s="957" t="str">
        <f t="shared" si="31"/>
        <v/>
      </c>
    </row>
    <row r="2013" spans="33:33" x14ac:dyDescent="0.3">
      <c r="AG2013" s="957" t="str">
        <f t="shared" si="31"/>
        <v/>
      </c>
    </row>
    <row r="2014" spans="33:33" x14ac:dyDescent="0.3">
      <c r="AG2014" s="957" t="str">
        <f t="shared" si="31"/>
        <v/>
      </c>
    </row>
    <row r="2015" spans="33:33" x14ac:dyDescent="0.3">
      <c r="AG2015" s="957" t="str">
        <f t="shared" si="31"/>
        <v/>
      </c>
    </row>
    <row r="2016" spans="33:33" x14ac:dyDescent="0.3">
      <c r="AG2016" s="957" t="str">
        <f t="shared" si="31"/>
        <v/>
      </c>
    </row>
    <row r="2017" spans="33:33" x14ac:dyDescent="0.3">
      <c r="AG2017" s="957" t="str">
        <f t="shared" si="31"/>
        <v/>
      </c>
    </row>
    <row r="2018" spans="33:33" x14ac:dyDescent="0.3">
      <c r="AG2018" s="957" t="str">
        <f t="shared" si="31"/>
        <v/>
      </c>
    </row>
    <row r="2019" spans="33:33" x14ac:dyDescent="0.3">
      <c r="AG2019" s="957" t="str">
        <f t="shared" si="31"/>
        <v/>
      </c>
    </row>
    <row r="2020" spans="33:33" x14ac:dyDescent="0.3">
      <c r="AG2020" s="957" t="str">
        <f t="shared" si="31"/>
        <v/>
      </c>
    </row>
    <row r="2021" spans="33:33" x14ac:dyDescent="0.3">
      <c r="AG2021" s="957" t="str">
        <f t="shared" si="31"/>
        <v/>
      </c>
    </row>
    <row r="2022" spans="33:33" x14ac:dyDescent="0.3">
      <c r="AG2022" s="957" t="str">
        <f t="shared" si="31"/>
        <v/>
      </c>
    </row>
    <row r="2023" spans="33:33" x14ac:dyDescent="0.3">
      <c r="AG2023" s="957" t="str">
        <f t="shared" si="31"/>
        <v/>
      </c>
    </row>
    <row r="2024" spans="33:33" x14ac:dyDescent="0.3">
      <c r="AG2024" s="957" t="str">
        <f t="shared" si="31"/>
        <v/>
      </c>
    </row>
    <row r="2025" spans="33:33" x14ac:dyDescent="0.3">
      <c r="AG2025" s="957" t="str">
        <f t="shared" si="31"/>
        <v/>
      </c>
    </row>
    <row r="2026" spans="33:33" x14ac:dyDescent="0.3">
      <c r="AG2026" s="957" t="str">
        <f t="shared" si="31"/>
        <v/>
      </c>
    </row>
    <row r="2027" spans="33:33" x14ac:dyDescent="0.3">
      <c r="AG2027" s="957" t="str">
        <f t="shared" si="31"/>
        <v/>
      </c>
    </row>
    <row r="2028" spans="33:33" x14ac:dyDescent="0.3">
      <c r="AG2028" s="957" t="str">
        <f t="shared" si="31"/>
        <v/>
      </c>
    </row>
    <row r="2029" spans="33:33" x14ac:dyDescent="0.3">
      <c r="AG2029" s="957" t="str">
        <f t="shared" si="31"/>
        <v/>
      </c>
    </row>
    <row r="2030" spans="33:33" x14ac:dyDescent="0.3">
      <c r="AG2030" s="957" t="str">
        <f t="shared" si="31"/>
        <v/>
      </c>
    </row>
    <row r="2031" spans="33:33" x14ac:dyDescent="0.3">
      <c r="AG2031" s="957" t="str">
        <f t="shared" si="31"/>
        <v/>
      </c>
    </row>
    <row r="2032" spans="33:33" x14ac:dyDescent="0.3">
      <c r="AG2032" s="957" t="str">
        <f t="shared" si="31"/>
        <v/>
      </c>
    </row>
    <row r="2033" spans="33:33" x14ac:dyDescent="0.3">
      <c r="AG2033" s="957" t="str">
        <f t="shared" si="31"/>
        <v/>
      </c>
    </row>
    <row r="2034" spans="33:33" x14ac:dyDescent="0.3">
      <c r="AG2034" s="957" t="str">
        <f t="shared" si="31"/>
        <v/>
      </c>
    </row>
    <row r="2035" spans="33:33" x14ac:dyDescent="0.3">
      <c r="AG2035" s="957" t="str">
        <f t="shared" si="31"/>
        <v/>
      </c>
    </row>
    <row r="2036" spans="33:33" x14ac:dyDescent="0.3">
      <c r="AG2036" s="957" t="str">
        <f t="shared" si="31"/>
        <v/>
      </c>
    </row>
    <row r="2037" spans="33:33" x14ac:dyDescent="0.3">
      <c r="AG2037" s="957" t="str">
        <f t="shared" si="31"/>
        <v/>
      </c>
    </row>
    <row r="2038" spans="33:33" x14ac:dyDescent="0.3">
      <c r="AG2038" s="957" t="str">
        <f t="shared" si="31"/>
        <v/>
      </c>
    </row>
    <row r="2039" spans="33:33" x14ac:dyDescent="0.3">
      <c r="AG2039" s="957" t="str">
        <f t="shared" si="31"/>
        <v/>
      </c>
    </row>
    <row r="2040" spans="33:33" x14ac:dyDescent="0.3">
      <c r="AG2040" s="957" t="str">
        <f t="shared" si="31"/>
        <v/>
      </c>
    </row>
    <row r="2041" spans="33:33" x14ac:dyDescent="0.3">
      <c r="AG2041" s="957" t="str">
        <f t="shared" si="31"/>
        <v/>
      </c>
    </row>
    <row r="2042" spans="33:33" x14ac:dyDescent="0.3">
      <c r="AG2042" s="957" t="str">
        <f t="shared" si="31"/>
        <v/>
      </c>
    </row>
    <row r="2043" spans="33:33" x14ac:dyDescent="0.3">
      <c r="AG2043" s="957" t="str">
        <f t="shared" si="31"/>
        <v/>
      </c>
    </row>
    <row r="2044" spans="33:33" x14ac:dyDescent="0.3">
      <c r="AG2044" s="957" t="str">
        <f t="shared" si="31"/>
        <v/>
      </c>
    </row>
    <row r="2045" spans="33:33" x14ac:dyDescent="0.3">
      <c r="AG2045" s="957" t="str">
        <f t="shared" si="31"/>
        <v/>
      </c>
    </row>
    <row r="2046" spans="33:33" x14ac:dyDescent="0.3">
      <c r="AG2046" s="957" t="str">
        <f t="shared" si="31"/>
        <v/>
      </c>
    </row>
    <row r="2047" spans="33:33" x14ac:dyDescent="0.3">
      <c r="AG2047" s="957" t="str">
        <f t="shared" si="31"/>
        <v/>
      </c>
    </row>
    <row r="2048" spans="33:33" x14ac:dyDescent="0.3">
      <c r="AG2048" s="957" t="str">
        <f t="shared" si="31"/>
        <v/>
      </c>
    </row>
    <row r="2049" spans="33:33" x14ac:dyDescent="0.3">
      <c r="AG2049" s="957" t="str">
        <f t="shared" si="31"/>
        <v/>
      </c>
    </row>
    <row r="2050" spans="33:33" x14ac:dyDescent="0.3">
      <c r="AG2050" s="957" t="str">
        <f t="shared" si="31"/>
        <v/>
      </c>
    </row>
    <row r="2051" spans="33:33" x14ac:dyDescent="0.3">
      <c r="AG2051" s="957" t="str">
        <f t="shared" ref="AG2051:AG2114" si="32">LEFT(A2051,12)</f>
        <v/>
      </c>
    </row>
    <row r="2052" spans="33:33" x14ac:dyDescent="0.3">
      <c r="AG2052" s="957" t="str">
        <f t="shared" si="32"/>
        <v/>
      </c>
    </row>
    <row r="2053" spans="33:33" x14ac:dyDescent="0.3">
      <c r="AG2053" s="957" t="str">
        <f t="shared" si="32"/>
        <v/>
      </c>
    </row>
    <row r="2054" spans="33:33" x14ac:dyDescent="0.3">
      <c r="AG2054" s="957" t="str">
        <f t="shared" si="32"/>
        <v/>
      </c>
    </row>
    <row r="2055" spans="33:33" x14ac:dyDescent="0.3">
      <c r="AG2055" s="957" t="str">
        <f t="shared" si="32"/>
        <v/>
      </c>
    </row>
    <row r="2056" spans="33:33" x14ac:dyDescent="0.3">
      <c r="AG2056" s="957" t="str">
        <f t="shared" si="32"/>
        <v/>
      </c>
    </row>
    <row r="2057" spans="33:33" x14ac:dyDescent="0.3">
      <c r="AG2057" s="957" t="str">
        <f t="shared" si="32"/>
        <v/>
      </c>
    </row>
    <row r="2058" spans="33:33" x14ac:dyDescent="0.3">
      <c r="AG2058" s="957" t="str">
        <f t="shared" si="32"/>
        <v/>
      </c>
    </row>
    <row r="2059" spans="33:33" x14ac:dyDescent="0.3">
      <c r="AG2059" s="957" t="str">
        <f t="shared" si="32"/>
        <v/>
      </c>
    </row>
    <row r="2060" spans="33:33" x14ac:dyDescent="0.3">
      <c r="AG2060" s="957" t="str">
        <f t="shared" si="32"/>
        <v/>
      </c>
    </row>
    <row r="2061" spans="33:33" x14ac:dyDescent="0.3">
      <c r="AG2061" s="957" t="str">
        <f t="shared" si="32"/>
        <v/>
      </c>
    </row>
    <row r="2062" spans="33:33" x14ac:dyDescent="0.3">
      <c r="AG2062" s="957" t="str">
        <f t="shared" si="32"/>
        <v/>
      </c>
    </row>
    <row r="2063" spans="33:33" x14ac:dyDescent="0.3">
      <c r="AG2063" s="957" t="str">
        <f t="shared" si="32"/>
        <v/>
      </c>
    </row>
    <row r="2064" spans="33:33" x14ac:dyDescent="0.3">
      <c r="AG2064" s="957" t="str">
        <f t="shared" si="32"/>
        <v/>
      </c>
    </row>
    <row r="2065" spans="33:33" x14ac:dyDescent="0.3">
      <c r="AG2065" s="957" t="str">
        <f t="shared" si="32"/>
        <v/>
      </c>
    </row>
    <row r="2066" spans="33:33" x14ac:dyDescent="0.3">
      <c r="AG2066" s="957" t="str">
        <f t="shared" si="32"/>
        <v/>
      </c>
    </row>
    <row r="2067" spans="33:33" x14ac:dyDescent="0.3">
      <c r="AG2067" s="957" t="str">
        <f t="shared" si="32"/>
        <v/>
      </c>
    </row>
    <row r="2068" spans="33:33" x14ac:dyDescent="0.3">
      <c r="AG2068" s="957" t="str">
        <f t="shared" si="32"/>
        <v/>
      </c>
    </row>
    <row r="2069" spans="33:33" x14ac:dyDescent="0.3">
      <c r="AG2069" s="957" t="str">
        <f t="shared" si="32"/>
        <v/>
      </c>
    </row>
    <row r="2070" spans="33:33" x14ac:dyDescent="0.3">
      <c r="AG2070" s="957" t="str">
        <f t="shared" si="32"/>
        <v/>
      </c>
    </row>
    <row r="2071" spans="33:33" x14ac:dyDescent="0.3">
      <c r="AG2071" s="957" t="str">
        <f t="shared" si="32"/>
        <v/>
      </c>
    </row>
    <row r="2072" spans="33:33" x14ac:dyDescent="0.3">
      <c r="AG2072" s="957" t="str">
        <f t="shared" si="32"/>
        <v/>
      </c>
    </row>
    <row r="2073" spans="33:33" x14ac:dyDescent="0.3">
      <c r="AG2073" s="957" t="str">
        <f t="shared" si="32"/>
        <v/>
      </c>
    </row>
    <row r="2074" spans="33:33" x14ac:dyDescent="0.3">
      <c r="AG2074" s="957" t="str">
        <f t="shared" si="32"/>
        <v/>
      </c>
    </row>
    <row r="2075" spans="33:33" x14ac:dyDescent="0.3">
      <c r="AG2075" s="957" t="str">
        <f t="shared" si="32"/>
        <v/>
      </c>
    </row>
    <row r="2076" spans="33:33" x14ac:dyDescent="0.3">
      <c r="AG2076" s="957" t="str">
        <f t="shared" si="32"/>
        <v/>
      </c>
    </row>
    <row r="2077" spans="33:33" x14ac:dyDescent="0.3">
      <c r="AG2077" s="957" t="str">
        <f t="shared" si="32"/>
        <v/>
      </c>
    </row>
    <row r="2078" spans="33:33" x14ac:dyDescent="0.3">
      <c r="AG2078" s="957" t="str">
        <f t="shared" si="32"/>
        <v/>
      </c>
    </row>
    <row r="2079" spans="33:33" x14ac:dyDescent="0.3">
      <c r="AG2079" s="957" t="str">
        <f t="shared" si="32"/>
        <v/>
      </c>
    </row>
    <row r="2080" spans="33:33" x14ac:dyDescent="0.3">
      <c r="AG2080" s="957" t="str">
        <f t="shared" si="32"/>
        <v/>
      </c>
    </row>
    <row r="2081" spans="33:33" x14ac:dyDescent="0.3">
      <c r="AG2081" s="957" t="str">
        <f t="shared" si="32"/>
        <v/>
      </c>
    </row>
    <row r="2082" spans="33:33" x14ac:dyDescent="0.3">
      <c r="AG2082" s="957" t="str">
        <f t="shared" si="32"/>
        <v/>
      </c>
    </row>
    <row r="2083" spans="33:33" x14ac:dyDescent="0.3">
      <c r="AG2083" s="957" t="str">
        <f t="shared" si="32"/>
        <v/>
      </c>
    </row>
    <row r="2084" spans="33:33" x14ac:dyDescent="0.3">
      <c r="AG2084" s="957" t="str">
        <f t="shared" si="32"/>
        <v/>
      </c>
    </row>
    <row r="2085" spans="33:33" x14ac:dyDescent="0.3">
      <c r="AG2085" s="957" t="str">
        <f t="shared" si="32"/>
        <v/>
      </c>
    </row>
    <row r="2086" spans="33:33" x14ac:dyDescent="0.3">
      <c r="AG2086" s="957" t="str">
        <f t="shared" si="32"/>
        <v/>
      </c>
    </row>
    <row r="2087" spans="33:33" x14ac:dyDescent="0.3">
      <c r="AG2087" s="957" t="str">
        <f t="shared" si="32"/>
        <v/>
      </c>
    </row>
    <row r="2088" spans="33:33" x14ac:dyDescent="0.3">
      <c r="AG2088" s="957" t="str">
        <f t="shared" si="32"/>
        <v/>
      </c>
    </row>
    <row r="2089" spans="33:33" x14ac:dyDescent="0.3">
      <c r="AG2089" s="957" t="str">
        <f t="shared" si="32"/>
        <v/>
      </c>
    </row>
    <row r="2090" spans="33:33" x14ac:dyDescent="0.3">
      <c r="AG2090" s="957" t="str">
        <f t="shared" si="32"/>
        <v/>
      </c>
    </row>
    <row r="2091" spans="33:33" x14ac:dyDescent="0.3">
      <c r="AG2091" s="957" t="str">
        <f t="shared" si="32"/>
        <v/>
      </c>
    </row>
    <row r="2092" spans="33:33" x14ac:dyDescent="0.3">
      <c r="AG2092" s="957" t="str">
        <f t="shared" si="32"/>
        <v/>
      </c>
    </row>
    <row r="2093" spans="33:33" x14ac:dyDescent="0.3">
      <c r="AG2093" s="957" t="str">
        <f t="shared" si="32"/>
        <v/>
      </c>
    </row>
    <row r="2094" spans="33:33" x14ac:dyDescent="0.3">
      <c r="AG2094" s="957" t="str">
        <f t="shared" si="32"/>
        <v/>
      </c>
    </row>
    <row r="2095" spans="33:33" x14ac:dyDescent="0.3">
      <c r="AG2095" s="957" t="str">
        <f t="shared" si="32"/>
        <v/>
      </c>
    </row>
    <row r="2096" spans="33:33" x14ac:dyDescent="0.3">
      <c r="AG2096" s="957" t="str">
        <f t="shared" si="32"/>
        <v/>
      </c>
    </row>
    <row r="2097" spans="33:33" x14ac:dyDescent="0.3">
      <c r="AG2097" s="957" t="str">
        <f t="shared" si="32"/>
        <v/>
      </c>
    </row>
    <row r="2098" spans="33:33" x14ac:dyDescent="0.3">
      <c r="AG2098" s="957" t="str">
        <f t="shared" si="32"/>
        <v/>
      </c>
    </row>
    <row r="2099" spans="33:33" x14ac:dyDescent="0.3">
      <c r="AG2099" s="957" t="str">
        <f t="shared" si="32"/>
        <v/>
      </c>
    </row>
    <row r="2100" spans="33:33" x14ac:dyDescent="0.3">
      <c r="AG2100" s="957" t="str">
        <f t="shared" si="32"/>
        <v/>
      </c>
    </row>
    <row r="2101" spans="33:33" x14ac:dyDescent="0.3">
      <c r="AG2101" s="957" t="str">
        <f t="shared" si="32"/>
        <v/>
      </c>
    </row>
    <row r="2102" spans="33:33" x14ac:dyDescent="0.3">
      <c r="AG2102" s="957" t="str">
        <f t="shared" si="32"/>
        <v/>
      </c>
    </row>
    <row r="2103" spans="33:33" x14ac:dyDescent="0.3">
      <c r="AG2103" s="957" t="str">
        <f t="shared" si="32"/>
        <v/>
      </c>
    </row>
    <row r="2104" spans="33:33" x14ac:dyDescent="0.3">
      <c r="AG2104" s="957" t="str">
        <f t="shared" si="32"/>
        <v/>
      </c>
    </row>
    <row r="2105" spans="33:33" x14ac:dyDescent="0.3">
      <c r="AG2105" s="957" t="str">
        <f t="shared" si="32"/>
        <v/>
      </c>
    </row>
    <row r="2106" spans="33:33" x14ac:dyDescent="0.3">
      <c r="AG2106" s="957" t="str">
        <f t="shared" si="32"/>
        <v/>
      </c>
    </row>
    <row r="2107" spans="33:33" x14ac:dyDescent="0.3">
      <c r="AG2107" s="957" t="str">
        <f t="shared" si="32"/>
        <v/>
      </c>
    </row>
    <row r="2108" spans="33:33" x14ac:dyDescent="0.3">
      <c r="AG2108" s="957" t="str">
        <f t="shared" si="32"/>
        <v/>
      </c>
    </row>
    <row r="2109" spans="33:33" x14ac:dyDescent="0.3">
      <c r="AG2109" s="957" t="str">
        <f t="shared" si="32"/>
        <v/>
      </c>
    </row>
    <row r="2110" spans="33:33" x14ac:dyDescent="0.3">
      <c r="AG2110" s="957" t="str">
        <f t="shared" si="32"/>
        <v/>
      </c>
    </row>
    <row r="2111" spans="33:33" x14ac:dyDescent="0.3">
      <c r="AG2111" s="957" t="str">
        <f t="shared" si="32"/>
        <v/>
      </c>
    </row>
    <row r="2112" spans="33:33" x14ac:dyDescent="0.3">
      <c r="AG2112" s="957" t="str">
        <f t="shared" si="32"/>
        <v/>
      </c>
    </row>
    <row r="2113" spans="33:33" x14ac:dyDescent="0.3">
      <c r="AG2113" s="957" t="str">
        <f t="shared" si="32"/>
        <v/>
      </c>
    </row>
    <row r="2114" spans="33:33" x14ac:dyDescent="0.3">
      <c r="AG2114" s="957" t="str">
        <f t="shared" si="32"/>
        <v/>
      </c>
    </row>
    <row r="2115" spans="33:33" x14ac:dyDescent="0.3">
      <c r="AG2115" s="957" t="str">
        <f t="shared" ref="AG2115:AG2178" si="33">LEFT(A2115,12)</f>
        <v/>
      </c>
    </row>
    <row r="2116" spans="33:33" x14ac:dyDescent="0.3">
      <c r="AG2116" s="957" t="str">
        <f t="shared" si="33"/>
        <v/>
      </c>
    </row>
    <row r="2117" spans="33:33" x14ac:dyDescent="0.3">
      <c r="AG2117" s="957" t="str">
        <f t="shared" si="33"/>
        <v/>
      </c>
    </row>
    <row r="2118" spans="33:33" x14ac:dyDescent="0.3">
      <c r="AG2118" s="957" t="str">
        <f t="shared" si="33"/>
        <v/>
      </c>
    </row>
    <row r="2119" spans="33:33" x14ac:dyDescent="0.3">
      <c r="AG2119" s="957" t="str">
        <f t="shared" si="33"/>
        <v/>
      </c>
    </row>
    <row r="2120" spans="33:33" x14ac:dyDescent="0.3">
      <c r="AG2120" s="957" t="str">
        <f t="shared" si="33"/>
        <v/>
      </c>
    </row>
    <row r="2121" spans="33:33" x14ac:dyDescent="0.3">
      <c r="AG2121" s="957" t="str">
        <f t="shared" si="33"/>
        <v/>
      </c>
    </row>
    <row r="2122" spans="33:33" x14ac:dyDescent="0.3">
      <c r="AG2122" s="957" t="str">
        <f t="shared" si="33"/>
        <v/>
      </c>
    </row>
    <row r="2123" spans="33:33" x14ac:dyDescent="0.3">
      <c r="AG2123" s="957" t="str">
        <f t="shared" si="33"/>
        <v/>
      </c>
    </row>
    <row r="2124" spans="33:33" x14ac:dyDescent="0.3">
      <c r="AG2124" s="957" t="str">
        <f t="shared" si="33"/>
        <v/>
      </c>
    </row>
    <row r="2125" spans="33:33" x14ac:dyDescent="0.3">
      <c r="AG2125" s="957" t="str">
        <f t="shared" si="33"/>
        <v/>
      </c>
    </row>
    <row r="2126" spans="33:33" x14ac:dyDescent="0.3">
      <c r="AG2126" s="957" t="str">
        <f t="shared" si="33"/>
        <v/>
      </c>
    </row>
    <row r="2127" spans="33:33" x14ac:dyDescent="0.3">
      <c r="AG2127" s="957" t="str">
        <f t="shared" si="33"/>
        <v/>
      </c>
    </row>
    <row r="2128" spans="33:33" x14ac:dyDescent="0.3">
      <c r="AG2128" s="957" t="str">
        <f t="shared" si="33"/>
        <v/>
      </c>
    </row>
    <row r="2129" spans="33:33" x14ac:dyDescent="0.3">
      <c r="AG2129" s="957" t="str">
        <f t="shared" si="33"/>
        <v/>
      </c>
    </row>
    <row r="2130" spans="33:33" x14ac:dyDescent="0.3">
      <c r="AG2130" s="957" t="str">
        <f t="shared" si="33"/>
        <v/>
      </c>
    </row>
    <row r="2131" spans="33:33" x14ac:dyDescent="0.3">
      <c r="AG2131" s="957" t="str">
        <f t="shared" si="33"/>
        <v/>
      </c>
    </row>
    <row r="2132" spans="33:33" x14ac:dyDescent="0.3">
      <c r="AG2132" s="957" t="str">
        <f t="shared" si="33"/>
        <v/>
      </c>
    </row>
    <row r="2133" spans="33:33" x14ac:dyDescent="0.3">
      <c r="AG2133" s="957" t="str">
        <f t="shared" si="33"/>
        <v/>
      </c>
    </row>
    <row r="2134" spans="33:33" x14ac:dyDescent="0.3">
      <c r="AG2134" s="957" t="str">
        <f t="shared" si="33"/>
        <v/>
      </c>
    </row>
    <row r="2135" spans="33:33" x14ac:dyDescent="0.3">
      <c r="AG2135" s="957" t="str">
        <f t="shared" si="33"/>
        <v/>
      </c>
    </row>
    <row r="2136" spans="33:33" x14ac:dyDescent="0.3">
      <c r="AG2136" s="957" t="str">
        <f t="shared" si="33"/>
        <v/>
      </c>
    </row>
    <row r="2137" spans="33:33" x14ac:dyDescent="0.3">
      <c r="AG2137" s="957" t="str">
        <f t="shared" si="33"/>
        <v/>
      </c>
    </row>
    <row r="2138" spans="33:33" x14ac:dyDescent="0.3">
      <c r="AG2138" s="957" t="str">
        <f t="shared" si="33"/>
        <v/>
      </c>
    </row>
    <row r="2139" spans="33:33" x14ac:dyDescent="0.3">
      <c r="AG2139" s="957" t="str">
        <f t="shared" si="33"/>
        <v/>
      </c>
    </row>
    <row r="2140" spans="33:33" x14ac:dyDescent="0.3">
      <c r="AG2140" s="957" t="str">
        <f t="shared" si="33"/>
        <v/>
      </c>
    </row>
    <row r="2141" spans="33:33" x14ac:dyDescent="0.3">
      <c r="AG2141" s="957" t="str">
        <f t="shared" si="33"/>
        <v/>
      </c>
    </row>
    <row r="2142" spans="33:33" x14ac:dyDescent="0.3">
      <c r="AG2142" s="957" t="str">
        <f t="shared" si="33"/>
        <v/>
      </c>
    </row>
    <row r="2143" spans="33:33" x14ac:dyDescent="0.3">
      <c r="AG2143" s="957" t="str">
        <f t="shared" si="33"/>
        <v/>
      </c>
    </row>
    <row r="2144" spans="33:33" x14ac:dyDescent="0.3">
      <c r="AG2144" s="957" t="str">
        <f t="shared" si="33"/>
        <v/>
      </c>
    </row>
    <row r="2145" spans="33:33" x14ac:dyDescent="0.3">
      <c r="AG2145" s="957" t="str">
        <f t="shared" si="33"/>
        <v/>
      </c>
    </row>
    <row r="2146" spans="33:33" x14ac:dyDescent="0.3">
      <c r="AG2146" s="957" t="str">
        <f t="shared" si="33"/>
        <v/>
      </c>
    </row>
    <row r="2147" spans="33:33" x14ac:dyDescent="0.3">
      <c r="AG2147" s="957" t="str">
        <f t="shared" si="33"/>
        <v/>
      </c>
    </row>
    <row r="2148" spans="33:33" x14ac:dyDescent="0.3">
      <c r="AG2148" s="957" t="str">
        <f t="shared" si="33"/>
        <v/>
      </c>
    </row>
    <row r="2149" spans="33:33" x14ac:dyDescent="0.3">
      <c r="AG2149" s="957" t="str">
        <f t="shared" si="33"/>
        <v/>
      </c>
    </row>
    <row r="2150" spans="33:33" x14ac:dyDescent="0.3">
      <c r="AG2150" s="957" t="str">
        <f t="shared" si="33"/>
        <v/>
      </c>
    </row>
    <row r="2151" spans="33:33" x14ac:dyDescent="0.3">
      <c r="AG2151" s="957" t="str">
        <f t="shared" si="33"/>
        <v/>
      </c>
    </row>
    <row r="2152" spans="33:33" x14ac:dyDescent="0.3">
      <c r="AG2152" s="957" t="str">
        <f t="shared" si="33"/>
        <v/>
      </c>
    </row>
    <row r="2153" spans="33:33" x14ac:dyDescent="0.3">
      <c r="AG2153" s="957" t="str">
        <f t="shared" si="33"/>
        <v/>
      </c>
    </row>
    <row r="2154" spans="33:33" x14ac:dyDescent="0.3">
      <c r="AG2154" s="957" t="str">
        <f t="shared" si="33"/>
        <v/>
      </c>
    </row>
    <row r="2155" spans="33:33" x14ac:dyDescent="0.3">
      <c r="AG2155" s="957" t="str">
        <f t="shared" si="33"/>
        <v/>
      </c>
    </row>
    <row r="2156" spans="33:33" x14ac:dyDescent="0.3">
      <c r="AG2156" s="957" t="str">
        <f t="shared" si="33"/>
        <v/>
      </c>
    </row>
    <row r="2157" spans="33:33" x14ac:dyDescent="0.3">
      <c r="AG2157" s="957" t="str">
        <f t="shared" si="33"/>
        <v/>
      </c>
    </row>
    <row r="2158" spans="33:33" x14ac:dyDescent="0.3">
      <c r="AG2158" s="957" t="str">
        <f t="shared" si="33"/>
        <v/>
      </c>
    </row>
    <row r="2159" spans="33:33" x14ac:dyDescent="0.3">
      <c r="AG2159" s="957" t="str">
        <f t="shared" si="33"/>
        <v/>
      </c>
    </row>
    <row r="2160" spans="33:33" x14ac:dyDescent="0.3">
      <c r="AG2160" s="957" t="str">
        <f t="shared" si="33"/>
        <v/>
      </c>
    </row>
    <row r="2161" spans="33:33" x14ac:dyDescent="0.3">
      <c r="AG2161" s="957" t="str">
        <f t="shared" si="33"/>
        <v/>
      </c>
    </row>
    <row r="2162" spans="33:33" x14ac:dyDescent="0.3">
      <c r="AG2162" s="957" t="str">
        <f t="shared" si="33"/>
        <v/>
      </c>
    </row>
    <row r="2163" spans="33:33" x14ac:dyDescent="0.3">
      <c r="AG2163" s="957" t="str">
        <f t="shared" si="33"/>
        <v/>
      </c>
    </row>
    <row r="2164" spans="33:33" x14ac:dyDescent="0.3">
      <c r="AG2164" s="957" t="str">
        <f t="shared" si="33"/>
        <v/>
      </c>
    </row>
    <row r="2165" spans="33:33" x14ac:dyDescent="0.3">
      <c r="AG2165" s="957" t="str">
        <f t="shared" si="33"/>
        <v/>
      </c>
    </row>
    <row r="2166" spans="33:33" x14ac:dyDescent="0.3">
      <c r="AG2166" s="957" t="str">
        <f t="shared" si="33"/>
        <v/>
      </c>
    </row>
    <row r="2167" spans="33:33" x14ac:dyDescent="0.3">
      <c r="AG2167" s="957" t="str">
        <f t="shared" si="33"/>
        <v/>
      </c>
    </row>
    <row r="2168" spans="33:33" x14ac:dyDescent="0.3">
      <c r="AG2168" s="957" t="str">
        <f t="shared" si="33"/>
        <v/>
      </c>
    </row>
    <row r="2169" spans="33:33" x14ac:dyDescent="0.3">
      <c r="AG2169" s="957" t="str">
        <f t="shared" si="33"/>
        <v/>
      </c>
    </row>
    <row r="2170" spans="33:33" x14ac:dyDescent="0.3">
      <c r="AG2170" s="957" t="str">
        <f t="shared" si="33"/>
        <v/>
      </c>
    </row>
    <row r="2171" spans="33:33" x14ac:dyDescent="0.3">
      <c r="AG2171" s="957" t="str">
        <f t="shared" si="33"/>
        <v/>
      </c>
    </row>
    <row r="2172" spans="33:33" x14ac:dyDescent="0.3">
      <c r="AG2172" s="957" t="str">
        <f t="shared" si="33"/>
        <v/>
      </c>
    </row>
    <row r="2173" spans="33:33" x14ac:dyDescent="0.3">
      <c r="AG2173" s="957" t="str">
        <f t="shared" si="33"/>
        <v/>
      </c>
    </row>
    <row r="2174" spans="33:33" x14ac:dyDescent="0.3">
      <c r="AG2174" s="957" t="str">
        <f t="shared" si="33"/>
        <v/>
      </c>
    </row>
    <row r="2175" spans="33:33" x14ac:dyDescent="0.3">
      <c r="AG2175" s="957" t="str">
        <f t="shared" si="33"/>
        <v/>
      </c>
    </row>
    <row r="2176" spans="33:33" x14ac:dyDescent="0.3">
      <c r="AG2176" s="957" t="str">
        <f t="shared" si="33"/>
        <v/>
      </c>
    </row>
    <row r="2177" spans="33:33" x14ac:dyDescent="0.3">
      <c r="AG2177" s="957" t="str">
        <f t="shared" si="33"/>
        <v/>
      </c>
    </row>
    <row r="2178" spans="33:33" x14ac:dyDescent="0.3">
      <c r="AG2178" s="957" t="str">
        <f t="shared" si="33"/>
        <v/>
      </c>
    </row>
    <row r="2179" spans="33:33" x14ac:dyDescent="0.3">
      <c r="AG2179" s="957" t="str">
        <f t="shared" ref="AG2179:AG2242" si="34">LEFT(A2179,12)</f>
        <v/>
      </c>
    </row>
    <row r="2180" spans="33:33" x14ac:dyDescent="0.3">
      <c r="AG2180" s="957" t="str">
        <f t="shared" si="34"/>
        <v/>
      </c>
    </row>
    <row r="2181" spans="33:33" x14ac:dyDescent="0.3">
      <c r="AG2181" s="957" t="str">
        <f t="shared" si="34"/>
        <v/>
      </c>
    </row>
    <row r="2182" spans="33:33" x14ac:dyDescent="0.3">
      <c r="AG2182" s="957" t="str">
        <f t="shared" si="34"/>
        <v/>
      </c>
    </row>
    <row r="2183" spans="33:33" x14ac:dyDescent="0.3">
      <c r="AG2183" s="957" t="str">
        <f t="shared" si="34"/>
        <v/>
      </c>
    </row>
    <row r="2184" spans="33:33" x14ac:dyDescent="0.3">
      <c r="AG2184" s="957" t="str">
        <f t="shared" si="34"/>
        <v/>
      </c>
    </row>
    <row r="2185" spans="33:33" x14ac:dyDescent="0.3">
      <c r="AG2185" s="957" t="str">
        <f t="shared" si="34"/>
        <v/>
      </c>
    </row>
    <row r="2186" spans="33:33" x14ac:dyDescent="0.3">
      <c r="AG2186" s="957" t="str">
        <f t="shared" si="34"/>
        <v/>
      </c>
    </row>
    <row r="2187" spans="33:33" x14ac:dyDescent="0.3">
      <c r="AG2187" s="957" t="str">
        <f t="shared" si="34"/>
        <v/>
      </c>
    </row>
    <row r="2188" spans="33:33" x14ac:dyDescent="0.3">
      <c r="AG2188" s="957" t="str">
        <f t="shared" si="34"/>
        <v/>
      </c>
    </row>
    <row r="2189" spans="33:33" x14ac:dyDescent="0.3">
      <c r="AG2189" s="957" t="str">
        <f t="shared" si="34"/>
        <v/>
      </c>
    </row>
    <row r="2190" spans="33:33" x14ac:dyDescent="0.3">
      <c r="AG2190" s="957" t="str">
        <f t="shared" si="34"/>
        <v/>
      </c>
    </row>
    <row r="2191" spans="33:33" x14ac:dyDescent="0.3">
      <c r="AG2191" s="957" t="str">
        <f t="shared" si="34"/>
        <v/>
      </c>
    </row>
    <row r="2192" spans="33:33" x14ac:dyDescent="0.3">
      <c r="AG2192" s="957" t="str">
        <f t="shared" si="34"/>
        <v/>
      </c>
    </row>
    <row r="2193" spans="33:33" x14ac:dyDescent="0.3">
      <c r="AG2193" s="957" t="str">
        <f t="shared" si="34"/>
        <v/>
      </c>
    </row>
    <row r="2194" spans="33:33" x14ac:dyDescent="0.3">
      <c r="AG2194" s="957" t="str">
        <f t="shared" si="34"/>
        <v/>
      </c>
    </row>
    <row r="2195" spans="33:33" x14ac:dyDescent="0.3">
      <c r="AG2195" s="957" t="str">
        <f t="shared" si="34"/>
        <v/>
      </c>
    </row>
    <row r="2196" spans="33:33" x14ac:dyDescent="0.3">
      <c r="AG2196" s="957" t="str">
        <f t="shared" si="34"/>
        <v/>
      </c>
    </row>
    <row r="2197" spans="33:33" x14ac:dyDescent="0.3">
      <c r="AG2197" s="957" t="str">
        <f t="shared" si="34"/>
        <v/>
      </c>
    </row>
    <row r="2198" spans="33:33" x14ac:dyDescent="0.3">
      <c r="AG2198" s="957" t="str">
        <f t="shared" si="34"/>
        <v/>
      </c>
    </row>
    <row r="2199" spans="33:33" x14ac:dyDescent="0.3">
      <c r="AG2199" s="957" t="str">
        <f t="shared" si="34"/>
        <v/>
      </c>
    </row>
    <row r="2200" spans="33:33" x14ac:dyDescent="0.3">
      <c r="AG2200" s="957" t="str">
        <f t="shared" si="34"/>
        <v/>
      </c>
    </row>
    <row r="2201" spans="33:33" x14ac:dyDescent="0.3">
      <c r="AG2201" s="957" t="str">
        <f t="shared" si="34"/>
        <v/>
      </c>
    </row>
    <row r="2202" spans="33:33" x14ac:dyDescent="0.3">
      <c r="AG2202" s="957" t="str">
        <f t="shared" si="34"/>
        <v/>
      </c>
    </row>
    <row r="2203" spans="33:33" x14ac:dyDescent="0.3">
      <c r="AG2203" s="957" t="str">
        <f t="shared" si="34"/>
        <v/>
      </c>
    </row>
    <row r="2204" spans="33:33" x14ac:dyDescent="0.3">
      <c r="AG2204" s="957" t="str">
        <f t="shared" si="34"/>
        <v/>
      </c>
    </row>
    <row r="2205" spans="33:33" x14ac:dyDescent="0.3">
      <c r="AG2205" s="957" t="str">
        <f t="shared" si="34"/>
        <v/>
      </c>
    </row>
    <row r="2206" spans="33:33" x14ac:dyDescent="0.3">
      <c r="AG2206" s="957" t="str">
        <f t="shared" si="34"/>
        <v/>
      </c>
    </row>
    <row r="2207" spans="33:33" x14ac:dyDescent="0.3">
      <c r="AG2207" s="957" t="str">
        <f t="shared" si="34"/>
        <v/>
      </c>
    </row>
    <row r="2208" spans="33:33" x14ac:dyDescent="0.3">
      <c r="AG2208" s="957" t="str">
        <f t="shared" si="34"/>
        <v/>
      </c>
    </row>
    <row r="2209" spans="33:33" x14ac:dyDescent="0.3">
      <c r="AG2209" s="957" t="str">
        <f t="shared" si="34"/>
        <v/>
      </c>
    </row>
    <row r="2210" spans="33:33" x14ac:dyDescent="0.3">
      <c r="AG2210" s="957" t="str">
        <f t="shared" si="34"/>
        <v/>
      </c>
    </row>
    <row r="2211" spans="33:33" x14ac:dyDescent="0.3">
      <c r="AG2211" s="957" t="str">
        <f t="shared" si="34"/>
        <v/>
      </c>
    </row>
    <row r="2212" spans="33:33" x14ac:dyDescent="0.3">
      <c r="AG2212" s="957" t="str">
        <f t="shared" si="34"/>
        <v/>
      </c>
    </row>
    <row r="2213" spans="33:33" x14ac:dyDescent="0.3">
      <c r="AG2213" s="957" t="str">
        <f t="shared" si="34"/>
        <v/>
      </c>
    </row>
    <row r="2214" spans="33:33" x14ac:dyDescent="0.3">
      <c r="AG2214" s="957" t="str">
        <f t="shared" si="34"/>
        <v/>
      </c>
    </row>
    <row r="2215" spans="33:33" x14ac:dyDescent="0.3">
      <c r="AG2215" s="957" t="str">
        <f t="shared" si="34"/>
        <v/>
      </c>
    </row>
    <row r="2216" spans="33:33" x14ac:dyDescent="0.3">
      <c r="AG2216" s="957" t="str">
        <f t="shared" si="34"/>
        <v/>
      </c>
    </row>
    <row r="2217" spans="33:33" x14ac:dyDescent="0.3">
      <c r="AG2217" s="957" t="str">
        <f t="shared" si="34"/>
        <v/>
      </c>
    </row>
    <row r="2218" spans="33:33" x14ac:dyDescent="0.3">
      <c r="AG2218" s="957" t="str">
        <f t="shared" si="34"/>
        <v/>
      </c>
    </row>
    <row r="2219" spans="33:33" x14ac:dyDescent="0.3">
      <c r="AG2219" s="957" t="str">
        <f t="shared" si="34"/>
        <v/>
      </c>
    </row>
    <row r="2220" spans="33:33" x14ac:dyDescent="0.3">
      <c r="AG2220" s="957" t="str">
        <f t="shared" si="34"/>
        <v/>
      </c>
    </row>
    <row r="2221" spans="33:33" x14ac:dyDescent="0.3">
      <c r="AG2221" s="957" t="str">
        <f t="shared" si="34"/>
        <v/>
      </c>
    </row>
    <row r="2222" spans="33:33" x14ac:dyDescent="0.3">
      <c r="AG2222" s="957" t="str">
        <f t="shared" si="34"/>
        <v/>
      </c>
    </row>
    <row r="2223" spans="33:33" x14ac:dyDescent="0.3">
      <c r="AG2223" s="957" t="str">
        <f t="shared" si="34"/>
        <v/>
      </c>
    </row>
    <row r="2224" spans="33:33" x14ac:dyDescent="0.3">
      <c r="AG2224" s="957" t="str">
        <f t="shared" si="34"/>
        <v/>
      </c>
    </row>
    <row r="2225" spans="33:33" x14ac:dyDescent="0.3">
      <c r="AG2225" s="957" t="str">
        <f t="shared" si="34"/>
        <v/>
      </c>
    </row>
    <row r="2226" spans="33:33" x14ac:dyDescent="0.3">
      <c r="AG2226" s="957" t="str">
        <f t="shared" si="34"/>
        <v/>
      </c>
    </row>
    <row r="2227" spans="33:33" x14ac:dyDescent="0.3">
      <c r="AG2227" s="957" t="str">
        <f t="shared" si="34"/>
        <v/>
      </c>
    </row>
    <row r="2228" spans="33:33" x14ac:dyDescent="0.3">
      <c r="AG2228" s="957" t="str">
        <f t="shared" si="34"/>
        <v/>
      </c>
    </row>
    <row r="2229" spans="33:33" x14ac:dyDescent="0.3">
      <c r="AG2229" s="957" t="str">
        <f t="shared" si="34"/>
        <v/>
      </c>
    </row>
    <row r="2230" spans="33:33" x14ac:dyDescent="0.3">
      <c r="AG2230" s="957" t="str">
        <f t="shared" si="34"/>
        <v/>
      </c>
    </row>
    <row r="2231" spans="33:33" x14ac:dyDescent="0.3">
      <c r="AG2231" s="957" t="str">
        <f t="shared" si="34"/>
        <v/>
      </c>
    </row>
    <row r="2232" spans="33:33" x14ac:dyDescent="0.3">
      <c r="AG2232" s="957" t="str">
        <f t="shared" si="34"/>
        <v/>
      </c>
    </row>
    <row r="2233" spans="33:33" x14ac:dyDescent="0.3">
      <c r="AG2233" s="957" t="str">
        <f t="shared" si="34"/>
        <v/>
      </c>
    </row>
    <row r="2234" spans="33:33" x14ac:dyDescent="0.3">
      <c r="AG2234" s="957" t="str">
        <f t="shared" si="34"/>
        <v/>
      </c>
    </row>
    <row r="2235" spans="33:33" x14ac:dyDescent="0.3">
      <c r="AG2235" s="957" t="str">
        <f t="shared" si="34"/>
        <v/>
      </c>
    </row>
    <row r="2236" spans="33:33" x14ac:dyDescent="0.3">
      <c r="AG2236" s="957" t="str">
        <f t="shared" si="34"/>
        <v/>
      </c>
    </row>
    <row r="2237" spans="33:33" x14ac:dyDescent="0.3">
      <c r="AG2237" s="957" t="str">
        <f t="shared" si="34"/>
        <v/>
      </c>
    </row>
    <row r="2238" spans="33:33" x14ac:dyDescent="0.3">
      <c r="AG2238" s="957" t="str">
        <f t="shared" si="34"/>
        <v/>
      </c>
    </row>
    <row r="2239" spans="33:33" x14ac:dyDescent="0.3">
      <c r="AG2239" s="957" t="str">
        <f t="shared" si="34"/>
        <v/>
      </c>
    </row>
    <row r="2240" spans="33:33" x14ac:dyDescent="0.3">
      <c r="AG2240" s="957" t="str">
        <f t="shared" si="34"/>
        <v/>
      </c>
    </row>
    <row r="2241" spans="33:33" x14ac:dyDescent="0.3">
      <c r="AG2241" s="957" t="str">
        <f t="shared" si="34"/>
        <v/>
      </c>
    </row>
    <row r="2242" spans="33:33" x14ac:dyDescent="0.3">
      <c r="AG2242" s="957" t="str">
        <f t="shared" si="34"/>
        <v/>
      </c>
    </row>
    <row r="2243" spans="33:33" x14ac:dyDescent="0.3">
      <c r="AG2243" s="957" t="str">
        <f t="shared" ref="AG2243:AG2306" si="35">LEFT(A2243,12)</f>
        <v/>
      </c>
    </row>
    <row r="2244" spans="33:33" x14ac:dyDescent="0.3">
      <c r="AG2244" s="957" t="str">
        <f t="shared" si="35"/>
        <v/>
      </c>
    </row>
    <row r="2245" spans="33:33" x14ac:dyDescent="0.3">
      <c r="AG2245" s="957" t="str">
        <f t="shared" si="35"/>
        <v/>
      </c>
    </row>
    <row r="2246" spans="33:33" x14ac:dyDescent="0.3">
      <c r="AG2246" s="957" t="str">
        <f t="shared" si="35"/>
        <v/>
      </c>
    </row>
    <row r="2247" spans="33:33" x14ac:dyDescent="0.3">
      <c r="AG2247" s="957" t="str">
        <f t="shared" si="35"/>
        <v/>
      </c>
    </row>
    <row r="2248" spans="33:33" x14ac:dyDescent="0.3">
      <c r="AG2248" s="957" t="str">
        <f t="shared" si="35"/>
        <v/>
      </c>
    </row>
    <row r="2249" spans="33:33" x14ac:dyDescent="0.3">
      <c r="AG2249" s="957" t="str">
        <f t="shared" si="35"/>
        <v/>
      </c>
    </row>
    <row r="2250" spans="33:33" x14ac:dyDescent="0.3">
      <c r="AG2250" s="957" t="str">
        <f t="shared" si="35"/>
        <v/>
      </c>
    </row>
    <row r="2251" spans="33:33" x14ac:dyDescent="0.3">
      <c r="AG2251" s="957" t="str">
        <f t="shared" si="35"/>
        <v/>
      </c>
    </row>
    <row r="2252" spans="33:33" x14ac:dyDescent="0.3">
      <c r="AG2252" s="957" t="str">
        <f t="shared" si="35"/>
        <v/>
      </c>
    </row>
    <row r="2253" spans="33:33" x14ac:dyDescent="0.3">
      <c r="AG2253" s="957" t="str">
        <f t="shared" si="35"/>
        <v/>
      </c>
    </row>
    <row r="2254" spans="33:33" x14ac:dyDescent="0.3">
      <c r="AG2254" s="957" t="str">
        <f t="shared" si="35"/>
        <v/>
      </c>
    </row>
    <row r="2255" spans="33:33" x14ac:dyDescent="0.3">
      <c r="AG2255" s="957" t="str">
        <f t="shared" si="35"/>
        <v/>
      </c>
    </row>
    <row r="2256" spans="33:33" x14ac:dyDescent="0.3">
      <c r="AG2256" s="957" t="str">
        <f t="shared" si="35"/>
        <v/>
      </c>
    </row>
    <row r="2257" spans="33:33" x14ac:dyDescent="0.3">
      <c r="AG2257" s="957" t="str">
        <f t="shared" si="35"/>
        <v/>
      </c>
    </row>
    <row r="2258" spans="33:33" x14ac:dyDescent="0.3">
      <c r="AG2258" s="957" t="str">
        <f t="shared" si="35"/>
        <v/>
      </c>
    </row>
    <row r="2259" spans="33:33" x14ac:dyDescent="0.3">
      <c r="AG2259" s="957" t="str">
        <f t="shared" si="35"/>
        <v/>
      </c>
    </row>
    <row r="2260" spans="33:33" x14ac:dyDescent="0.3">
      <c r="AG2260" s="957" t="str">
        <f t="shared" si="35"/>
        <v/>
      </c>
    </row>
    <row r="2261" spans="33:33" x14ac:dyDescent="0.3">
      <c r="AG2261" s="957" t="str">
        <f t="shared" si="35"/>
        <v/>
      </c>
    </row>
    <row r="2262" spans="33:33" x14ac:dyDescent="0.3">
      <c r="AG2262" s="957" t="str">
        <f t="shared" si="35"/>
        <v/>
      </c>
    </row>
    <row r="2263" spans="33:33" x14ac:dyDescent="0.3">
      <c r="AG2263" s="957" t="str">
        <f t="shared" si="35"/>
        <v/>
      </c>
    </row>
    <row r="2264" spans="33:33" x14ac:dyDescent="0.3">
      <c r="AG2264" s="957" t="str">
        <f t="shared" si="35"/>
        <v/>
      </c>
    </row>
    <row r="2265" spans="33:33" x14ac:dyDescent="0.3">
      <c r="AG2265" s="957" t="str">
        <f t="shared" si="35"/>
        <v/>
      </c>
    </row>
    <row r="2266" spans="33:33" x14ac:dyDescent="0.3">
      <c r="AG2266" s="957" t="str">
        <f t="shared" si="35"/>
        <v/>
      </c>
    </row>
    <row r="2267" spans="33:33" x14ac:dyDescent="0.3">
      <c r="AG2267" s="957" t="str">
        <f t="shared" si="35"/>
        <v/>
      </c>
    </row>
    <row r="2268" spans="33:33" x14ac:dyDescent="0.3">
      <c r="AG2268" s="957" t="str">
        <f t="shared" si="35"/>
        <v/>
      </c>
    </row>
    <row r="2269" spans="33:33" x14ac:dyDescent="0.3">
      <c r="AG2269" s="957" t="str">
        <f t="shared" si="35"/>
        <v/>
      </c>
    </row>
    <row r="2270" spans="33:33" x14ac:dyDescent="0.3">
      <c r="AG2270" s="957" t="str">
        <f t="shared" si="35"/>
        <v/>
      </c>
    </row>
    <row r="2271" spans="33:33" x14ac:dyDescent="0.3">
      <c r="AG2271" s="957" t="str">
        <f t="shared" si="35"/>
        <v/>
      </c>
    </row>
    <row r="2272" spans="33:33" x14ac:dyDescent="0.3">
      <c r="AG2272" s="957" t="str">
        <f t="shared" si="35"/>
        <v/>
      </c>
    </row>
    <row r="2273" spans="33:33" x14ac:dyDescent="0.3">
      <c r="AG2273" s="957" t="str">
        <f t="shared" si="35"/>
        <v/>
      </c>
    </row>
    <row r="2274" spans="33:33" x14ac:dyDescent="0.3">
      <c r="AG2274" s="957" t="str">
        <f t="shared" si="35"/>
        <v/>
      </c>
    </row>
    <row r="2275" spans="33:33" x14ac:dyDescent="0.3">
      <c r="AG2275" s="957" t="str">
        <f t="shared" si="35"/>
        <v/>
      </c>
    </row>
    <row r="2276" spans="33:33" x14ac:dyDescent="0.3">
      <c r="AG2276" s="957" t="str">
        <f t="shared" si="35"/>
        <v/>
      </c>
    </row>
    <row r="2277" spans="33:33" x14ac:dyDescent="0.3">
      <c r="AG2277" s="957" t="str">
        <f t="shared" si="35"/>
        <v/>
      </c>
    </row>
    <row r="2278" spans="33:33" x14ac:dyDescent="0.3">
      <c r="AG2278" s="957" t="str">
        <f t="shared" si="35"/>
        <v/>
      </c>
    </row>
    <row r="2279" spans="33:33" x14ac:dyDescent="0.3">
      <c r="AG2279" s="957" t="str">
        <f t="shared" si="35"/>
        <v/>
      </c>
    </row>
    <row r="2280" spans="33:33" x14ac:dyDescent="0.3">
      <c r="AG2280" s="957" t="str">
        <f t="shared" si="35"/>
        <v/>
      </c>
    </row>
    <row r="2281" spans="33:33" x14ac:dyDescent="0.3">
      <c r="AG2281" s="957" t="str">
        <f t="shared" si="35"/>
        <v/>
      </c>
    </row>
    <row r="2282" spans="33:33" x14ac:dyDescent="0.3">
      <c r="AG2282" s="957" t="str">
        <f t="shared" si="35"/>
        <v/>
      </c>
    </row>
    <row r="2283" spans="33:33" x14ac:dyDescent="0.3">
      <c r="AG2283" s="957" t="str">
        <f t="shared" si="35"/>
        <v/>
      </c>
    </row>
    <row r="2284" spans="33:33" x14ac:dyDescent="0.3">
      <c r="AG2284" s="957" t="str">
        <f t="shared" si="35"/>
        <v/>
      </c>
    </row>
    <row r="2285" spans="33:33" x14ac:dyDescent="0.3">
      <c r="AG2285" s="957" t="str">
        <f t="shared" si="35"/>
        <v/>
      </c>
    </row>
    <row r="2286" spans="33:33" x14ac:dyDescent="0.3">
      <c r="AG2286" s="957" t="str">
        <f t="shared" si="35"/>
        <v/>
      </c>
    </row>
    <row r="2287" spans="33:33" x14ac:dyDescent="0.3">
      <c r="AG2287" s="957" t="str">
        <f t="shared" si="35"/>
        <v/>
      </c>
    </row>
    <row r="2288" spans="33:33" x14ac:dyDescent="0.3">
      <c r="AG2288" s="957" t="str">
        <f t="shared" si="35"/>
        <v/>
      </c>
    </row>
    <row r="2289" spans="33:33" x14ac:dyDescent="0.3">
      <c r="AG2289" s="957" t="str">
        <f t="shared" si="35"/>
        <v/>
      </c>
    </row>
    <row r="2290" spans="33:33" x14ac:dyDescent="0.3">
      <c r="AG2290" s="957" t="str">
        <f t="shared" si="35"/>
        <v/>
      </c>
    </row>
    <row r="2291" spans="33:33" x14ac:dyDescent="0.3">
      <c r="AG2291" s="957" t="str">
        <f t="shared" si="35"/>
        <v/>
      </c>
    </row>
    <row r="2292" spans="33:33" x14ac:dyDescent="0.3">
      <c r="AG2292" s="957" t="str">
        <f t="shared" si="35"/>
        <v/>
      </c>
    </row>
    <row r="2293" spans="33:33" x14ac:dyDescent="0.3">
      <c r="AG2293" s="957" t="str">
        <f t="shared" si="35"/>
        <v/>
      </c>
    </row>
    <row r="2294" spans="33:33" x14ac:dyDescent="0.3">
      <c r="AG2294" s="957" t="str">
        <f t="shared" si="35"/>
        <v/>
      </c>
    </row>
    <row r="2295" spans="33:33" x14ac:dyDescent="0.3">
      <c r="AG2295" s="957" t="str">
        <f t="shared" si="35"/>
        <v/>
      </c>
    </row>
    <row r="2296" spans="33:33" x14ac:dyDescent="0.3">
      <c r="AG2296" s="957" t="str">
        <f t="shared" si="35"/>
        <v/>
      </c>
    </row>
    <row r="2297" spans="33:33" x14ac:dyDescent="0.3">
      <c r="AG2297" s="957" t="str">
        <f t="shared" si="35"/>
        <v/>
      </c>
    </row>
    <row r="2298" spans="33:33" x14ac:dyDescent="0.3">
      <c r="AG2298" s="957" t="str">
        <f t="shared" si="35"/>
        <v/>
      </c>
    </row>
    <row r="2299" spans="33:33" x14ac:dyDescent="0.3">
      <c r="AG2299" s="957" t="str">
        <f t="shared" si="35"/>
        <v/>
      </c>
    </row>
    <row r="2300" spans="33:33" x14ac:dyDescent="0.3">
      <c r="AG2300" s="957" t="str">
        <f t="shared" si="35"/>
        <v/>
      </c>
    </row>
    <row r="2301" spans="33:33" x14ac:dyDescent="0.3">
      <c r="AG2301" s="957" t="str">
        <f t="shared" si="35"/>
        <v/>
      </c>
    </row>
    <row r="2302" spans="33:33" x14ac:dyDescent="0.3">
      <c r="AG2302" s="957" t="str">
        <f t="shared" si="35"/>
        <v/>
      </c>
    </row>
    <row r="2303" spans="33:33" x14ac:dyDescent="0.3">
      <c r="AG2303" s="957" t="str">
        <f t="shared" si="35"/>
        <v/>
      </c>
    </row>
    <row r="2304" spans="33:33" x14ac:dyDescent="0.3">
      <c r="AG2304" s="957" t="str">
        <f t="shared" si="35"/>
        <v/>
      </c>
    </row>
    <row r="2305" spans="33:33" x14ac:dyDescent="0.3">
      <c r="AG2305" s="957" t="str">
        <f t="shared" si="35"/>
        <v/>
      </c>
    </row>
    <row r="2306" spans="33:33" x14ac:dyDescent="0.3">
      <c r="AG2306" s="957" t="str">
        <f t="shared" si="35"/>
        <v/>
      </c>
    </row>
    <row r="2307" spans="33:33" x14ac:dyDescent="0.3">
      <c r="AG2307" s="957" t="str">
        <f t="shared" ref="AG2307:AG2370" si="36">LEFT(A2307,12)</f>
        <v/>
      </c>
    </row>
    <row r="2308" spans="33:33" x14ac:dyDescent="0.3">
      <c r="AG2308" s="957" t="str">
        <f t="shared" si="36"/>
        <v/>
      </c>
    </row>
    <row r="2309" spans="33:33" x14ac:dyDescent="0.3">
      <c r="AG2309" s="957" t="str">
        <f t="shared" si="36"/>
        <v/>
      </c>
    </row>
    <row r="2310" spans="33:33" x14ac:dyDescent="0.3">
      <c r="AG2310" s="957" t="str">
        <f t="shared" si="36"/>
        <v/>
      </c>
    </row>
    <row r="2311" spans="33:33" x14ac:dyDescent="0.3">
      <c r="AG2311" s="957" t="str">
        <f t="shared" si="36"/>
        <v/>
      </c>
    </row>
    <row r="2312" spans="33:33" x14ac:dyDescent="0.3">
      <c r="AG2312" s="957" t="str">
        <f t="shared" si="36"/>
        <v/>
      </c>
    </row>
    <row r="2313" spans="33:33" x14ac:dyDescent="0.3">
      <c r="AG2313" s="957" t="str">
        <f t="shared" si="36"/>
        <v/>
      </c>
    </row>
    <row r="2314" spans="33:33" x14ac:dyDescent="0.3">
      <c r="AG2314" s="957" t="str">
        <f t="shared" si="36"/>
        <v/>
      </c>
    </row>
    <row r="2315" spans="33:33" x14ac:dyDescent="0.3">
      <c r="AG2315" s="957" t="str">
        <f t="shared" si="36"/>
        <v/>
      </c>
    </row>
    <row r="2316" spans="33:33" x14ac:dyDescent="0.3">
      <c r="AG2316" s="957" t="str">
        <f t="shared" si="36"/>
        <v/>
      </c>
    </row>
    <row r="2317" spans="33:33" x14ac:dyDescent="0.3">
      <c r="AG2317" s="957" t="str">
        <f t="shared" si="36"/>
        <v/>
      </c>
    </row>
    <row r="2318" spans="33:33" x14ac:dyDescent="0.3">
      <c r="AG2318" s="957" t="str">
        <f t="shared" si="36"/>
        <v/>
      </c>
    </row>
    <row r="2319" spans="33:33" x14ac:dyDescent="0.3">
      <c r="AG2319" s="957" t="str">
        <f t="shared" si="36"/>
        <v/>
      </c>
    </row>
    <row r="2320" spans="33:33" x14ac:dyDescent="0.3">
      <c r="AG2320" s="957" t="str">
        <f t="shared" si="36"/>
        <v/>
      </c>
    </row>
    <row r="2321" spans="33:33" x14ac:dyDescent="0.3">
      <c r="AG2321" s="957" t="str">
        <f t="shared" si="36"/>
        <v/>
      </c>
    </row>
    <row r="2322" spans="33:33" x14ac:dyDescent="0.3">
      <c r="AG2322" s="957" t="str">
        <f t="shared" si="36"/>
        <v/>
      </c>
    </row>
    <row r="2323" spans="33:33" x14ac:dyDescent="0.3">
      <c r="AG2323" s="957" t="str">
        <f t="shared" si="36"/>
        <v/>
      </c>
    </row>
    <row r="2324" spans="33:33" x14ac:dyDescent="0.3">
      <c r="AG2324" s="957" t="str">
        <f t="shared" si="36"/>
        <v/>
      </c>
    </row>
    <row r="2325" spans="33:33" x14ac:dyDescent="0.3">
      <c r="AG2325" s="957" t="str">
        <f t="shared" si="36"/>
        <v/>
      </c>
    </row>
    <row r="2326" spans="33:33" x14ac:dyDescent="0.3">
      <c r="AG2326" s="957" t="str">
        <f t="shared" si="36"/>
        <v/>
      </c>
    </row>
    <row r="2327" spans="33:33" x14ac:dyDescent="0.3">
      <c r="AG2327" s="957" t="str">
        <f t="shared" si="36"/>
        <v/>
      </c>
    </row>
    <row r="2328" spans="33:33" x14ac:dyDescent="0.3">
      <c r="AG2328" s="957" t="str">
        <f t="shared" si="36"/>
        <v/>
      </c>
    </row>
    <row r="2329" spans="33:33" x14ac:dyDescent="0.3">
      <c r="AG2329" s="957" t="str">
        <f t="shared" si="36"/>
        <v/>
      </c>
    </row>
    <row r="2330" spans="33:33" x14ac:dyDescent="0.3">
      <c r="AG2330" s="957" t="str">
        <f t="shared" si="36"/>
        <v/>
      </c>
    </row>
    <row r="2331" spans="33:33" x14ac:dyDescent="0.3">
      <c r="AG2331" s="957" t="str">
        <f t="shared" si="36"/>
        <v/>
      </c>
    </row>
    <row r="2332" spans="33:33" x14ac:dyDescent="0.3">
      <c r="AG2332" s="957" t="str">
        <f t="shared" si="36"/>
        <v/>
      </c>
    </row>
    <row r="2333" spans="33:33" x14ac:dyDescent="0.3">
      <c r="AG2333" s="957" t="str">
        <f t="shared" si="36"/>
        <v/>
      </c>
    </row>
    <row r="2334" spans="33:33" x14ac:dyDescent="0.3">
      <c r="AG2334" s="957" t="str">
        <f t="shared" si="36"/>
        <v/>
      </c>
    </row>
    <row r="2335" spans="33:33" x14ac:dyDescent="0.3">
      <c r="AG2335" s="957" t="str">
        <f t="shared" si="36"/>
        <v/>
      </c>
    </row>
    <row r="2336" spans="33:33" x14ac:dyDescent="0.3">
      <c r="AG2336" s="957" t="str">
        <f t="shared" si="36"/>
        <v/>
      </c>
    </row>
    <row r="2337" spans="33:33" x14ac:dyDescent="0.3">
      <c r="AG2337" s="957" t="str">
        <f t="shared" si="36"/>
        <v/>
      </c>
    </row>
    <row r="2338" spans="33:33" x14ac:dyDescent="0.3">
      <c r="AG2338" s="957" t="str">
        <f t="shared" si="36"/>
        <v/>
      </c>
    </row>
    <row r="2339" spans="33:33" x14ac:dyDescent="0.3">
      <c r="AG2339" s="957" t="str">
        <f t="shared" si="36"/>
        <v/>
      </c>
    </row>
    <row r="2340" spans="33:33" x14ac:dyDescent="0.3">
      <c r="AG2340" s="957" t="str">
        <f t="shared" si="36"/>
        <v/>
      </c>
    </row>
    <row r="2341" spans="33:33" x14ac:dyDescent="0.3">
      <c r="AG2341" s="957" t="str">
        <f t="shared" si="36"/>
        <v/>
      </c>
    </row>
    <row r="2342" spans="33:33" x14ac:dyDescent="0.3">
      <c r="AG2342" s="957" t="str">
        <f t="shared" si="36"/>
        <v/>
      </c>
    </row>
    <row r="2343" spans="33:33" x14ac:dyDescent="0.3">
      <c r="AG2343" s="957" t="str">
        <f t="shared" si="36"/>
        <v/>
      </c>
    </row>
    <row r="2344" spans="33:33" x14ac:dyDescent="0.3">
      <c r="AG2344" s="957" t="str">
        <f t="shared" si="36"/>
        <v/>
      </c>
    </row>
    <row r="2345" spans="33:33" x14ac:dyDescent="0.3">
      <c r="AG2345" s="957" t="str">
        <f t="shared" si="36"/>
        <v/>
      </c>
    </row>
    <row r="2346" spans="33:33" x14ac:dyDescent="0.3">
      <c r="AG2346" s="957" t="str">
        <f t="shared" si="36"/>
        <v/>
      </c>
    </row>
    <row r="2347" spans="33:33" x14ac:dyDescent="0.3">
      <c r="AG2347" s="957" t="str">
        <f t="shared" si="36"/>
        <v/>
      </c>
    </row>
    <row r="2348" spans="33:33" x14ac:dyDescent="0.3">
      <c r="AG2348" s="957" t="str">
        <f t="shared" si="36"/>
        <v/>
      </c>
    </row>
    <row r="2349" spans="33:33" x14ac:dyDescent="0.3">
      <c r="AG2349" s="957" t="str">
        <f t="shared" si="36"/>
        <v/>
      </c>
    </row>
    <row r="2350" spans="33:33" x14ac:dyDescent="0.3">
      <c r="AG2350" s="957" t="str">
        <f t="shared" si="36"/>
        <v/>
      </c>
    </row>
    <row r="2351" spans="33:33" x14ac:dyDescent="0.3">
      <c r="AG2351" s="957" t="str">
        <f t="shared" si="36"/>
        <v/>
      </c>
    </row>
    <row r="2352" spans="33:33" x14ac:dyDescent="0.3">
      <c r="AG2352" s="957" t="str">
        <f t="shared" si="36"/>
        <v/>
      </c>
    </row>
    <row r="2353" spans="33:33" x14ac:dyDescent="0.3">
      <c r="AG2353" s="957" t="str">
        <f t="shared" si="36"/>
        <v/>
      </c>
    </row>
    <row r="2354" spans="33:33" x14ac:dyDescent="0.3">
      <c r="AG2354" s="957" t="str">
        <f t="shared" si="36"/>
        <v/>
      </c>
    </row>
    <row r="2355" spans="33:33" x14ac:dyDescent="0.3">
      <c r="AG2355" s="957" t="str">
        <f t="shared" si="36"/>
        <v/>
      </c>
    </row>
    <row r="2356" spans="33:33" x14ac:dyDescent="0.3">
      <c r="AG2356" s="957" t="str">
        <f t="shared" si="36"/>
        <v/>
      </c>
    </row>
    <row r="2357" spans="33:33" x14ac:dyDescent="0.3">
      <c r="AG2357" s="957" t="str">
        <f t="shared" si="36"/>
        <v/>
      </c>
    </row>
    <row r="2358" spans="33:33" x14ac:dyDescent="0.3">
      <c r="AG2358" s="957" t="str">
        <f t="shared" si="36"/>
        <v/>
      </c>
    </row>
    <row r="2359" spans="33:33" x14ac:dyDescent="0.3">
      <c r="AG2359" s="957" t="str">
        <f t="shared" si="36"/>
        <v/>
      </c>
    </row>
    <row r="2360" spans="33:33" x14ac:dyDescent="0.3">
      <c r="AG2360" s="957" t="str">
        <f t="shared" si="36"/>
        <v/>
      </c>
    </row>
    <row r="2361" spans="33:33" x14ac:dyDescent="0.3">
      <c r="AG2361" s="957" t="str">
        <f t="shared" si="36"/>
        <v/>
      </c>
    </row>
    <row r="2362" spans="33:33" x14ac:dyDescent="0.3">
      <c r="AG2362" s="957" t="str">
        <f t="shared" si="36"/>
        <v/>
      </c>
    </row>
    <row r="2363" spans="33:33" x14ac:dyDescent="0.3">
      <c r="AG2363" s="957" t="str">
        <f t="shared" si="36"/>
        <v/>
      </c>
    </row>
    <row r="2364" spans="33:33" x14ac:dyDescent="0.3">
      <c r="AG2364" s="957" t="str">
        <f t="shared" si="36"/>
        <v/>
      </c>
    </row>
    <row r="2365" spans="33:33" x14ac:dyDescent="0.3">
      <c r="AG2365" s="957" t="str">
        <f t="shared" si="36"/>
        <v/>
      </c>
    </row>
    <row r="2366" spans="33:33" x14ac:dyDescent="0.3">
      <c r="AG2366" s="957" t="str">
        <f t="shared" si="36"/>
        <v/>
      </c>
    </row>
    <row r="2367" spans="33:33" x14ac:dyDescent="0.3">
      <c r="AG2367" s="957" t="str">
        <f t="shared" si="36"/>
        <v/>
      </c>
    </row>
    <row r="2368" spans="33:33" x14ac:dyDescent="0.3">
      <c r="AG2368" s="957" t="str">
        <f t="shared" si="36"/>
        <v/>
      </c>
    </row>
    <row r="2369" spans="33:33" x14ac:dyDescent="0.3">
      <c r="AG2369" s="957" t="str">
        <f t="shared" si="36"/>
        <v/>
      </c>
    </row>
    <row r="2370" spans="33:33" x14ac:dyDescent="0.3">
      <c r="AG2370" s="957" t="str">
        <f t="shared" si="36"/>
        <v/>
      </c>
    </row>
    <row r="2371" spans="33:33" x14ac:dyDescent="0.3">
      <c r="AG2371" s="957" t="str">
        <f t="shared" ref="AG2371:AG2434" si="37">LEFT(A2371,12)</f>
        <v/>
      </c>
    </row>
    <row r="2372" spans="33:33" x14ac:dyDescent="0.3">
      <c r="AG2372" s="957" t="str">
        <f t="shared" si="37"/>
        <v/>
      </c>
    </row>
    <row r="2373" spans="33:33" x14ac:dyDescent="0.3">
      <c r="AG2373" s="957" t="str">
        <f t="shared" si="37"/>
        <v/>
      </c>
    </row>
    <row r="2374" spans="33:33" x14ac:dyDescent="0.3">
      <c r="AG2374" s="957" t="str">
        <f t="shared" si="37"/>
        <v/>
      </c>
    </row>
    <row r="2375" spans="33:33" x14ac:dyDescent="0.3">
      <c r="AG2375" s="957" t="str">
        <f t="shared" si="37"/>
        <v/>
      </c>
    </row>
    <row r="2376" spans="33:33" x14ac:dyDescent="0.3">
      <c r="AG2376" s="957" t="str">
        <f t="shared" si="37"/>
        <v/>
      </c>
    </row>
    <row r="2377" spans="33:33" x14ac:dyDescent="0.3">
      <c r="AG2377" s="957" t="str">
        <f t="shared" si="37"/>
        <v/>
      </c>
    </row>
    <row r="2378" spans="33:33" x14ac:dyDescent="0.3">
      <c r="AG2378" s="957" t="str">
        <f t="shared" si="37"/>
        <v/>
      </c>
    </row>
    <row r="2379" spans="33:33" x14ac:dyDescent="0.3">
      <c r="AG2379" s="957" t="str">
        <f t="shared" si="37"/>
        <v/>
      </c>
    </row>
    <row r="2380" spans="33:33" x14ac:dyDescent="0.3">
      <c r="AG2380" s="957" t="str">
        <f t="shared" si="37"/>
        <v/>
      </c>
    </row>
    <row r="2381" spans="33:33" x14ac:dyDescent="0.3">
      <c r="AG2381" s="957" t="str">
        <f t="shared" si="37"/>
        <v/>
      </c>
    </row>
    <row r="2382" spans="33:33" x14ac:dyDescent="0.3">
      <c r="AG2382" s="957" t="str">
        <f t="shared" si="37"/>
        <v/>
      </c>
    </row>
    <row r="2383" spans="33:33" x14ac:dyDescent="0.3">
      <c r="AG2383" s="957" t="str">
        <f t="shared" si="37"/>
        <v/>
      </c>
    </row>
    <row r="2384" spans="33:33" x14ac:dyDescent="0.3">
      <c r="AG2384" s="957" t="str">
        <f t="shared" si="37"/>
        <v/>
      </c>
    </row>
    <row r="2385" spans="33:33" x14ac:dyDescent="0.3">
      <c r="AG2385" s="957" t="str">
        <f t="shared" si="37"/>
        <v/>
      </c>
    </row>
    <row r="2386" spans="33:33" x14ac:dyDescent="0.3">
      <c r="AG2386" s="957" t="str">
        <f t="shared" si="37"/>
        <v/>
      </c>
    </row>
    <row r="2387" spans="33:33" x14ac:dyDescent="0.3">
      <c r="AG2387" s="957" t="str">
        <f t="shared" si="37"/>
        <v/>
      </c>
    </row>
    <row r="2388" spans="33:33" x14ac:dyDescent="0.3">
      <c r="AG2388" s="957" t="str">
        <f t="shared" si="37"/>
        <v/>
      </c>
    </row>
    <row r="2389" spans="33:33" x14ac:dyDescent="0.3">
      <c r="AG2389" s="957" t="str">
        <f t="shared" si="37"/>
        <v/>
      </c>
    </row>
    <row r="2390" spans="33:33" x14ac:dyDescent="0.3">
      <c r="AG2390" s="957" t="str">
        <f t="shared" si="37"/>
        <v/>
      </c>
    </row>
    <row r="2391" spans="33:33" x14ac:dyDescent="0.3">
      <c r="AG2391" s="957" t="str">
        <f t="shared" si="37"/>
        <v/>
      </c>
    </row>
    <row r="2392" spans="33:33" x14ac:dyDescent="0.3">
      <c r="AG2392" s="957" t="str">
        <f t="shared" si="37"/>
        <v/>
      </c>
    </row>
    <row r="2393" spans="33:33" x14ac:dyDescent="0.3">
      <c r="AG2393" s="957" t="str">
        <f t="shared" si="37"/>
        <v/>
      </c>
    </row>
    <row r="2394" spans="33:33" x14ac:dyDescent="0.3">
      <c r="AG2394" s="957" t="str">
        <f t="shared" si="37"/>
        <v/>
      </c>
    </row>
    <row r="2395" spans="33:33" x14ac:dyDescent="0.3">
      <c r="AG2395" s="957" t="str">
        <f t="shared" si="37"/>
        <v/>
      </c>
    </row>
    <row r="2396" spans="33:33" x14ac:dyDescent="0.3">
      <c r="AG2396" s="957" t="str">
        <f t="shared" si="37"/>
        <v/>
      </c>
    </row>
    <row r="2397" spans="33:33" x14ac:dyDescent="0.3">
      <c r="AG2397" s="957" t="str">
        <f t="shared" si="37"/>
        <v/>
      </c>
    </row>
    <row r="2398" spans="33:33" x14ac:dyDescent="0.3">
      <c r="AG2398" s="957" t="str">
        <f t="shared" si="37"/>
        <v/>
      </c>
    </row>
    <row r="2399" spans="33:33" x14ac:dyDescent="0.3">
      <c r="AG2399" s="957" t="str">
        <f t="shared" si="37"/>
        <v/>
      </c>
    </row>
    <row r="2400" spans="33:33" x14ac:dyDescent="0.3">
      <c r="AG2400" s="957" t="str">
        <f t="shared" si="37"/>
        <v/>
      </c>
    </row>
    <row r="2401" spans="33:33" x14ac:dyDescent="0.3">
      <c r="AG2401" s="957" t="str">
        <f t="shared" si="37"/>
        <v/>
      </c>
    </row>
    <row r="2402" spans="33:33" x14ac:dyDescent="0.3">
      <c r="AG2402" s="957" t="str">
        <f t="shared" si="37"/>
        <v/>
      </c>
    </row>
    <row r="2403" spans="33:33" x14ac:dyDescent="0.3">
      <c r="AG2403" s="957" t="str">
        <f t="shared" si="37"/>
        <v/>
      </c>
    </row>
    <row r="2404" spans="33:33" x14ac:dyDescent="0.3">
      <c r="AG2404" s="957" t="str">
        <f t="shared" si="37"/>
        <v/>
      </c>
    </row>
    <row r="2405" spans="33:33" x14ac:dyDescent="0.3">
      <c r="AG2405" s="957" t="str">
        <f t="shared" si="37"/>
        <v/>
      </c>
    </row>
    <row r="2406" spans="33:33" x14ac:dyDescent="0.3">
      <c r="AG2406" s="957" t="str">
        <f t="shared" si="37"/>
        <v/>
      </c>
    </row>
    <row r="2407" spans="33:33" x14ac:dyDescent="0.3">
      <c r="AG2407" s="957" t="str">
        <f t="shared" si="37"/>
        <v/>
      </c>
    </row>
    <row r="2408" spans="33:33" x14ac:dyDescent="0.3">
      <c r="AG2408" s="957" t="str">
        <f t="shared" si="37"/>
        <v/>
      </c>
    </row>
    <row r="2409" spans="33:33" x14ac:dyDescent="0.3">
      <c r="AG2409" s="957" t="str">
        <f t="shared" si="37"/>
        <v/>
      </c>
    </row>
    <row r="2410" spans="33:33" x14ac:dyDescent="0.3">
      <c r="AG2410" s="957" t="str">
        <f t="shared" si="37"/>
        <v/>
      </c>
    </row>
    <row r="2411" spans="33:33" x14ac:dyDescent="0.3">
      <c r="AG2411" s="957" t="str">
        <f t="shared" si="37"/>
        <v/>
      </c>
    </row>
    <row r="2412" spans="33:33" x14ac:dyDescent="0.3">
      <c r="AG2412" s="957" t="str">
        <f t="shared" si="37"/>
        <v/>
      </c>
    </row>
    <row r="2413" spans="33:33" x14ac:dyDescent="0.3">
      <c r="AG2413" s="957" t="str">
        <f t="shared" si="37"/>
        <v/>
      </c>
    </row>
    <row r="2414" spans="33:33" x14ac:dyDescent="0.3">
      <c r="AG2414" s="957" t="str">
        <f t="shared" si="37"/>
        <v/>
      </c>
    </row>
    <row r="2415" spans="33:33" x14ac:dyDescent="0.3">
      <c r="AG2415" s="957" t="str">
        <f t="shared" si="37"/>
        <v/>
      </c>
    </row>
    <row r="2416" spans="33:33" x14ac:dyDescent="0.3">
      <c r="AG2416" s="957" t="str">
        <f t="shared" si="37"/>
        <v/>
      </c>
    </row>
    <row r="2417" spans="33:33" x14ac:dyDescent="0.3">
      <c r="AG2417" s="957" t="str">
        <f t="shared" si="37"/>
        <v/>
      </c>
    </row>
    <row r="2418" spans="33:33" x14ac:dyDescent="0.3">
      <c r="AG2418" s="957" t="str">
        <f t="shared" si="37"/>
        <v/>
      </c>
    </row>
    <row r="2419" spans="33:33" x14ac:dyDescent="0.3">
      <c r="AG2419" s="957" t="str">
        <f t="shared" si="37"/>
        <v/>
      </c>
    </row>
    <row r="2420" spans="33:33" x14ac:dyDescent="0.3">
      <c r="AG2420" s="957" t="str">
        <f t="shared" si="37"/>
        <v/>
      </c>
    </row>
    <row r="2421" spans="33:33" x14ac:dyDescent="0.3">
      <c r="AG2421" s="957" t="str">
        <f t="shared" si="37"/>
        <v/>
      </c>
    </row>
    <row r="2422" spans="33:33" x14ac:dyDescent="0.3">
      <c r="AG2422" s="957" t="str">
        <f t="shared" si="37"/>
        <v/>
      </c>
    </row>
    <row r="2423" spans="33:33" x14ac:dyDescent="0.3">
      <c r="AG2423" s="957" t="str">
        <f t="shared" si="37"/>
        <v/>
      </c>
    </row>
    <row r="2424" spans="33:33" x14ac:dyDescent="0.3">
      <c r="AG2424" s="957" t="str">
        <f t="shared" si="37"/>
        <v/>
      </c>
    </row>
    <row r="2425" spans="33:33" x14ac:dyDescent="0.3">
      <c r="AG2425" s="957" t="str">
        <f t="shared" si="37"/>
        <v/>
      </c>
    </row>
    <row r="2426" spans="33:33" x14ac:dyDescent="0.3">
      <c r="AG2426" s="957" t="str">
        <f t="shared" si="37"/>
        <v/>
      </c>
    </row>
    <row r="2427" spans="33:33" x14ac:dyDescent="0.3">
      <c r="AG2427" s="957" t="str">
        <f t="shared" si="37"/>
        <v/>
      </c>
    </row>
    <row r="2428" spans="33:33" x14ac:dyDescent="0.3">
      <c r="AG2428" s="957" t="str">
        <f t="shared" si="37"/>
        <v/>
      </c>
    </row>
    <row r="2429" spans="33:33" x14ac:dyDescent="0.3">
      <c r="AG2429" s="957" t="str">
        <f t="shared" si="37"/>
        <v/>
      </c>
    </row>
    <row r="2430" spans="33:33" x14ac:dyDescent="0.3">
      <c r="AG2430" s="957" t="str">
        <f t="shared" si="37"/>
        <v/>
      </c>
    </row>
    <row r="2431" spans="33:33" x14ac:dyDescent="0.3">
      <c r="AG2431" s="957" t="str">
        <f t="shared" si="37"/>
        <v/>
      </c>
    </row>
    <row r="2432" spans="33:33" x14ac:dyDescent="0.3">
      <c r="AG2432" s="957" t="str">
        <f t="shared" si="37"/>
        <v/>
      </c>
    </row>
    <row r="2433" spans="33:33" x14ac:dyDescent="0.3">
      <c r="AG2433" s="957" t="str">
        <f t="shared" si="37"/>
        <v/>
      </c>
    </row>
    <row r="2434" spans="33:33" x14ac:dyDescent="0.3">
      <c r="AG2434" s="957" t="str">
        <f t="shared" si="37"/>
        <v/>
      </c>
    </row>
    <row r="2435" spans="33:33" x14ac:dyDescent="0.3">
      <c r="AG2435" s="957" t="str">
        <f t="shared" ref="AG2435:AG2498" si="38">LEFT(A2435,12)</f>
        <v/>
      </c>
    </row>
    <row r="2436" spans="33:33" x14ac:dyDescent="0.3">
      <c r="AG2436" s="957" t="str">
        <f t="shared" si="38"/>
        <v/>
      </c>
    </row>
    <row r="2437" spans="33:33" x14ac:dyDescent="0.3">
      <c r="AG2437" s="957" t="str">
        <f t="shared" si="38"/>
        <v/>
      </c>
    </row>
    <row r="2438" spans="33:33" x14ac:dyDescent="0.3">
      <c r="AG2438" s="957" t="str">
        <f t="shared" si="38"/>
        <v/>
      </c>
    </row>
    <row r="2439" spans="33:33" x14ac:dyDescent="0.3">
      <c r="AG2439" s="957" t="str">
        <f t="shared" si="38"/>
        <v/>
      </c>
    </row>
    <row r="2440" spans="33:33" x14ac:dyDescent="0.3">
      <c r="AG2440" s="957" t="str">
        <f t="shared" si="38"/>
        <v/>
      </c>
    </row>
    <row r="2441" spans="33:33" x14ac:dyDescent="0.3">
      <c r="AG2441" s="957" t="str">
        <f t="shared" si="38"/>
        <v/>
      </c>
    </row>
    <row r="2442" spans="33:33" x14ac:dyDescent="0.3">
      <c r="AG2442" s="957" t="str">
        <f t="shared" si="38"/>
        <v/>
      </c>
    </row>
    <row r="2443" spans="33:33" x14ac:dyDescent="0.3">
      <c r="AG2443" s="957" t="str">
        <f t="shared" si="38"/>
        <v/>
      </c>
    </row>
    <row r="2444" spans="33:33" x14ac:dyDescent="0.3">
      <c r="AG2444" s="957" t="str">
        <f t="shared" si="38"/>
        <v/>
      </c>
    </row>
    <row r="2445" spans="33:33" x14ac:dyDescent="0.3">
      <c r="AG2445" s="957" t="str">
        <f t="shared" si="38"/>
        <v/>
      </c>
    </row>
    <row r="2446" spans="33:33" x14ac:dyDescent="0.3">
      <c r="AG2446" s="957" t="str">
        <f t="shared" si="38"/>
        <v/>
      </c>
    </row>
    <row r="2447" spans="33:33" x14ac:dyDescent="0.3">
      <c r="AG2447" s="957" t="str">
        <f t="shared" si="38"/>
        <v/>
      </c>
    </row>
    <row r="2448" spans="33:33" x14ac:dyDescent="0.3">
      <c r="AG2448" s="957" t="str">
        <f t="shared" si="38"/>
        <v/>
      </c>
    </row>
    <row r="2449" spans="33:33" x14ac:dyDescent="0.3">
      <c r="AG2449" s="957" t="str">
        <f t="shared" si="38"/>
        <v/>
      </c>
    </row>
    <row r="2450" spans="33:33" x14ac:dyDescent="0.3">
      <c r="AG2450" s="957" t="str">
        <f t="shared" si="38"/>
        <v/>
      </c>
    </row>
    <row r="2451" spans="33:33" x14ac:dyDescent="0.3">
      <c r="AG2451" s="957" t="str">
        <f t="shared" si="38"/>
        <v/>
      </c>
    </row>
    <row r="2452" spans="33:33" x14ac:dyDescent="0.3">
      <c r="AG2452" s="957" t="str">
        <f t="shared" si="38"/>
        <v/>
      </c>
    </row>
    <row r="2453" spans="33:33" x14ac:dyDescent="0.3">
      <c r="AG2453" s="957" t="str">
        <f t="shared" si="38"/>
        <v/>
      </c>
    </row>
    <row r="2454" spans="33:33" x14ac:dyDescent="0.3">
      <c r="AG2454" s="957" t="str">
        <f t="shared" si="38"/>
        <v/>
      </c>
    </row>
    <row r="2455" spans="33:33" x14ac:dyDescent="0.3">
      <c r="AG2455" s="957" t="str">
        <f t="shared" si="38"/>
        <v/>
      </c>
    </row>
    <row r="2456" spans="33:33" x14ac:dyDescent="0.3">
      <c r="AG2456" s="957" t="str">
        <f t="shared" si="38"/>
        <v/>
      </c>
    </row>
    <row r="2457" spans="33:33" x14ac:dyDescent="0.3">
      <c r="AG2457" s="957" t="str">
        <f t="shared" si="38"/>
        <v/>
      </c>
    </row>
    <row r="2458" spans="33:33" x14ac:dyDescent="0.3">
      <c r="AG2458" s="957" t="str">
        <f t="shared" si="38"/>
        <v/>
      </c>
    </row>
    <row r="2459" spans="33:33" x14ac:dyDescent="0.3">
      <c r="AG2459" s="957" t="str">
        <f t="shared" si="38"/>
        <v/>
      </c>
    </row>
    <row r="2460" spans="33:33" x14ac:dyDescent="0.3">
      <c r="AG2460" s="957" t="str">
        <f t="shared" si="38"/>
        <v/>
      </c>
    </row>
    <row r="2461" spans="33:33" x14ac:dyDescent="0.3">
      <c r="AG2461" s="957" t="str">
        <f t="shared" si="38"/>
        <v/>
      </c>
    </row>
    <row r="2462" spans="33:33" x14ac:dyDescent="0.3">
      <c r="AG2462" s="957" t="str">
        <f t="shared" si="38"/>
        <v/>
      </c>
    </row>
    <row r="2463" spans="33:33" x14ac:dyDescent="0.3">
      <c r="AG2463" s="957" t="str">
        <f t="shared" si="38"/>
        <v/>
      </c>
    </row>
    <row r="2464" spans="33:33" x14ac:dyDescent="0.3">
      <c r="AG2464" s="957" t="str">
        <f t="shared" si="38"/>
        <v/>
      </c>
    </row>
    <row r="2465" spans="33:33" x14ac:dyDescent="0.3">
      <c r="AG2465" s="957" t="str">
        <f t="shared" si="38"/>
        <v/>
      </c>
    </row>
    <row r="2466" spans="33:33" x14ac:dyDescent="0.3">
      <c r="AG2466" s="957" t="str">
        <f t="shared" si="38"/>
        <v/>
      </c>
    </row>
    <row r="2467" spans="33:33" x14ac:dyDescent="0.3">
      <c r="AG2467" s="957" t="str">
        <f t="shared" si="38"/>
        <v/>
      </c>
    </row>
    <row r="2468" spans="33:33" x14ac:dyDescent="0.3">
      <c r="AG2468" s="957" t="str">
        <f t="shared" si="38"/>
        <v/>
      </c>
    </row>
    <row r="2469" spans="33:33" x14ac:dyDescent="0.3">
      <c r="AG2469" s="957" t="str">
        <f t="shared" si="38"/>
        <v/>
      </c>
    </row>
    <row r="2470" spans="33:33" x14ac:dyDescent="0.3">
      <c r="AG2470" s="957" t="str">
        <f t="shared" si="38"/>
        <v/>
      </c>
    </row>
    <row r="2471" spans="33:33" x14ac:dyDescent="0.3">
      <c r="AG2471" s="957" t="str">
        <f t="shared" si="38"/>
        <v/>
      </c>
    </row>
    <row r="2472" spans="33:33" x14ac:dyDescent="0.3">
      <c r="AG2472" s="957" t="str">
        <f t="shared" si="38"/>
        <v/>
      </c>
    </row>
    <row r="2473" spans="33:33" x14ac:dyDescent="0.3">
      <c r="AG2473" s="957" t="str">
        <f t="shared" si="38"/>
        <v/>
      </c>
    </row>
    <row r="2474" spans="33:33" x14ac:dyDescent="0.3">
      <c r="AG2474" s="957" t="str">
        <f t="shared" si="38"/>
        <v/>
      </c>
    </row>
    <row r="2475" spans="33:33" x14ac:dyDescent="0.3">
      <c r="AG2475" s="957" t="str">
        <f t="shared" si="38"/>
        <v/>
      </c>
    </row>
    <row r="2476" spans="33:33" x14ac:dyDescent="0.3">
      <c r="AG2476" s="957" t="str">
        <f t="shared" si="38"/>
        <v/>
      </c>
    </row>
    <row r="2477" spans="33:33" x14ac:dyDescent="0.3">
      <c r="AG2477" s="957" t="str">
        <f t="shared" si="38"/>
        <v/>
      </c>
    </row>
    <row r="2478" spans="33:33" x14ac:dyDescent="0.3">
      <c r="AG2478" s="957" t="str">
        <f t="shared" si="38"/>
        <v/>
      </c>
    </row>
    <row r="2479" spans="33:33" x14ac:dyDescent="0.3">
      <c r="AG2479" s="957" t="str">
        <f t="shared" si="38"/>
        <v/>
      </c>
    </row>
    <row r="2480" spans="33:33" x14ac:dyDescent="0.3">
      <c r="AG2480" s="957" t="str">
        <f t="shared" si="38"/>
        <v/>
      </c>
    </row>
    <row r="2481" spans="33:33" x14ac:dyDescent="0.3">
      <c r="AG2481" s="957" t="str">
        <f t="shared" si="38"/>
        <v/>
      </c>
    </row>
    <row r="2482" spans="33:33" x14ac:dyDescent="0.3">
      <c r="AG2482" s="957" t="str">
        <f t="shared" si="38"/>
        <v/>
      </c>
    </row>
    <row r="2483" spans="33:33" x14ac:dyDescent="0.3">
      <c r="AG2483" s="957" t="str">
        <f t="shared" si="38"/>
        <v/>
      </c>
    </row>
    <row r="2484" spans="33:33" x14ac:dyDescent="0.3">
      <c r="AG2484" s="957" t="str">
        <f t="shared" si="38"/>
        <v/>
      </c>
    </row>
    <row r="2485" spans="33:33" x14ac:dyDescent="0.3">
      <c r="AG2485" s="957" t="str">
        <f t="shared" si="38"/>
        <v/>
      </c>
    </row>
    <row r="2486" spans="33:33" x14ac:dyDescent="0.3">
      <c r="AG2486" s="957" t="str">
        <f t="shared" si="38"/>
        <v/>
      </c>
    </row>
    <row r="2487" spans="33:33" x14ac:dyDescent="0.3">
      <c r="AG2487" s="957" t="str">
        <f t="shared" si="38"/>
        <v/>
      </c>
    </row>
    <row r="2488" spans="33:33" x14ac:dyDescent="0.3">
      <c r="AG2488" s="957" t="str">
        <f t="shared" si="38"/>
        <v/>
      </c>
    </row>
    <row r="2489" spans="33:33" x14ac:dyDescent="0.3">
      <c r="AG2489" s="957" t="str">
        <f t="shared" si="38"/>
        <v/>
      </c>
    </row>
    <row r="2490" spans="33:33" x14ac:dyDescent="0.3">
      <c r="AG2490" s="957" t="str">
        <f t="shared" si="38"/>
        <v/>
      </c>
    </row>
    <row r="2491" spans="33:33" x14ac:dyDescent="0.3">
      <c r="AG2491" s="957" t="str">
        <f t="shared" si="38"/>
        <v/>
      </c>
    </row>
    <row r="2492" spans="33:33" x14ac:dyDescent="0.3">
      <c r="AG2492" s="957" t="str">
        <f t="shared" si="38"/>
        <v/>
      </c>
    </row>
    <row r="2493" spans="33:33" x14ac:dyDescent="0.3">
      <c r="AG2493" s="957" t="str">
        <f t="shared" si="38"/>
        <v/>
      </c>
    </row>
    <row r="2494" spans="33:33" x14ac:dyDescent="0.3">
      <c r="AG2494" s="957" t="str">
        <f t="shared" si="38"/>
        <v/>
      </c>
    </row>
    <row r="2495" spans="33:33" x14ac:dyDescent="0.3">
      <c r="AG2495" s="957" t="str">
        <f t="shared" si="38"/>
        <v/>
      </c>
    </row>
    <row r="2496" spans="33:33" x14ac:dyDescent="0.3">
      <c r="AG2496" s="957" t="str">
        <f t="shared" si="38"/>
        <v/>
      </c>
    </row>
    <row r="2497" spans="33:33" x14ac:dyDescent="0.3">
      <c r="AG2497" s="957" t="str">
        <f t="shared" si="38"/>
        <v/>
      </c>
    </row>
    <row r="2498" spans="33:33" x14ac:dyDescent="0.3">
      <c r="AG2498" s="957" t="str">
        <f t="shared" si="38"/>
        <v/>
      </c>
    </row>
    <row r="2499" spans="33:33" x14ac:dyDescent="0.3">
      <c r="AG2499" s="957" t="str">
        <f t="shared" ref="AG2499:AG2562" si="39">LEFT(A2499,12)</f>
        <v/>
      </c>
    </row>
    <row r="2500" spans="33:33" x14ac:dyDescent="0.3">
      <c r="AG2500" s="957" t="str">
        <f t="shared" si="39"/>
        <v/>
      </c>
    </row>
    <row r="2501" spans="33:33" x14ac:dyDescent="0.3">
      <c r="AG2501" s="957" t="str">
        <f t="shared" si="39"/>
        <v/>
      </c>
    </row>
    <row r="2502" spans="33:33" x14ac:dyDescent="0.3">
      <c r="AG2502" s="957" t="str">
        <f t="shared" si="39"/>
        <v/>
      </c>
    </row>
    <row r="2503" spans="33:33" x14ac:dyDescent="0.3">
      <c r="AG2503" s="957" t="str">
        <f t="shared" si="39"/>
        <v/>
      </c>
    </row>
    <row r="2504" spans="33:33" x14ac:dyDescent="0.3">
      <c r="AG2504" s="957" t="str">
        <f t="shared" si="39"/>
        <v/>
      </c>
    </row>
    <row r="2505" spans="33:33" x14ac:dyDescent="0.3">
      <c r="AG2505" s="957" t="str">
        <f t="shared" si="39"/>
        <v/>
      </c>
    </row>
    <row r="2506" spans="33:33" x14ac:dyDescent="0.3">
      <c r="AG2506" s="957" t="str">
        <f t="shared" si="39"/>
        <v/>
      </c>
    </row>
    <row r="2507" spans="33:33" x14ac:dyDescent="0.3">
      <c r="AG2507" s="957" t="str">
        <f t="shared" si="39"/>
        <v/>
      </c>
    </row>
    <row r="2508" spans="33:33" x14ac:dyDescent="0.3">
      <c r="AG2508" s="957" t="str">
        <f t="shared" si="39"/>
        <v/>
      </c>
    </row>
    <row r="2509" spans="33:33" x14ac:dyDescent="0.3">
      <c r="AG2509" s="957" t="str">
        <f t="shared" si="39"/>
        <v/>
      </c>
    </row>
    <row r="2510" spans="33:33" x14ac:dyDescent="0.3">
      <c r="AG2510" s="957" t="str">
        <f t="shared" si="39"/>
        <v/>
      </c>
    </row>
    <row r="2511" spans="33:33" x14ac:dyDescent="0.3">
      <c r="AG2511" s="957" t="str">
        <f t="shared" si="39"/>
        <v/>
      </c>
    </row>
    <row r="2512" spans="33:33" x14ac:dyDescent="0.3">
      <c r="AG2512" s="957" t="str">
        <f t="shared" si="39"/>
        <v/>
      </c>
    </row>
    <row r="2513" spans="33:33" x14ac:dyDescent="0.3">
      <c r="AG2513" s="957" t="str">
        <f t="shared" si="39"/>
        <v/>
      </c>
    </row>
    <row r="2514" spans="33:33" x14ac:dyDescent="0.3">
      <c r="AG2514" s="957" t="str">
        <f t="shared" si="39"/>
        <v/>
      </c>
    </row>
    <row r="2515" spans="33:33" x14ac:dyDescent="0.3">
      <c r="AG2515" s="957" t="str">
        <f t="shared" si="39"/>
        <v/>
      </c>
    </row>
    <row r="2516" spans="33:33" x14ac:dyDescent="0.3">
      <c r="AG2516" s="957" t="str">
        <f t="shared" si="39"/>
        <v/>
      </c>
    </row>
    <row r="2517" spans="33:33" x14ac:dyDescent="0.3">
      <c r="AG2517" s="957" t="str">
        <f t="shared" si="39"/>
        <v/>
      </c>
    </row>
    <row r="2518" spans="33:33" x14ac:dyDescent="0.3">
      <c r="AG2518" s="957" t="str">
        <f t="shared" si="39"/>
        <v/>
      </c>
    </row>
    <row r="2519" spans="33:33" x14ac:dyDescent="0.3">
      <c r="AG2519" s="957" t="str">
        <f t="shared" si="39"/>
        <v/>
      </c>
    </row>
    <row r="2520" spans="33:33" x14ac:dyDescent="0.3">
      <c r="AG2520" s="957" t="str">
        <f t="shared" si="39"/>
        <v/>
      </c>
    </row>
    <row r="2521" spans="33:33" x14ac:dyDescent="0.3">
      <c r="AG2521" s="957" t="str">
        <f t="shared" si="39"/>
        <v/>
      </c>
    </row>
    <row r="2522" spans="33:33" x14ac:dyDescent="0.3">
      <c r="AG2522" s="957" t="str">
        <f t="shared" si="39"/>
        <v/>
      </c>
    </row>
    <row r="2523" spans="33:33" x14ac:dyDescent="0.3">
      <c r="AG2523" s="957" t="str">
        <f t="shared" si="39"/>
        <v/>
      </c>
    </row>
    <row r="2524" spans="33:33" x14ac:dyDescent="0.3">
      <c r="AG2524" s="957" t="str">
        <f t="shared" si="39"/>
        <v/>
      </c>
    </row>
    <row r="2525" spans="33:33" x14ac:dyDescent="0.3">
      <c r="AG2525" s="957" t="str">
        <f t="shared" si="39"/>
        <v/>
      </c>
    </row>
    <row r="2526" spans="33:33" x14ac:dyDescent="0.3">
      <c r="AG2526" s="957" t="str">
        <f t="shared" si="39"/>
        <v/>
      </c>
    </row>
    <row r="2527" spans="33:33" x14ac:dyDescent="0.3">
      <c r="AG2527" s="957" t="str">
        <f t="shared" si="39"/>
        <v/>
      </c>
    </row>
    <row r="2528" spans="33:33" x14ac:dyDescent="0.3">
      <c r="AG2528" s="957" t="str">
        <f t="shared" si="39"/>
        <v/>
      </c>
    </row>
    <row r="2529" spans="33:33" x14ac:dyDescent="0.3">
      <c r="AG2529" s="957" t="str">
        <f t="shared" si="39"/>
        <v/>
      </c>
    </row>
    <row r="2530" spans="33:33" x14ac:dyDescent="0.3">
      <c r="AG2530" s="957" t="str">
        <f t="shared" si="39"/>
        <v/>
      </c>
    </row>
    <row r="2531" spans="33:33" x14ac:dyDescent="0.3">
      <c r="AG2531" s="957" t="str">
        <f t="shared" si="39"/>
        <v/>
      </c>
    </row>
    <row r="2532" spans="33:33" x14ac:dyDescent="0.3">
      <c r="AG2532" s="957" t="str">
        <f t="shared" si="39"/>
        <v/>
      </c>
    </row>
    <row r="2533" spans="33:33" x14ac:dyDescent="0.3">
      <c r="AG2533" s="957" t="str">
        <f t="shared" si="39"/>
        <v/>
      </c>
    </row>
    <row r="2534" spans="33:33" x14ac:dyDescent="0.3">
      <c r="AG2534" s="957" t="str">
        <f t="shared" si="39"/>
        <v/>
      </c>
    </row>
    <row r="2535" spans="33:33" x14ac:dyDescent="0.3">
      <c r="AG2535" s="957" t="str">
        <f t="shared" si="39"/>
        <v/>
      </c>
    </row>
    <row r="2536" spans="33:33" x14ac:dyDescent="0.3">
      <c r="AG2536" s="957" t="str">
        <f t="shared" si="39"/>
        <v/>
      </c>
    </row>
    <row r="2537" spans="33:33" x14ac:dyDescent="0.3">
      <c r="AG2537" s="957" t="str">
        <f t="shared" si="39"/>
        <v/>
      </c>
    </row>
    <row r="2538" spans="33:33" x14ac:dyDescent="0.3">
      <c r="AG2538" s="957" t="str">
        <f t="shared" si="39"/>
        <v/>
      </c>
    </row>
    <row r="2539" spans="33:33" x14ac:dyDescent="0.3">
      <c r="AG2539" s="957" t="str">
        <f t="shared" si="39"/>
        <v/>
      </c>
    </row>
    <row r="2540" spans="33:33" x14ac:dyDescent="0.3">
      <c r="AG2540" s="957" t="str">
        <f t="shared" si="39"/>
        <v/>
      </c>
    </row>
    <row r="2541" spans="33:33" x14ac:dyDescent="0.3">
      <c r="AG2541" s="957" t="str">
        <f t="shared" si="39"/>
        <v/>
      </c>
    </row>
    <row r="2542" spans="33:33" x14ac:dyDescent="0.3">
      <c r="AG2542" s="957" t="str">
        <f t="shared" si="39"/>
        <v/>
      </c>
    </row>
    <row r="2543" spans="33:33" x14ac:dyDescent="0.3">
      <c r="AG2543" s="957" t="str">
        <f t="shared" si="39"/>
        <v/>
      </c>
    </row>
    <row r="2544" spans="33:33" x14ac:dyDescent="0.3">
      <c r="AG2544" s="957" t="str">
        <f t="shared" si="39"/>
        <v/>
      </c>
    </row>
    <row r="2545" spans="33:33" x14ac:dyDescent="0.3">
      <c r="AG2545" s="957" t="str">
        <f t="shared" si="39"/>
        <v/>
      </c>
    </row>
    <row r="2546" spans="33:33" x14ac:dyDescent="0.3">
      <c r="AG2546" s="957" t="str">
        <f t="shared" si="39"/>
        <v/>
      </c>
    </row>
    <row r="2547" spans="33:33" x14ac:dyDescent="0.3">
      <c r="AG2547" s="957" t="str">
        <f t="shared" si="39"/>
        <v/>
      </c>
    </row>
    <row r="2548" spans="33:33" x14ac:dyDescent="0.3">
      <c r="AG2548" s="957" t="str">
        <f t="shared" si="39"/>
        <v/>
      </c>
    </row>
    <row r="2549" spans="33:33" x14ac:dyDescent="0.3">
      <c r="AG2549" s="957" t="str">
        <f t="shared" si="39"/>
        <v/>
      </c>
    </row>
    <row r="2550" spans="33:33" x14ac:dyDescent="0.3">
      <c r="AG2550" s="957" t="str">
        <f t="shared" si="39"/>
        <v/>
      </c>
    </row>
    <row r="2551" spans="33:33" x14ac:dyDescent="0.3">
      <c r="AG2551" s="957" t="str">
        <f t="shared" si="39"/>
        <v/>
      </c>
    </row>
    <row r="2552" spans="33:33" x14ac:dyDescent="0.3">
      <c r="AG2552" s="957" t="str">
        <f t="shared" si="39"/>
        <v/>
      </c>
    </row>
    <row r="2553" spans="33:33" x14ac:dyDescent="0.3">
      <c r="AG2553" s="957" t="str">
        <f t="shared" si="39"/>
        <v/>
      </c>
    </row>
    <row r="2554" spans="33:33" x14ac:dyDescent="0.3">
      <c r="AG2554" s="957" t="str">
        <f t="shared" si="39"/>
        <v/>
      </c>
    </row>
    <row r="2555" spans="33:33" x14ac:dyDescent="0.3">
      <c r="AG2555" s="957" t="str">
        <f t="shared" si="39"/>
        <v/>
      </c>
    </row>
    <row r="2556" spans="33:33" x14ac:dyDescent="0.3">
      <c r="AG2556" s="957" t="str">
        <f t="shared" si="39"/>
        <v/>
      </c>
    </row>
    <row r="2557" spans="33:33" x14ac:dyDescent="0.3">
      <c r="AG2557" s="957" t="str">
        <f t="shared" si="39"/>
        <v/>
      </c>
    </row>
    <row r="2558" spans="33:33" x14ac:dyDescent="0.3">
      <c r="AG2558" s="957" t="str">
        <f t="shared" si="39"/>
        <v/>
      </c>
    </row>
    <row r="2559" spans="33:33" x14ac:dyDescent="0.3">
      <c r="AG2559" s="957" t="str">
        <f t="shared" si="39"/>
        <v/>
      </c>
    </row>
    <row r="2560" spans="33:33" x14ac:dyDescent="0.3">
      <c r="AG2560" s="957" t="str">
        <f t="shared" si="39"/>
        <v/>
      </c>
    </row>
    <row r="2561" spans="33:33" x14ac:dyDescent="0.3">
      <c r="AG2561" s="957" t="str">
        <f t="shared" si="39"/>
        <v/>
      </c>
    </row>
    <row r="2562" spans="33:33" x14ac:dyDescent="0.3">
      <c r="AG2562" s="957" t="str">
        <f t="shared" si="39"/>
        <v/>
      </c>
    </row>
    <row r="2563" spans="33:33" x14ac:dyDescent="0.3">
      <c r="AG2563" s="957" t="str">
        <f t="shared" ref="AG2563:AG2626" si="40">LEFT(A2563,12)</f>
        <v/>
      </c>
    </row>
    <row r="2564" spans="33:33" x14ac:dyDescent="0.3">
      <c r="AG2564" s="957" t="str">
        <f t="shared" si="40"/>
        <v/>
      </c>
    </row>
    <row r="2565" spans="33:33" x14ac:dyDescent="0.3">
      <c r="AG2565" s="957" t="str">
        <f t="shared" si="40"/>
        <v/>
      </c>
    </row>
    <row r="2566" spans="33:33" x14ac:dyDescent="0.3">
      <c r="AG2566" s="957" t="str">
        <f t="shared" si="40"/>
        <v/>
      </c>
    </row>
    <row r="2567" spans="33:33" x14ac:dyDescent="0.3">
      <c r="AG2567" s="957" t="str">
        <f t="shared" si="40"/>
        <v/>
      </c>
    </row>
    <row r="2568" spans="33:33" x14ac:dyDescent="0.3">
      <c r="AG2568" s="957" t="str">
        <f t="shared" si="40"/>
        <v/>
      </c>
    </row>
    <row r="2569" spans="33:33" x14ac:dyDescent="0.3">
      <c r="AG2569" s="957" t="str">
        <f t="shared" si="40"/>
        <v/>
      </c>
    </row>
    <row r="2570" spans="33:33" x14ac:dyDescent="0.3">
      <c r="AG2570" s="957" t="str">
        <f t="shared" si="40"/>
        <v/>
      </c>
    </row>
    <row r="2571" spans="33:33" x14ac:dyDescent="0.3">
      <c r="AG2571" s="957" t="str">
        <f t="shared" si="40"/>
        <v/>
      </c>
    </row>
    <row r="2572" spans="33:33" x14ac:dyDescent="0.3">
      <c r="AG2572" s="957" t="str">
        <f t="shared" si="40"/>
        <v/>
      </c>
    </row>
    <row r="2573" spans="33:33" x14ac:dyDescent="0.3">
      <c r="AG2573" s="957" t="str">
        <f t="shared" si="40"/>
        <v/>
      </c>
    </row>
    <row r="2574" spans="33:33" x14ac:dyDescent="0.3">
      <c r="AG2574" s="957" t="str">
        <f t="shared" si="40"/>
        <v/>
      </c>
    </row>
    <row r="2575" spans="33:33" x14ac:dyDescent="0.3">
      <c r="AG2575" s="957" t="str">
        <f t="shared" si="40"/>
        <v/>
      </c>
    </row>
    <row r="2576" spans="33:33" x14ac:dyDescent="0.3">
      <c r="AG2576" s="957" t="str">
        <f t="shared" si="40"/>
        <v/>
      </c>
    </row>
    <row r="2577" spans="33:33" x14ac:dyDescent="0.3">
      <c r="AG2577" s="957" t="str">
        <f t="shared" si="40"/>
        <v/>
      </c>
    </row>
    <row r="2578" spans="33:33" x14ac:dyDescent="0.3">
      <c r="AG2578" s="957" t="str">
        <f t="shared" si="40"/>
        <v/>
      </c>
    </row>
    <row r="2579" spans="33:33" x14ac:dyDescent="0.3">
      <c r="AG2579" s="957" t="str">
        <f t="shared" si="40"/>
        <v/>
      </c>
    </row>
    <row r="2580" spans="33:33" x14ac:dyDescent="0.3">
      <c r="AG2580" s="957" t="str">
        <f t="shared" si="40"/>
        <v/>
      </c>
    </row>
    <row r="2581" spans="33:33" x14ac:dyDescent="0.3">
      <c r="AG2581" s="957" t="str">
        <f t="shared" si="40"/>
        <v/>
      </c>
    </row>
    <row r="2582" spans="33:33" x14ac:dyDescent="0.3">
      <c r="AG2582" s="957" t="str">
        <f t="shared" si="40"/>
        <v/>
      </c>
    </row>
    <row r="2583" spans="33:33" x14ac:dyDescent="0.3">
      <c r="AG2583" s="957" t="str">
        <f t="shared" si="40"/>
        <v/>
      </c>
    </row>
    <row r="2584" spans="33:33" x14ac:dyDescent="0.3">
      <c r="AG2584" s="957" t="str">
        <f t="shared" si="40"/>
        <v/>
      </c>
    </row>
    <row r="2585" spans="33:33" x14ac:dyDescent="0.3">
      <c r="AG2585" s="957" t="str">
        <f t="shared" si="40"/>
        <v/>
      </c>
    </row>
    <row r="2586" spans="33:33" x14ac:dyDescent="0.3">
      <c r="AG2586" s="957" t="str">
        <f t="shared" si="40"/>
        <v/>
      </c>
    </row>
    <row r="2587" spans="33:33" x14ac:dyDescent="0.3">
      <c r="AG2587" s="957" t="str">
        <f t="shared" si="40"/>
        <v/>
      </c>
    </row>
    <row r="2588" spans="33:33" x14ac:dyDescent="0.3">
      <c r="AG2588" s="957" t="str">
        <f t="shared" si="40"/>
        <v/>
      </c>
    </row>
    <row r="2589" spans="33:33" x14ac:dyDescent="0.3">
      <c r="AG2589" s="957" t="str">
        <f t="shared" si="40"/>
        <v/>
      </c>
    </row>
    <row r="2590" spans="33:33" x14ac:dyDescent="0.3">
      <c r="AG2590" s="957" t="str">
        <f t="shared" si="40"/>
        <v/>
      </c>
    </row>
    <row r="2591" spans="33:33" x14ac:dyDescent="0.3">
      <c r="AG2591" s="957" t="str">
        <f t="shared" si="40"/>
        <v/>
      </c>
    </row>
    <row r="2592" spans="33:33" x14ac:dyDescent="0.3">
      <c r="AG2592" s="957" t="str">
        <f t="shared" si="40"/>
        <v/>
      </c>
    </row>
    <row r="2593" spans="33:33" x14ac:dyDescent="0.3">
      <c r="AG2593" s="957" t="str">
        <f t="shared" si="40"/>
        <v/>
      </c>
    </row>
    <row r="2594" spans="33:33" x14ac:dyDescent="0.3">
      <c r="AG2594" s="957" t="str">
        <f t="shared" si="40"/>
        <v/>
      </c>
    </row>
    <row r="2595" spans="33:33" x14ac:dyDescent="0.3">
      <c r="AG2595" s="957" t="str">
        <f t="shared" si="40"/>
        <v/>
      </c>
    </row>
    <row r="2596" spans="33:33" x14ac:dyDescent="0.3">
      <c r="AG2596" s="957" t="str">
        <f t="shared" si="40"/>
        <v/>
      </c>
    </row>
    <row r="2597" spans="33:33" x14ac:dyDescent="0.3">
      <c r="AG2597" s="957" t="str">
        <f t="shared" si="40"/>
        <v/>
      </c>
    </row>
    <row r="2598" spans="33:33" x14ac:dyDescent="0.3">
      <c r="AG2598" s="957" t="str">
        <f t="shared" si="40"/>
        <v/>
      </c>
    </row>
    <row r="2599" spans="33:33" x14ac:dyDescent="0.3">
      <c r="AG2599" s="957" t="str">
        <f t="shared" si="40"/>
        <v/>
      </c>
    </row>
    <row r="2600" spans="33:33" x14ac:dyDescent="0.3">
      <c r="AG2600" s="957" t="str">
        <f t="shared" si="40"/>
        <v/>
      </c>
    </row>
    <row r="2601" spans="33:33" x14ac:dyDescent="0.3">
      <c r="AG2601" s="957" t="str">
        <f t="shared" si="40"/>
        <v/>
      </c>
    </row>
    <row r="2602" spans="33:33" x14ac:dyDescent="0.3">
      <c r="AG2602" s="957" t="str">
        <f t="shared" si="40"/>
        <v/>
      </c>
    </row>
    <row r="2603" spans="33:33" x14ac:dyDescent="0.3">
      <c r="AG2603" s="957" t="str">
        <f t="shared" si="40"/>
        <v/>
      </c>
    </row>
    <row r="2604" spans="33:33" x14ac:dyDescent="0.3">
      <c r="AG2604" s="957" t="str">
        <f t="shared" si="40"/>
        <v/>
      </c>
    </row>
    <row r="2605" spans="33:33" x14ac:dyDescent="0.3">
      <c r="AG2605" s="957" t="str">
        <f t="shared" si="40"/>
        <v/>
      </c>
    </row>
    <row r="2606" spans="33:33" x14ac:dyDescent="0.3">
      <c r="AG2606" s="957" t="str">
        <f t="shared" si="40"/>
        <v/>
      </c>
    </row>
    <row r="2607" spans="33:33" x14ac:dyDescent="0.3">
      <c r="AG2607" s="957" t="str">
        <f t="shared" si="40"/>
        <v/>
      </c>
    </row>
    <row r="2608" spans="33:33" x14ac:dyDescent="0.3">
      <c r="AG2608" s="957" t="str">
        <f t="shared" si="40"/>
        <v/>
      </c>
    </row>
    <row r="2609" spans="33:33" x14ac:dyDescent="0.3">
      <c r="AG2609" s="957" t="str">
        <f t="shared" si="40"/>
        <v/>
      </c>
    </row>
    <row r="2610" spans="33:33" x14ac:dyDescent="0.3">
      <c r="AG2610" s="957" t="str">
        <f t="shared" si="40"/>
        <v/>
      </c>
    </row>
    <row r="2611" spans="33:33" x14ac:dyDescent="0.3">
      <c r="AG2611" s="957" t="str">
        <f t="shared" si="40"/>
        <v/>
      </c>
    </row>
    <row r="2612" spans="33:33" x14ac:dyDescent="0.3">
      <c r="AG2612" s="957" t="str">
        <f t="shared" si="40"/>
        <v/>
      </c>
    </row>
    <row r="2613" spans="33:33" x14ac:dyDescent="0.3">
      <c r="AG2613" s="957" t="str">
        <f t="shared" si="40"/>
        <v/>
      </c>
    </row>
    <row r="2614" spans="33:33" x14ac:dyDescent="0.3">
      <c r="AG2614" s="957" t="str">
        <f t="shared" si="40"/>
        <v/>
      </c>
    </row>
    <row r="2615" spans="33:33" x14ac:dyDescent="0.3">
      <c r="AG2615" s="957" t="str">
        <f t="shared" si="40"/>
        <v/>
      </c>
    </row>
    <row r="2616" spans="33:33" x14ac:dyDescent="0.3">
      <c r="AG2616" s="957" t="str">
        <f t="shared" si="40"/>
        <v/>
      </c>
    </row>
    <row r="2617" spans="33:33" x14ac:dyDescent="0.3">
      <c r="AG2617" s="957" t="str">
        <f t="shared" si="40"/>
        <v/>
      </c>
    </row>
    <row r="2618" spans="33:33" x14ac:dyDescent="0.3">
      <c r="AG2618" s="957" t="str">
        <f t="shared" si="40"/>
        <v/>
      </c>
    </row>
    <row r="2619" spans="33:33" x14ac:dyDescent="0.3">
      <c r="AG2619" s="957" t="str">
        <f t="shared" si="40"/>
        <v/>
      </c>
    </row>
    <row r="2620" spans="33:33" x14ac:dyDescent="0.3">
      <c r="AG2620" s="957" t="str">
        <f t="shared" si="40"/>
        <v/>
      </c>
    </row>
    <row r="2621" spans="33:33" x14ac:dyDescent="0.3">
      <c r="AG2621" s="957" t="str">
        <f t="shared" si="40"/>
        <v/>
      </c>
    </row>
    <row r="2622" spans="33:33" x14ac:dyDescent="0.3">
      <c r="AG2622" s="957" t="str">
        <f t="shared" si="40"/>
        <v/>
      </c>
    </row>
    <row r="2623" spans="33:33" x14ac:dyDescent="0.3">
      <c r="AG2623" s="957" t="str">
        <f t="shared" si="40"/>
        <v/>
      </c>
    </row>
    <row r="2624" spans="33:33" x14ac:dyDescent="0.3">
      <c r="AG2624" s="957" t="str">
        <f t="shared" si="40"/>
        <v/>
      </c>
    </row>
    <row r="2625" spans="33:33" x14ac:dyDescent="0.3">
      <c r="AG2625" s="957" t="str">
        <f t="shared" si="40"/>
        <v/>
      </c>
    </row>
    <row r="2626" spans="33:33" x14ac:dyDescent="0.3">
      <c r="AG2626" s="957" t="str">
        <f t="shared" si="40"/>
        <v/>
      </c>
    </row>
    <row r="2627" spans="33:33" x14ac:dyDescent="0.3">
      <c r="AG2627" s="957" t="str">
        <f t="shared" ref="AG2627:AG2690" si="41">LEFT(A2627,12)</f>
        <v/>
      </c>
    </row>
    <row r="2628" spans="33:33" x14ac:dyDescent="0.3">
      <c r="AG2628" s="957" t="str">
        <f t="shared" si="41"/>
        <v/>
      </c>
    </row>
    <row r="2629" spans="33:33" x14ac:dyDescent="0.3">
      <c r="AG2629" s="957" t="str">
        <f t="shared" si="41"/>
        <v/>
      </c>
    </row>
    <row r="2630" spans="33:33" x14ac:dyDescent="0.3">
      <c r="AG2630" s="957" t="str">
        <f t="shared" si="41"/>
        <v/>
      </c>
    </row>
    <row r="2631" spans="33:33" x14ac:dyDescent="0.3">
      <c r="AG2631" s="957" t="str">
        <f t="shared" si="41"/>
        <v/>
      </c>
    </row>
    <row r="2632" spans="33:33" x14ac:dyDescent="0.3">
      <c r="AG2632" s="957" t="str">
        <f t="shared" si="41"/>
        <v/>
      </c>
    </row>
    <row r="2633" spans="33:33" x14ac:dyDescent="0.3">
      <c r="AG2633" s="957" t="str">
        <f t="shared" si="41"/>
        <v/>
      </c>
    </row>
    <row r="2634" spans="33:33" x14ac:dyDescent="0.3">
      <c r="AG2634" s="957" t="str">
        <f t="shared" si="41"/>
        <v/>
      </c>
    </row>
    <row r="2635" spans="33:33" x14ac:dyDescent="0.3">
      <c r="AG2635" s="957" t="str">
        <f t="shared" si="41"/>
        <v/>
      </c>
    </row>
    <row r="2636" spans="33:33" x14ac:dyDescent="0.3">
      <c r="AG2636" s="957" t="str">
        <f t="shared" si="41"/>
        <v/>
      </c>
    </row>
    <row r="2637" spans="33:33" x14ac:dyDescent="0.3">
      <c r="AG2637" s="957" t="str">
        <f t="shared" si="41"/>
        <v/>
      </c>
    </row>
    <row r="2638" spans="33:33" x14ac:dyDescent="0.3">
      <c r="AG2638" s="957" t="str">
        <f t="shared" si="41"/>
        <v/>
      </c>
    </row>
    <row r="2639" spans="33:33" x14ac:dyDescent="0.3">
      <c r="AG2639" s="957" t="str">
        <f t="shared" si="41"/>
        <v/>
      </c>
    </row>
    <row r="2640" spans="33:33" x14ac:dyDescent="0.3">
      <c r="AG2640" s="957" t="str">
        <f t="shared" si="41"/>
        <v/>
      </c>
    </row>
    <row r="2641" spans="33:33" x14ac:dyDescent="0.3">
      <c r="AG2641" s="957" t="str">
        <f t="shared" si="41"/>
        <v/>
      </c>
    </row>
    <row r="2642" spans="33:33" x14ac:dyDescent="0.3">
      <c r="AG2642" s="957" t="str">
        <f t="shared" si="41"/>
        <v/>
      </c>
    </row>
    <row r="2643" spans="33:33" x14ac:dyDescent="0.3">
      <c r="AG2643" s="957" t="str">
        <f t="shared" si="41"/>
        <v/>
      </c>
    </row>
    <row r="2644" spans="33:33" x14ac:dyDescent="0.3">
      <c r="AG2644" s="957" t="str">
        <f t="shared" si="41"/>
        <v/>
      </c>
    </row>
    <row r="2645" spans="33:33" x14ac:dyDescent="0.3">
      <c r="AG2645" s="957" t="str">
        <f t="shared" si="41"/>
        <v/>
      </c>
    </row>
    <row r="2646" spans="33:33" x14ac:dyDescent="0.3">
      <c r="AG2646" s="957" t="str">
        <f t="shared" si="41"/>
        <v/>
      </c>
    </row>
    <row r="2647" spans="33:33" x14ac:dyDescent="0.3">
      <c r="AG2647" s="957" t="str">
        <f t="shared" si="41"/>
        <v/>
      </c>
    </row>
    <row r="2648" spans="33:33" x14ac:dyDescent="0.3">
      <c r="AG2648" s="957" t="str">
        <f t="shared" si="41"/>
        <v/>
      </c>
    </row>
    <row r="2649" spans="33:33" x14ac:dyDescent="0.3">
      <c r="AG2649" s="957" t="str">
        <f t="shared" si="41"/>
        <v/>
      </c>
    </row>
    <row r="2650" spans="33:33" x14ac:dyDescent="0.3">
      <c r="AG2650" s="957" t="str">
        <f t="shared" si="41"/>
        <v/>
      </c>
    </row>
    <row r="2651" spans="33:33" x14ac:dyDescent="0.3">
      <c r="AG2651" s="957" t="str">
        <f t="shared" si="41"/>
        <v/>
      </c>
    </row>
    <row r="2652" spans="33:33" x14ac:dyDescent="0.3">
      <c r="AG2652" s="957" t="str">
        <f t="shared" si="41"/>
        <v/>
      </c>
    </row>
    <row r="2653" spans="33:33" x14ac:dyDescent="0.3">
      <c r="AG2653" s="957" t="str">
        <f t="shared" si="41"/>
        <v/>
      </c>
    </row>
    <row r="2654" spans="33:33" x14ac:dyDescent="0.3">
      <c r="AG2654" s="957" t="str">
        <f t="shared" si="41"/>
        <v/>
      </c>
    </row>
    <row r="2655" spans="33:33" x14ac:dyDescent="0.3">
      <c r="AG2655" s="957" t="str">
        <f t="shared" si="41"/>
        <v/>
      </c>
    </row>
    <row r="2656" spans="33:33" x14ac:dyDescent="0.3">
      <c r="AG2656" s="957" t="str">
        <f t="shared" si="41"/>
        <v/>
      </c>
    </row>
    <row r="2657" spans="33:33" x14ac:dyDescent="0.3">
      <c r="AG2657" s="957" t="str">
        <f t="shared" si="41"/>
        <v/>
      </c>
    </row>
    <row r="2658" spans="33:33" x14ac:dyDescent="0.3">
      <c r="AG2658" s="957" t="str">
        <f t="shared" si="41"/>
        <v/>
      </c>
    </row>
    <row r="2659" spans="33:33" x14ac:dyDescent="0.3">
      <c r="AG2659" s="957" t="str">
        <f t="shared" si="41"/>
        <v/>
      </c>
    </row>
    <row r="2660" spans="33:33" x14ac:dyDescent="0.3">
      <c r="AG2660" s="957" t="str">
        <f t="shared" si="41"/>
        <v/>
      </c>
    </row>
    <row r="2661" spans="33:33" x14ac:dyDescent="0.3">
      <c r="AG2661" s="957" t="str">
        <f t="shared" si="41"/>
        <v/>
      </c>
    </row>
    <row r="2662" spans="33:33" x14ac:dyDescent="0.3">
      <c r="AG2662" s="957" t="str">
        <f t="shared" si="41"/>
        <v/>
      </c>
    </row>
    <row r="2663" spans="33:33" x14ac:dyDescent="0.3">
      <c r="AG2663" s="957" t="str">
        <f t="shared" si="41"/>
        <v/>
      </c>
    </row>
    <row r="2664" spans="33:33" x14ac:dyDescent="0.3">
      <c r="AG2664" s="957" t="str">
        <f t="shared" si="41"/>
        <v/>
      </c>
    </row>
    <row r="2665" spans="33:33" x14ac:dyDescent="0.3">
      <c r="AG2665" s="957" t="str">
        <f t="shared" si="41"/>
        <v/>
      </c>
    </row>
    <row r="2666" spans="33:33" x14ac:dyDescent="0.3">
      <c r="AG2666" s="957" t="str">
        <f t="shared" si="41"/>
        <v/>
      </c>
    </row>
    <row r="2667" spans="33:33" x14ac:dyDescent="0.3">
      <c r="AG2667" s="957" t="str">
        <f t="shared" si="41"/>
        <v/>
      </c>
    </row>
    <row r="2668" spans="33:33" x14ac:dyDescent="0.3">
      <c r="AG2668" s="957" t="str">
        <f t="shared" si="41"/>
        <v/>
      </c>
    </row>
    <row r="2669" spans="33:33" x14ac:dyDescent="0.3">
      <c r="AG2669" s="957" t="str">
        <f t="shared" si="41"/>
        <v/>
      </c>
    </row>
    <row r="2670" spans="33:33" x14ac:dyDescent="0.3">
      <c r="AG2670" s="957" t="str">
        <f t="shared" si="41"/>
        <v/>
      </c>
    </row>
    <row r="2671" spans="33:33" x14ac:dyDescent="0.3">
      <c r="AG2671" s="957" t="str">
        <f t="shared" si="41"/>
        <v/>
      </c>
    </row>
    <row r="2672" spans="33:33" x14ac:dyDescent="0.3">
      <c r="AG2672" s="957" t="str">
        <f t="shared" si="41"/>
        <v/>
      </c>
    </row>
    <row r="2673" spans="33:33" x14ac:dyDescent="0.3">
      <c r="AG2673" s="957" t="str">
        <f t="shared" si="41"/>
        <v/>
      </c>
    </row>
    <row r="2674" spans="33:33" x14ac:dyDescent="0.3">
      <c r="AG2674" s="957" t="str">
        <f t="shared" si="41"/>
        <v/>
      </c>
    </row>
    <row r="2675" spans="33:33" x14ac:dyDescent="0.3">
      <c r="AG2675" s="957" t="str">
        <f t="shared" si="41"/>
        <v/>
      </c>
    </row>
    <row r="2676" spans="33:33" x14ac:dyDescent="0.3">
      <c r="AG2676" s="957" t="str">
        <f t="shared" si="41"/>
        <v/>
      </c>
    </row>
    <row r="2677" spans="33:33" x14ac:dyDescent="0.3">
      <c r="AG2677" s="957" t="str">
        <f t="shared" si="41"/>
        <v/>
      </c>
    </row>
    <row r="2678" spans="33:33" x14ac:dyDescent="0.3">
      <c r="AG2678" s="957" t="str">
        <f t="shared" si="41"/>
        <v/>
      </c>
    </row>
    <row r="2679" spans="33:33" x14ac:dyDescent="0.3">
      <c r="AG2679" s="957" t="str">
        <f t="shared" si="41"/>
        <v/>
      </c>
    </row>
    <row r="2680" spans="33:33" x14ac:dyDescent="0.3">
      <c r="AG2680" s="957" t="str">
        <f t="shared" si="41"/>
        <v/>
      </c>
    </row>
    <row r="2681" spans="33:33" x14ac:dyDescent="0.3">
      <c r="AG2681" s="957" t="str">
        <f t="shared" si="41"/>
        <v/>
      </c>
    </row>
    <row r="2682" spans="33:33" x14ac:dyDescent="0.3">
      <c r="AG2682" s="957" t="str">
        <f t="shared" si="41"/>
        <v/>
      </c>
    </row>
    <row r="2683" spans="33:33" x14ac:dyDescent="0.3">
      <c r="AG2683" s="957" t="str">
        <f t="shared" si="41"/>
        <v/>
      </c>
    </row>
    <row r="2684" spans="33:33" x14ac:dyDescent="0.3">
      <c r="AG2684" s="957" t="str">
        <f t="shared" si="41"/>
        <v/>
      </c>
    </row>
    <row r="2685" spans="33:33" x14ac:dyDescent="0.3">
      <c r="AG2685" s="957" t="str">
        <f t="shared" si="41"/>
        <v/>
      </c>
    </row>
    <row r="2686" spans="33:33" x14ac:dyDescent="0.3">
      <c r="AG2686" s="957" t="str">
        <f t="shared" si="41"/>
        <v/>
      </c>
    </row>
    <row r="2687" spans="33:33" x14ac:dyDescent="0.3">
      <c r="AG2687" s="957" t="str">
        <f t="shared" si="41"/>
        <v/>
      </c>
    </row>
    <row r="2688" spans="33:33" x14ac:dyDescent="0.3">
      <c r="AG2688" s="957" t="str">
        <f t="shared" si="41"/>
        <v/>
      </c>
    </row>
    <row r="2689" spans="33:33" x14ac:dyDescent="0.3">
      <c r="AG2689" s="957" t="str">
        <f t="shared" si="41"/>
        <v/>
      </c>
    </row>
    <row r="2690" spans="33:33" x14ac:dyDescent="0.3">
      <c r="AG2690" s="957" t="str">
        <f t="shared" si="41"/>
        <v/>
      </c>
    </row>
    <row r="2691" spans="33:33" x14ac:dyDescent="0.3">
      <c r="AG2691" s="957" t="str">
        <f t="shared" ref="AG2691:AG2754" si="42">LEFT(A2691,12)</f>
        <v/>
      </c>
    </row>
    <row r="2692" spans="33:33" x14ac:dyDescent="0.3">
      <c r="AG2692" s="957" t="str">
        <f t="shared" si="42"/>
        <v/>
      </c>
    </row>
    <row r="2693" spans="33:33" x14ac:dyDescent="0.3">
      <c r="AG2693" s="957" t="str">
        <f t="shared" si="42"/>
        <v/>
      </c>
    </row>
    <row r="2694" spans="33:33" x14ac:dyDescent="0.3">
      <c r="AG2694" s="957" t="str">
        <f t="shared" si="42"/>
        <v/>
      </c>
    </row>
    <row r="2695" spans="33:33" x14ac:dyDescent="0.3">
      <c r="AG2695" s="957" t="str">
        <f t="shared" si="42"/>
        <v/>
      </c>
    </row>
    <row r="2696" spans="33:33" x14ac:dyDescent="0.3">
      <c r="AG2696" s="957" t="str">
        <f t="shared" si="42"/>
        <v/>
      </c>
    </row>
    <row r="2697" spans="33:33" x14ac:dyDescent="0.3">
      <c r="AG2697" s="957" t="str">
        <f t="shared" si="42"/>
        <v/>
      </c>
    </row>
    <row r="2698" spans="33:33" x14ac:dyDescent="0.3">
      <c r="AG2698" s="957" t="str">
        <f t="shared" si="42"/>
        <v/>
      </c>
    </row>
    <row r="2699" spans="33:33" x14ac:dyDescent="0.3">
      <c r="AG2699" s="957" t="str">
        <f t="shared" si="42"/>
        <v/>
      </c>
    </row>
    <row r="2700" spans="33:33" x14ac:dyDescent="0.3">
      <c r="AG2700" s="957" t="str">
        <f t="shared" si="42"/>
        <v/>
      </c>
    </row>
    <row r="2701" spans="33:33" x14ac:dyDescent="0.3">
      <c r="AG2701" s="957" t="str">
        <f t="shared" si="42"/>
        <v/>
      </c>
    </row>
    <row r="2702" spans="33:33" x14ac:dyDescent="0.3">
      <c r="AG2702" s="957" t="str">
        <f t="shared" si="42"/>
        <v/>
      </c>
    </row>
    <row r="2703" spans="33:33" x14ac:dyDescent="0.3">
      <c r="AG2703" s="957" t="str">
        <f t="shared" si="42"/>
        <v/>
      </c>
    </row>
    <row r="2704" spans="33:33" x14ac:dyDescent="0.3">
      <c r="AG2704" s="957" t="str">
        <f t="shared" si="42"/>
        <v/>
      </c>
    </row>
    <row r="2705" spans="33:33" x14ac:dyDescent="0.3">
      <c r="AG2705" s="957" t="str">
        <f t="shared" si="42"/>
        <v/>
      </c>
    </row>
    <row r="2706" spans="33:33" x14ac:dyDescent="0.3">
      <c r="AG2706" s="957" t="str">
        <f t="shared" si="42"/>
        <v/>
      </c>
    </row>
    <row r="2707" spans="33:33" x14ac:dyDescent="0.3">
      <c r="AG2707" s="957" t="str">
        <f t="shared" si="42"/>
        <v/>
      </c>
    </row>
    <row r="2708" spans="33:33" x14ac:dyDescent="0.3">
      <c r="AG2708" s="957" t="str">
        <f t="shared" si="42"/>
        <v/>
      </c>
    </row>
    <row r="2709" spans="33:33" x14ac:dyDescent="0.3">
      <c r="AG2709" s="957" t="str">
        <f t="shared" si="42"/>
        <v/>
      </c>
    </row>
    <row r="2710" spans="33:33" x14ac:dyDescent="0.3">
      <c r="AG2710" s="957" t="str">
        <f t="shared" si="42"/>
        <v/>
      </c>
    </row>
    <row r="2711" spans="33:33" x14ac:dyDescent="0.3">
      <c r="AG2711" s="957" t="str">
        <f t="shared" si="42"/>
        <v/>
      </c>
    </row>
    <row r="2712" spans="33:33" x14ac:dyDescent="0.3">
      <c r="AG2712" s="957" t="str">
        <f t="shared" si="42"/>
        <v/>
      </c>
    </row>
    <row r="2713" spans="33:33" x14ac:dyDescent="0.3">
      <c r="AG2713" s="957" t="str">
        <f t="shared" si="42"/>
        <v/>
      </c>
    </row>
    <row r="2714" spans="33:33" x14ac:dyDescent="0.3">
      <c r="AG2714" s="957" t="str">
        <f t="shared" si="42"/>
        <v/>
      </c>
    </row>
    <row r="2715" spans="33:33" x14ac:dyDescent="0.3">
      <c r="AG2715" s="957" t="str">
        <f t="shared" si="42"/>
        <v/>
      </c>
    </row>
    <row r="2716" spans="33:33" x14ac:dyDescent="0.3">
      <c r="AG2716" s="957" t="str">
        <f t="shared" si="42"/>
        <v/>
      </c>
    </row>
    <row r="2717" spans="33:33" x14ac:dyDescent="0.3">
      <c r="AG2717" s="957" t="str">
        <f t="shared" si="42"/>
        <v/>
      </c>
    </row>
    <row r="2718" spans="33:33" x14ac:dyDescent="0.3">
      <c r="AG2718" s="957" t="str">
        <f t="shared" si="42"/>
        <v/>
      </c>
    </row>
    <row r="2719" spans="33:33" x14ac:dyDescent="0.3">
      <c r="AG2719" s="957" t="str">
        <f t="shared" si="42"/>
        <v/>
      </c>
    </row>
    <row r="2720" spans="33:33" x14ac:dyDescent="0.3">
      <c r="AG2720" s="957" t="str">
        <f t="shared" si="42"/>
        <v/>
      </c>
    </row>
    <row r="2721" spans="33:33" x14ac:dyDescent="0.3">
      <c r="AG2721" s="957" t="str">
        <f t="shared" si="42"/>
        <v/>
      </c>
    </row>
    <row r="2722" spans="33:33" x14ac:dyDescent="0.3">
      <c r="AG2722" s="957" t="str">
        <f t="shared" si="42"/>
        <v/>
      </c>
    </row>
    <row r="2723" spans="33:33" x14ac:dyDescent="0.3">
      <c r="AG2723" s="957" t="str">
        <f t="shared" si="42"/>
        <v/>
      </c>
    </row>
    <row r="2724" spans="33:33" x14ac:dyDescent="0.3">
      <c r="AG2724" s="957" t="str">
        <f t="shared" si="42"/>
        <v/>
      </c>
    </row>
    <row r="2725" spans="33:33" x14ac:dyDescent="0.3">
      <c r="AG2725" s="957" t="str">
        <f t="shared" si="42"/>
        <v/>
      </c>
    </row>
    <row r="2726" spans="33:33" x14ac:dyDescent="0.3">
      <c r="AG2726" s="957" t="str">
        <f t="shared" si="42"/>
        <v/>
      </c>
    </row>
    <row r="2727" spans="33:33" x14ac:dyDescent="0.3">
      <c r="AG2727" s="957" t="str">
        <f t="shared" si="42"/>
        <v/>
      </c>
    </row>
    <row r="2728" spans="33:33" x14ac:dyDescent="0.3">
      <c r="AG2728" s="957" t="str">
        <f t="shared" si="42"/>
        <v/>
      </c>
    </row>
    <row r="2729" spans="33:33" x14ac:dyDescent="0.3">
      <c r="AG2729" s="957" t="str">
        <f t="shared" si="42"/>
        <v/>
      </c>
    </row>
    <row r="2730" spans="33:33" x14ac:dyDescent="0.3">
      <c r="AG2730" s="957" t="str">
        <f t="shared" si="42"/>
        <v/>
      </c>
    </row>
    <row r="2731" spans="33:33" x14ac:dyDescent="0.3">
      <c r="AG2731" s="957" t="str">
        <f t="shared" si="42"/>
        <v/>
      </c>
    </row>
    <row r="2732" spans="33:33" x14ac:dyDescent="0.3">
      <c r="AG2732" s="957" t="str">
        <f t="shared" si="42"/>
        <v/>
      </c>
    </row>
    <row r="2733" spans="33:33" x14ac:dyDescent="0.3">
      <c r="AG2733" s="957" t="str">
        <f t="shared" si="42"/>
        <v/>
      </c>
    </row>
    <row r="2734" spans="33:33" x14ac:dyDescent="0.3">
      <c r="AG2734" s="957" t="str">
        <f t="shared" si="42"/>
        <v/>
      </c>
    </row>
    <row r="2735" spans="33:33" x14ac:dyDescent="0.3">
      <c r="AG2735" s="957" t="str">
        <f t="shared" si="42"/>
        <v/>
      </c>
    </row>
    <row r="2736" spans="33:33" x14ac:dyDescent="0.3">
      <c r="AG2736" s="957" t="str">
        <f t="shared" si="42"/>
        <v/>
      </c>
    </row>
    <row r="2737" spans="33:33" x14ac:dyDescent="0.3">
      <c r="AG2737" s="957" t="str">
        <f t="shared" si="42"/>
        <v/>
      </c>
    </row>
    <row r="2738" spans="33:33" x14ac:dyDescent="0.3">
      <c r="AG2738" s="957" t="str">
        <f t="shared" si="42"/>
        <v/>
      </c>
    </row>
    <row r="2739" spans="33:33" x14ac:dyDescent="0.3">
      <c r="AG2739" s="957" t="str">
        <f t="shared" si="42"/>
        <v/>
      </c>
    </row>
    <row r="2740" spans="33:33" x14ac:dyDescent="0.3">
      <c r="AG2740" s="957" t="str">
        <f t="shared" si="42"/>
        <v/>
      </c>
    </row>
    <row r="2741" spans="33:33" x14ac:dyDescent="0.3">
      <c r="AG2741" s="957" t="str">
        <f t="shared" si="42"/>
        <v/>
      </c>
    </row>
    <row r="2742" spans="33:33" x14ac:dyDescent="0.3">
      <c r="AG2742" s="957" t="str">
        <f t="shared" si="42"/>
        <v/>
      </c>
    </row>
    <row r="2743" spans="33:33" x14ac:dyDescent="0.3">
      <c r="AG2743" s="957" t="str">
        <f t="shared" si="42"/>
        <v/>
      </c>
    </row>
    <row r="2744" spans="33:33" x14ac:dyDescent="0.3">
      <c r="AG2744" s="957" t="str">
        <f t="shared" si="42"/>
        <v/>
      </c>
    </row>
    <row r="2745" spans="33:33" x14ac:dyDescent="0.3">
      <c r="AG2745" s="957" t="str">
        <f t="shared" si="42"/>
        <v/>
      </c>
    </row>
    <row r="2746" spans="33:33" x14ac:dyDescent="0.3">
      <c r="AG2746" s="957" t="str">
        <f t="shared" si="42"/>
        <v/>
      </c>
    </row>
    <row r="2747" spans="33:33" x14ac:dyDescent="0.3">
      <c r="AG2747" s="957" t="str">
        <f t="shared" si="42"/>
        <v/>
      </c>
    </row>
    <row r="2748" spans="33:33" x14ac:dyDescent="0.3">
      <c r="AG2748" s="957" t="str">
        <f t="shared" si="42"/>
        <v/>
      </c>
    </row>
    <row r="2749" spans="33:33" x14ac:dyDescent="0.3">
      <c r="AG2749" s="957" t="str">
        <f t="shared" si="42"/>
        <v/>
      </c>
    </row>
    <row r="2750" spans="33:33" x14ac:dyDescent="0.3">
      <c r="AG2750" s="957" t="str">
        <f t="shared" si="42"/>
        <v/>
      </c>
    </row>
    <row r="2751" spans="33:33" x14ac:dyDescent="0.3">
      <c r="AG2751" s="957" t="str">
        <f t="shared" si="42"/>
        <v/>
      </c>
    </row>
    <row r="2752" spans="33:33" x14ac:dyDescent="0.3">
      <c r="AG2752" s="957" t="str">
        <f t="shared" si="42"/>
        <v/>
      </c>
    </row>
    <row r="2753" spans="33:33" x14ac:dyDescent="0.3">
      <c r="AG2753" s="957" t="str">
        <f t="shared" si="42"/>
        <v/>
      </c>
    </row>
    <row r="2754" spans="33:33" x14ac:dyDescent="0.3">
      <c r="AG2754" s="957" t="str">
        <f t="shared" si="42"/>
        <v/>
      </c>
    </row>
    <row r="2755" spans="33:33" x14ac:dyDescent="0.3">
      <c r="AG2755" s="957" t="str">
        <f t="shared" ref="AG2755:AG2818" si="43">LEFT(A2755,12)</f>
        <v/>
      </c>
    </row>
    <row r="2756" spans="33:33" x14ac:dyDescent="0.3">
      <c r="AG2756" s="957" t="str">
        <f t="shared" si="43"/>
        <v/>
      </c>
    </row>
    <row r="2757" spans="33:33" x14ac:dyDescent="0.3">
      <c r="AG2757" s="957" t="str">
        <f t="shared" si="43"/>
        <v/>
      </c>
    </row>
    <row r="2758" spans="33:33" x14ac:dyDescent="0.3">
      <c r="AG2758" s="957" t="str">
        <f t="shared" si="43"/>
        <v/>
      </c>
    </row>
    <row r="2759" spans="33:33" x14ac:dyDescent="0.3">
      <c r="AG2759" s="957" t="str">
        <f t="shared" si="43"/>
        <v/>
      </c>
    </row>
    <row r="2760" spans="33:33" x14ac:dyDescent="0.3">
      <c r="AG2760" s="957" t="str">
        <f t="shared" si="43"/>
        <v/>
      </c>
    </row>
    <row r="2761" spans="33:33" x14ac:dyDescent="0.3">
      <c r="AG2761" s="957" t="str">
        <f t="shared" si="43"/>
        <v/>
      </c>
    </row>
    <row r="2762" spans="33:33" x14ac:dyDescent="0.3">
      <c r="AG2762" s="957" t="str">
        <f t="shared" si="43"/>
        <v/>
      </c>
    </row>
    <row r="2763" spans="33:33" x14ac:dyDescent="0.3">
      <c r="AG2763" s="957" t="str">
        <f t="shared" si="43"/>
        <v/>
      </c>
    </row>
    <row r="2764" spans="33:33" x14ac:dyDescent="0.3">
      <c r="AG2764" s="957" t="str">
        <f t="shared" si="43"/>
        <v/>
      </c>
    </row>
    <row r="2765" spans="33:33" x14ac:dyDescent="0.3">
      <c r="AG2765" s="957" t="str">
        <f t="shared" si="43"/>
        <v/>
      </c>
    </row>
    <row r="2766" spans="33:33" x14ac:dyDescent="0.3">
      <c r="AG2766" s="957" t="str">
        <f t="shared" si="43"/>
        <v/>
      </c>
    </row>
    <row r="2767" spans="33:33" x14ac:dyDescent="0.3">
      <c r="AG2767" s="957" t="str">
        <f t="shared" si="43"/>
        <v/>
      </c>
    </row>
    <row r="2768" spans="33:33" x14ac:dyDescent="0.3">
      <c r="AG2768" s="957" t="str">
        <f t="shared" si="43"/>
        <v/>
      </c>
    </row>
    <row r="2769" spans="33:33" x14ac:dyDescent="0.3">
      <c r="AG2769" s="957" t="str">
        <f t="shared" si="43"/>
        <v/>
      </c>
    </row>
    <row r="2770" spans="33:33" x14ac:dyDescent="0.3">
      <c r="AG2770" s="957" t="str">
        <f t="shared" si="43"/>
        <v/>
      </c>
    </row>
    <row r="2771" spans="33:33" x14ac:dyDescent="0.3">
      <c r="AG2771" s="957" t="str">
        <f t="shared" si="43"/>
        <v/>
      </c>
    </row>
    <row r="2772" spans="33:33" x14ac:dyDescent="0.3">
      <c r="AG2772" s="957" t="str">
        <f t="shared" si="43"/>
        <v/>
      </c>
    </row>
    <row r="2773" spans="33:33" x14ac:dyDescent="0.3">
      <c r="AG2773" s="957" t="str">
        <f t="shared" si="43"/>
        <v/>
      </c>
    </row>
    <row r="2774" spans="33:33" x14ac:dyDescent="0.3">
      <c r="AG2774" s="957" t="str">
        <f t="shared" si="43"/>
        <v/>
      </c>
    </row>
    <row r="2775" spans="33:33" x14ac:dyDescent="0.3">
      <c r="AG2775" s="957" t="str">
        <f t="shared" si="43"/>
        <v/>
      </c>
    </row>
    <row r="2776" spans="33:33" x14ac:dyDescent="0.3">
      <c r="AG2776" s="957" t="str">
        <f t="shared" si="43"/>
        <v/>
      </c>
    </row>
    <row r="2777" spans="33:33" x14ac:dyDescent="0.3">
      <c r="AG2777" s="957" t="str">
        <f t="shared" si="43"/>
        <v/>
      </c>
    </row>
    <row r="2778" spans="33:33" x14ac:dyDescent="0.3">
      <c r="AG2778" s="957" t="str">
        <f t="shared" si="43"/>
        <v/>
      </c>
    </row>
    <row r="2779" spans="33:33" x14ac:dyDescent="0.3">
      <c r="AG2779" s="957" t="str">
        <f t="shared" si="43"/>
        <v/>
      </c>
    </row>
    <row r="2780" spans="33:33" x14ac:dyDescent="0.3">
      <c r="AG2780" s="957" t="str">
        <f t="shared" si="43"/>
        <v/>
      </c>
    </row>
    <row r="2781" spans="33:33" x14ac:dyDescent="0.3">
      <c r="AG2781" s="957" t="str">
        <f t="shared" si="43"/>
        <v/>
      </c>
    </row>
    <row r="2782" spans="33:33" x14ac:dyDescent="0.3">
      <c r="AG2782" s="957" t="str">
        <f t="shared" si="43"/>
        <v/>
      </c>
    </row>
    <row r="2783" spans="33:33" x14ac:dyDescent="0.3">
      <c r="AG2783" s="957" t="str">
        <f t="shared" si="43"/>
        <v/>
      </c>
    </row>
    <row r="2784" spans="33:33" x14ac:dyDescent="0.3">
      <c r="AG2784" s="957" t="str">
        <f t="shared" si="43"/>
        <v/>
      </c>
    </row>
    <row r="2785" spans="33:33" x14ac:dyDescent="0.3">
      <c r="AG2785" s="957" t="str">
        <f t="shared" si="43"/>
        <v/>
      </c>
    </row>
    <row r="2786" spans="33:33" x14ac:dyDescent="0.3">
      <c r="AG2786" s="957" t="str">
        <f t="shared" si="43"/>
        <v/>
      </c>
    </row>
    <row r="2787" spans="33:33" x14ac:dyDescent="0.3">
      <c r="AG2787" s="957" t="str">
        <f t="shared" si="43"/>
        <v/>
      </c>
    </row>
    <row r="2788" spans="33:33" x14ac:dyDescent="0.3">
      <c r="AG2788" s="957" t="str">
        <f t="shared" si="43"/>
        <v/>
      </c>
    </row>
    <row r="2789" spans="33:33" x14ac:dyDescent="0.3">
      <c r="AG2789" s="957" t="str">
        <f t="shared" si="43"/>
        <v/>
      </c>
    </row>
    <row r="2790" spans="33:33" x14ac:dyDescent="0.3">
      <c r="AG2790" s="957" t="str">
        <f t="shared" si="43"/>
        <v/>
      </c>
    </row>
    <row r="2791" spans="33:33" x14ac:dyDescent="0.3">
      <c r="AG2791" s="957" t="str">
        <f t="shared" si="43"/>
        <v/>
      </c>
    </row>
    <row r="2792" spans="33:33" x14ac:dyDescent="0.3">
      <c r="AG2792" s="957" t="str">
        <f t="shared" si="43"/>
        <v/>
      </c>
    </row>
    <row r="2793" spans="33:33" x14ac:dyDescent="0.3">
      <c r="AG2793" s="957" t="str">
        <f t="shared" si="43"/>
        <v/>
      </c>
    </row>
    <row r="2794" spans="33:33" x14ac:dyDescent="0.3">
      <c r="AG2794" s="957" t="str">
        <f t="shared" si="43"/>
        <v/>
      </c>
    </row>
    <row r="2795" spans="33:33" x14ac:dyDescent="0.3">
      <c r="AG2795" s="957" t="str">
        <f t="shared" si="43"/>
        <v/>
      </c>
    </row>
    <row r="2796" spans="33:33" x14ac:dyDescent="0.3">
      <c r="AG2796" s="957" t="str">
        <f t="shared" si="43"/>
        <v/>
      </c>
    </row>
    <row r="2797" spans="33:33" x14ac:dyDescent="0.3">
      <c r="AG2797" s="957" t="str">
        <f t="shared" si="43"/>
        <v/>
      </c>
    </row>
    <row r="2798" spans="33:33" x14ac:dyDescent="0.3">
      <c r="AG2798" s="957" t="str">
        <f t="shared" si="43"/>
        <v/>
      </c>
    </row>
    <row r="2799" spans="33:33" x14ac:dyDescent="0.3">
      <c r="AG2799" s="957" t="str">
        <f t="shared" si="43"/>
        <v/>
      </c>
    </row>
    <row r="2800" spans="33:33" x14ac:dyDescent="0.3">
      <c r="AG2800" s="957" t="str">
        <f t="shared" si="43"/>
        <v/>
      </c>
    </row>
    <row r="2801" spans="33:33" x14ac:dyDescent="0.3">
      <c r="AG2801" s="957" t="str">
        <f t="shared" si="43"/>
        <v/>
      </c>
    </row>
    <row r="2802" spans="33:33" x14ac:dyDescent="0.3">
      <c r="AG2802" s="957" t="str">
        <f t="shared" si="43"/>
        <v/>
      </c>
    </row>
    <row r="2803" spans="33:33" x14ac:dyDescent="0.3">
      <c r="AG2803" s="957" t="str">
        <f t="shared" si="43"/>
        <v/>
      </c>
    </row>
    <row r="2804" spans="33:33" x14ac:dyDescent="0.3">
      <c r="AG2804" s="957" t="str">
        <f t="shared" si="43"/>
        <v/>
      </c>
    </row>
    <row r="2805" spans="33:33" x14ac:dyDescent="0.3">
      <c r="AG2805" s="957" t="str">
        <f t="shared" si="43"/>
        <v/>
      </c>
    </row>
    <row r="2806" spans="33:33" x14ac:dyDescent="0.3">
      <c r="AG2806" s="957" t="str">
        <f t="shared" si="43"/>
        <v/>
      </c>
    </row>
    <row r="2807" spans="33:33" x14ac:dyDescent="0.3">
      <c r="AG2807" s="957" t="str">
        <f t="shared" si="43"/>
        <v/>
      </c>
    </row>
    <row r="2808" spans="33:33" x14ac:dyDescent="0.3">
      <c r="AG2808" s="957" t="str">
        <f t="shared" si="43"/>
        <v/>
      </c>
    </row>
    <row r="2809" spans="33:33" x14ac:dyDescent="0.3">
      <c r="AG2809" s="957" t="str">
        <f t="shared" si="43"/>
        <v/>
      </c>
    </row>
    <row r="2810" spans="33:33" x14ac:dyDescent="0.3">
      <c r="AG2810" s="957" t="str">
        <f t="shared" si="43"/>
        <v/>
      </c>
    </row>
    <row r="2811" spans="33:33" x14ac:dyDescent="0.3">
      <c r="AG2811" s="957" t="str">
        <f t="shared" si="43"/>
        <v/>
      </c>
    </row>
    <row r="2812" spans="33:33" x14ac:dyDescent="0.3">
      <c r="AG2812" s="957" t="str">
        <f t="shared" si="43"/>
        <v/>
      </c>
    </row>
    <row r="2813" spans="33:33" x14ac:dyDescent="0.3">
      <c r="AG2813" s="957" t="str">
        <f t="shared" si="43"/>
        <v/>
      </c>
    </row>
    <row r="2814" spans="33:33" x14ac:dyDescent="0.3">
      <c r="AG2814" s="957" t="str">
        <f t="shared" si="43"/>
        <v/>
      </c>
    </row>
    <row r="2815" spans="33:33" x14ac:dyDescent="0.3">
      <c r="AG2815" s="957" t="str">
        <f t="shared" si="43"/>
        <v/>
      </c>
    </row>
    <row r="2816" spans="33:33" x14ac:dyDescent="0.3">
      <c r="AG2816" s="957" t="str">
        <f t="shared" si="43"/>
        <v/>
      </c>
    </row>
    <row r="2817" spans="33:33" x14ac:dyDescent="0.3">
      <c r="AG2817" s="957" t="str">
        <f t="shared" si="43"/>
        <v/>
      </c>
    </row>
    <row r="2818" spans="33:33" x14ac:dyDescent="0.3">
      <c r="AG2818" s="957" t="str">
        <f t="shared" si="43"/>
        <v/>
      </c>
    </row>
    <row r="2819" spans="33:33" x14ac:dyDescent="0.3">
      <c r="AG2819" s="957" t="str">
        <f t="shared" ref="AG2819:AG2882" si="44">LEFT(A2819,12)</f>
        <v/>
      </c>
    </row>
    <row r="2820" spans="33:33" x14ac:dyDescent="0.3">
      <c r="AG2820" s="957" t="str">
        <f t="shared" si="44"/>
        <v/>
      </c>
    </row>
    <row r="2821" spans="33:33" x14ac:dyDescent="0.3">
      <c r="AG2821" s="957" t="str">
        <f t="shared" si="44"/>
        <v/>
      </c>
    </row>
    <row r="2822" spans="33:33" x14ac:dyDescent="0.3">
      <c r="AG2822" s="957" t="str">
        <f t="shared" si="44"/>
        <v/>
      </c>
    </row>
    <row r="2823" spans="33:33" x14ac:dyDescent="0.3">
      <c r="AG2823" s="957" t="str">
        <f t="shared" si="44"/>
        <v/>
      </c>
    </row>
    <row r="2824" spans="33:33" x14ac:dyDescent="0.3">
      <c r="AG2824" s="957" t="str">
        <f t="shared" si="44"/>
        <v/>
      </c>
    </row>
    <row r="2825" spans="33:33" x14ac:dyDescent="0.3">
      <c r="AG2825" s="957" t="str">
        <f t="shared" si="44"/>
        <v/>
      </c>
    </row>
    <row r="2826" spans="33:33" x14ac:dyDescent="0.3">
      <c r="AG2826" s="957" t="str">
        <f t="shared" si="44"/>
        <v/>
      </c>
    </row>
    <row r="2827" spans="33:33" x14ac:dyDescent="0.3">
      <c r="AG2827" s="957" t="str">
        <f t="shared" si="44"/>
        <v/>
      </c>
    </row>
    <row r="2828" spans="33:33" x14ac:dyDescent="0.3">
      <c r="AG2828" s="957" t="str">
        <f t="shared" si="44"/>
        <v/>
      </c>
    </row>
    <row r="2829" spans="33:33" x14ac:dyDescent="0.3">
      <c r="AG2829" s="957" t="str">
        <f t="shared" si="44"/>
        <v/>
      </c>
    </row>
    <row r="2830" spans="33:33" x14ac:dyDescent="0.3">
      <c r="AG2830" s="957" t="str">
        <f t="shared" si="44"/>
        <v/>
      </c>
    </row>
    <row r="2831" spans="33:33" x14ac:dyDescent="0.3">
      <c r="AG2831" s="957" t="str">
        <f t="shared" si="44"/>
        <v/>
      </c>
    </row>
    <row r="2832" spans="33:33" x14ac:dyDescent="0.3">
      <c r="AG2832" s="957" t="str">
        <f t="shared" si="44"/>
        <v/>
      </c>
    </row>
    <row r="2833" spans="33:33" x14ac:dyDescent="0.3">
      <c r="AG2833" s="957" t="str">
        <f t="shared" si="44"/>
        <v/>
      </c>
    </row>
    <row r="2834" spans="33:33" x14ac:dyDescent="0.3">
      <c r="AG2834" s="957" t="str">
        <f t="shared" si="44"/>
        <v/>
      </c>
    </row>
    <row r="2835" spans="33:33" x14ac:dyDescent="0.3">
      <c r="AG2835" s="957" t="str">
        <f t="shared" si="44"/>
        <v/>
      </c>
    </row>
    <row r="2836" spans="33:33" x14ac:dyDescent="0.3">
      <c r="AG2836" s="957" t="str">
        <f t="shared" si="44"/>
        <v/>
      </c>
    </row>
    <row r="2837" spans="33:33" x14ac:dyDescent="0.3">
      <c r="AG2837" s="957" t="str">
        <f t="shared" si="44"/>
        <v/>
      </c>
    </row>
    <row r="2838" spans="33:33" x14ac:dyDescent="0.3">
      <c r="AG2838" s="957" t="str">
        <f t="shared" si="44"/>
        <v/>
      </c>
    </row>
    <row r="2839" spans="33:33" x14ac:dyDescent="0.3">
      <c r="AG2839" s="957" t="str">
        <f t="shared" si="44"/>
        <v/>
      </c>
    </row>
    <row r="2840" spans="33:33" x14ac:dyDescent="0.3">
      <c r="AG2840" s="957" t="str">
        <f t="shared" si="44"/>
        <v/>
      </c>
    </row>
    <row r="2841" spans="33:33" x14ac:dyDescent="0.3">
      <c r="AG2841" s="957" t="str">
        <f t="shared" si="44"/>
        <v/>
      </c>
    </row>
    <row r="2842" spans="33:33" x14ac:dyDescent="0.3">
      <c r="AG2842" s="957" t="str">
        <f t="shared" si="44"/>
        <v/>
      </c>
    </row>
    <row r="2843" spans="33:33" x14ac:dyDescent="0.3">
      <c r="AG2843" s="957" t="str">
        <f t="shared" si="44"/>
        <v/>
      </c>
    </row>
    <row r="2844" spans="33:33" x14ac:dyDescent="0.3">
      <c r="AG2844" s="957" t="str">
        <f t="shared" si="44"/>
        <v/>
      </c>
    </row>
    <row r="2845" spans="33:33" x14ac:dyDescent="0.3">
      <c r="AG2845" s="957" t="str">
        <f t="shared" si="44"/>
        <v/>
      </c>
    </row>
    <row r="2846" spans="33:33" x14ac:dyDescent="0.3">
      <c r="AG2846" s="957" t="str">
        <f t="shared" si="44"/>
        <v/>
      </c>
    </row>
    <row r="2847" spans="33:33" x14ac:dyDescent="0.3">
      <c r="AG2847" s="957" t="str">
        <f t="shared" si="44"/>
        <v/>
      </c>
    </row>
    <row r="2848" spans="33:33" x14ac:dyDescent="0.3">
      <c r="AG2848" s="957" t="str">
        <f t="shared" si="44"/>
        <v/>
      </c>
    </row>
    <row r="2849" spans="33:33" x14ac:dyDescent="0.3">
      <c r="AG2849" s="957" t="str">
        <f t="shared" si="44"/>
        <v/>
      </c>
    </row>
    <row r="2850" spans="33:33" x14ac:dyDescent="0.3">
      <c r="AG2850" s="957" t="str">
        <f t="shared" si="44"/>
        <v/>
      </c>
    </row>
    <row r="2851" spans="33:33" x14ac:dyDescent="0.3">
      <c r="AG2851" s="957" t="str">
        <f t="shared" si="44"/>
        <v/>
      </c>
    </row>
    <row r="2852" spans="33:33" x14ac:dyDescent="0.3">
      <c r="AG2852" s="957" t="str">
        <f t="shared" si="44"/>
        <v/>
      </c>
    </row>
    <row r="2853" spans="33:33" x14ac:dyDescent="0.3">
      <c r="AG2853" s="957" t="str">
        <f t="shared" si="44"/>
        <v/>
      </c>
    </row>
    <row r="2854" spans="33:33" x14ac:dyDescent="0.3">
      <c r="AG2854" s="957" t="str">
        <f t="shared" si="44"/>
        <v/>
      </c>
    </row>
    <row r="2855" spans="33:33" x14ac:dyDescent="0.3">
      <c r="AG2855" s="957" t="str">
        <f t="shared" si="44"/>
        <v/>
      </c>
    </row>
    <row r="2856" spans="33:33" x14ac:dyDescent="0.3">
      <c r="AG2856" s="957" t="str">
        <f t="shared" si="44"/>
        <v/>
      </c>
    </row>
    <row r="2857" spans="33:33" x14ac:dyDescent="0.3">
      <c r="AG2857" s="957" t="str">
        <f t="shared" si="44"/>
        <v/>
      </c>
    </row>
    <row r="2858" spans="33:33" x14ac:dyDescent="0.3">
      <c r="AG2858" s="957" t="str">
        <f t="shared" si="44"/>
        <v/>
      </c>
    </row>
    <row r="2859" spans="33:33" x14ac:dyDescent="0.3">
      <c r="AG2859" s="957" t="str">
        <f t="shared" si="44"/>
        <v/>
      </c>
    </row>
    <row r="2860" spans="33:33" x14ac:dyDescent="0.3">
      <c r="AG2860" s="957" t="str">
        <f t="shared" si="44"/>
        <v/>
      </c>
    </row>
    <row r="2861" spans="33:33" x14ac:dyDescent="0.3">
      <c r="AG2861" s="957" t="str">
        <f t="shared" si="44"/>
        <v/>
      </c>
    </row>
    <row r="2862" spans="33:33" x14ac:dyDescent="0.3">
      <c r="AG2862" s="957" t="str">
        <f t="shared" si="44"/>
        <v/>
      </c>
    </row>
    <row r="2863" spans="33:33" x14ac:dyDescent="0.3">
      <c r="AG2863" s="957" t="str">
        <f t="shared" si="44"/>
        <v/>
      </c>
    </row>
    <row r="2864" spans="33:33" x14ac:dyDescent="0.3">
      <c r="AG2864" s="957" t="str">
        <f t="shared" si="44"/>
        <v/>
      </c>
    </row>
    <row r="2865" spans="33:33" x14ac:dyDescent="0.3">
      <c r="AG2865" s="957" t="str">
        <f t="shared" si="44"/>
        <v/>
      </c>
    </row>
    <row r="2866" spans="33:33" x14ac:dyDescent="0.3">
      <c r="AG2866" s="957" t="str">
        <f t="shared" si="44"/>
        <v/>
      </c>
    </row>
    <row r="2867" spans="33:33" x14ac:dyDescent="0.3">
      <c r="AG2867" s="957" t="str">
        <f t="shared" si="44"/>
        <v/>
      </c>
    </row>
    <row r="2868" spans="33:33" x14ac:dyDescent="0.3">
      <c r="AG2868" s="957" t="str">
        <f t="shared" si="44"/>
        <v/>
      </c>
    </row>
    <row r="2869" spans="33:33" x14ac:dyDescent="0.3">
      <c r="AG2869" s="957" t="str">
        <f t="shared" si="44"/>
        <v/>
      </c>
    </row>
    <row r="2870" spans="33:33" x14ac:dyDescent="0.3">
      <c r="AG2870" s="957" t="str">
        <f t="shared" si="44"/>
        <v/>
      </c>
    </row>
    <row r="2871" spans="33:33" x14ac:dyDescent="0.3">
      <c r="AG2871" s="957" t="str">
        <f t="shared" si="44"/>
        <v/>
      </c>
    </row>
    <row r="2872" spans="33:33" x14ac:dyDescent="0.3">
      <c r="AG2872" s="957" t="str">
        <f t="shared" si="44"/>
        <v/>
      </c>
    </row>
    <row r="2873" spans="33:33" x14ac:dyDescent="0.3">
      <c r="AG2873" s="957" t="str">
        <f t="shared" si="44"/>
        <v/>
      </c>
    </row>
    <row r="2874" spans="33:33" x14ac:dyDescent="0.3">
      <c r="AG2874" s="957" t="str">
        <f t="shared" si="44"/>
        <v/>
      </c>
    </row>
    <row r="2875" spans="33:33" x14ac:dyDescent="0.3">
      <c r="AG2875" s="957" t="str">
        <f t="shared" si="44"/>
        <v/>
      </c>
    </row>
    <row r="2876" spans="33:33" x14ac:dyDescent="0.3">
      <c r="AG2876" s="957" t="str">
        <f t="shared" si="44"/>
        <v/>
      </c>
    </row>
    <row r="2877" spans="33:33" x14ac:dyDescent="0.3">
      <c r="AG2877" s="957" t="str">
        <f t="shared" si="44"/>
        <v/>
      </c>
    </row>
    <row r="2878" spans="33:33" x14ac:dyDescent="0.3">
      <c r="AG2878" s="957" t="str">
        <f t="shared" si="44"/>
        <v/>
      </c>
    </row>
    <row r="2879" spans="33:33" x14ac:dyDescent="0.3">
      <c r="AG2879" s="957" t="str">
        <f t="shared" si="44"/>
        <v/>
      </c>
    </row>
    <row r="2880" spans="33:33" x14ac:dyDescent="0.3">
      <c r="AG2880" s="957" t="str">
        <f t="shared" si="44"/>
        <v/>
      </c>
    </row>
    <row r="2881" spans="33:33" x14ac:dyDescent="0.3">
      <c r="AG2881" s="957" t="str">
        <f t="shared" si="44"/>
        <v/>
      </c>
    </row>
    <row r="2882" spans="33:33" x14ac:dyDescent="0.3">
      <c r="AG2882" s="957" t="str">
        <f t="shared" si="44"/>
        <v/>
      </c>
    </row>
    <row r="2883" spans="33:33" x14ac:dyDescent="0.3">
      <c r="AG2883" s="957" t="str">
        <f t="shared" ref="AG2883:AG2946" si="45">LEFT(A2883,12)</f>
        <v/>
      </c>
    </row>
    <row r="2884" spans="33:33" x14ac:dyDescent="0.3">
      <c r="AG2884" s="957" t="str">
        <f t="shared" si="45"/>
        <v/>
      </c>
    </row>
    <row r="2885" spans="33:33" x14ac:dyDescent="0.3">
      <c r="AG2885" s="957" t="str">
        <f t="shared" si="45"/>
        <v/>
      </c>
    </row>
    <row r="2886" spans="33:33" x14ac:dyDescent="0.3">
      <c r="AG2886" s="957" t="str">
        <f t="shared" si="45"/>
        <v/>
      </c>
    </row>
    <row r="2887" spans="33:33" x14ac:dyDescent="0.3">
      <c r="AG2887" s="957" t="str">
        <f t="shared" si="45"/>
        <v/>
      </c>
    </row>
    <row r="2888" spans="33:33" x14ac:dyDescent="0.3">
      <c r="AG2888" s="957" t="str">
        <f t="shared" si="45"/>
        <v/>
      </c>
    </row>
    <row r="2889" spans="33:33" x14ac:dyDescent="0.3">
      <c r="AG2889" s="957" t="str">
        <f t="shared" si="45"/>
        <v/>
      </c>
    </row>
    <row r="2890" spans="33:33" x14ac:dyDescent="0.3">
      <c r="AG2890" s="957" t="str">
        <f t="shared" si="45"/>
        <v/>
      </c>
    </row>
    <row r="2891" spans="33:33" x14ac:dyDescent="0.3">
      <c r="AG2891" s="957" t="str">
        <f t="shared" si="45"/>
        <v/>
      </c>
    </row>
    <row r="2892" spans="33:33" x14ac:dyDescent="0.3">
      <c r="AG2892" s="957" t="str">
        <f t="shared" si="45"/>
        <v/>
      </c>
    </row>
    <row r="2893" spans="33:33" x14ac:dyDescent="0.3">
      <c r="AG2893" s="957" t="str">
        <f t="shared" si="45"/>
        <v/>
      </c>
    </row>
    <row r="2894" spans="33:33" x14ac:dyDescent="0.3">
      <c r="AG2894" s="957" t="str">
        <f t="shared" si="45"/>
        <v/>
      </c>
    </row>
    <row r="2895" spans="33:33" x14ac:dyDescent="0.3">
      <c r="AG2895" s="957" t="str">
        <f t="shared" si="45"/>
        <v/>
      </c>
    </row>
    <row r="2896" spans="33:33" x14ac:dyDescent="0.3">
      <c r="AG2896" s="957" t="str">
        <f t="shared" si="45"/>
        <v/>
      </c>
    </row>
    <row r="2897" spans="33:33" x14ac:dyDescent="0.3">
      <c r="AG2897" s="957" t="str">
        <f t="shared" si="45"/>
        <v/>
      </c>
    </row>
    <row r="2898" spans="33:33" x14ac:dyDescent="0.3">
      <c r="AG2898" s="957" t="str">
        <f t="shared" si="45"/>
        <v/>
      </c>
    </row>
    <row r="2899" spans="33:33" x14ac:dyDescent="0.3">
      <c r="AG2899" s="957" t="str">
        <f t="shared" si="45"/>
        <v/>
      </c>
    </row>
    <row r="2900" spans="33:33" x14ac:dyDescent="0.3">
      <c r="AG2900" s="957" t="str">
        <f t="shared" si="45"/>
        <v/>
      </c>
    </row>
    <row r="2901" spans="33:33" x14ac:dyDescent="0.3">
      <c r="AG2901" s="957" t="str">
        <f t="shared" si="45"/>
        <v/>
      </c>
    </row>
    <row r="2902" spans="33:33" x14ac:dyDescent="0.3">
      <c r="AG2902" s="957" t="str">
        <f t="shared" si="45"/>
        <v/>
      </c>
    </row>
    <row r="2903" spans="33:33" x14ac:dyDescent="0.3">
      <c r="AG2903" s="957" t="str">
        <f t="shared" si="45"/>
        <v/>
      </c>
    </row>
    <row r="2904" spans="33:33" x14ac:dyDescent="0.3">
      <c r="AG2904" s="957" t="str">
        <f t="shared" si="45"/>
        <v/>
      </c>
    </row>
    <row r="2905" spans="33:33" x14ac:dyDescent="0.3">
      <c r="AG2905" s="957" t="str">
        <f t="shared" si="45"/>
        <v/>
      </c>
    </row>
    <row r="2906" spans="33:33" x14ac:dyDescent="0.3">
      <c r="AG2906" s="957" t="str">
        <f t="shared" si="45"/>
        <v/>
      </c>
    </row>
    <row r="2907" spans="33:33" x14ac:dyDescent="0.3">
      <c r="AG2907" s="957" t="str">
        <f t="shared" si="45"/>
        <v/>
      </c>
    </row>
    <row r="2908" spans="33:33" x14ac:dyDescent="0.3">
      <c r="AG2908" s="957" t="str">
        <f t="shared" si="45"/>
        <v/>
      </c>
    </row>
    <row r="2909" spans="33:33" x14ac:dyDescent="0.3">
      <c r="AG2909" s="957" t="str">
        <f t="shared" si="45"/>
        <v/>
      </c>
    </row>
    <row r="2910" spans="33:33" x14ac:dyDescent="0.3">
      <c r="AG2910" s="957" t="str">
        <f t="shared" si="45"/>
        <v/>
      </c>
    </row>
    <row r="2911" spans="33:33" x14ac:dyDescent="0.3">
      <c r="AG2911" s="957" t="str">
        <f t="shared" si="45"/>
        <v/>
      </c>
    </row>
    <row r="2912" spans="33:33" x14ac:dyDescent="0.3">
      <c r="AG2912" s="957" t="str">
        <f t="shared" si="45"/>
        <v/>
      </c>
    </row>
    <row r="2913" spans="33:33" x14ac:dyDescent="0.3">
      <c r="AG2913" s="957" t="str">
        <f t="shared" si="45"/>
        <v/>
      </c>
    </row>
    <row r="2914" spans="33:33" x14ac:dyDescent="0.3">
      <c r="AG2914" s="957" t="str">
        <f t="shared" si="45"/>
        <v/>
      </c>
    </row>
    <row r="2915" spans="33:33" x14ac:dyDescent="0.3">
      <c r="AG2915" s="957" t="str">
        <f t="shared" si="45"/>
        <v/>
      </c>
    </row>
    <row r="2916" spans="33:33" x14ac:dyDescent="0.3">
      <c r="AG2916" s="957" t="str">
        <f t="shared" si="45"/>
        <v/>
      </c>
    </row>
    <row r="2917" spans="33:33" x14ac:dyDescent="0.3">
      <c r="AG2917" s="957" t="str">
        <f t="shared" si="45"/>
        <v/>
      </c>
    </row>
    <row r="2918" spans="33:33" x14ac:dyDescent="0.3">
      <c r="AG2918" s="957" t="str">
        <f t="shared" si="45"/>
        <v/>
      </c>
    </row>
    <row r="2919" spans="33:33" x14ac:dyDescent="0.3">
      <c r="AG2919" s="957" t="str">
        <f t="shared" si="45"/>
        <v/>
      </c>
    </row>
    <row r="2920" spans="33:33" x14ac:dyDescent="0.3">
      <c r="AG2920" s="957" t="str">
        <f t="shared" si="45"/>
        <v/>
      </c>
    </row>
    <row r="2921" spans="33:33" x14ac:dyDescent="0.3">
      <c r="AG2921" s="957" t="str">
        <f t="shared" si="45"/>
        <v/>
      </c>
    </row>
    <row r="2922" spans="33:33" x14ac:dyDescent="0.3">
      <c r="AG2922" s="957" t="str">
        <f t="shared" si="45"/>
        <v/>
      </c>
    </row>
    <row r="2923" spans="33:33" x14ac:dyDescent="0.3">
      <c r="AG2923" s="957" t="str">
        <f t="shared" si="45"/>
        <v/>
      </c>
    </row>
    <row r="2924" spans="33:33" x14ac:dyDescent="0.3">
      <c r="AG2924" s="957" t="str">
        <f t="shared" si="45"/>
        <v/>
      </c>
    </row>
    <row r="2925" spans="33:33" x14ac:dyDescent="0.3">
      <c r="AG2925" s="957" t="str">
        <f t="shared" si="45"/>
        <v/>
      </c>
    </row>
    <row r="2926" spans="33:33" x14ac:dyDescent="0.3">
      <c r="AG2926" s="957" t="str">
        <f t="shared" si="45"/>
        <v/>
      </c>
    </row>
    <row r="2927" spans="33:33" x14ac:dyDescent="0.3">
      <c r="AG2927" s="957" t="str">
        <f t="shared" si="45"/>
        <v/>
      </c>
    </row>
    <row r="2928" spans="33:33" x14ac:dyDescent="0.3">
      <c r="AG2928" s="957" t="str">
        <f t="shared" si="45"/>
        <v/>
      </c>
    </row>
    <row r="2929" spans="33:33" x14ac:dyDescent="0.3">
      <c r="AG2929" s="957" t="str">
        <f t="shared" si="45"/>
        <v/>
      </c>
    </row>
    <row r="2930" spans="33:33" x14ac:dyDescent="0.3">
      <c r="AG2930" s="957" t="str">
        <f t="shared" si="45"/>
        <v/>
      </c>
    </row>
    <row r="2931" spans="33:33" x14ac:dyDescent="0.3">
      <c r="AG2931" s="957" t="str">
        <f t="shared" si="45"/>
        <v/>
      </c>
    </row>
    <row r="2932" spans="33:33" x14ac:dyDescent="0.3">
      <c r="AG2932" s="957" t="str">
        <f t="shared" si="45"/>
        <v/>
      </c>
    </row>
    <row r="2933" spans="33:33" x14ac:dyDescent="0.3">
      <c r="AG2933" s="957" t="str">
        <f t="shared" si="45"/>
        <v/>
      </c>
    </row>
    <row r="2934" spans="33:33" x14ac:dyDescent="0.3">
      <c r="AG2934" s="957" t="str">
        <f t="shared" si="45"/>
        <v/>
      </c>
    </row>
    <row r="2935" spans="33:33" x14ac:dyDescent="0.3">
      <c r="AG2935" s="957" t="str">
        <f t="shared" si="45"/>
        <v/>
      </c>
    </row>
    <row r="2936" spans="33:33" x14ac:dyDescent="0.3">
      <c r="AG2936" s="957" t="str">
        <f t="shared" si="45"/>
        <v/>
      </c>
    </row>
    <row r="2937" spans="33:33" x14ac:dyDescent="0.3">
      <c r="AG2937" s="957" t="str">
        <f t="shared" si="45"/>
        <v/>
      </c>
    </row>
    <row r="2938" spans="33:33" x14ac:dyDescent="0.3">
      <c r="AG2938" s="957" t="str">
        <f t="shared" si="45"/>
        <v/>
      </c>
    </row>
    <row r="2939" spans="33:33" x14ac:dyDescent="0.3">
      <c r="AG2939" s="957" t="str">
        <f t="shared" si="45"/>
        <v/>
      </c>
    </row>
    <row r="2940" spans="33:33" x14ac:dyDescent="0.3">
      <c r="AG2940" s="957" t="str">
        <f t="shared" si="45"/>
        <v/>
      </c>
    </row>
    <row r="2941" spans="33:33" x14ac:dyDescent="0.3">
      <c r="AG2941" s="957" t="str">
        <f t="shared" si="45"/>
        <v/>
      </c>
    </row>
    <row r="2942" spans="33:33" x14ac:dyDescent="0.3">
      <c r="AG2942" s="957" t="str">
        <f t="shared" si="45"/>
        <v/>
      </c>
    </row>
    <row r="2943" spans="33:33" x14ac:dyDescent="0.3">
      <c r="AG2943" s="957" t="str">
        <f t="shared" si="45"/>
        <v/>
      </c>
    </row>
    <row r="2944" spans="33:33" x14ac:dyDescent="0.3">
      <c r="AG2944" s="957" t="str">
        <f t="shared" si="45"/>
        <v/>
      </c>
    </row>
    <row r="2945" spans="33:33" x14ac:dyDescent="0.3">
      <c r="AG2945" s="957" t="str">
        <f t="shared" si="45"/>
        <v/>
      </c>
    </row>
    <row r="2946" spans="33:33" x14ac:dyDescent="0.3">
      <c r="AG2946" s="957" t="str">
        <f t="shared" si="45"/>
        <v/>
      </c>
    </row>
    <row r="2947" spans="33:33" x14ac:dyDescent="0.3">
      <c r="AG2947" s="957" t="str">
        <f t="shared" ref="AG2947:AG3010" si="46">LEFT(A2947,12)</f>
        <v/>
      </c>
    </row>
    <row r="2948" spans="33:33" x14ac:dyDescent="0.3">
      <c r="AG2948" s="957" t="str">
        <f t="shared" si="46"/>
        <v/>
      </c>
    </row>
    <row r="2949" spans="33:33" x14ac:dyDescent="0.3">
      <c r="AG2949" s="957" t="str">
        <f t="shared" si="46"/>
        <v/>
      </c>
    </row>
    <row r="2950" spans="33:33" x14ac:dyDescent="0.3">
      <c r="AG2950" s="957" t="str">
        <f t="shared" si="46"/>
        <v/>
      </c>
    </row>
    <row r="2951" spans="33:33" x14ac:dyDescent="0.3">
      <c r="AG2951" s="957" t="str">
        <f t="shared" si="46"/>
        <v/>
      </c>
    </row>
    <row r="2952" spans="33:33" x14ac:dyDescent="0.3">
      <c r="AG2952" s="957" t="str">
        <f t="shared" si="46"/>
        <v/>
      </c>
    </row>
    <row r="2953" spans="33:33" x14ac:dyDescent="0.3">
      <c r="AG2953" s="957" t="str">
        <f t="shared" si="46"/>
        <v/>
      </c>
    </row>
    <row r="2954" spans="33:33" x14ac:dyDescent="0.3">
      <c r="AG2954" s="957" t="str">
        <f t="shared" si="46"/>
        <v/>
      </c>
    </row>
    <row r="2955" spans="33:33" x14ac:dyDescent="0.3">
      <c r="AG2955" s="957" t="str">
        <f t="shared" si="46"/>
        <v/>
      </c>
    </row>
    <row r="2956" spans="33:33" x14ac:dyDescent="0.3">
      <c r="AG2956" s="957" t="str">
        <f t="shared" si="46"/>
        <v/>
      </c>
    </row>
    <row r="2957" spans="33:33" x14ac:dyDescent="0.3">
      <c r="AG2957" s="957" t="str">
        <f t="shared" si="46"/>
        <v/>
      </c>
    </row>
    <row r="2958" spans="33:33" x14ac:dyDescent="0.3">
      <c r="AG2958" s="957" t="str">
        <f t="shared" si="46"/>
        <v/>
      </c>
    </row>
    <row r="2959" spans="33:33" x14ac:dyDescent="0.3">
      <c r="AG2959" s="957" t="str">
        <f t="shared" si="46"/>
        <v/>
      </c>
    </row>
    <row r="2960" spans="33:33" x14ac:dyDescent="0.3">
      <c r="AG2960" s="957" t="str">
        <f t="shared" si="46"/>
        <v/>
      </c>
    </row>
    <row r="2961" spans="33:33" x14ac:dyDescent="0.3">
      <c r="AG2961" s="957" t="str">
        <f t="shared" si="46"/>
        <v/>
      </c>
    </row>
    <row r="2962" spans="33:33" x14ac:dyDescent="0.3">
      <c r="AG2962" s="957" t="str">
        <f t="shared" si="46"/>
        <v/>
      </c>
    </row>
    <row r="2963" spans="33:33" x14ac:dyDescent="0.3">
      <c r="AG2963" s="957" t="str">
        <f t="shared" si="46"/>
        <v/>
      </c>
    </row>
    <row r="2964" spans="33:33" x14ac:dyDescent="0.3">
      <c r="AG2964" s="957" t="str">
        <f t="shared" si="46"/>
        <v/>
      </c>
    </row>
    <row r="2965" spans="33:33" x14ac:dyDescent="0.3">
      <c r="AG2965" s="957" t="str">
        <f t="shared" si="46"/>
        <v/>
      </c>
    </row>
    <row r="2966" spans="33:33" x14ac:dyDescent="0.3">
      <c r="AG2966" s="957" t="str">
        <f t="shared" si="46"/>
        <v/>
      </c>
    </row>
    <row r="2967" spans="33:33" x14ac:dyDescent="0.3">
      <c r="AG2967" s="957" t="str">
        <f t="shared" si="46"/>
        <v/>
      </c>
    </row>
    <row r="2968" spans="33:33" x14ac:dyDescent="0.3">
      <c r="AG2968" s="957" t="str">
        <f t="shared" si="46"/>
        <v/>
      </c>
    </row>
    <row r="2969" spans="33:33" x14ac:dyDescent="0.3">
      <c r="AG2969" s="957" t="str">
        <f t="shared" si="46"/>
        <v/>
      </c>
    </row>
    <row r="2970" spans="33:33" x14ac:dyDescent="0.3">
      <c r="AG2970" s="957" t="str">
        <f t="shared" si="46"/>
        <v/>
      </c>
    </row>
    <row r="2971" spans="33:33" x14ac:dyDescent="0.3">
      <c r="AG2971" s="957" t="str">
        <f t="shared" si="46"/>
        <v/>
      </c>
    </row>
    <row r="2972" spans="33:33" x14ac:dyDescent="0.3">
      <c r="AG2972" s="957" t="str">
        <f t="shared" si="46"/>
        <v/>
      </c>
    </row>
    <row r="2973" spans="33:33" x14ac:dyDescent="0.3">
      <c r="AG2973" s="957" t="str">
        <f t="shared" si="46"/>
        <v/>
      </c>
    </row>
    <row r="2974" spans="33:33" x14ac:dyDescent="0.3">
      <c r="AG2974" s="957" t="str">
        <f t="shared" si="46"/>
        <v/>
      </c>
    </row>
    <row r="2975" spans="33:33" x14ac:dyDescent="0.3">
      <c r="AG2975" s="957" t="str">
        <f t="shared" si="46"/>
        <v/>
      </c>
    </row>
    <row r="2976" spans="33:33" x14ac:dyDescent="0.3">
      <c r="AG2976" s="957" t="str">
        <f t="shared" si="46"/>
        <v/>
      </c>
    </row>
    <row r="2977" spans="33:33" x14ac:dyDescent="0.3">
      <c r="AG2977" s="957" t="str">
        <f t="shared" si="46"/>
        <v/>
      </c>
    </row>
    <row r="2978" spans="33:33" x14ac:dyDescent="0.3">
      <c r="AG2978" s="957" t="str">
        <f t="shared" si="46"/>
        <v/>
      </c>
    </row>
    <row r="2979" spans="33:33" x14ac:dyDescent="0.3">
      <c r="AG2979" s="957" t="str">
        <f t="shared" si="46"/>
        <v/>
      </c>
    </row>
    <row r="2980" spans="33:33" x14ac:dyDescent="0.3">
      <c r="AG2980" s="957" t="str">
        <f t="shared" si="46"/>
        <v/>
      </c>
    </row>
    <row r="2981" spans="33:33" x14ac:dyDescent="0.3">
      <c r="AG2981" s="957" t="str">
        <f t="shared" si="46"/>
        <v/>
      </c>
    </row>
    <row r="2982" spans="33:33" x14ac:dyDescent="0.3">
      <c r="AG2982" s="957" t="str">
        <f t="shared" si="46"/>
        <v/>
      </c>
    </row>
    <row r="2983" spans="33:33" x14ac:dyDescent="0.3">
      <c r="AG2983" s="957" t="str">
        <f t="shared" si="46"/>
        <v/>
      </c>
    </row>
    <row r="2984" spans="33:33" x14ac:dyDescent="0.3">
      <c r="AG2984" s="957" t="str">
        <f t="shared" si="46"/>
        <v/>
      </c>
    </row>
    <row r="2985" spans="33:33" x14ac:dyDescent="0.3">
      <c r="AG2985" s="957" t="str">
        <f t="shared" si="46"/>
        <v/>
      </c>
    </row>
    <row r="2986" spans="33:33" x14ac:dyDescent="0.3">
      <c r="AG2986" s="957" t="str">
        <f t="shared" si="46"/>
        <v/>
      </c>
    </row>
    <row r="2987" spans="33:33" x14ac:dyDescent="0.3">
      <c r="AG2987" s="957" t="str">
        <f t="shared" si="46"/>
        <v/>
      </c>
    </row>
    <row r="2988" spans="33:33" x14ac:dyDescent="0.3">
      <c r="AG2988" s="957" t="str">
        <f t="shared" si="46"/>
        <v/>
      </c>
    </row>
    <row r="2989" spans="33:33" x14ac:dyDescent="0.3">
      <c r="AG2989" s="957" t="str">
        <f t="shared" si="46"/>
        <v/>
      </c>
    </row>
    <row r="2990" spans="33:33" x14ac:dyDescent="0.3">
      <c r="AG2990" s="957" t="str">
        <f t="shared" si="46"/>
        <v/>
      </c>
    </row>
    <row r="2991" spans="33:33" x14ac:dyDescent="0.3">
      <c r="AG2991" s="957" t="str">
        <f t="shared" si="46"/>
        <v/>
      </c>
    </row>
    <row r="2992" spans="33:33" x14ac:dyDescent="0.3">
      <c r="AG2992" s="957" t="str">
        <f t="shared" si="46"/>
        <v/>
      </c>
    </row>
    <row r="2993" spans="33:33" x14ac:dyDescent="0.3">
      <c r="AG2993" s="957" t="str">
        <f t="shared" si="46"/>
        <v/>
      </c>
    </row>
    <row r="2994" spans="33:33" x14ac:dyDescent="0.3">
      <c r="AG2994" s="957" t="str">
        <f t="shared" si="46"/>
        <v/>
      </c>
    </row>
    <row r="2995" spans="33:33" x14ac:dyDescent="0.3">
      <c r="AG2995" s="957" t="str">
        <f t="shared" si="46"/>
        <v/>
      </c>
    </row>
    <row r="2996" spans="33:33" x14ac:dyDescent="0.3">
      <c r="AG2996" s="957" t="str">
        <f t="shared" si="46"/>
        <v/>
      </c>
    </row>
    <row r="2997" spans="33:33" x14ac:dyDescent="0.3">
      <c r="AG2997" s="957" t="str">
        <f t="shared" si="46"/>
        <v/>
      </c>
    </row>
    <row r="2998" spans="33:33" x14ac:dyDescent="0.3">
      <c r="AG2998" s="957" t="str">
        <f t="shared" si="46"/>
        <v/>
      </c>
    </row>
    <row r="2999" spans="33:33" x14ac:dyDescent="0.3">
      <c r="AG2999" s="957" t="str">
        <f t="shared" si="46"/>
        <v/>
      </c>
    </row>
    <row r="3000" spans="33:33" x14ac:dyDescent="0.3">
      <c r="AG3000" s="957" t="str">
        <f t="shared" si="46"/>
        <v/>
      </c>
    </row>
    <row r="3001" spans="33:33" x14ac:dyDescent="0.3">
      <c r="AG3001" s="957" t="str">
        <f t="shared" si="46"/>
        <v/>
      </c>
    </row>
    <row r="3002" spans="33:33" x14ac:dyDescent="0.3">
      <c r="AG3002" s="957" t="str">
        <f t="shared" si="46"/>
        <v/>
      </c>
    </row>
    <row r="3003" spans="33:33" x14ac:dyDescent="0.3">
      <c r="AG3003" s="957" t="str">
        <f t="shared" si="46"/>
        <v/>
      </c>
    </row>
    <row r="3004" spans="33:33" x14ac:dyDescent="0.3">
      <c r="AG3004" s="957" t="str">
        <f t="shared" si="46"/>
        <v/>
      </c>
    </row>
    <row r="3005" spans="33:33" x14ac:dyDescent="0.3">
      <c r="AG3005" s="957" t="str">
        <f t="shared" si="46"/>
        <v/>
      </c>
    </row>
    <row r="3006" spans="33:33" x14ac:dyDescent="0.3">
      <c r="AG3006" s="957" t="str">
        <f t="shared" si="46"/>
        <v/>
      </c>
    </row>
    <row r="3007" spans="33:33" x14ac:dyDescent="0.3">
      <c r="AG3007" s="957" t="str">
        <f t="shared" si="46"/>
        <v/>
      </c>
    </row>
    <row r="3008" spans="33:33" x14ac:dyDescent="0.3">
      <c r="AG3008" s="957" t="str">
        <f t="shared" si="46"/>
        <v/>
      </c>
    </row>
    <row r="3009" spans="33:33" x14ac:dyDescent="0.3">
      <c r="AG3009" s="957" t="str">
        <f t="shared" si="46"/>
        <v/>
      </c>
    </row>
    <row r="3010" spans="33:33" x14ac:dyDescent="0.3">
      <c r="AG3010" s="957" t="str">
        <f t="shared" si="46"/>
        <v/>
      </c>
    </row>
    <row r="3011" spans="33:33" x14ac:dyDescent="0.3">
      <c r="AG3011" s="957" t="str">
        <f t="shared" ref="AG3011:AG3074" si="47">LEFT(A3011,12)</f>
        <v/>
      </c>
    </row>
    <row r="3012" spans="33:33" x14ac:dyDescent="0.3">
      <c r="AG3012" s="957" t="str">
        <f t="shared" si="47"/>
        <v/>
      </c>
    </row>
    <row r="3013" spans="33:33" x14ac:dyDescent="0.3">
      <c r="AG3013" s="957" t="str">
        <f t="shared" si="47"/>
        <v/>
      </c>
    </row>
    <row r="3014" spans="33:33" x14ac:dyDescent="0.3">
      <c r="AG3014" s="957" t="str">
        <f t="shared" si="47"/>
        <v/>
      </c>
    </row>
    <row r="3015" spans="33:33" x14ac:dyDescent="0.3">
      <c r="AG3015" s="957" t="str">
        <f t="shared" si="47"/>
        <v/>
      </c>
    </row>
    <row r="3016" spans="33:33" x14ac:dyDescent="0.3">
      <c r="AG3016" s="957" t="str">
        <f t="shared" si="47"/>
        <v/>
      </c>
    </row>
    <row r="3017" spans="33:33" x14ac:dyDescent="0.3">
      <c r="AG3017" s="957" t="str">
        <f t="shared" si="47"/>
        <v/>
      </c>
    </row>
    <row r="3018" spans="33:33" x14ac:dyDescent="0.3">
      <c r="AG3018" s="957" t="str">
        <f t="shared" si="47"/>
        <v/>
      </c>
    </row>
    <row r="3019" spans="33:33" x14ac:dyDescent="0.3">
      <c r="AG3019" s="957" t="str">
        <f t="shared" si="47"/>
        <v/>
      </c>
    </row>
    <row r="3020" spans="33:33" x14ac:dyDescent="0.3">
      <c r="AG3020" s="957" t="str">
        <f t="shared" si="47"/>
        <v/>
      </c>
    </row>
    <row r="3021" spans="33:33" x14ac:dyDescent="0.3">
      <c r="AG3021" s="957" t="str">
        <f t="shared" si="47"/>
        <v/>
      </c>
    </row>
    <row r="3022" spans="33:33" x14ac:dyDescent="0.3">
      <c r="AG3022" s="957" t="str">
        <f t="shared" si="47"/>
        <v/>
      </c>
    </row>
    <row r="3023" spans="33:33" x14ac:dyDescent="0.3">
      <c r="AG3023" s="957" t="str">
        <f t="shared" si="47"/>
        <v/>
      </c>
    </row>
    <row r="3024" spans="33:33" x14ac:dyDescent="0.3">
      <c r="AG3024" s="957" t="str">
        <f t="shared" si="47"/>
        <v/>
      </c>
    </row>
    <row r="3025" spans="33:33" x14ac:dyDescent="0.3">
      <c r="AG3025" s="957" t="str">
        <f t="shared" si="47"/>
        <v/>
      </c>
    </row>
    <row r="3026" spans="33:33" x14ac:dyDescent="0.3">
      <c r="AG3026" s="957" t="str">
        <f t="shared" si="47"/>
        <v/>
      </c>
    </row>
    <row r="3027" spans="33:33" x14ac:dyDescent="0.3">
      <c r="AG3027" s="957" t="str">
        <f t="shared" si="47"/>
        <v/>
      </c>
    </row>
    <row r="3028" spans="33:33" x14ac:dyDescent="0.3">
      <c r="AG3028" s="957" t="str">
        <f t="shared" si="47"/>
        <v/>
      </c>
    </row>
    <row r="3029" spans="33:33" x14ac:dyDescent="0.3">
      <c r="AG3029" s="957" t="str">
        <f t="shared" si="47"/>
        <v/>
      </c>
    </row>
    <row r="3030" spans="33:33" x14ac:dyDescent="0.3">
      <c r="AG3030" s="957" t="str">
        <f t="shared" si="47"/>
        <v/>
      </c>
    </row>
    <row r="3031" spans="33:33" x14ac:dyDescent="0.3">
      <c r="AG3031" s="957" t="str">
        <f t="shared" si="47"/>
        <v/>
      </c>
    </row>
    <row r="3032" spans="33:33" x14ac:dyDescent="0.3">
      <c r="AG3032" s="957" t="str">
        <f t="shared" si="47"/>
        <v/>
      </c>
    </row>
    <row r="3033" spans="33:33" x14ac:dyDescent="0.3">
      <c r="AG3033" s="957" t="str">
        <f t="shared" si="47"/>
        <v/>
      </c>
    </row>
    <row r="3034" spans="33:33" x14ac:dyDescent="0.3">
      <c r="AG3034" s="957" t="str">
        <f t="shared" si="47"/>
        <v/>
      </c>
    </row>
    <row r="3035" spans="33:33" x14ac:dyDescent="0.3">
      <c r="AG3035" s="957" t="str">
        <f t="shared" si="47"/>
        <v/>
      </c>
    </row>
    <row r="3036" spans="33:33" x14ac:dyDescent="0.3">
      <c r="AG3036" s="957" t="str">
        <f t="shared" si="47"/>
        <v/>
      </c>
    </row>
    <row r="3037" spans="33:33" x14ac:dyDescent="0.3">
      <c r="AG3037" s="957" t="str">
        <f t="shared" si="47"/>
        <v/>
      </c>
    </row>
    <row r="3038" spans="33:33" x14ac:dyDescent="0.3">
      <c r="AG3038" s="957" t="str">
        <f t="shared" si="47"/>
        <v/>
      </c>
    </row>
    <row r="3039" spans="33:33" x14ac:dyDescent="0.3">
      <c r="AG3039" s="957" t="str">
        <f t="shared" si="47"/>
        <v/>
      </c>
    </row>
    <row r="3040" spans="33:33" x14ac:dyDescent="0.3">
      <c r="AG3040" s="957" t="str">
        <f t="shared" si="47"/>
        <v/>
      </c>
    </row>
    <row r="3041" spans="33:33" x14ac:dyDescent="0.3">
      <c r="AG3041" s="957" t="str">
        <f t="shared" si="47"/>
        <v/>
      </c>
    </row>
    <row r="3042" spans="33:33" x14ac:dyDescent="0.3">
      <c r="AG3042" s="957" t="str">
        <f t="shared" si="47"/>
        <v/>
      </c>
    </row>
    <row r="3043" spans="33:33" x14ac:dyDescent="0.3">
      <c r="AG3043" s="957" t="str">
        <f t="shared" si="47"/>
        <v/>
      </c>
    </row>
    <row r="3044" spans="33:33" x14ac:dyDescent="0.3">
      <c r="AG3044" s="957" t="str">
        <f t="shared" si="47"/>
        <v/>
      </c>
    </row>
    <row r="3045" spans="33:33" x14ac:dyDescent="0.3">
      <c r="AG3045" s="957" t="str">
        <f t="shared" si="47"/>
        <v/>
      </c>
    </row>
    <row r="3046" spans="33:33" x14ac:dyDescent="0.3">
      <c r="AG3046" s="957" t="str">
        <f t="shared" si="47"/>
        <v/>
      </c>
    </row>
    <row r="3047" spans="33:33" x14ac:dyDescent="0.3">
      <c r="AG3047" s="957" t="str">
        <f t="shared" si="47"/>
        <v/>
      </c>
    </row>
    <row r="3048" spans="33:33" x14ac:dyDescent="0.3">
      <c r="AG3048" s="957" t="str">
        <f t="shared" si="47"/>
        <v/>
      </c>
    </row>
    <row r="3049" spans="33:33" x14ac:dyDescent="0.3">
      <c r="AG3049" s="957" t="str">
        <f t="shared" si="47"/>
        <v/>
      </c>
    </row>
    <row r="3050" spans="33:33" x14ac:dyDescent="0.3">
      <c r="AG3050" s="957" t="str">
        <f t="shared" si="47"/>
        <v/>
      </c>
    </row>
    <row r="3051" spans="33:33" x14ac:dyDescent="0.3">
      <c r="AG3051" s="957" t="str">
        <f t="shared" si="47"/>
        <v/>
      </c>
    </row>
    <row r="3052" spans="33:33" x14ac:dyDescent="0.3">
      <c r="AG3052" s="957" t="str">
        <f t="shared" si="47"/>
        <v/>
      </c>
    </row>
    <row r="3053" spans="33:33" x14ac:dyDescent="0.3">
      <c r="AG3053" s="957" t="str">
        <f t="shared" si="47"/>
        <v/>
      </c>
    </row>
    <row r="3054" spans="33:33" x14ac:dyDescent="0.3">
      <c r="AG3054" s="957" t="str">
        <f t="shared" si="47"/>
        <v/>
      </c>
    </row>
    <row r="3055" spans="33:33" x14ac:dyDescent="0.3">
      <c r="AG3055" s="957" t="str">
        <f t="shared" si="47"/>
        <v/>
      </c>
    </row>
    <row r="3056" spans="33:33" x14ac:dyDescent="0.3">
      <c r="AG3056" s="957" t="str">
        <f t="shared" si="47"/>
        <v/>
      </c>
    </row>
    <row r="3057" spans="33:33" x14ac:dyDescent="0.3">
      <c r="AG3057" s="957" t="str">
        <f t="shared" si="47"/>
        <v/>
      </c>
    </row>
    <row r="3058" spans="33:33" x14ac:dyDescent="0.3">
      <c r="AG3058" s="957" t="str">
        <f t="shared" si="47"/>
        <v/>
      </c>
    </row>
    <row r="3059" spans="33:33" x14ac:dyDescent="0.3">
      <c r="AG3059" s="957" t="str">
        <f t="shared" si="47"/>
        <v/>
      </c>
    </row>
    <row r="3060" spans="33:33" x14ac:dyDescent="0.3">
      <c r="AG3060" s="957" t="str">
        <f t="shared" si="47"/>
        <v/>
      </c>
    </row>
    <row r="3061" spans="33:33" x14ac:dyDescent="0.3">
      <c r="AG3061" s="957" t="str">
        <f t="shared" si="47"/>
        <v/>
      </c>
    </row>
    <row r="3062" spans="33:33" x14ac:dyDescent="0.3">
      <c r="AG3062" s="957" t="str">
        <f t="shared" si="47"/>
        <v/>
      </c>
    </row>
    <row r="3063" spans="33:33" x14ac:dyDescent="0.3">
      <c r="AG3063" s="957" t="str">
        <f t="shared" si="47"/>
        <v/>
      </c>
    </row>
    <row r="3064" spans="33:33" x14ac:dyDescent="0.3">
      <c r="AG3064" s="957" t="str">
        <f t="shared" si="47"/>
        <v/>
      </c>
    </row>
    <row r="3065" spans="33:33" x14ac:dyDescent="0.3">
      <c r="AG3065" s="957" t="str">
        <f t="shared" si="47"/>
        <v/>
      </c>
    </row>
    <row r="3066" spans="33:33" x14ac:dyDescent="0.3">
      <c r="AG3066" s="957" t="str">
        <f t="shared" si="47"/>
        <v/>
      </c>
    </row>
    <row r="3067" spans="33:33" x14ac:dyDescent="0.3">
      <c r="AG3067" s="957" t="str">
        <f t="shared" si="47"/>
        <v/>
      </c>
    </row>
    <row r="3068" spans="33:33" x14ac:dyDescent="0.3">
      <c r="AG3068" s="957" t="str">
        <f t="shared" si="47"/>
        <v/>
      </c>
    </row>
    <row r="3069" spans="33:33" x14ac:dyDescent="0.3">
      <c r="AG3069" s="957" t="str">
        <f t="shared" si="47"/>
        <v/>
      </c>
    </row>
    <row r="3070" spans="33:33" x14ac:dyDescent="0.3">
      <c r="AG3070" s="957" t="str">
        <f t="shared" si="47"/>
        <v/>
      </c>
    </row>
    <row r="3071" spans="33:33" x14ac:dyDescent="0.3">
      <c r="AG3071" s="957" t="str">
        <f t="shared" si="47"/>
        <v/>
      </c>
    </row>
    <row r="3072" spans="33:33" x14ac:dyDescent="0.3">
      <c r="AG3072" s="957" t="str">
        <f t="shared" si="47"/>
        <v/>
      </c>
    </row>
    <row r="3073" spans="33:33" x14ac:dyDescent="0.3">
      <c r="AG3073" s="957" t="str">
        <f t="shared" si="47"/>
        <v/>
      </c>
    </row>
    <row r="3074" spans="33:33" x14ac:dyDescent="0.3">
      <c r="AG3074" s="957" t="str">
        <f t="shared" si="47"/>
        <v/>
      </c>
    </row>
    <row r="3075" spans="33:33" x14ac:dyDescent="0.3">
      <c r="AG3075" s="957" t="str">
        <f t="shared" ref="AG3075:AG3138" si="48">LEFT(A3075,12)</f>
        <v/>
      </c>
    </row>
    <row r="3076" spans="33:33" x14ac:dyDescent="0.3">
      <c r="AG3076" s="957" t="str">
        <f t="shared" si="48"/>
        <v/>
      </c>
    </row>
    <row r="3077" spans="33:33" x14ac:dyDescent="0.3">
      <c r="AG3077" s="957" t="str">
        <f t="shared" si="48"/>
        <v/>
      </c>
    </row>
    <row r="3078" spans="33:33" x14ac:dyDescent="0.3">
      <c r="AG3078" s="957" t="str">
        <f t="shared" si="48"/>
        <v/>
      </c>
    </row>
    <row r="3079" spans="33:33" x14ac:dyDescent="0.3">
      <c r="AG3079" s="957" t="str">
        <f t="shared" si="48"/>
        <v/>
      </c>
    </row>
    <row r="3080" spans="33:33" x14ac:dyDescent="0.3">
      <c r="AG3080" s="957" t="str">
        <f t="shared" si="48"/>
        <v/>
      </c>
    </row>
    <row r="3081" spans="33:33" x14ac:dyDescent="0.3">
      <c r="AG3081" s="957" t="str">
        <f t="shared" si="48"/>
        <v/>
      </c>
    </row>
    <row r="3082" spans="33:33" x14ac:dyDescent="0.3">
      <c r="AG3082" s="957" t="str">
        <f t="shared" si="48"/>
        <v/>
      </c>
    </row>
    <row r="3083" spans="33:33" x14ac:dyDescent="0.3">
      <c r="AG3083" s="957" t="str">
        <f t="shared" si="48"/>
        <v/>
      </c>
    </row>
    <row r="3084" spans="33:33" x14ac:dyDescent="0.3">
      <c r="AG3084" s="957" t="str">
        <f t="shared" si="48"/>
        <v/>
      </c>
    </row>
    <row r="3085" spans="33:33" x14ac:dyDescent="0.3">
      <c r="AG3085" s="957" t="str">
        <f t="shared" si="48"/>
        <v/>
      </c>
    </row>
    <row r="3086" spans="33:33" x14ac:dyDescent="0.3">
      <c r="AG3086" s="957" t="str">
        <f t="shared" si="48"/>
        <v/>
      </c>
    </row>
    <row r="3087" spans="33:33" x14ac:dyDescent="0.3">
      <c r="AG3087" s="957" t="str">
        <f t="shared" si="48"/>
        <v/>
      </c>
    </row>
    <row r="3088" spans="33:33" x14ac:dyDescent="0.3">
      <c r="AG3088" s="957" t="str">
        <f t="shared" si="48"/>
        <v/>
      </c>
    </row>
    <row r="3089" spans="33:33" x14ac:dyDescent="0.3">
      <c r="AG3089" s="957" t="str">
        <f t="shared" si="48"/>
        <v/>
      </c>
    </row>
    <row r="3090" spans="33:33" x14ac:dyDescent="0.3">
      <c r="AG3090" s="957" t="str">
        <f t="shared" si="48"/>
        <v/>
      </c>
    </row>
    <row r="3091" spans="33:33" x14ac:dyDescent="0.3">
      <c r="AG3091" s="957" t="str">
        <f t="shared" si="48"/>
        <v/>
      </c>
    </row>
    <row r="3092" spans="33:33" x14ac:dyDescent="0.3">
      <c r="AG3092" s="957" t="str">
        <f t="shared" si="48"/>
        <v/>
      </c>
    </row>
    <row r="3093" spans="33:33" x14ac:dyDescent="0.3">
      <c r="AG3093" s="957" t="str">
        <f t="shared" si="48"/>
        <v/>
      </c>
    </row>
    <row r="3094" spans="33:33" x14ac:dyDescent="0.3">
      <c r="AG3094" s="957" t="str">
        <f t="shared" si="48"/>
        <v/>
      </c>
    </row>
    <row r="3095" spans="33:33" x14ac:dyDescent="0.3">
      <c r="AG3095" s="957" t="str">
        <f t="shared" si="48"/>
        <v/>
      </c>
    </row>
    <row r="3096" spans="33:33" x14ac:dyDescent="0.3">
      <c r="AG3096" s="957" t="str">
        <f t="shared" si="48"/>
        <v/>
      </c>
    </row>
    <row r="3097" spans="33:33" x14ac:dyDescent="0.3">
      <c r="AG3097" s="957" t="str">
        <f t="shared" si="48"/>
        <v/>
      </c>
    </row>
    <row r="3098" spans="33:33" x14ac:dyDescent="0.3">
      <c r="AG3098" s="957" t="str">
        <f t="shared" si="48"/>
        <v/>
      </c>
    </row>
    <row r="3099" spans="33:33" x14ac:dyDescent="0.3">
      <c r="AG3099" s="957" t="str">
        <f t="shared" si="48"/>
        <v/>
      </c>
    </row>
    <row r="3100" spans="33:33" x14ac:dyDescent="0.3">
      <c r="AG3100" s="957" t="str">
        <f t="shared" si="48"/>
        <v/>
      </c>
    </row>
    <row r="3101" spans="33:33" x14ac:dyDescent="0.3">
      <c r="AG3101" s="957" t="str">
        <f t="shared" si="48"/>
        <v/>
      </c>
    </row>
    <row r="3102" spans="33:33" x14ac:dyDescent="0.3">
      <c r="AG3102" s="957" t="str">
        <f t="shared" si="48"/>
        <v/>
      </c>
    </row>
    <row r="3103" spans="33:33" x14ac:dyDescent="0.3">
      <c r="AG3103" s="957" t="str">
        <f t="shared" si="48"/>
        <v/>
      </c>
    </row>
    <row r="3104" spans="33:33" x14ac:dyDescent="0.3">
      <c r="AG3104" s="957" t="str">
        <f t="shared" si="48"/>
        <v/>
      </c>
    </row>
    <row r="3105" spans="33:33" x14ac:dyDescent="0.3">
      <c r="AG3105" s="957" t="str">
        <f t="shared" si="48"/>
        <v/>
      </c>
    </row>
    <row r="3106" spans="33:33" x14ac:dyDescent="0.3">
      <c r="AG3106" s="957" t="str">
        <f t="shared" si="48"/>
        <v/>
      </c>
    </row>
    <row r="3107" spans="33:33" x14ac:dyDescent="0.3">
      <c r="AG3107" s="957" t="str">
        <f t="shared" si="48"/>
        <v/>
      </c>
    </row>
    <row r="3108" spans="33:33" x14ac:dyDescent="0.3">
      <c r="AG3108" s="957" t="str">
        <f t="shared" si="48"/>
        <v/>
      </c>
    </row>
    <row r="3109" spans="33:33" x14ac:dyDescent="0.3">
      <c r="AG3109" s="957" t="str">
        <f t="shared" si="48"/>
        <v/>
      </c>
    </row>
    <row r="3110" spans="33:33" x14ac:dyDescent="0.3">
      <c r="AG3110" s="957" t="str">
        <f t="shared" si="48"/>
        <v/>
      </c>
    </row>
    <row r="3111" spans="33:33" x14ac:dyDescent="0.3">
      <c r="AG3111" s="957" t="str">
        <f t="shared" si="48"/>
        <v/>
      </c>
    </row>
    <row r="3112" spans="33:33" x14ac:dyDescent="0.3">
      <c r="AG3112" s="957" t="str">
        <f t="shared" si="48"/>
        <v/>
      </c>
    </row>
    <row r="3113" spans="33:33" x14ac:dyDescent="0.3">
      <c r="AG3113" s="957" t="str">
        <f t="shared" si="48"/>
        <v/>
      </c>
    </row>
    <row r="3114" spans="33:33" x14ac:dyDescent="0.3">
      <c r="AG3114" s="957" t="str">
        <f t="shared" si="48"/>
        <v/>
      </c>
    </row>
    <row r="3115" spans="33:33" x14ac:dyDescent="0.3">
      <c r="AG3115" s="957" t="str">
        <f t="shared" si="48"/>
        <v/>
      </c>
    </row>
    <row r="3116" spans="33:33" x14ac:dyDescent="0.3">
      <c r="AG3116" s="957" t="str">
        <f t="shared" si="48"/>
        <v/>
      </c>
    </row>
    <row r="3117" spans="33:33" x14ac:dyDescent="0.3">
      <c r="AG3117" s="957" t="str">
        <f t="shared" si="48"/>
        <v/>
      </c>
    </row>
    <row r="3118" spans="33:33" x14ac:dyDescent="0.3">
      <c r="AG3118" s="957" t="str">
        <f t="shared" si="48"/>
        <v/>
      </c>
    </row>
    <row r="3119" spans="33:33" x14ac:dyDescent="0.3">
      <c r="AG3119" s="957" t="str">
        <f t="shared" si="48"/>
        <v/>
      </c>
    </row>
    <row r="3120" spans="33:33" x14ac:dyDescent="0.3">
      <c r="AG3120" s="957" t="str">
        <f t="shared" si="48"/>
        <v/>
      </c>
    </row>
    <row r="3121" spans="33:33" x14ac:dyDescent="0.3">
      <c r="AG3121" s="957" t="str">
        <f t="shared" si="48"/>
        <v/>
      </c>
    </row>
    <row r="3122" spans="33:33" x14ac:dyDescent="0.3">
      <c r="AG3122" s="957" t="str">
        <f t="shared" si="48"/>
        <v/>
      </c>
    </row>
    <row r="3123" spans="33:33" x14ac:dyDescent="0.3">
      <c r="AG3123" s="957" t="str">
        <f t="shared" si="48"/>
        <v/>
      </c>
    </row>
    <row r="3124" spans="33:33" x14ac:dyDescent="0.3">
      <c r="AG3124" s="957" t="str">
        <f t="shared" si="48"/>
        <v/>
      </c>
    </row>
    <row r="3125" spans="33:33" x14ac:dyDescent="0.3">
      <c r="AG3125" s="957" t="str">
        <f t="shared" si="48"/>
        <v/>
      </c>
    </row>
    <row r="3126" spans="33:33" x14ac:dyDescent="0.3">
      <c r="AG3126" s="957" t="str">
        <f t="shared" si="48"/>
        <v/>
      </c>
    </row>
    <row r="3127" spans="33:33" x14ac:dyDescent="0.3">
      <c r="AG3127" s="957" t="str">
        <f t="shared" si="48"/>
        <v/>
      </c>
    </row>
    <row r="3128" spans="33:33" x14ac:dyDescent="0.3">
      <c r="AG3128" s="957" t="str">
        <f t="shared" si="48"/>
        <v/>
      </c>
    </row>
    <row r="3129" spans="33:33" x14ac:dyDescent="0.3">
      <c r="AG3129" s="957" t="str">
        <f t="shared" si="48"/>
        <v/>
      </c>
    </row>
    <row r="3130" spans="33:33" x14ac:dyDescent="0.3">
      <c r="AG3130" s="957" t="str">
        <f t="shared" si="48"/>
        <v/>
      </c>
    </row>
    <row r="3131" spans="33:33" x14ac:dyDescent="0.3">
      <c r="AG3131" s="957" t="str">
        <f t="shared" si="48"/>
        <v/>
      </c>
    </row>
    <row r="3132" spans="33:33" x14ac:dyDescent="0.3">
      <c r="AG3132" s="957" t="str">
        <f t="shared" si="48"/>
        <v/>
      </c>
    </row>
    <row r="3133" spans="33:33" x14ac:dyDescent="0.3">
      <c r="AG3133" s="957" t="str">
        <f t="shared" si="48"/>
        <v/>
      </c>
    </row>
    <row r="3134" spans="33:33" x14ac:dyDescent="0.3">
      <c r="AG3134" s="957" t="str">
        <f t="shared" si="48"/>
        <v/>
      </c>
    </row>
    <row r="3135" spans="33:33" x14ac:dyDescent="0.3">
      <c r="AG3135" s="957" t="str">
        <f t="shared" si="48"/>
        <v/>
      </c>
    </row>
    <row r="3136" spans="33:33" x14ac:dyDescent="0.3">
      <c r="AG3136" s="957" t="str">
        <f t="shared" si="48"/>
        <v/>
      </c>
    </row>
    <row r="3137" spans="33:33" x14ac:dyDescent="0.3">
      <c r="AG3137" s="957" t="str">
        <f t="shared" si="48"/>
        <v/>
      </c>
    </row>
    <row r="3138" spans="33:33" x14ac:dyDescent="0.3">
      <c r="AG3138" s="957" t="str">
        <f t="shared" si="48"/>
        <v/>
      </c>
    </row>
    <row r="3139" spans="33:33" x14ac:dyDescent="0.3">
      <c r="AG3139" s="957" t="str">
        <f t="shared" ref="AG3139:AG3202" si="49">LEFT(A3139,12)</f>
        <v/>
      </c>
    </row>
    <row r="3140" spans="33:33" x14ac:dyDescent="0.3">
      <c r="AG3140" s="957" t="str">
        <f t="shared" si="49"/>
        <v/>
      </c>
    </row>
    <row r="3141" spans="33:33" x14ac:dyDescent="0.3">
      <c r="AG3141" s="957" t="str">
        <f t="shared" si="49"/>
        <v/>
      </c>
    </row>
    <row r="3142" spans="33:33" x14ac:dyDescent="0.3">
      <c r="AG3142" s="957" t="str">
        <f t="shared" si="49"/>
        <v/>
      </c>
    </row>
    <row r="3143" spans="33:33" x14ac:dyDescent="0.3">
      <c r="AG3143" s="957" t="str">
        <f t="shared" si="49"/>
        <v/>
      </c>
    </row>
    <row r="3144" spans="33:33" x14ac:dyDescent="0.3">
      <c r="AG3144" s="957" t="str">
        <f t="shared" si="49"/>
        <v/>
      </c>
    </row>
    <row r="3145" spans="33:33" x14ac:dyDescent="0.3">
      <c r="AG3145" s="957" t="str">
        <f t="shared" si="49"/>
        <v/>
      </c>
    </row>
    <row r="3146" spans="33:33" x14ac:dyDescent="0.3">
      <c r="AG3146" s="957" t="str">
        <f t="shared" si="49"/>
        <v/>
      </c>
    </row>
    <row r="3147" spans="33:33" x14ac:dyDescent="0.3">
      <c r="AG3147" s="957" t="str">
        <f t="shared" si="49"/>
        <v/>
      </c>
    </row>
    <row r="3148" spans="33:33" x14ac:dyDescent="0.3">
      <c r="AG3148" s="957" t="str">
        <f t="shared" si="49"/>
        <v/>
      </c>
    </row>
    <row r="3149" spans="33:33" x14ac:dyDescent="0.3">
      <c r="AG3149" s="957" t="str">
        <f t="shared" si="49"/>
        <v/>
      </c>
    </row>
    <row r="3150" spans="33:33" x14ac:dyDescent="0.3">
      <c r="AG3150" s="957" t="str">
        <f t="shared" si="49"/>
        <v/>
      </c>
    </row>
    <row r="3151" spans="33:33" x14ac:dyDescent="0.3">
      <c r="AG3151" s="957" t="str">
        <f t="shared" si="49"/>
        <v/>
      </c>
    </row>
    <row r="3152" spans="33:33" x14ac:dyDescent="0.3">
      <c r="AG3152" s="957" t="str">
        <f t="shared" si="49"/>
        <v/>
      </c>
    </row>
    <row r="3153" spans="33:33" x14ac:dyDescent="0.3">
      <c r="AG3153" s="957" t="str">
        <f t="shared" si="49"/>
        <v/>
      </c>
    </row>
    <row r="3154" spans="33:33" x14ac:dyDescent="0.3">
      <c r="AG3154" s="957" t="str">
        <f t="shared" si="49"/>
        <v/>
      </c>
    </row>
    <row r="3155" spans="33:33" x14ac:dyDescent="0.3">
      <c r="AG3155" s="957" t="str">
        <f t="shared" si="49"/>
        <v/>
      </c>
    </row>
    <row r="3156" spans="33:33" x14ac:dyDescent="0.3">
      <c r="AG3156" s="957" t="str">
        <f t="shared" si="49"/>
        <v/>
      </c>
    </row>
    <row r="3157" spans="33:33" x14ac:dyDescent="0.3">
      <c r="AG3157" s="957" t="str">
        <f t="shared" si="49"/>
        <v/>
      </c>
    </row>
    <row r="3158" spans="33:33" x14ac:dyDescent="0.3">
      <c r="AG3158" s="957" t="str">
        <f t="shared" si="49"/>
        <v/>
      </c>
    </row>
    <row r="3159" spans="33:33" x14ac:dyDescent="0.3">
      <c r="AG3159" s="957" t="str">
        <f t="shared" si="49"/>
        <v/>
      </c>
    </row>
    <row r="3160" spans="33:33" x14ac:dyDescent="0.3">
      <c r="AG3160" s="957" t="str">
        <f t="shared" si="49"/>
        <v/>
      </c>
    </row>
    <row r="3161" spans="33:33" x14ac:dyDescent="0.3">
      <c r="AG3161" s="957" t="str">
        <f t="shared" si="49"/>
        <v/>
      </c>
    </row>
    <row r="3162" spans="33:33" x14ac:dyDescent="0.3">
      <c r="AG3162" s="957" t="str">
        <f t="shared" si="49"/>
        <v/>
      </c>
    </row>
    <row r="3163" spans="33:33" x14ac:dyDescent="0.3">
      <c r="AG3163" s="957" t="str">
        <f t="shared" si="49"/>
        <v/>
      </c>
    </row>
    <row r="3164" spans="33:33" x14ac:dyDescent="0.3">
      <c r="AG3164" s="957" t="str">
        <f t="shared" si="49"/>
        <v/>
      </c>
    </row>
    <row r="3165" spans="33:33" x14ac:dyDescent="0.3">
      <c r="AG3165" s="957" t="str">
        <f t="shared" si="49"/>
        <v/>
      </c>
    </row>
    <row r="3166" spans="33:33" x14ac:dyDescent="0.3">
      <c r="AG3166" s="957" t="str">
        <f t="shared" si="49"/>
        <v/>
      </c>
    </row>
    <row r="3167" spans="33:33" x14ac:dyDescent="0.3">
      <c r="AG3167" s="957" t="str">
        <f t="shared" si="49"/>
        <v/>
      </c>
    </row>
    <row r="3168" spans="33:33" x14ac:dyDescent="0.3">
      <c r="AG3168" s="957" t="str">
        <f t="shared" si="49"/>
        <v/>
      </c>
    </row>
    <row r="3169" spans="33:33" x14ac:dyDescent="0.3">
      <c r="AG3169" s="957" t="str">
        <f t="shared" si="49"/>
        <v/>
      </c>
    </row>
    <row r="3170" spans="33:33" x14ac:dyDescent="0.3">
      <c r="AG3170" s="957" t="str">
        <f t="shared" si="49"/>
        <v/>
      </c>
    </row>
    <row r="3171" spans="33:33" x14ac:dyDescent="0.3">
      <c r="AG3171" s="957" t="str">
        <f t="shared" si="49"/>
        <v/>
      </c>
    </row>
    <row r="3172" spans="33:33" x14ac:dyDescent="0.3">
      <c r="AG3172" s="957" t="str">
        <f t="shared" si="49"/>
        <v/>
      </c>
    </row>
    <row r="3173" spans="33:33" x14ac:dyDescent="0.3">
      <c r="AG3173" s="957" t="str">
        <f t="shared" si="49"/>
        <v/>
      </c>
    </row>
    <row r="3174" spans="33:33" x14ac:dyDescent="0.3">
      <c r="AG3174" s="957" t="str">
        <f t="shared" si="49"/>
        <v/>
      </c>
    </row>
    <row r="3175" spans="33:33" x14ac:dyDescent="0.3">
      <c r="AG3175" s="957" t="str">
        <f t="shared" si="49"/>
        <v/>
      </c>
    </row>
    <row r="3176" spans="33:33" x14ac:dyDescent="0.3">
      <c r="AG3176" s="957" t="str">
        <f t="shared" si="49"/>
        <v/>
      </c>
    </row>
    <row r="3177" spans="33:33" x14ac:dyDescent="0.3">
      <c r="AG3177" s="957" t="str">
        <f t="shared" si="49"/>
        <v/>
      </c>
    </row>
    <row r="3178" spans="33:33" x14ac:dyDescent="0.3">
      <c r="AG3178" s="957" t="str">
        <f t="shared" si="49"/>
        <v/>
      </c>
    </row>
    <row r="3179" spans="33:33" x14ac:dyDescent="0.3">
      <c r="AG3179" s="957" t="str">
        <f t="shared" si="49"/>
        <v/>
      </c>
    </row>
    <row r="3180" spans="33:33" x14ac:dyDescent="0.3">
      <c r="AG3180" s="957" t="str">
        <f t="shared" si="49"/>
        <v/>
      </c>
    </row>
    <row r="3181" spans="33:33" x14ac:dyDescent="0.3">
      <c r="AG3181" s="957" t="str">
        <f t="shared" si="49"/>
        <v/>
      </c>
    </row>
    <row r="3182" spans="33:33" x14ac:dyDescent="0.3">
      <c r="AG3182" s="957" t="str">
        <f t="shared" si="49"/>
        <v/>
      </c>
    </row>
    <row r="3183" spans="33:33" x14ac:dyDescent="0.3">
      <c r="AG3183" s="957" t="str">
        <f t="shared" si="49"/>
        <v/>
      </c>
    </row>
    <row r="3184" spans="33:33" x14ac:dyDescent="0.3">
      <c r="AG3184" s="957" t="str">
        <f t="shared" si="49"/>
        <v/>
      </c>
    </row>
    <row r="3185" spans="33:33" x14ac:dyDescent="0.3">
      <c r="AG3185" s="957" t="str">
        <f t="shared" si="49"/>
        <v/>
      </c>
    </row>
    <row r="3186" spans="33:33" x14ac:dyDescent="0.3">
      <c r="AG3186" s="957" t="str">
        <f t="shared" si="49"/>
        <v/>
      </c>
    </row>
    <row r="3187" spans="33:33" x14ac:dyDescent="0.3">
      <c r="AG3187" s="957" t="str">
        <f t="shared" si="49"/>
        <v/>
      </c>
    </row>
    <row r="3188" spans="33:33" x14ac:dyDescent="0.3">
      <c r="AG3188" s="957" t="str">
        <f t="shared" si="49"/>
        <v/>
      </c>
    </row>
    <row r="3189" spans="33:33" x14ac:dyDescent="0.3">
      <c r="AG3189" s="957" t="str">
        <f t="shared" si="49"/>
        <v/>
      </c>
    </row>
    <row r="3190" spans="33:33" x14ac:dyDescent="0.3">
      <c r="AG3190" s="957" t="str">
        <f t="shared" si="49"/>
        <v/>
      </c>
    </row>
    <row r="3191" spans="33:33" x14ac:dyDescent="0.3">
      <c r="AG3191" s="957" t="str">
        <f t="shared" si="49"/>
        <v/>
      </c>
    </row>
    <row r="3192" spans="33:33" x14ac:dyDescent="0.3">
      <c r="AG3192" s="957" t="str">
        <f t="shared" si="49"/>
        <v/>
      </c>
    </row>
    <row r="3193" spans="33:33" x14ac:dyDescent="0.3">
      <c r="AG3193" s="957" t="str">
        <f t="shared" si="49"/>
        <v/>
      </c>
    </row>
    <row r="3194" spans="33:33" x14ac:dyDescent="0.3">
      <c r="AG3194" s="957" t="str">
        <f t="shared" si="49"/>
        <v/>
      </c>
    </row>
    <row r="3195" spans="33:33" x14ac:dyDescent="0.3">
      <c r="AG3195" s="957" t="str">
        <f t="shared" si="49"/>
        <v/>
      </c>
    </row>
    <row r="3196" spans="33:33" x14ac:dyDescent="0.3">
      <c r="AG3196" s="957" t="str">
        <f t="shared" si="49"/>
        <v/>
      </c>
    </row>
    <row r="3197" spans="33:33" x14ac:dyDescent="0.3">
      <c r="AG3197" s="957" t="str">
        <f t="shared" si="49"/>
        <v/>
      </c>
    </row>
    <row r="3198" spans="33:33" x14ac:dyDescent="0.3">
      <c r="AG3198" s="957" t="str">
        <f t="shared" si="49"/>
        <v/>
      </c>
    </row>
    <row r="3199" spans="33:33" x14ac:dyDescent="0.3">
      <c r="AG3199" s="957" t="str">
        <f t="shared" si="49"/>
        <v/>
      </c>
    </row>
    <row r="3200" spans="33:33" x14ac:dyDescent="0.3">
      <c r="AG3200" s="957" t="str">
        <f t="shared" si="49"/>
        <v/>
      </c>
    </row>
    <row r="3201" spans="33:33" x14ac:dyDescent="0.3">
      <c r="AG3201" s="957" t="str">
        <f t="shared" si="49"/>
        <v/>
      </c>
    </row>
    <row r="3202" spans="33:33" x14ac:dyDescent="0.3">
      <c r="AG3202" s="957" t="str">
        <f t="shared" si="49"/>
        <v/>
      </c>
    </row>
    <row r="3203" spans="33:33" x14ac:dyDescent="0.3">
      <c r="AG3203" s="957" t="str">
        <f t="shared" ref="AG3203:AG3266" si="50">LEFT(A3203,12)</f>
        <v/>
      </c>
    </row>
    <row r="3204" spans="33:33" x14ac:dyDescent="0.3">
      <c r="AG3204" s="957" t="str">
        <f t="shared" si="50"/>
        <v/>
      </c>
    </row>
    <row r="3205" spans="33:33" x14ac:dyDescent="0.3">
      <c r="AG3205" s="957" t="str">
        <f t="shared" si="50"/>
        <v/>
      </c>
    </row>
    <row r="3206" spans="33:33" x14ac:dyDescent="0.3">
      <c r="AG3206" s="957" t="str">
        <f t="shared" si="50"/>
        <v/>
      </c>
    </row>
    <row r="3207" spans="33:33" x14ac:dyDescent="0.3">
      <c r="AG3207" s="957" t="str">
        <f t="shared" si="50"/>
        <v/>
      </c>
    </row>
    <row r="3208" spans="33:33" x14ac:dyDescent="0.3">
      <c r="AG3208" s="957" t="str">
        <f t="shared" si="50"/>
        <v/>
      </c>
    </row>
    <row r="3209" spans="33:33" x14ac:dyDescent="0.3">
      <c r="AG3209" s="957" t="str">
        <f t="shared" si="50"/>
        <v/>
      </c>
    </row>
    <row r="3210" spans="33:33" x14ac:dyDescent="0.3">
      <c r="AG3210" s="957" t="str">
        <f t="shared" si="50"/>
        <v/>
      </c>
    </row>
    <row r="3211" spans="33:33" x14ac:dyDescent="0.3">
      <c r="AG3211" s="957" t="str">
        <f t="shared" si="50"/>
        <v/>
      </c>
    </row>
    <row r="3212" spans="33:33" x14ac:dyDescent="0.3">
      <c r="AG3212" s="957" t="str">
        <f t="shared" si="50"/>
        <v/>
      </c>
    </row>
    <row r="3213" spans="33:33" x14ac:dyDescent="0.3">
      <c r="AG3213" s="957" t="str">
        <f t="shared" si="50"/>
        <v/>
      </c>
    </row>
    <row r="3214" spans="33:33" x14ac:dyDescent="0.3">
      <c r="AG3214" s="957" t="str">
        <f t="shared" si="50"/>
        <v/>
      </c>
    </row>
    <row r="3215" spans="33:33" x14ac:dyDescent="0.3">
      <c r="AG3215" s="957" t="str">
        <f t="shared" si="50"/>
        <v/>
      </c>
    </row>
    <row r="3216" spans="33:33" x14ac:dyDescent="0.3">
      <c r="AG3216" s="957" t="str">
        <f t="shared" si="50"/>
        <v/>
      </c>
    </row>
    <row r="3217" spans="33:33" x14ac:dyDescent="0.3">
      <c r="AG3217" s="957" t="str">
        <f t="shared" si="50"/>
        <v/>
      </c>
    </row>
    <row r="3218" spans="33:33" x14ac:dyDescent="0.3">
      <c r="AG3218" s="957" t="str">
        <f t="shared" si="50"/>
        <v/>
      </c>
    </row>
    <row r="3219" spans="33:33" x14ac:dyDescent="0.3">
      <c r="AG3219" s="957" t="str">
        <f t="shared" si="50"/>
        <v/>
      </c>
    </row>
    <row r="3220" spans="33:33" x14ac:dyDescent="0.3">
      <c r="AG3220" s="957" t="str">
        <f t="shared" si="50"/>
        <v/>
      </c>
    </row>
    <row r="3221" spans="33:33" x14ac:dyDescent="0.3">
      <c r="AG3221" s="957" t="str">
        <f t="shared" si="50"/>
        <v/>
      </c>
    </row>
    <row r="3222" spans="33:33" x14ac:dyDescent="0.3">
      <c r="AG3222" s="957" t="str">
        <f t="shared" si="50"/>
        <v/>
      </c>
    </row>
    <row r="3223" spans="33:33" x14ac:dyDescent="0.3">
      <c r="AG3223" s="957" t="str">
        <f t="shared" si="50"/>
        <v/>
      </c>
    </row>
    <row r="3224" spans="33:33" x14ac:dyDescent="0.3">
      <c r="AG3224" s="957" t="str">
        <f t="shared" si="50"/>
        <v/>
      </c>
    </row>
    <row r="3225" spans="33:33" x14ac:dyDescent="0.3">
      <c r="AG3225" s="957" t="str">
        <f t="shared" si="50"/>
        <v/>
      </c>
    </row>
    <row r="3226" spans="33:33" x14ac:dyDescent="0.3">
      <c r="AG3226" s="957" t="str">
        <f t="shared" si="50"/>
        <v/>
      </c>
    </row>
    <row r="3227" spans="33:33" x14ac:dyDescent="0.3">
      <c r="AG3227" s="957" t="str">
        <f t="shared" si="50"/>
        <v/>
      </c>
    </row>
    <row r="3228" spans="33:33" x14ac:dyDescent="0.3">
      <c r="AG3228" s="957" t="str">
        <f t="shared" si="50"/>
        <v/>
      </c>
    </row>
    <row r="3229" spans="33:33" x14ac:dyDescent="0.3">
      <c r="AG3229" s="957" t="str">
        <f t="shared" si="50"/>
        <v/>
      </c>
    </row>
    <row r="3230" spans="33:33" x14ac:dyDescent="0.3">
      <c r="AG3230" s="957" t="str">
        <f t="shared" si="50"/>
        <v/>
      </c>
    </row>
    <row r="3231" spans="33:33" x14ac:dyDescent="0.3">
      <c r="AG3231" s="957" t="str">
        <f t="shared" si="50"/>
        <v/>
      </c>
    </row>
    <row r="3232" spans="33:33" x14ac:dyDescent="0.3">
      <c r="AG3232" s="957" t="str">
        <f t="shared" si="50"/>
        <v/>
      </c>
    </row>
    <row r="3233" spans="33:33" x14ac:dyDescent="0.3">
      <c r="AG3233" s="957" t="str">
        <f t="shared" si="50"/>
        <v/>
      </c>
    </row>
    <row r="3234" spans="33:33" x14ac:dyDescent="0.3">
      <c r="AG3234" s="957" t="str">
        <f t="shared" si="50"/>
        <v/>
      </c>
    </row>
    <row r="3235" spans="33:33" x14ac:dyDescent="0.3">
      <c r="AG3235" s="957" t="str">
        <f t="shared" si="50"/>
        <v/>
      </c>
    </row>
    <row r="3236" spans="33:33" x14ac:dyDescent="0.3">
      <c r="AG3236" s="957" t="str">
        <f t="shared" si="50"/>
        <v/>
      </c>
    </row>
    <row r="3237" spans="33:33" x14ac:dyDescent="0.3">
      <c r="AG3237" s="957" t="str">
        <f t="shared" si="50"/>
        <v/>
      </c>
    </row>
    <row r="3238" spans="33:33" x14ac:dyDescent="0.3">
      <c r="AG3238" s="957" t="str">
        <f t="shared" si="50"/>
        <v/>
      </c>
    </row>
    <row r="3239" spans="33:33" x14ac:dyDescent="0.3">
      <c r="AG3239" s="957" t="str">
        <f t="shared" si="50"/>
        <v/>
      </c>
    </row>
    <row r="3240" spans="33:33" x14ac:dyDescent="0.3">
      <c r="AG3240" s="957" t="str">
        <f t="shared" si="50"/>
        <v/>
      </c>
    </row>
    <row r="3241" spans="33:33" x14ac:dyDescent="0.3">
      <c r="AG3241" s="957" t="str">
        <f t="shared" si="50"/>
        <v/>
      </c>
    </row>
    <row r="3242" spans="33:33" x14ac:dyDescent="0.3">
      <c r="AG3242" s="957" t="str">
        <f t="shared" si="50"/>
        <v/>
      </c>
    </row>
    <row r="3243" spans="33:33" x14ac:dyDescent="0.3">
      <c r="AG3243" s="957" t="str">
        <f t="shared" si="50"/>
        <v/>
      </c>
    </row>
    <row r="3244" spans="33:33" x14ac:dyDescent="0.3">
      <c r="AG3244" s="957" t="str">
        <f t="shared" si="50"/>
        <v/>
      </c>
    </row>
    <row r="3245" spans="33:33" x14ac:dyDescent="0.3">
      <c r="AG3245" s="957" t="str">
        <f t="shared" si="50"/>
        <v/>
      </c>
    </row>
    <row r="3246" spans="33:33" x14ac:dyDescent="0.3">
      <c r="AG3246" s="957" t="str">
        <f t="shared" si="50"/>
        <v/>
      </c>
    </row>
    <row r="3247" spans="33:33" x14ac:dyDescent="0.3">
      <c r="AG3247" s="957" t="str">
        <f t="shared" si="50"/>
        <v/>
      </c>
    </row>
    <row r="3248" spans="33:33" x14ac:dyDescent="0.3">
      <c r="AG3248" s="957" t="str">
        <f t="shared" si="50"/>
        <v/>
      </c>
    </row>
    <row r="3249" spans="33:33" x14ac:dyDescent="0.3">
      <c r="AG3249" s="957" t="str">
        <f t="shared" si="50"/>
        <v/>
      </c>
    </row>
    <row r="3250" spans="33:33" x14ac:dyDescent="0.3">
      <c r="AG3250" s="957" t="str">
        <f t="shared" si="50"/>
        <v/>
      </c>
    </row>
    <row r="3251" spans="33:33" x14ac:dyDescent="0.3">
      <c r="AG3251" s="957" t="str">
        <f t="shared" si="50"/>
        <v/>
      </c>
    </row>
    <row r="3252" spans="33:33" x14ac:dyDescent="0.3">
      <c r="AG3252" s="957" t="str">
        <f t="shared" si="50"/>
        <v/>
      </c>
    </row>
    <row r="3253" spans="33:33" x14ac:dyDescent="0.3">
      <c r="AG3253" s="957" t="str">
        <f t="shared" si="50"/>
        <v/>
      </c>
    </row>
    <row r="3254" spans="33:33" x14ac:dyDescent="0.3">
      <c r="AG3254" s="957" t="str">
        <f t="shared" si="50"/>
        <v/>
      </c>
    </row>
    <row r="3255" spans="33:33" x14ac:dyDescent="0.3">
      <c r="AG3255" s="957" t="str">
        <f t="shared" si="50"/>
        <v/>
      </c>
    </row>
    <row r="3256" spans="33:33" x14ac:dyDescent="0.3">
      <c r="AG3256" s="957" t="str">
        <f t="shared" si="50"/>
        <v/>
      </c>
    </row>
    <row r="3257" spans="33:33" x14ac:dyDescent="0.3">
      <c r="AG3257" s="957" t="str">
        <f t="shared" si="50"/>
        <v/>
      </c>
    </row>
    <row r="3258" spans="33:33" x14ac:dyDescent="0.3">
      <c r="AG3258" s="957" t="str">
        <f t="shared" si="50"/>
        <v/>
      </c>
    </row>
    <row r="3259" spans="33:33" x14ac:dyDescent="0.3">
      <c r="AG3259" s="957" t="str">
        <f t="shared" si="50"/>
        <v/>
      </c>
    </row>
    <row r="3260" spans="33:33" x14ac:dyDescent="0.3">
      <c r="AG3260" s="957" t="str">
        <f t="shared" si="50"/>
        <v/>
      </c>
    </row>
    <row r="3261" spans="33:33" x14ac:dyDescent="0.3">
      <c r="AG3261" s="957" t="str">
        <f t="shared" si="50"/>
        <v/>
      </c>
    </row>
    <row r="3262" spans="33:33" x14ac:dyDescent="0.3">
      <c r="AG3262" s="957" t="str">
        <f t="shared" si="50"/>
        <v/>
      </c>
    </row>
    <row r="3263" spans="33:33" x14ac:dyDescent="0.3">
      <c r="AG3263" s="957" t="str">
        <f t="shared" si="50"/>
        <v/>
      </c>
    </row>
    <row r="3264" spans="33:33" x14ac:dyDescent="0.3">
      <c r="AG3264" s="957" t="str">
        <f t="shared" si="50"/>
        <v/>
      </c>
    </row>
    <row r="3265" spans="33:33" x14ac:dyDescent="0.3">
      <c r="AG3265" s="957" t="str">
        <f t="shared" si="50"/>
        <v/>
      </c>
    </row>
    <row r="3266" spans="33:33" x14ac:dyDescent="0.3">
      <c r="AG3266" s="957" t="str">
        <f t="shared" si="50"/>
        <v/>
      </c>
    </row>
    <row r="3267" spans="33:33" x14ac:dyDescent="0.3">
      <c r="AG3267" s="957" t="str">
        <f t="shared" ref="AG3267:AG3330" si="51">LEFT(A3267,12)</f>
        <v/>
      </c>
    </row>
    <row r="3268" spans="33:33" x14ac:dyDescent="0.3">
      <c r="AG3268" s="957" t="str">
        <f t="shared" si="51"/>
        <v/>
      </c>
    </row>
    <row r="3269" spans="33:33" x14ac:dyDescent="0.3">
      <c r="AG3269" s="957" t="str">
        <f t="shared" si="51"/>
        <v/>
      </c>
    </row>
    <row r="3270" spans="33:33" x14ac:dyDescent="0.3">
      <c r="AG3270" s="957" t="str">
        <f t="shared" si="51"/>
        <v/>
      </c>
    </row>
    <row r="3271" spans="33:33" x14ac:dyDescent="0.3">
      <c r="AG3271" s="957" t="str">
        <f t="shared" si="51"/>
        <v/>
      </c>
    </row>
    <row r="3272" spans="33:33" x14ac:dyDescent="0.3">
      <c r="AG3272" s="957" t="str">
        <f t="shared" si="51"/>
        <v/>
      </c>
    </row>
    <row r="3273" spans="33:33" x14ac:dyDescent="0.3">
      <c r="AG3273" s="957" t="str">
        <f t="shared" si="51"/>
        <v/>
      </c>
    </row>
    <row r="3274" spans="33:33" x14ac:dyDescent="0.3">
      <c r="AG3274" s="957" t="str">
        <f t="shared" si="51"/>
        <v/>
      </c>
    </row>
    <row r="3275" spans="33:33" x14ac:dyDescent="0.3">
      <c r="AG3275" s="957" t="str">
        <f t="shared" si="51"/>
        <v/>
      </c>
    </row>
    <row r="3276" spans="33:33" x14ac:dyDescent="0.3">
      <c r="AG3276" s="957" t="str">
        <f t="shared" si="51"/>
        <v/>
      </c>
    </row>
    <row r="3277" spans="33:33" x14ac:dyDescent="0.3">
      <c r="AG3277" s="957" t="str">
        <f t="shared" si="51"/>
        <v/>
      </c>
    </row>
    <row r="3278" spans="33:33" x14ac:dyDescent="0.3">
      <c r="AG3278" s="957" t="str">
        <f t="shared" si="51"/>
        <v/>
      </c>
    </row>
    <row r="3279" spans="33:33" x14ac:dyDescent="0.3">
      <c r="AG3279" s="957" t="str">
        <f t="shared" si="51"/>
        <v/>
      </c>
    </row>
    <row r="3280" spans="33:33" x14ac:dyDescent="0.3">
      <c r="AG3280" s="957" t="str">
        <f t="shared" si="51"/>
        <v/>
      </c>
    </row>
    <row r="3281" spans="33:33" x14ac:dyDescent="0.3">
      <c r="AG3281" s="957" t="str">
        <f t="shared" si="51"/>
        <v/>
      </c>
    </row>
    <row r="3282" spans="33:33" x14ac:dyDescent="0.3">
      <c r="AG3282" s="957" t="str">
        <f t="shared" si="51"/>
        <v/>
      </c>
    </row>
    <row r="3283" spans="33:33" x14ac:dyDescent="0.3">
      <c r="AG3283" s="957" t="str">
        <f t="shared" si="51"/>
        <v/>
      </c>
    </row>
    <row r="3284" spans="33:33" x14ac:dyDescent="0.3">
      <c r="AG3284" s="957" t="str">
        <f t="shared" si="51"/>
        <v/>
      </c>
    </row>
    <row r="3285" spans="33:33" x14ac:dyDescent="0.3">
      <c r="AG3285" s="957" t="str">
        <f t="shared" si="51"/>
        <v/>
      </c>
    </row>
    <row r="3286" spans="33:33" x14ac:dyDescent="0.3">
      <c r="AG3286" s="957" t="str">
        <f t="shared" si="51"/>
        <v/>
      </c>
    </row>
    <row r="3287" spans="33:33" x14ac:dyDescent="0.3">
      <c r="AG3287" s="957" t="str">
        <f t="shared" si="51"/>
        <v/>
      </c>
    </row>
    <row r="3288" spans="33:33" x14ac:dyDescent="0.3">
      <c r="AG3288" s="957" t="str">
        <f t="shared" si="51"/>
        <v/>
      </c>
    </row>
    <row r="3289" spans="33:33" x14ac:dyDescent="0.3">
      <c r="AG3289" s="957" t="str">
        <f t="shared" si="51"/>
        <v/>
      </c>
    </row>
    <row r="3290" spans="33:33" x14ac:dyDescent="0.3">
      <c r="AG3290" s="957" t="str">
        <f t="shared" si="51"/>
        <v/>
      </c>
    </row>
    <row r="3291" spans="33:33" x14ac:dyDescent="0.3">
      <c r="AG3291" s="957" t="str">
        <f t="shared" si="51"/>
        <v/>
      </c>
    </row>
    <row r="3292" spans="33:33" x14ac:dyDescent="0.3">
      <c r="AG3292" s="957" t="str">
        <f t="shared" si="51"/>
        <v/>
      </c>
    </row>
    <row r="3293" spans="33:33" x14ac:dyDescent="0.3">
      <c r="AG3293" s="957" t="str">
        <f t="shared" si="51"/>
        <v/>
      </c>
    </row>
    <row r="3294" spans="33:33" x14ac:dyDescent="0.3">
      <c r="AG3294" s="957" t="str">
        <f t="shared" si="51"/>
        <v/>
      </c>
    </row>
    <row r="3295" spans="33:33" x14ac:dyDescent="0.3">
      <c r="AG3295" s="957" t="str">
        <f t="shared" si="51"/>
        <v/>
      </c>
    </row>
    <row r="3296" spans="33:33" x14ac:dyDescent="0.3">
      <c r="AG3296" s="957" t="str">
        <f t="shared" si="51"/>
        <v/>
      </c>
    </row>
    <row r="3297" spans="33:33" x14ac:dyDescent="0.3">
      <c r="AG3297" s="957" t="str">
        <f t="shared" si="51"/>
        <v/>
      </c>
    </row>
    <row r="3298" spans="33:33" x14ac:dyDescent="0.3">
      <c r="AG3298" s="957" t="str">
        <f t="shared" si="51"/>
        <v/>
      </c>
    </row>
    <row r="3299" spans="33:33" x14ac:dyDescent="0.3">
      <c r="AG3299" s="957" t="str">
        <f t="shared" si="51"/>
        <v/>
      </c>
    </row>
    <row r="3300" spans="33:33" x14ac:dyDescent="0.3">
      <c r="AG3300" s="957" t="str">
        <f t="shared" si="51"/>
        <v/>
      </c>
    </row>
    <row r="3301" spans="33:33" x14ac:dyDescent="0.3">
      <c r="AG3301" s="957" t="str">
        <f t="shared" si="51"/>
        <v/>
      </c>
    </row>
    <row r="3302" spans="33:33" x14ac:dyDescent="0.3">
      <c r="AG3302" s="957" t="str">
        <f t="shared" si="51"/>
        <v/>
      </c>
    </row>
    <row r="3303" spans="33:33" x14ac:dyDescent="0.3">
      <c r="AG3303" s="957" t="str">
        <f t="shared" si="51"/>
        <v/>
      </c>
    </row>
    <row r="3304" spans="33:33" x14ac:dyDescent="0.3">
      <c r="AG3304" s="957" t="str">
        <f t="shared" si="51"/>
        <v/>
      </c>
    </row>
    <row r="3305" spans="33:33" x14ac:dyDescent="0.3">
      <c r="AG3305" s="957" t="str">
        <f t="shared" si="51"/>
        <v/>
      </c>
    </row>
    <row r="3306" spans="33:33" x14ac:dyDescent="0.3">
      <c r="AG3306" s="957" t="str">
        <f t="shared" si="51"/>
        <v/>
      </c>
    </row>
    <row r="3307" spans="33:33" x14ac:dyDescent="0.3">
      <c r="AG3307" s="957" t="str">
        <f t="shared" si="51"/>
        <v/>
      </c>
    </row>
    <row r="3308" spans="33:33" x14ac:dyDescent="0.3">
      <c r="AG3308" s="957" t="str">
        <f t="shared" si="51"/>
        <v/>
      </c>
    </row>
    <row r="3309" spans="33:33" x14ac:dyDescent="0.3">
      <c r="AG3309" s="957" t="str">
        <f t="shared" si="51"/>
        <v/>
      </c>
    </row>
    <row r="3310" spans="33:33" x14ac:dyDescent="0.3">
      <c r="AG3310" s="957" t="str">
        <f t="shared" si="51"/>
        <v/>
      </c>
    </row>
    <row r="3311" spans="33:33" x14ac:dyDescent="0.3">
      <c r="AG3311" s="957" t="str">
        <f t="shared" si="51"/>
        <v/>
      </c>
    </row>
    <row r="3312" spans="33:33" x14ac:dyDescent="0.3">
      <c r="AG3312" s="957" t="str">
        <f t="shared" si="51"/>
        <v/>
      </c>
    </row>
    <row r="3313" spans="33:33" x14ac:dyDescent="0.3">
      <c r="AG3313" s="957" t="str">
        <f t="shared" si="51"/>
        <v/>
      </c>
    </row>
    <row r="3314" spans="33:33" x14ac:dyDescent="0.3">
      <c r="AG3314" s="957" t="str">
        <f t="shared" si="51"/>
        <v/>
      </c>
    </row>
    <row r="3315" spans="33:33" x14ac:dyDescent="0.3">
      <c r="AG3315" s="957" t="str">
        <f t="shared" si="51"/>
        <v/>
      </c>
    </row>
    <row r="3316" spans="33:33" x14ac:dyDescent="0.3">
      <c r="AG3316" s="957" t="str">
        <f t="shared" si="51"/>
        <v/>
      </c>
    </row>
    <row r="3317" spans="33:33" x14ac:dyDescent="0.3">
      <c r="AG3317" s="957" t="str">
        <f t="shared" si="51"/>
        <v/>
      </c>
    </row>
    <row r="3318" spans="33:33" x14ac:dyDescent="0.3">
      <c r="AG3318" s="957" t="str">
        <f t="shared" si="51"/>
        <v/>
      </c>
    </row>
    <row r="3319" spans="33:33" x14ac:dyDescent="0.3">
      <c r="AG3319" s="957" t="str">
        <f t="shared" si="51"/>
        <v/>
      </c>
    </row>
    <row r="3320" spans="33:33" x14ac:dyDescent="0.3">
      <c r="AG3320" s="957" t="str">
        <f t="shared" si="51"/>
        <v/>
      </c>
    </row>
    <row r="3321" spans="33:33" x14ac:dyDescent="0.3">
      <c r="AG3321" s="957" t="str">
        <f t="shared" si="51"/>
        <v/>
      </c>
    </row>
    <row r="3322" spans="33:33" x14ac:dyDescent="0.3">
      <c r="AG3322" s="957" t="str">
        <f t="shared" si="51"/>
        <v/>
      </c>
    </row>
    <row r="3323" spans="33:33" x14ac:dyDescent="0.3">
      <c r="AG3323" s="957" t="str">
        <f t="shared" si="51"/>
        <v/>
      </c>
    </row>
    <row r="3324" spans="33:33" x14ac:dyDescent="0.3">
      <c r="AG3324" s="957" t="str">
        <f t="shared" si="51"/>
        <v/>
      </c>
    </row>
    <row r="3325" spans="33:33" x14ac:dyDescent="0.3">
      <c r="AG3325" s="957" t="str">
        <f t="shared" si="51"/>
        <v/>
      </c>
    </row>
    <row r="3326" spans="33:33" x14ac:dyDescent="0.3">
      <c r="AG3326" s="957" t="str">
        <f t="shared" si="51"/>
        <v/>
      </c>
    </row>
    <row r="3327" spans="33:33" x14ac:dyDescent="0.3">
      <c r="AG3327" s="957" t="str">
        <f t="shared" si="51"/>
        <v/>
      </c>
    </row>
    <row r="3328" spans="33:33" x14ac:dyDescent="0.3">
      <c r="AG3328" s="957" t="str">
        <f t="shared" si="51"/>
        <v/>
      </c>
    </row>
    <row r="3329" spans="33:33" x14ac:dyDescent="0.3">
      <c r="AG3329" s="957" t="str">
        <f t="shared" si="51"/>
        <v/>
      </c>
    </row>
    <row r="3330" spans="33:33" x14ac:dyDescent="0.3">
      <c r="AG3330" s="957" t="str">
        <f t="shared" si="51"/>
        <v/>
      </c>
    </row>
    <row r="3331" spans="33:33" x14ac:dyDescent="0.3">
      <c r="AG3331" s="957" t="str">
        <f t="shared" ref="AG3331:AG3394" si="52">LEFT(A3331,12)</f>
        <v/>
      </c>
    </row>
    <row r="3332" spans="33:33" x14ac:dyDescent="0.3">
      <c r="AG3332" s="957" t="str">
        <f t="shared" si="52"/>
        <v/>
      </c>
    </row>
    <row r="3333" spans="33:33" x14ac:dyDescent="0.3">
      <c r="AG3333" s="957" t="str">
        <f t="shared" si="52"/>
        <v/>
      </c>
    </row>
    <row r="3334" spans="33:33" x14ac:dyDescent="0.3">
      <c r="AG3334" s="957" t="str">
        <f t="shared" si="52"/>
        <v/>
      </c>
    </row>
    <row r="3335" spans="33:33" x14ac:dyDescent="0.3">
      <c r="AG3335" s="957" t="str">
        <f t="shared" si="52"/>
        <v/>
      </c>
    </row>
    <row r="3336" spans="33:33" x14ac:dyDescent="0.3">
      <c r="AG3336" s="957" t="str">
        <f t="shared" si="52"/>
        <v/>
      </c>
    </row>
    <row r="3337" spans="33:33" x14ac:dyDescent="0.3">
      <c r="AG3337" s="957" t="str">
        <f t="shared" si="52"/>
        <v/>
      </c>
    </row>
    <row r="3338" spans="33:33" x14ac:dyDescent="0.3">
      <c r="AG3338" s="957" t="str">
        <f t="shared" si="52"/>
        <v/>
      </c>
    </row>
    <row r="3339" spans="33:33" x14ac:dyDescent="0.3">
      <c r="AG3339" s="957" t="str">
        <f t="shared" si="52"/>
        <v/>
      </c>
    </row>
    <row r="3340" spans="33:33" x14ac:dyDescent="0.3">
      <c r="AG3340" s="957" t="str">
        <f t="shared" si="52"/>
        <v/>
      </c>
    </row>
    <row r="3341" spans="33:33" x14ac:dyDescent="0.3">
      <c r="AG3341" s="957" t="str">
        <f t="shared" si="52"/>
        <v/>
      </c>
    </row>
    <row r="3342" spans="33:33" x14ac:dyDescent="0.3">
      <c r="AG3342" s="957" t="str">
        <f t="shared" si="52"/>
        <v/>
      </c>
    </row>
    <row r="3343" spans="33:33" x14ac:dyDescent="0.3">
      <c r="AG3343" s="957" t="str">
        <f t="shared" si="52"/>
        <v/>
      </c>
    </row>
    <row r="3344" spans="33:33" x14ac:dyDescent="0.3">
      <c r="AG3344" s="957" t="str">
        <f t="shared" si="52"/>
        <v/>
      </c>
    </row>
    <row r="3345" spans="33:33" x14ac:dyDescent="0.3">
      <c r="AG3345" s="957" t="str">
        <f t="shared" si="52"/>
        <v/>
      </c>
    </row>
    <row r="3346" spans="33:33" x14ac:dyDescent="0.3">
      <c r="AG3346" s="957" t="str">
        <f t="shared" si="52"/>
        <v/>
      </c>
    </row>
    <row r="3347" spans="33:33" x14ac:dyDescent="0.3">
      <c r="AG3347" s="957" t="str">
        <f t="shared" si="52"/>
        <v/>
      </c>
    </row>
    <row r="3348" spans="33:33" x14ac:dyDescent="0.3">
      <c r="AG3348" s="957" t="str">
        <f t="shared" si="52"/>
        <v/>
      </c>
    </row>
    <row r="3349" spans="33:33" x14ac:dyDescent="0.3">
      <c r="AG3349" s="957" t="str">
        <f t="shared" si="52"/>
        <v/>
      </c>
    </row>
    <row r="3350" spans="33:33" x14ac:dyDescent="0.3">
      <c r="AG3350" s="957" t="str">
        <f t="shared" si="52"/>
        <v/>
      </c>
    </row>
    <row r="3351" spans="33:33" x14ac:dyDescent="0.3">
      <c r="AG3351" s="957" t="str">
        <f t="shared" si="52"/>
        <v/>
      </c>
    </row>
    <row r="3352" spans="33:33" x14ac:dyDescent="0.3">
      <c r="AG3352" s="957" t="str">
        <f t="shared" si="52"/>
        <v/>
      </c>
    </row>
    <row r="3353" spans="33:33" x14ac:dyDescent="0.3">
      <c r="AG3353" s="957" t="str">
        <f t="shared" si="52"/>
        <v/>
      </c>
    </row>
    <row r="3354" spans="33:33" x14ac:dyDescent="0.3">
      <c r="AG3354" s="957" t="str">
        <f t="shared" si="52"/>
        <v/>
      </c>
    </row>
    <row r="3355" spans="33:33" x14ac:dyDescent="0.3">
      <c r="AG3355" s="957" t="str">
        <f t="shared" si="52"/>
        <v/>
      </c>
    </row>
    <row r="3356" spans="33:33" x14ac:dyDescent="0.3">
      <c r="AG3356" s="957" t="str">
        <f t="shared" si="52"/>
        <v/>
      </c>
    </row>
    <row r="3357" spans="33:33" x14ac:dyDescent="0.3">
      <c r="AG3357" s="957" t="str">
        <f t="shared" si="52"/>
        <v/>
      </c>
    </row>
    <row r="3358" spans="33:33" x14ac:dyDescent="0.3">
      <c r="AG3358" s="957" t="str">
        <f t="shared" si="52"/>
        <v/>
      </c>
    </row>
    <row r="3359" spans="33:33" x14ac:dyDescent="0.3">
      <c r="AG3359" s="957" t="str">
        <f t="shared" si="52"/>
        <v/>
      </c>
    </row>
    <row r="3360" spans="33:33" x14ac:dyDescent="0.3">
      <c r="AG3360" s="957" t="str">
        <f t="shared" si="52"/>
        <v/>
      </c>
    </row>
    <row r="3361" spans="33:33" x14ac:dyDescent="0.3">
      <c r="AG3361" s="957" t="str">
        <f t="shared" si="52"/>
        <v/>
      </c>
    </row>
    <row r="3362" spans="33:33" x14ac:dyDescent="0.3">
      <c r="AG3362" s="957" t="str">
        <f t="shared" si="52"/>
        <v/>
      </c>
    </row>
    <row r="3363" spans="33:33" x14ac:dyDescent="0.3">
      <c r="AG3363" s="957" t="str">
        <f t="shared" si="52"/>
        <v/>
      </c>
    </row>
    <row r="3364" spans="33:33" x14ac:dyDescent="0.3">
      <c r="AG3364" s="957" t="str">
        <f t="shared" si="52"/>
        <v/>
      </c>
    </row>
    <row r="3365" spans="33:33" x14ac:dyDescent="0.3">
      <c r="AG3365" s="957" t="str">
        <f t="shared" si="52"/>
        <v/>
      </c>
    </row>
    <row r="3366" spans="33:33" x14ac:dyDescent="0.3">
      <c r="AG3366" s="957" t="str">
        <f t="shared" si="52"/>
        <v/>
      </c>
    </row>
    <row r="3367" spans="33:33" x14ac:dyDescent="0.3">
      <c r="AG3367" s="957" t="str">
        <f t="shared" si="52"/>
        <v/>
      </c>
    </row>
    <row r="3368" spans="33:33" x14ac:dyDescent="0.3">
      <c r="AG3368" s="957" t="str">
        <f t="shared" si="52"/>
        <v/>
      </c>
    </row>
    <row r="3369" spans="33:33" x14ac:dyDescent="0.3">
      <c r="AG3369" s="957" t="str">
        <f t="shared" si="52"/>
        <v/>
      </c>
    </row>
    <row r="3370" spans="33:33" x14ac:dyDescent="0.3">
      <c r="AG3370" s="957" t="str">
        <f t="shared" si="52"/>
        <v/>
      </c>
    </row>
    <row r="3371" spans="33:33" x14ac:dyDescent="0.3">
      <c r="AG3371" s="957" t="str">
        <f t="shared" si="52"/>
        <v/>
      </c>
    </row>
    <row r="3372" spans="33:33" x14ac:dyDescent="0.3">
      <c r="AG3372" s="957" t="str">
        <f t="shared" si="52"/>
        <v/>
      </c>
    </row>
    <row r="3373" spans="33:33" x14ac:dyDescent="0.3">
      <c r="AG3373" s="957" t="str">
        <f t="shared" si="52"/>
        <v/>
      </c>
    </row>
    <row r="3374" spans="33:33" x14ac:dyDescent="0.3">
      <c r="AG3374" s="957" t="str">
        <f t="shared" si="52"/>
        <v/>
      </c>
    </row>
    <row r="3375" spans="33:33" x14ac:dyDescent="0.3">
      <c r="AG3375" s="957" t="str">
        <f t="shared" si="52"/>
        <v/>
      </c>
    </row>
    <row r="3376" spans="33:33" x14ac:dyDescent="0.3">
      <c r="AG3376" s="957" t="str">
        <f t="shared" si="52"/>
        <v/>
      </c>
    </row>
    <row r="3377" spans="33:33" x14ac:dyDescent="0.3">
      <c r="AG3377" s="957" t="str">
        <f t="shared" si="52"/>
        <v/>
      </c>
    </row>
    <row r="3378" spans="33:33" x14ac:dyDescent="0.3">
      <c r="AG3378" s="957" t="str">
        <f t="shared" si="52"/>
        <v/>
      </c>
    </row>
    <row r="3379" spans="33:33" x14ac:dyDescent="0.3">
      <c r="AG3379" s="957" t="str">
        <f t="shared" si="52"/>
        <v/>
      </c>
    </row>
    <row r="3380" spans="33:33" x14ac:dyDescent="0.3">
      <c r="AG3380" s="957" t="str">
        <f t="shared" si="52"/>
        <v/>
      </c>
    </row>
    <row r="3381" spans="33:33" x14ac:dyDescent="0.3">
      <c r="AG3381" s="957" t="str">
        <f t="shared" si="52"/>
        <v/>
      </c>
    </row>
    <row r="3382" spans="33:33" x14ac:dyDescent="0.3">
      <c r="AG3382" s="957" t="str">
        <f t="shared" si="52"/>
        <v/>
      </c>
    </row>
    <row r="3383" spans="33:33" x14ac:dyDescent="0.3">
      <c r="AG3383" s="957" t="str">
        <f t="shared" si="52"/>
        <v/>
      </c>
    </row>
    <row r="3384" spans="33:33" x14ac:dyDescent="0.3">
      <c r="AG3384" s="957" t="str">
        <f t="shared" si="52"/>
        <v/>
      </c>
    </row>
    <row r="3385" spans="33:33" x14ac:dyDescent="0.3">
      <c r="AG3385" s="957" t="str">
        <f t="shared" si="52"/>
        <v/>
      </c>
    </row>
    <row r="3386" spans="33:33" x14ac:dyDescent="0.3">
      <c r="AG3386" s="957" t="str">
        <f t="shared" si="52"/>
        <v/>
      </c>
    </row>
    <row r="3387" spans="33:33" x14ac:dyDescent="0.3">
      <c r="AG3387" s="957" t="str">
        <f t="shared" si="52"/>
        <v/>
      </c>
    </row>
    <row r="3388" spans="33:33" x14ac:dyDescent="0.3">
      <c r="AG3388" s="957" t="str">
        <f t="shared" si="52"/>
        <v/>
      </c>
    </row>
    <row r="3389" spans="33:33" x14ac:dyDescent="0.3">
      <c r="AG3389" s="957" t="str">
        <f t="shared" si="52"/>
        <v/>
      </c>
    </row>
    <row r="3390" spans="33:33" x14ac:dyDescent="0.3">
      <c r="AG3390" s="957" t="str">
        <f t="shared" si="52"/>
        <v/>
      </c>
    </row>
    <row r="3391" spans="33:33" x14ac:dyDescent="0.3">
      <c r="AG3391" s="957" t="str">
        <f t="shared" si="52"/>
        <v/>
      </c>
    </row>
    <row r="3392" spans="33:33" x14ac:dyDescent="0.3">
      <c r="AG3392" s="957" t="str">
        <f t="shared" si="52"/>
        <v/>
      </c>
    </row>
    <row r="3393" spans="33:33" x14ac:dyDescent="0.3">
      <c r="AG3393" s="957" t="str">
        <f t="shared" si="52"/>
        <v/>
      </c>
    </row>
    <row r="3394" spans="33:33" x14ac:dyDescent="0.3">
      <c r="AG3394" s="957" t="str">
        <f t="shared" si="52"/>
        <v/>
      </c>
    </row>
    <row r="3395" spans="33:33" x14ac:dyDescent="0.3">
      <c r="AG3395" s="957" t="str">
        <f t="shared" ref="AG3395:AG3458" si="53">LEFT(A3395,12)</f>
        <v/>
      </c>
    </row>
    <row r="3396" spans="33:33" x14ac:dyDescent="0.3">
      <c r="AG3396" s="957" t="str">
        <f t="shared" si="53"/>
        <v/>
      </c>
    </row>
    <row r="3397" spans="33:33" x14ac:dyDescent="0.3">
      <c r="AG3397" s="957" t="str">
        <f t="shared" si="53"/>
        <v/>
      </c>
    </row>
    <row r="3398" spans="33:33" x14ac:dyDescent="0.3">
      <c r="AG3398" s="957" t="str">
        <f t="shared" si="53"/>
        <v/>
      </c>
    </row>
    <row r="3399" spans="33:33" x14ac:dyDescent="0.3">
      <c r="AG3399" s="957" t="str">
        <f t="shared" si="53"/>
        <v/>
      </c>
    </row>
    <row r="3400" spans="33:33" x14ac:dyDescent="0.3">
      <c r="AG3400" s="957" t="str">
        <f t="shared" si="53"/>
        <v/>
      </c>
    </row>
    <row r="3401" spans="33:33" x14ac:dyDescent="0.3">
      <c r="AG3401" s="957" t="str">
        <f t="shared" si="53"/>
        <v/>
      </c>
    </row>
    <row r="3402" spans="33:33" x14ac:dyDescent="0.3">
      <c r="AG3402" s="957" t="str">
        <f t="shared" si="53"/>
        <v/>
      </c>
    </row>
    <row r="3403" spans="33:33" x14ac:dyDescent="0.3">
      <c r="AG3403" s="957" t="str">
        <f t="shared" si="53"/>
        <v/>
      </c>
    </row>
    <row r="3404" spans="33:33" x14ac:dyDescent="0.3">
      <c r="AG3404" s="957" t="str">
        <f t="shared" si="53"/>
        <v/>
      </c>
    </row>
    <row r="3405" spans="33:33" x14ac:dyDescent="0.3">
      <c r="AG3405" s="957" t="str">
        <f t="shared" si="53"/>
        <v/>
      </c>
    </row>
    <row r="3406" spans="33:33" x14ac:dyDescent="0.3">
      <c r="AG3406" s="957" t="str">
        <f t="shared" si="53"/>
        <v/>
      </c>
    </row>
    <row r="3407" spans="33:33" x14ac:dyDescent="0.3">
      <c r="AG3407" s="957" t="str">
        <f t="shared" si="53"/>
        <v/>
      </c>
    </row>
    <row r="3408" spans="33:33" x14ac:dyDescent="0.3">
      <c r="AG3408" s="957" t="str">
        <f t="shared" si="53"/>
        <v/>
      </c>
    </row>
    <row r="3409" spans="33:33" x14ac:dyDescent="0.3">
      <c r="AG3409" s="957" t="str">
        <f t="shared" si="53"/>
        <v/>
      </c>
    </row>
    <row r="3410" spans="33:33" x14ac:dyDescent="0.3">
      <c r="AG3410" s="957" t="str">
        <f t="shared" si="53"/>
        <v/>
      </c>
    </row>
    <row r="3411" spans="33:33" x14ac:dyDescent="0.3">
      <c r="AG3411" s="957" t="str">
        <f t="shared" si="53"/>
        <v/>
      </c>
    </row>
    <row r="3412" spans="33:33" x14ac:dyDescent="0.3">
      <c r="AG3412" s="957" t="str">
        <f t="shared" si="53"/>
        <v/>
      </c>
    </row>
    <row r="3413" spans="33:33" x14ac:dyDescent="0.3">
      <c r="AG3413" s="957" t="str">
        <f t="shared" si="53"/>
        <v/>
      </c>
    </row>
    <row r="3414" spans="33:33" x14ac:dyDescent="0.3">
      <c r="AG3414" s="957" t="str">
        <f t="shared" si="53"/>
        <v/>
      </c>
    </row>
    <row r="3415" spans="33:33" x14ac:dyDescent="0.3">
      <c r="AG3415" s="957" t="str">
        <f t="shared" si="53"/>
        <v/>
      </c>
    </row>
    <row r="3416" spans="33:33" x14ac:dyDescent="0.3">
      <c r="AG3416" s="957" t="str">
        <f t="shared" si="53"/>
        <v/>
      </c>
    </row>
    <row r="3417" spans="33:33" x14ac:dyDescent="0.3">
      <c r="AG3417" s="957" t="str">
        <f t="shared" si="53"/>
        <v/>
      </c>
    </row>
    <row r="3418" spans="33:33" x14ac:dyDescent="0.3">
      <c r="AG3418" s="957" t="str">
        <f t="shared" si="53"/>
        <v/>
      </c>
    </row>
    <row r="3419" spans="33:33" x14ac:dyDescent="0.3">
      <c r="AG3419" s="957" t="str">
        <f t="shared" si="53"/>
        <v/>
      </c>
    </row>
    <row r="3420" spans="33:33" x14ac:dyDescent="0.3">
      <c r="AG3420" s="957" t="str">
        <f t="shared" si="53"/>
        <v/>
      </c>
    </row>
    <row r="3421" spans="33:33" x14ac:dyDescent="0.3">
      <c r="AG3421" s="957" t="str">
        <f t="shared" si="53"/>
        <v/>
      </c>
    </row>
    <row r="3422" spans="33:33" x14ac:dyDescent="0.3">
      <c r="AG3422" s="957" t="str">
        <f t="shared" si="53"/>
        <v/>
      </c>
    </row>
    <row r="3423" spans="33:33" x14ac:dyDescent="0.3">
      <c r="AG3423" s="957" t="str">
        <f t="shared" si="53"/>
        <v/>
      </c>
    </row>
    <row r="3424" spans="33:33" x14ac:dyDescent="0.3">
      <c r="AG3424" s="957" t="str">
        <f t="shared" si="53"/>
        <v/>
      </c>
    </row>
    <row r="3425" spans="33:33" x14ac:dyDescent="0.3">
      <c r="AG3425" s="957" t="str">
        <f t="shared" si="53"/>
        <v/>
      </c>
    </row>
    <row r="3426" spans="33:33" x14ac:dyDescent="0.3">
      <c r="AG3426" s="957" t="str">
        <f t="shared" si="53"/>
        <v/>
      </c>
    </row>
    <row r="3427" spans="33:33" x14ac:dyDescent="0.3">
      <c r="AG3427" s="957" t="str">
        <f t="shared" si="53"/>
        <v/>
      </c>
    </row>
    <row r="3428" spans="33:33" x14ac:dyDescent="0.3">
      <c r="AG3428" s="957" t="str">
        <f t="shared" si="53"/>
        <v/>
      </c>
    </row>
    <row r="3429" spans="33:33" x14ac:dyDescent="0.3">
      <c r="AG3429" s="957" t="str">
        <f t="shared" si="53"/>
        <v/>
      </c>
    </row>
    <row r="3430" spans="33:33" x14ac:dyDescent="0.3">
      <c r="AG3430" s="957" t="str">
        <f t="shared" si="53"/>
        <v/>
      </c>
    </row>
    <row r="3431" spans="33:33" x14ac:dyDescent="0.3">
      <c r="AG3431" s="957" t="str">
        <f t="shared" si="53"/>
        <v/>
      </c>
    </row>
    <row r="3432" spans="33:33" x14ac:dyDescent="0.3">
      <c r="AG3432" s="957" t="str">
        <f t="shared" si="53"/>
        <v/>
      </c>
    </row>
    <row r="3433" spans="33:33" x14ac:dyDescent="0.3">
      <c r="AG3433" s="957" t="str">
        <f t="shared" si="53"/>
        <v/>
      </c>
    </row>
    <row r="3434" spans="33:33" x14ac:dyDescent="0.3">
      <c r="AG3434" s="957" t="str">
        <f t="shared" si="53"/>
        <v/>
      </c>
    </row>
    <row r="3435" spans="33:33" x14ac:dyDescent="0.3">
      <c r="AG3435" s="957" t="str">
        <f t="shared" si="53"/>
        <v/>
      </c>
    </row>
    <row r="3436" spans="33:33" x14ac:dyDescent="0.3">
      <c r="AG3436" s="957" t="str">
        <f t="shared" si="53"/>
        <v/>
      </c>
    </row>
    <row r="3437" spans="33:33" x14ac:dyDescent="0.3">
      <c r="AG3437" s="957" t="str">
        <f t="shared" si="53"/>
        <v/>
      </c>
    </row>
    <row r="3438" spans="33:33" x14ac:dyDescent="0.3">
      <c r="AG3438" s="957" t="str">
        <f t="shared" si="53"/>
        <v/>
      </c>
    </row>
    <row r="3439" spans="33:33" x14ac:dyDescent="0.3">
      <c r="AG3439" s="957" t="str">
        <f t="shared" si="53"/>
        <v/>
      </c>
    </row>
    <row r="3440" spans="33:33" x14ac:dyDescent="0.3">
      <c r="AG3440" s="957" t="str">
        <f t="shared" si="53"/>
        <v/>
      </c>
    </row>
    <row r="3441" spans="33:33" x14ac:dyDescent="0.3">
      <c r="AG3441" s="957" t="str">
        <f t="shared" si="53"/>
        <v/>
      </c>
    </row>
    <row r="3442" spans="33:33" x14ac:dyDescent="0.3">
      <c r="AG3442" s="957" t="str">
        <f t="shared" si="53"/>
        <v/>
      </c>
    </row>
    <row r="3443" spans="33:33" x14ac:dyDescent="0.3">
      <c r="AG3443" s="957" t="str">
        <f t="shared" si="53"/>
        <v/>
      </c>
    </row>
    <row r="3444" spans="33:33" x14ac:dyDescent="0.3">
      <c r="AG3444" s="957" t="str">
        <f t="shared" si="53"/>
        <v/>
      </c>
    </row>
    <row r="3445" spans="33:33" x14ac:dyDescent="0.3">
      <c r="AG3445" s="957" t="str">
        <f t="shared" si="53"/>
        <v/>
      </c>
    </row>
    <row r="3446" spans="33:33" x14ac:dyDescent="0.3">
      <c r="AG3446" s="957" t="str">
        <f t="shared" si="53"/>
        <v/>
      </c>
    </row>
    <row r="3447" spans="33:33" x14ac:dyDescent="0.3">
      <c r="AG3447" s="957" t="str">
        <f t="shared" si="53"/>
        <v/>
      </c>
    </row>
    <row r="3448" spans="33:33" x14ac:dyDescent="0.3">
      <c r="AG3448" s="957" t="str">
        <f t="shared" si="53"/>
        <v/>
      </c>
    </row>
    <row r="3449" spans="33:33" x14ac:dyDescent="0.3">
      <c r="AG3449" s="957" t="str">
        <f t="shared" si="53"/>
        <v/>
      </c>
    </row>
    <row r="3450" spans="33:33" x14ac:dyDescent="0.3">
      <c r="AG3450" s="957" t="str">
        <f t="shared" si="53"/>
        <v/>
      </c>
    </row>
    <row r="3451" spans="33:33" x14ac:dyDescent="0.3">
      <c r="AG3451" s="957" t="str">
        <f t="shared" si="53"/>
        <v/>
      </c>
    </row>
    <row r="3452" spans="33:33" x14ac:dyDescent="0.3">
      <c r="AG3452" s="957" t="str">
        <f t="shared" si="53"/>
        <v/>
      </c>
    </row>
    <row r="3453" spans="33:33" x14ac:dyDescent="0.3">
      <c r="AG3453" s="957" t="str">
        <f t="shared" si="53"/>
        <v/>
      </c>
    </row>
    <row r="3454" spans="33:33" x14ac:dyDescent="0.3">
      <c r="AG3454" s="957" t="str">
        <f t="shared" si="53"/>
        <v/>
      </c>
    </row>
    <row r="3455" spans="33:33" x14ac:dyDescent="0.3">
      <c r="AG3455" s="957" t="str">
        <f t="shared" si="53"/>
        <v/>
      </c>
    </row>
    <row r="3456" spans="33:33" x14ac:dyDescent="0.3">
      <c r="AG3456" s="957" t="str">
        <f t="shared" si="53"/>
        <v/>
      </c>
    </row>
    <row r="3457" spans="33:33" x14ac:dyDescent="0.3">
      <c r="AG3457" s="957" t="str">
        <f t="shared" si="53"/>
        <v/>
      </c>
    </row>
    <row r="3458" spans="33:33" x14ac:dyDescent="0.3">
      <c r="AG3458" s="957" t="str">
        <f t="shared" si="53"/>
        <v/>
      </c>
    </row>
    <row r="3459" spans="33:33" x14ac:dyDescent="0.3">
      <c r="AG3459" s="957" t="str">
        <f t="shared" ref="AG3459:AG3522" si="54">LEFT(A3459,12)</f>
        <v/>
      </c>
    </row>
    <row r="3460" spans="33:33" x14ac:dyDescent="0.3">
      <c r="AG3460" s="957" t="str">
        <f t="shared" si="54"/>
        <v/>
      </c>
    </row>
    <row r="3461" spans="33:33" x14ac:dyDescent="0.3">
      <c r="AG3461" s="957" t="str">
        <f t="shared" si="54"/>
        <v/>
      </c>
    </row>
    <row r="3462" spans="33:33" x14ac:dyDescent="0.3">
      <c r="AG3462" s="957" t="str">
        <f t="shared" si="54"/>
        <v/>
      </c>
    </row>
    <row r="3463" spans="33:33" x14ac:dyDescent="0.3">
      <c r="AG3463" s="957" t="str">
        <f t="shared" si="54"/>
        <v/>
      </c>
    </row>
    <row r="3464" spans="33:33" x14ac:dyDescent="0.3">
      <c r="AG3464" s="957" t="str">
        <f t="shared" si="54"/>
        <v/>
      </c>
    </row>
    <row r="3465" spans="33:33" x14ac:dyDescent="0.3">
      <c r="AG3465" s="957" t="str">
        <f t="shared" si="54"/>
        <v/>
      </c>
    </row>
    <row r="3466" spans="33:33" x14ac:dyDescent="0.3">
      <c r="AG3466" s="957" t="str">
        <f t="shared" si="54"/>
        <v/>
      </c>
    </row>
    <row r="3467" spans="33:33" x14ac:dyDescent="0.3">
      <c r="AG3467" s="957" t="str">
        <f t="shared" si="54"/>
        <v/>
      </c>
    </row>
    <row r="3468" spans="33:33" x14ac:dyDescent="0.3">
      <c r="AG3468" s="957" t="str">
        <f t="shared" si="54"/>
        <v/>
      </c>
    </row>
    <row r="3469" spans="33:33" x14ac:dyDescent="0.3">
      <c r="AG3469" s="957" t="str">
        <f t="shared" si="54"/>
        <v/>
      </c>
    </row>
    <row r="3470" spans="33:33" x14ac:dyDescent="0.3">
      <c r="AG3470" s="957" t="str">
        <f t="shared" si="54"/>
        <v/>
      </c>
    </row>
    <row r="3471" spans="33:33" x14ac:dyDescent="0.3">
      <c r="AG3471" s="957" t="str">
        <f t="shared" si="54"/>
        <v/>
      </c>
    </row>
    <row r="3472" spans="33:33" x14ac:dyDescent="0.3">
      <c r="AG3472" s="957" t="str">
        <f t="shared" si="54"/>
        <v/>
      </c>
    </row>
    <row r="3473" spans="33:33" x14ac:dyDescent="0.3">
      <c r="AG3473" s="957" t="str">
        <f t="shared" si="54"/>
        <v/>
      </c>
    </row>
    <row r="3474" spans="33:33" x14ac:dyDescent="0.3">
      <c r="AG3474" s="957" t="str">
        <f t="shared" si="54"/>
        <v/>
      </c>
    </row>
    <row r="3475" spans="33:33" x14ac:dyDescent="0.3">
      <c r="AG3475" s="957" t="str">
        <f t="shared" si="54"/>
        <v/>
      </c>
    </row>
    <row r="3476" spans="33:33" x14ac:dyDescent="0.3">
      <c r="AG3476" s="957" t="str">
        <f t="shared" si="54"/>
        <v/>
      </c>
    </row>
    <row r="3477" spans="33:33" x14ac:dyDescent="0.3">
      <c r="AG3477" s="957" t="str">
        <f t="shared" si="54"/>
        <v/>
      </c>
    </row>
    <row r="3478" spans="33:33" x14ac:dyDescent="0.3">
      <c r="AG3478" s="957" t="str">
        <f t="shared" si="54"/>
        <v/>
      </c>
    </row>
    <row r="3479" spans="33:33" x14ac:dyDescent="0.3">
      <c r="AG3479" s="957" t="str">
        <f t="shared" si="54"/>
        <v/>
      </c>
    </row>
    <row r="3480" spans="33:33" x14ac:dyDescent="0.3">
      <c r="AG3480" s="957" t="str">
        <f t="shared" si="54"/>
        <v/>
      </c>
    </row>
    <row r="3481" spans="33:33" x14ac:dyDescent="0.3">
      <c r="AG3481" s="957" t="str">
        <f t="shared" si="54"/>
        <v/>
      </c>
    </row>
    <row r="3482" spans="33:33" x14ac:dyDescent="0.3">
      <c r="AG3482" s="957" t="str">
        <f t="shared" si="54"/>
        <v/>
      </c>
    </row>
    <row r="3483" spans="33:33" x14ac:dyDescent="0.3">
      <c r="AG3483" s="957" t="str">
        <f t="shared" si="54"/>
        <v/>
      </c>
    </row>
    <row r="3484" spans="33:33" x14ac:dyDescent="0.3">
      <c r="AG3484" s="957" t="str">
        <f t="shared" si="54"/>
        <v/>
      </c>
    </row>
    <row r="3485" spans="33:33" x14ac:dyDescent="0.3">
      <c r="AG3485" s="957" t="str">
        <f t="shared" si="54"/>
        <v/>
      </c>
    </row>
    <row r="3486" spans="33:33" x14ac:dyDescent="0.3">
      <c r="AG3486" s="957" t="str">
        <f t="shared" si="54"/>
        <v/>
      </c>
    </row>
    <row r="3487" spans="33:33" x14ac:dyDescent="0.3">
      <c r="AG3487" s="957" t="str">
        <f t="shared" si="54"/>
        <v/>
      </c>
    </row>
    <row r="3488" spans="33:33" x14ac:dyDescent="0.3">
      <c r="AG3488" s="957" t="str">
        <f t="shared" si="54"/>
        <v/>
      </c>
    </row>
    <row r="3489" spans="33:33" x14ac:dyDescent="0.3">
      <c r="AG3489" s="957" t="str">
        <f t="shared" si="54"/>
        <v/>
      </c>
    </row>
    <row r="3490" spans="33:33" x14ac:dyDescent="0.3">
      <c r="AG3490" s="957" t="str">
        <f t="shared" si="54"/>
        <v/>
      </c>
    </row>
    <row r="3491" spans="33:33" x14ac:dyDescent="0.3">
      <c r="AG3491" s="957" t="str">
        <f t="shared" si="54"/>
        <v/>
      </c>
    </row>
    <row r="3492" spans="33:33" x14ac:dyDescent="0.3">
      <c r="AG3492" s="957" t="str">
        <f t="shared" si="54"/>
        <v/>
      </c>
    </row>
    <row r="3493" spans="33:33" x14ac:dyDescent="0.3">
      <c r="AG3493" s="957" t="str">
        <f t="shared" si="54"/>
        <v/>
      </c>
    </row>
    <row r="3494" spans="33:33" x14ac:dyDescent="0.3">
      <c r="AG3494" s="957" t="str">
        <f t="shared" si="54"/>
        <v/>
      </c>
    </row>
    <row r="3495" spans="33:33" x14ac:dyDescent="0.3">
      <c r="AG3495" s="957" t="str">
        <f t="shared" si="54"/>
        <v/>
      </c>
    </row>
    <row r="3496" spans="33:33" x14ac:dyDescent="0.3">
      <c r="AG3496" s="957" t="str">
        <f t="shared" si="54"/>
        <v/>
      </c>
    </row>
    <row r="3497" spans="33:33" x14ac:dyDescent="0.3">
      <c r="AG3497" s="957" t="str">
        <f t="shared" si="54"/>
        <v/>
      </c>
    </row>
    <row r="3498" spans="33:33" x14ac:dyDescent="0.3">
      <c r="AG3498" s="957" t="str">
        <f t="shared" si="54"/>
        <v/>
      </c>
    </row>
    <row r="3499" spans="33:33" x14ac:dyDescent="0.3">
      <c r="AG3499" s="957" t="str">
        <f t="shared" si="54"/>
        <v/>
      </c>
    </row>
    <row r="3500" spans="33:33" x14ac:dyDescent="0.3">
      <c r="AG3500" s="957" t="str">
        <f t="shared" si="54"/>
        <v/>
      </c>
    </row>
    <row r="3501" spans="33:33" x14ac:dyDescent="0.3">
      <c r="AG3501" s="957" t="str">
        <f t="shared" si="54"/>
        <v/>
      </c>
    </row>
    <row r="3502" spans="33:33" x14ac:dyDescent="0.3">
      <c r="AG3502" s="957" t="str">
        <f t="shared" si="54"/>
        <v/>
      </c>
    </row>
    <row r="3503" spans="33:33" x14ac:dyDescent="0.3">
      <c r="AG3503" s="957" t="str">
        <f t="shared" si="54"/>
        <v/>
      </c>
    </row>
    <row r="3504" spans="33:33" x14ac:dyDescent="0.3">
      <c r="AG3504" s="957" t="str">
        <f t="shared" si="54"/>
        <v/>
      </c>
    </row>
    <row r="3505" spans="33:33" x14ac:dyDescent="0.3">
      <c r="AG3505" s="957" t="str">
        <f t="shared" si="54"/>
        <v/>
      </c>
    </row>
    <row r="3506" spans="33:33" x14ac:dyDescent="0.3">
      <c r="AG3506" s="957" t="str">
        <f t="shared" si="54"/>
        <v/>
      </c>
    </row>
    <row r="3507" spans="33:33" x14ac:dyDescent="0.3">
      <c r="AG3507" s="957" t="str">
        <f t="shared" si="54"/>
        <v/>
      </c>
    </row>
    <row r="3508" spans="33:33" x14ac:dyDescent="0.3">
      <c r="AG3508" s="957" t="str">
        <f t="shared" si="54"/>
        <v/>
      </c>
    </row>
    <row r="3509" spans="33:33" x14ac:dyDescent="0.3">
      <c r="AG3509" s="957" t="str">
        <f t="shared" si="54"/>
        <v/>
      </c>
    </row>
    <row r="3510" spans="33:33" x14ac:dyDescent="0.3">
      <c r="AG3510" s="957" t="str">
        <f t="shared" si="54"/>
        <v/>
      </c>
    </row>
    <row r="3511" spans="33:33" x14ac:dyDescent="0.3">
      <c r="AG3511" s="957" t="str">
        <f t="shared" si="54"/>
        <v/>
      </c>
    </row>
    <row r="3512" spans="33:33" x14ac:dyDescent="0.3">
      <c r="AG3512" s="957" t="str">
        <f t="shared" si="54"/>
        <v/>
      </c>
    </row>
    <row r="3513" spans="33:33" x14ac:dyDescent="0.3">
      <c r="AG3513" s="957" t="str">
        <f t="shared" si="54"/>
        <v/>
      </c>
    </row>
    <row r="3514" spans="33:33" x14ac:dyDescent="0.3">
      <c r="AG3514" s="957" t="str">
        <f t="shared" si="54"/>
        <v/>
      </c>
    </row>
    <row r="3515" spans="33:33" x14ac:dyDescent="0.3">
      <c r="AG3515" s="957" t="str">
        <f t="shared" si="54"/>
        <v/>
      </c>
    </row>
    <row r="3516" spans="33:33" x14ac:dyDescent="0.3">
      <c r="AG3516" s="957" t="str">
        <f t="shared" si="54"/>
        <v/>
      </c>
    </row>
    <row r="3517" spans="33:33" x14ac:dyDescent="0.3">
      <c r="AG3517" s="957" t="str">
        <f t="shared" si="54"/>
        <v/>
      </c>
    </row>
    <row r="3518" spans="33:33" x14ac:dyDescent="0.3">
      <c r="AG3518" s="957" t="str">
        <f t="shared" si="54"/>
        <v/>
      </c>
    </row>
    <row r="3519" spans="33:33" x14ac:dyDescent="0.3">
      <c r="AG3519" s="957" t="str">
        <f t="shared" si="54"/>
        <v/>
      </c>
    </row>
    <row r="3520" spans="33:33" x14ac:dyDescent="0.3">
      <c r="AG3520" s="957" t="str">
        <f t="shared" si="54"/>
        <v/>
      </c>
    </row>
    <row r="3521" spans="33:33" x14ac:dyDescent="0.3">
      <c r="AG3521" s="957" t="str">
        <f t="shared" si="54"/>
        <v/>
      </c>
    </row>
    <row r="3522" spans="33:33" x14ac:dyDescent="0.3">
      <c r="AG3522" s="957" t="str">
        <f t="shared" si="54"/>
        <v/>
      </c>
    </row>
    <row r="3523" spans="33:33" x14ac:dyDescent="0.3">
      <c r="AG3523" s="957" t="str">
        <f t="shared" ref="AG3523:AG3586" si="55">LEFT(A3523,12)</f>
        <v/>
      </c>
    </row>
    <row r="3524" spans="33:33" x14ac:dyDescent="0.3">
      <c r="AG3524" s="957" t="str">
        <f t="shared" si="55"/>
        <v/>
      </c>
    </row>
    <row r="3525" spans="33:33" x14ac:dyDescent="0.3">
      <c r="AG3525" s="957" t="str">
        <f t="shared" si="55"/>
        <v/>
      </c>
    </row>
    <row r="3526" spans="33:33" x14ac:dyDescent="0.3">
      <c r="AG3526" s="957" t="str">
        <f t="shared" si="55"/>
        <v/>
      </c>
    </row>
    <row r="3527" spans="33:33" x14ac:dyDescent="0.3">
      <c r="AG3527" s="957" t="str">
        <f t="shared" si="55"/>
        <v/>
      </c>
    </row>
    <row r="3528" spans="33:33" x14ac:dyDescent="0.3">
      <c r="AG3528" s="957" t="str">
        <f t="shared" si="55"/>
        <v/>
      </c>
    </row>
    <row r="3529" spans="33:33" x14ac:dyDescent="0.3">
      <c r="AG3529" s="957" t="str">
        <f t="shared" si="55"/>
        <v/>
      </c>
    </row>
    <row r="3530" spans="33:33" x14ac:dyDescent="0.3">
      <c r="AG3530" s="957" t="str">
        <f t="shared" si="55"/>
        <v/>
      </c>
    </row>
    <row r="3531" spans="33:33" x14ac:dyDescent="0.3">
      <c r="AG3531" s="957" t="str">
        <f t="shared" si="55"/>
        <v/>
      </c>
    </row>
    <row r="3532" spans="33:33" x14ac:dyDescent="0.3">
      <c r="AG3532" s="957" t="str">
        <f t="shared" si="55"/>
        <v/>
      </c>
    </row>
    <row r="3533" spans="33:33" x14ac:dyDescent="0.3">
      <c r="AG3533" s="957" t="str">
        <f t="shared" si="55"/>
        <v/>
      </c>
    </row>
    <row r="3534" spans="33:33" x14ac:dyDescent="0.3">
      <c r="AG3534" s="957" t="str">
        <f t="shared" si="55"/>
        <v/>
      </c>
    </row>
    <row r="3535" spans="33:33" x14ac:dyDescent="0.3">
      <c r="AG3535" s="957" t="str">
        <f t="shared" si="55"/>
        <v/>
      </c>
    </row>
    <row r="3536" spans="33:33" x14ac:dyDescent="0.3">
      <c r="AG3536" s="957" t="str">
        <f t="shared" si="55"/>
        <v/>
      </c>
    </row>
    <row r="3537" spans="33:33" x14ac:dyDescent="0.3">
      <c r="AG3537" s="957" t="str">
        <f t="shared" si="55"/>
        <v/>
      </c>
    </row>
    <row r="3538" spans="33:33" x14ac:dyDescent="0.3">
      <c r="AG3538" s="957" t="str">
        <f t="shared" si="55"/>
        <v/>
      </c>
    </row>
    <row r="3539" spans="33:33" x14ac:dyDescent="0.3">
      <c r="AG3539" s="957" t="str">
        <f t="shared" si="55"/>
        <v/>
      </c>
    </row>
    <row r="3540" spans="33:33" x14ac:dyDescent="0.3">
      <c r="AG3540" s="957" t="str">
        <f t="shared" si="55"/>
        <v/>
      </c>
    </row>
    <row r="3541" spans="33:33" x14ac:dyDescent="0.3">
      <c r="AG3541" s="957" t="str">
        <f t="shared" si="55"/>
        <v/>
      </c>
    </row>
    <row r="3542" spans="33:33" x14ac:dyDescent="0.3">
      <c r="AG3542" s="957" t="str">
        <f t="shared" si="55"/>
        <v/>
      </c>
    </row>
    <row r="3543" spans="33:33" x14ac:dyDescent="0.3">
      <c r="AG3543" s="957" t="str">
        <f t="shared" si="55"/>
        <v/>
      </c>
    </row>
    <row r="3544" spans="33:33" x14ac:dyDescent="0.3">
      <c r="AG3544" s="957" t="str">
        <f t="shared" si="55"/>
        <v/>
      </c>
    </row>
    <row r="3545" spans="33:33" x14ac:dyDescent="0.3">
      <c r="AG3545" s="957" t="str">
        <f t="shared" si="55"/>
        <v/>
      </c>
    </row>
    <row r="3546" spans="33:33" x14ac:dyDescent="0.3">
      <c r="AG3546" s="957" t="str">
        <f t="shared" si="55"/>
        <v/>
      </c>
    </row>
    <row r="3547" spans="33:33" x14ac:dyDescent="0.3">
      <c r="AG3547" s="957" t="str">
        <f t="shared" si="55"/>
        <v/>
      </c>
    </row>
    <row r="3548" spans="33:33" x14ac:dyDescent="0.3">
      <c r="AG3548" s="957" t="str">
        <f t="shared" si="55"/>
        <v/>
      </c>
    </row>
    <row r="3549" spans="33:33" x14ac:dyDescent="0.3">
      <c r="AG3549" s="957" t="str">
        <f t="shared" si="55"/>
        <v/>
      </c>
    </row>
    <row r="3550" spans="33:33" x14ac:dyDescent="0.3">
      <c r="AG3550" s="957" t="str">
        <f t="shared" si="55"/>
        <v/>
      </c>
    </row>
    <row r="3551" spans="33:33" x14ac:dyDescent="0.3">
      <c r="AG3551" s="957" t="str">
        <f t="shared" si="55"/>
        <v/>
      </c>
    </row>
    <row r="3552" spans="33:33" x14ac:dyDescent="0.3">
      <c r="AG3552" s="957" t="str">
        <f t="shared" si="55"/>
        <v/>
      </c>
    </row>
    <row r="3553" spans="33:33" x14ac:dyDescent="0.3">
      <c r="AG3553" s="957" t="str">
        <f t="shared" si="55"/>
        <v/>
      </c>
    </row>
    <row r="3554" spans="33:33" x14ac:dyDescent="0.3">
      <c r="AG3554" s="957" t="str">
        <f t="shared" si="55"/>
        <v/>
      </c>
    </row>
    <row r="3555" spans="33:33" x14ac:dyDescent="0.3">
      <c r="AG3555" s="957" t="str">
        <f t="shared" si="55"/>
        <v/>
      </c>
    </row>
    <row r="3556" spans="33:33" x14ac:dyDescent="0.3">
      <c r="AG3556" s="957" t="str">
        <f t="shared" si="55"/>
        <v/>
      </c>
    </row>
    <row r="3557" spans="33:33" x14ac:dyDescent="0.3">
      <c r="AG3557" s="957" t="str">
        <f t="shared" si="55"/>
        <v/>
      </c>
    </row>
    <row r="3558" spans="33:33" x14ac:dyDescent="0.3">
      <c r="AG3558" s="957" t="str">
        <f t="shared" si="55"/>
        <v/>
      </c>
    </row>
    <row r="3559" spans="33:33" x14ac:dyDescent="0.3">
      <c r="AG3559" s="957" t="str">
        <f t="shared" si="55"/>
        <v/>
      </c>
    </row>
    <row r="3560" spans="33:33" x14ac:dyDescent="0.3">
      <c r="AG3560" s="957" t="str">
        <f t="shared" si="55"/>
        <v/>
      </c>
    </row>
    <row r="3561" spans="33:33" x14ac:dyDescent="0.3">
      <c r="AG3561" s="957" t="str">
        <f t="shared" si="55"/>
        <v/>
      </c>
    </row>
    <row r="3562" spans="33:33" x14ac:dyDescent="0.3">
      <c r="AG3562" s="957" t="str">
        <f t="shared" si="55"/>
        <v/>
      </c>
    </row>
    <row r="3563" spans="33:33" x14ac:dyDescent="0.3">
      <c r="AG3563" s="957" t="str">
        <f t="shared" si="55"/>
        <v/>
      </c>
    </row>
    <row r="3564" spans="33:33" x14ac:dyDescent="0.3">
      <c r="AG3564" s="957" t="str">
        <f t="shared" si="55"/>
        <v/>
      </c>
    </row>
    <row r="3565" spans="33:33" x14ac:dyDescent="0.3">
      <c r="AG3565" s="957" t="str">
        <f t="shared" si="55"/>
        <v/>
      </c>
    </row>
    <row r="3566" spans="33:33" x14ac:dyDescent="0.3">
      <c r="AG3566" s="957" t="str">
        <f t="shared" si="55"/>
        <v/>
      </c>
    </row>
    <row r="3567" spans="33:33" x14ac:dyDescent="0.3">
      <c r="AG3567" s="957" t="str">
        <f t="shared" si="55"/>
        <v/>
      </c>
    </row>
    <row r="3568" spans="33:33" x14ac:dyDescent="0.3">
      <c r="AG3568" s="957" t="str">
        <f t="shared" si="55"/>
        <v/>
      </c>
    </row>
    <row r="3569" spans="33:33" x14ac:dyDescent="0.3">
      <c r="AG3569" s="957" t="str">
        <f t="shared" si="55"/>
        <v/>
      </c>
    </row>
    <row r="3570" spans="33:33" x14ac:dyDescent="0.3">
      <c r="AG3570" s="957" t="str">
        <f t="shared" si="55"/>
        <v/>
      </c>
    </row>
    <row r="3571" spans="33:33" x14ac:dyDescent="0.3">
      <c r="AG3571" s="957" t="str">
        <f t="shared" si="55"/>
        <v/>
      </c>
    </row>
    <row r="3572" spans="33:33" x14ac:dyDescent="0.3">
      <c r="AG3572" s="957" t="str">
        <f t="shared" si="55"/>
        <v/>
      </c>
    </row>
    <row r="3573" spans="33:33" x14ac:dyDescent="0.3">
      <c r="AG3573" s="957" t="str">
        <f t="shared" si="55"/>
        <v/>
      </c>
    </row>
    <row r="3574" spans="33:33" x14ac:dyDescent="0.3">
      <c r="AG3574" s="957" t="str">
        <f t="shared" si="55"/>
        <v/>
      </c>
    </row>
    <row r="3575" spans="33:33" x14ac:dyDescent="0.3">
      <c r="AG3575" s="957" t="str">
        <f t="shared" si="55"/>
        <v/>
      </c>
    </row>
    <row r="3576" spans="33:33" x14ac:dyDescent="0.3">
      <c r="AG3576" s="957" t="str">
        <f t="shared" si="55"/>
        <v/>
      </c>
    </row>
    <row r="3577" spans="33:33" x14ac:dyDescent="0.3">
      <c r="AG3577" s="957" t="str">
        <f t="shared" si="55"/>
        <v/>
      </c>
    </row>
    <row r="3578" spans="33:33" x14ac:dyDescent="0.3">
      <c r="AG3578" s="957" t="str">
        <f t="shared" si="55"/>
        <v/>
      </c>
    </row>
    <row r="3579" spans="33:33" x14ac:dyDescent="0.3">
      <c r="AG3579" s="957" t="str">
        <f t="shared" si="55"/>
        <v/>
      </c>
    </row>
    <row r="3580" spans="33:33" x14ac:dyDescent="0.3">
      <c r="AG3580" s="957" t="str">
        <f t="shared" si="55"/>
        <v/>
      </c>
    </row>
    <row r="3581" spans="33:33" x14ac:dyDescent="0.3">
      <c r="AG3581" s="957" t="str">
        <f t="shared" si="55"/>
        <v/>
      </c>
    </row>
    <row r="3582" spans="33:33" x14ac:dyDescent="0.3">
      <c r="AG3582" s="957" t="str">
        <f t="shared" si="55"/>
        <v/>
      </c>
    </row>
    <row r="3583" spans="33:33" x14ac:dyDescent="0.3">
      <c r="AG3583" s="957" t="str">
        <f t="shared" si="55"/>
        <v/>
      </c>
    </row>
    <row r="3584" spans="33:33" x14ac:dyDescent="0.3">
      <c r="AG3584" s="957" t="str">
        <f t="shared" si="55"/>
        <v/>
      </c>
    </row>
    <row r="3585" spans="33:33" x14ac:dyDescent="0.3">
      <c r="AG3585" s="957" t="str">
        <f t="shared" si="55"/>
        <v/>
      </c>
    </row>
    <row r="3586" spans="33:33" x14ac:dyDescent="0.3">
      <c r="AG3586" s="957" t="str">
        <f t="shared" si="55"/>
        <v/>
      </c>
    </row>
    <row r="3587" spans="33:33" x14ac:dyDescent="0.3">
      <c r="AG3587" s="957" t="str">
        <f t="shared" ref="AG3587:AG3650" si="56">LEFT(A3587,12)</f>
        <v/>
      </c>
    </row>
    <row r="3588" spans="33:33" x14ac:dyDescent="0.3">
      <c r="AG3588" s="957" t="str">
        <f t="shared" si="56"/>
        <v/>
      </c>
    </row>
    <row r="3589" spans="33:33" x14ac:dyDescent="0.3">
      <c r="AG3589" s="957" t="str">
        <f t="shared" si="56"/>
        <v/>
      </c>
    </row>
    <row r="3590" spans="33:33" x14ac:dyDescent="0.3">
      <c r="AG3590" s="957" t="str">
        <f t="shared" si="56"/>
        <v/>
      </c>
    </row>
    <row r="3591" spans="33:33" x14ac:dyDescent="0.3">
      <c r="AG3591" s="957" t="str">
        <f t="shared" si="56"/>
        <v/>
      </c>
    </row>
    <row r="3592" spans="33:33" x14ac:dyDescent="0.3">
      <c r="AG3592" s="957" t="str">
        <f t="shared" si="56"/>
        <v/>
      </c>
    </row>
    <row r="3593" spans="33:33" x14ac:dyDescent="0.3">
      <c r="AG3593" s="957" t="str">
        <f t="shared" si="56"/>
        <v/>
      </c>
    </row>
    <row r="3594" spans="33:33" x14ac:dyDescent="0.3">
      <c r="AG3594" s="957" t="str">
        <f t="shared" si="56"/>
        <v/>
      </c>
    </row>
    <row r="3595" spans="33:33" x14ac:dyDescent="0.3">
      <c r="AG3595" s="957" t="str">
        <f t="shared" si="56"/>
        <v/>
      </c>
    </row>
    <row r="3596" spans="33:33" x14ac:dyDescent="0.3">
      <c r="AG3596" s="957" t="str">
        <f t="shared" si="56"/>
        <v/>
      </c>
    </row>
    <row r="3597" spans="33:33" x14ac:dyDescent="0.3">
      <c r="AG3597" s="957" t="str">
        <f t="shared" si="56"/>
        <v/>
      </c>
    </row>
    <row r="3598" spans="33:33" x14ac:dyDescent="0.3">
      <c r="AG3598" s="957" t="str">
        <f t="shared" si="56"/>
        <v/>
      </c>
    </row>
    <row r="3599" spans="33:33" x14ac:dyDescent="0.3">
      <c r="AG3599" s="957" t="str">
        <f t="shared" si="56"/>
        <v/>
      </c>
    </row>
    <row r="3600" spans="33:33" x14ac:dyDescent="0.3">
      <c r="AG3600" s="957" t="str">
        <f t="shared" si="56"/>
        <v/>
      </c>
    </row>
    <row r="3601" spans="33:33" x14ac:dyDescent="0.3">
      <c r="AG3601" s="957" t="str">
        <f t="shared" si="56"/>
        <v/>
      </c>
    </row>
    <row r="3602" spans="33:33" x14ac:dyDescent="0.3">
      <c r="AG3602" s="957" t="str">
        <f t="shared" si="56"/>
        <v/>
      </c>
    </row>
    <row r="3603" spans="33:33" x14ac:dyDescent="0.3">
      <c r="AG3603" s="957" t="str">
        <f t="shared" si="56"/>
        <v/>
      </c>
    </row>
    <row r="3604" spans="33:33" x14ac:dyDescent="0.3">
      <c r="AG3604" s="957" t="str">
        <f t="shared" si="56"/>
        <v/>
      </c>
    </row>
    <row r="3605" spans="33:33" x14ac:dyDescent="0.3">
      <c r="AG3605" s="957" t="str">
        <f t="shared" si="56"/>
        <v/>
      </c>
    </row>
    <row r="3606" spans="33:33" x14ac:dyDescent="0.3">
      <c r="AG3606" s="957" t="str">
        <f t="shared" si="56"/>
        <v/>
      </c>
    </row>
    <row r="3607" spans="33:33" x14ac:dyDescent="0.3">
      <c r="AG3607" s="957" t="str">
        <f t="shared" si="56"/>
        <v/>
      </c>
    </row>
    <row r="3608" spans="33:33" x14ac:dyDescent="0.3">
      <c r="AG3608" s="957" t="str">
        <f t="shared" si="56"/>
        <v/>
      </c>
    </row>
    <row r="3609" spans="33:33" x14ac:dyDescent="0.3">
      <c r="AG3609" s="957" t="str">
        <f t="shared" si="56"/>
        <v/>
      </c>
    </row>
    <row r="3610" spans="33:33" x14ac:dyDescent="0.3">
      <c r="AG3610" s="957" t="str">
        <f t="shared" si="56"/>
        <v/>
      </c>
    </row>
    <row r="3611" spans="33:33" x14ac:dyDescent="0.3">
      <c r="AG3611" s="957" t="str">
        <f t="shared" si="56"/>
        <v/>
      </c>
    </row>
    <row r="3612" spans="33:33" x14ac:dyDescent="0.3">
      <c r="AG3612" s="957" t="str">
        <f t="shared" si="56"/>
        <v/>
      </c>
    </row>
    <row r="3613" spans="33:33" x14ac:dyDescent="0.3">
      <c r="AG3613" s="957" t="str">
        <f t="shared" si="56"/>
        <v/>
      </c>
    </row>
    <row r="3614" spans="33:33" x14ac:dyDescent="0.3">
      <c r="AG3614" s="957" t="str">
        <f t="shared" si="56"/>
        <v/>
      </c>
    </row>
    <row r="3615" spans="33:33" x14ac:dyDescent="0.3">
      <c r="AG3615" s="957" t="str">
        <f t="shared" si="56"/>
        <v/>
      </c>
    </row>
    <row r="3616" spans="33:33" x14ac:dyDescent="0.3">
      <c r="AG3616" s="957" t="str">
        <f t="shared" si="56"/>
        <v/>
      </c>
    </row>
    <row r="3617" spans="33:33" x14ac:dyDescent="0.3">
      <c r="AG3617" s="957" t="str">
        <f t="shared" si="56"/>
        <v/>
      </c>
    </row>
    <row r="3618" spans="33:33" x14ac:dyDescent="0.3">
      <c r="AG3618" s="957" t="str">
        <f t="shared" si="56"/>
        <v/>
      </c>
    </row>
    <row r="3619" spans="33:33" x14ac:dyDescent="0.3">
      <c r="AG3619" s="957" t="str">
        <f t="shared" si="56"/>
        <v/>
      </c>
    </row>
    <row r="3620" spans="33:33" x14ac:dyDescent="0.3">
      <c r="AG3620" s="957" t="str">
        <f t="shared" si="56"/>
        <v/>
      </c>
    </row>
    <row r="3621" spans="33:33" x14ac:dyDescent="0.3">
      <c r="AG3621" s="957" t="str">
        <f t="shared" si="56"/>
        <v/>
      </c>
    </row>
    <row r="3622" spans="33:33" x14ac:dyDescent="0.3">
      <c r="AG3622" s="957" t="str">
        <f t="shared" si="56"/>
        <v/>
      </c>
    </row>
    <row r="3623" spans="33:33" x14ac:dyDescent="0.3">
      <c r="AG3623" s="957" t="str">
        <f t="shared" si="56"/>
        <v/>
      </c>
    </row>
    <row r="3624" spans="33:33" x14ac:dyDescent="0.3">
      <c r="AG3624" s="957" t="str">
        <f t="shared" si="56"/>
        <v/>
      </c>
    </row>
    <row r="3625" spans="33:33" x14ac:dyDescent="0.3">
      <c r="AG3625" s="957" t="str">
        <f t="shared" si="56"/>
        <v/>
      </c>
    </row>
    <row r="3626" spans="33:33" x14ac:dyDescent="0.3">
      <c r="AG3626" s="957" t="str">
        <f t="shared" si="56"/>
        <v/>
      </c>
    </row>
    <row r="3627" spans="33:33" x14ac:dyDescent="0.3">
      <c r="AG3627" s="957" t="str">
        <f t="shared" si="56"/>
        <v/>
      </c>
    </row>
    <row r="3628" spans="33:33" x14ac:dyDescent="0.3">
      <c r="AG3628" s="957" t="str">
        <f t="shared" si="56"/>
        <v/>
      </c>
    </row>
    <row r="3629" spans="33:33" x14ac:dyDescent="0.3">
      <c r="AG3629" s="957" t="str">
        <f t="shared" si="56"/>
        <v/>
      </c>
    </row>
    <row r="3630" spans="33:33" x14ac:dyDescent="0.3">
      <c r="AG3630" s="957" t="str">
        <f t="shared" si="56"/>
        <v/>
      </c>
    </row>
    <row r="3631" spans="33:33" x14ac:dyDescent="0.3">
      <c r="AG3631" s="957" t="str">
        <f t="shared" si="56"/>
        <v/>
      </c>
    </row>
    <row r="3632" spans="33:33" x14ac:dyDescent="0.3">
      <c r="AG3632" s="957" t="str">
        <f t="shared" si="56"/>
        <v/>
      </c>
    </row>
    <row r="3633" spans="33:33" x14ac:dyDescent="0.3">
      <c r="AG3633" s="957" t="str">
        <f t="shared" si="56"/>
        <v/>
      </c>
    </row>
    <row r="3634" spans="33:33" x14ac:dyDescent="0.3">
      <c r="AG3634" s="957" t="str">
        <f t="shared" si="56"/>
        <v/>
      </c>
    </row>
    <row r="3635" spans="33:33" x14ac:dyDescent="0.3">
      <c r="AG3635" s="957" t="str">
        <f t="shared" si="56"/>
        <v/>
      </c>
    </row>
    <row r="3636" spans="33:33" x14ac:dyDescent="0.3">
      <c r="AG3636" s="957" t="str">
        <f t="shared" si="56"/>
        <v/>
      </c>
    </row>
    <row r="3637" spans="33:33" x14ac:dyDescent="0.3">
      <c r="AG3637" s="957" t="str">
        <f t="shared" si="56"/>
        <v/>
      </c>
    </row>
    <row r="3638" spans="33:33" x14ac:dyDescent="0.3">
      <c r="AG3638" s="957" t="str">
        <f t="shared" si="56"/>
        <v/>
      </c>
    </row>
    <row r="3639" spans="33:33" x14ac:dyDescent="0.3">
      <c r="AG3639" s="957" t="str">
        <f t="shared" si="56"/>
        <v/>
      </c>
    </row>
    <row r="3640" spans="33:33" x14ac:dyDescent="0.3">
      <c r="AG3640" s="957" t="str">
        <f t="shared" si="56"/>
        <v/>
      </c>
    </row>
    <row r="3641" spans="33:33" x14ac:dyDescent="0.3">
      <c r="AG3641" s="957" t="str">
        <f t="shared" si="56"/>
        <v/>
      </c>
    </row>
    <row r="3642" spans="33:33" x14ac:dyDescent="0.3">
      <c r="AG3642" s="957" t="str">
        <f t="shared" si="56"/>
        <v/>
      </c>
    </row>
    <row r="3643" spans="33:33" x14ac:dyDescent="0.3">
      <c r="AG3643" s="957" t="str">
        <f t="shared" si="56"/>
        <v/>
      </c>
    </row>
    <row r="3644" spans="33:33" x14ac:dyDescent="0.3">
      <c r="AG3644" s="957" t="str">
        <f t="shared" si="56"/>
        <v/>
      </c>
    </row>
    <row r="3645" spans="33:33" x14ac:dyDescent="0.3">
      <c r="AG3645" s="957" t="str">
        <f t="shared" si="56"/>
        <v/>
      </c>
    </row>
    <row r="3646" spans="33:33" x14ac:dyDescent="0.3">
      <c r="AG3646" s="957" t="str">
        <f t="shared" si="56"/>
        <v/>
      </c>
    </row>
    <row r="3647" spans="33:33" x14ac:dyDescent="0.3">
      <c r="AG3647" s="957" t="str">
        <f t="shared" si="56"/>
        <v/>
      </c>
    </row>
    <row r="3648" spans="33:33" x14ac:dyDescent="0.3">
      <c r="AG3648" s="957" t="str">
        <f t="shared" si="56"/>
        <v/>
      </c>
    </row>
    <row r="3649" spans="33:33" x14ac:dyDescent="0.3">
      <c r="AG3649" s="957" t="str">
        <f t="shared" si="56"/>
        <v/>
      </c>
    </row>
    <row r="3650" spans="33:33" x14ac:dyDescent="0.3">
      <c r="AG3650" s="957" t="str">
        <f t="shared" si="56"/>
        <v/>
      </c>
    </row>
    <row r="3651" spans="33:33" x14ac:dyDescent="0.3">
      <c r="AG3651" s="957" t="str">
        <f t="shared" ref="AG3651:AG3714" si="57">LEFT(A3651,12)</f>
        <v/>
      </c>
    </row>
    <row r="3652" spans="33:33" x14ac:dyDescent="0.3">
      <c r="AG3652" s="957" t="str">
        <f t="shared" si="57"/>
        <v/>
      </c>
    </row>
    <row r="3653" spans="33:33" x14ac:dyDescent="0.3">
      <c r="AG3653" s="957" t="str">
        <f t="shared" si="57"/>
        <v/>
      </c>
    </row>
    <row r="3654" spans="33:33" x14ac:dyDescent="0.3">
      <c r="AG3654" s="957" t="str">
        <f t="shared" si="57"/>
        <v/>
      </c>
    </row>
    <row r="3655" spans="33:33" x14ac:dyDescent="0.3">
      <c r="AG3655" s="957" t="str">
        <f t="shared" si="57"/>
        <v/>
      </c>
    </row>
    <row r="3656" spans="33:33" x14ac:dyDescent="0.3">
      <c r="AG3656" s="957" t="str">
        <f t="shared" si="57"/>
        <v/>
      </c>
    </row>
    <row r="3657" spans="33:33" x14ac:dyDescent="0.3">
      <c r="AG3657" s="957" t="str">
        <f t="shared" si="57"/>
        <v/>
      </c>
    </row>
    <row r="3658" spans="33:33" x14ac:dyDescent="0.3">
      <c r="AG3658" s="957" t="str">
        <f t="shared" si="57"/>
        <v/>
      </c>
    </row>
    <row r="3659" spans="33:33" x14ac:dyDescent="0.3">
      <c r="AG3659" s="957" t="str">
        <f t="shared" si="57"/>
        <v/>
      </c>
    </row>
    <row r="3660" spans="33:33" x14ac:dyDescent="0.3">
      <c r="AG3660" s="957" t="str">
        <f t="shared" si="57"/>
        <v/>
      </c>
    </row>
    <row r="3661" spans="33:33" x14ac:dyDescent="0.3">
      <c r="AG3661" s="957" t="str">
        <f t="shared" si="57"/>
        <v/>
      </c>
    </row>
    <row r="3662" spans="33:33" x14ac:dyDescent="0.3">
      <c r="AG3662" s="957" t="str">
        <f t="shared" si="57"/>
        <v/>
      </c>
    </row>
    <row r="3663" spans="33:33" x14ac:dyDescent="0.3">
      <c r="AG3663" s="957" t="str">
        <f t="shared" si="57"/>
        <v/>
      </c>
    </row>
    <row r="3664" spans="33:33" x14ac:dyDescent="0.3">
      <c r="AG3664" s="957" t="str">
        <f t="shared" si="57"/>
        <v/>
      </c>
    </row>
    <row r="3665" spans="33:33" x14ac:dyDescent="0.3">
      <c r="AG3665" s="957" t="str">
        <f t="shared" si="57"/>
        <v/>
      </c>
    </row>
    <row r="3666" spans="33:33" x14ac:dyDescent="0.3">
      <c r="AG3666" s="957" t="str">
        <f t="shared" si="57"/>
        <v/>
      </c>
    </row>
    <row r="3667" spans="33:33" x14ac:dyDescent="0.3">
      <c r="AG3667" s="957" t="str">
        <f t="shared" si="57"/>
        <v/>
      </c>
    </row>
    <row r="3668" spans="33:33" x14ac:dyDescent="0.3">
      <c r="AG3668" s="957" t="str">
        <f t="shared" si="57"/>
        <v/>
      </c>
    </row>
    <row r="3669" spans="33:33" x14ac:dyDescent="0.3">
      <c r="AG3669" s="957" t="str">
        <f t="shared" si="57"/>
        <v/>
      </c>
    </row>
    <row r="3670" spans="33:33" x14ac:dyDescent="0.3">
      <c r="AG3670" s="957" t="str">
        <f t="shared" si="57"/>
        <v/>
      </c>
    </row>
    <row r="3671" spans="33:33" x14ac:dyDescent="0.3">
      <c r="AG3671" s="957" t="str">
        <f t="shared" si="57"/>
        <v/>
      </c>
    </row>
    <row r="3672" spans="33:33" x14ac:dyDescent="0.3">
      <c r="AG3672" s="957" t="str">
        <f t="shared" si="57"/>
        <v/>
      </c>
    </row>
    <row r="3673" spans="33:33" x14ac:dyDescent="0.3">
      <c r="AG3673" s="957" t="str">
        <f t="shared" si="57"/>
        <v/>
      </c>
    </row>
    <row r="3674" spans="33:33" x14ac:dyDescent="0.3">
      <c r="AG3674" s="957" t="str">
        <f t="shared" si="57"/>
        <v/>
      </c>
    </row>
    <row r="3675" spans="33:33" x14ac:dyDescent="0.3">
      <c r="AG3675" s="957" t="str">
        <f t="shared" si="57"/>
        <v/>
      </c>
    </row>
    <row r="3676" spans="33:33" x14ac:dyDescent="0.3">
      <c r="AG3676" s="957" t="str">
        <f t="shared" si="57"/>
        <v/>
      </c>
    </row>
    <row r="3677" spans="33:33" x14ac:dyDescent="0.3">
      <c r="AG3677" s="957" t="str">
        <f t="shared" si="57"/>
        <v/>
      </c>
    </row>
    <row r="3678" spans="33:33" x14ac:dyDescent="0.3">
      <c r="AG3678" s="957" t="str">
        <f t="shared" si="57"/>
        <v/>
      </c>
    </row>
    <row r="3679" spans="33:33" x14ac:dyDescent="0.3">
      <c r="AG3679" s="957" t="str">
        <f t="shared" si="57"/>
        <v/>
      </c>
    </row>
    <row r="3680" spans="33:33" x14ac:dyDescent="0.3">
      <c r="AG3680" s="957" t="str">
        <f t="shared" si="57"/>
        <v/>
      </c>
    </row>
    <row r="3681" spans="33:33" x14ac:dyDescent="0.3">
      <c r="AG3681" s="957" t="str">
        <f t="shared" si="57"/>
        <v/>
      </c>
    </row>
    <row r="3682" spans="33:33" x14ac:dyDescent="0.3">
      <c r="AG3682" s="957" t="str">
        <f t="shared" si="57"/>
        <v/>
      </c>
    </row>
    <row r="3683" spans="33:33" x14ac:dyDescent="0.3">
      <c r="AG3683" s="957" t="str">
        <f t="shared" si="57"/>
        <v/>
      </c>
    </row>
    <row r="3684" spans="33:33" x14ac:dyDescent="0.3">
      <c r="AG3684" s="957" t="str">
        <f t="shared" si="57"/>
        <v/>
      </c>
    </row>
    <row r="3685" spans="33:33" x14ac:dyDescent="0.3">
      <c r="AG3685" s="957" t="str">
        <f t="shared" si="57"/>
        <v/>
      </c>
    </row>
    <row r="3686" spans="33:33" x14ac:dyDescent="0.3">
      <c r="AG3686" s="957" t="str">
        <f t="shared" si="57"/>
        <v/>
      </c>
    </row>
    <row r="3687" spans="33:33" x14ac:dyDescent="0.3">
      <c r="AG3687" s="957" t="str">
        <f t="shared" si="57"/>
        <v/>
      </c>
    </row>
    <row r="3688" spans="33:33" x14ac:dyDescent="0.3">
      <c r="AG3688" s="957" t="str">
        <f t="shared" si="57"/>
        <v/>
      </c>
    </row>
    <row r="3689" spans="33:33" x14ac:dyDescent="0.3">
      <c r="AG3689" s="957" t="str">
        <f t="shared" si="57"/>
        <v/>
      </c>
    </row>
    <row r="3690" spans="33:33" x14ac:dyDescent="0.3">
      <c r="AG3690" s="957" t="str">
        <f t="shared" si="57"/>
        <v/>
      </c>
    </row>
    <row r="3691" spans="33:33" x14ac:dyDescent="0.3">
      <c r="AG3691" s="957" t="str">
        <f t="shared" si="57"/>
        <v/>
      </c>
    </row>
    <row r="3692" spans="33:33" x14ac:dyDescent="0.3">
      <c r="AG3692" s="957" t="str">
        <f t="shared" si="57"/>
        <v/>
      </c>
    </row>
    <row r="3693" spans="33:33" x14ac:dyDescent="0.3">
      <c r="AG3693" s="957" t="str">
        <f t="shared" si="57"/>
        <v/>
      </c>
    </row>
    <row r="3694" spans="33:33" x14ac:dyDescent="0.3">
      <c r="AG3694" s="957" t="str">
        <f t="shared" si="57"/>
        <v/>
      </c>
    </row>
    <row r="3695" spans="33:33" x14ac:dyDescent="0.3">
      <c r="AG3695" s="957" t="str">
        <f t="shared" si="57"/>
        <v/>
      </c>
    </row>
    <row r="3696" spans="33:33" x14ac:dyDescent="0.3">
      <c r="AG3696" s="957" t="str">
        <f t="shared" si="57"/>
        <v/>
      </c>
    </row>
    <row r="3697" spans="33:33" x14ac:dyDescent="0.3">
      <c r="AG3697" s="957" t="str">
        <f t="shared" si="57"/>
        <v/>
      </c>
    </row>
    <row r="3698" spans="33:33" x14ac:dyDescent="0.3">
      <c r="AG3698" s="957" t="str">
        <f t="shared" si="57"/>
        <v/>
      </c>
    </row>
    <row r="3699" spans="33:33" x14ac:dyDescent="0.3">
      <c r="AG3699" s="957" t="str">
        <f t="shared" si="57"/>
        <v/>
      </c>
    </row>
    <row r="3700" spans="33:33" x14ac:dyDescent="0.3">
      <c r="AG3700" s="957" t="str">
        <f t="shared" si="57"/>
        <v/>
      </c>
    </row>
    <row r="3701" spans="33:33" x14ac:dyDescent="0.3">
      <c r="AG3701" s="957" t="str">
        <f t="shared" si="57"/>
        <v/>
      </c>
    </row>
    <row r="3702" spans="33:33" x14ac:dyDescent="0.3">
      <c r="AG3702" s="957" t="str">
        <f t="shared" si="57"/>
        <v/>
      </c>
    </row>
    <row r="3703" spans="33:33" x14ac:dyDescent="0.3">
      <c r="AG3703" s="957" t="str">
        <f t="shared" si="57"/>
        <v/>
      </c>
    </row>
    <row r="3704" spans="33:33" x14ac:dyDescent="0.3">
      <c r="AG3704" s="957" t="str">
        <f t="shared" si="57"/>
        <v/>
      </c>
    </row>
    <row r="3705" spans="33:33" x14ac:dyDescent="0.3">
      <c r="AG3705" s="957" t="str">
        <f t="shared" si="57"/>
        <v/>
      </c>
    </row>
    <row r="3706" spans="33:33" x14ac:dyDescent="0.3">
      <c r="AG3706" s="957" t="str">
        <f t="shared" si="57"/>
        <v/>
      </c>
    </row>
    <row r="3707" spans="33:33" x14ac:dyDescent="0.3">
      <c r="AG3707" s="957" t="str">
        <f t="shared" si="57"/>
        <v/>
      </c>
    </row>
    <row r="3708" spans="33:33" x14ac:dyDescent="0.3">
      <c r="AG3708" s="957" t="str">
        <f t="shared" si="57"/>
        <v/>
      </c>
    </row>
    <row r="3709" spans="33:33" x14ac:dyDescent="0.3">
      <c r="AG3709" s="957" t="str">
        <f t="shared" si="57"/>
        <v/>
      </c>
    </row>
    <row r="3710" spans="33:33" x14ac:dyDescent="0.3">
      <c r="AG3710" s="957" t="str">
        <f t="shared" si="57"/>
        <v/>
      </c>
    </row>
    <row r="3711" spans="33:33" x14ac:dyDescent="0.3">
      <c r="AG3711" s="957" t="str">
        <f t="shared" si="57"/>
        <v/>
      </c>
    </row>
    <row r="3712" spans="33:33" x14ac:dyDescent="0.3">
      <c r="AG3712" s="957" t="str">
        <f t="shared" si="57"/>
        <v/>
      </c>
    </row>
    <row r="3713" spans="33:33" x14ac:dyDescent="0.3">
      <c r="AG3713" s="957" t="str">
        <f t="shared" si="57"/>
        <v/>
      </c>
    </row>
    <row r="3714" spans="33:33" x14ac:dyDescent="0.3">
      <c r="AG3714" s="957" t="str">
        <f t="shared" si="57"/>
        <v/>
      </c>
    </row>
    <row r="3715" spans="33:33" x14ac:dyDescent="0.3">
      <c r="AG3715" s="957" t="str">
        <f t="shared" ref="AG3715:AG3778" si="58">LEFT(A3715,12)</f>
        <v/>
      </c>
    </row>
    <row r="3716" spans="33:33" x14ac:dyDescent="0.3">
      <c r="AG3716" s="957" t="str">
        <f t="shared" si="58"/>
        <v/>
      </c>
    </row>
    <row r="3717" spans="33:33" x14ac:dyDescent="0.3">
      <c r="AG3717" s="957" t="str">
        <f t="shared" si="58"/>
        <v/>
      </c>
    </row>
    <row r="3718" spans="33:33" x14ac:dyDescent="0.3">
      <c r="AG3718" s="957" t="str">
        <f t="shared" si="58"/>
        <v/>
      </c>
    </row>
    <row r="3719" spans="33:33" x14ac:dyDescent="0.3">
      <c r="AG3719" s="957" t="str">
        <f t="shared" si="58"/>
        <v/>
      </c>
    </row>
    <row r="3720" spans="33:33" x14ac:dyDescent="0.3">
      <c r="AG3720" s="957" t="str">
        <f t="shared" si="58"/>
        <v/>
      </c>
    </row>
    <row r="3721" spans="33:33" x14ac:dyDescent="0.3">
      <c r="AG3721" s="957" t="str">
        <f t="shared" si="58"/>
        <v/>
      </c>
    </row>
    <row r="3722" spans="33:33" x14ac:dyDescent="0.3">
      <c r="AG3722" s="957" t="str">
        <f t="shared" si="58"/>
        <v/>
      </c>
    </row>
    <row r="3723" spans="33:33" x14ac:dyDescent="0.3">
      <c r="AG3723" s="957" t="str">
        <f t="shared" si="58"/>
        <v/>
      </c>
    </row>
    <row r="3724" spans="33:33" x14ac:dyDescent="0.3">
      <c r="AG3724" s="957" t="str">
        <f t="shared" si="58"/>
        <v/>
      </c>
    </row>
    <row r="3725" spans="33:33" x14ac:dyDescent="0.3">
      <c r="AG3725" s="957" t="str">
        <f t="shared" si="58"/>
        <v/>
      </c>
    </row>
    <row r="3726" spans="33:33" x14ac:dyDescent="0.3">
      <c r="AG3726" s="957" t="str">
        <f t="shared" si="58"/>
        <v/>
      </c>
    </row>
    <row r="3727" spans="33:33" x14ac:dyDescent="0.3">
      <c r="AG3727" s="957" t="str">
        <f t="shared" si="58"/>
        <v/>
      </c>
    </row>
    <row r="3728" spans="33:33" x14ac:dyDescent="0.3">
      <c r="AG3728" s="957" t="str">
        <f t="shared" si="58"/>
        <v/>
      </c>
    </row>
    <row r="3729" spans="33:33" x14ac:dyDescent="0.3">
      <c r="AG3729" s="957" t="str">
        <f t="shared" si="58"/>
        <v/>
      </c>
    </row>
    <row r="3730" spans="33:33" x14ac:dyDescent="0.3">
      <c r="AG3730" s="957" t="str">
        <f t="shared" si="58"/>
        <v/>
      </c>
    </row>
    <row r="3731" spans="33:33" x14ac:dyDescent="0.3">
      <c r="AG3731" s="957" t="str">
        <f t="shared" si="58"/>
        <v/>
      </c>
    </row>
    <row r="3732" spans="33:33" x14ac:dyDescent="0.3">
      <c r="AG3732" s="957" t="str">
        <f t="shared" si="58"/>
        <v/>
      </c>
    </row>
    <row r="3733" spans="33:33" x14ac:dyDescent="0.3">
      <c r="AG3733" s="957" t="str">
        <f t="shared" si="58"/>
        <v/>
      </c>
    </row>
    <row r="3734" spans="33:33" x14ac:dyDescent="0.3">
      <c r="AG3734" s="957" t="str">
        <f t="shared" si="58"/>
        <v/>
      </c>
    </row>
    <row r="3735" spans="33:33" x14ac:dyDescent="0.3">
      <c r="AG3735" s="957" t="str">
        <f t="shared" si="58"/>
        <v/>
      </c>
    </row>
    <row r="3736" spans="33:33" x14ac:dyDescent="0.3">
      <c r="AG3736" s="957" t="str">
        <f t="shared" si="58"/>
        <v/>
      </c>
    </row>
    <row r="3737" spans="33:33" x14ac:dyDescent="0.3">
      <c r="AG3737" s="957" t="str">
        <f t="shared" si="58"/>
        <v/>
      </c>
    </row>
    <row r="3738" spans="33:33" x14ac:dyDescent="0.3">
      <c r="AG3738" s="957" t="str">
        <f t="shared" si="58"/>
        <v/>
      </c>
    </row>
    <row r="3739" spans="33:33" x14ac:dyDescent="0.3">
      <c r="AG3739" s="957" t="str">
        <f t="shared" si="58"/>
        <v/>
      </c>
    </row>
    <row r="3740" spans="33:33" x14ac:dyDescent="0.3">
      <c r="AG3740" s="957" t="str">
        <f t="shared" si="58"/>
        <v/>
      </c>
    </row>
    <row r="3741" spans="33:33" x14ac:dyDescent="0.3">
      <c r="AG3741" s="957" t="str">
        <f t="shared" si="58"/>
        <v/>
      </c>
    </row>
    <row r="3742" spans="33:33" x14ac:dyDescent="0.3">
      <c r="AG3742" s="957" t="str">
        <f t="shared" si="58"/>
        <v/>
      </c>
    </row>
    <row r="3743" spans="33:33" x14ac:dyDescent="0.3">
      <c r="AG3743" s="957" t="str">
        <f t="shared" si="58"/>
        <v/>
      </c>
    </row>
    <row r="3744" spans="33:33" x14ac:dyDescent="0.3">
      <c r="AG3744" s="957" t="str">
        <f t="shared" si="58"/>
        <v/>
      </c>
    </row>
    <row r="3745" spans="33:33" x14ac:dyDescent="0.3">
      <c r="AG3745" s="957" t="str">
        <f t="shared" si="58"/>
        <v/>
      </c>
    </row>
    <row r="3746" spans="33:33" x14ac:dyDescent="0.3">
      <c r="AG3746" s="957" t="str">
        <f t="shared" si="58"/>
        <v/>
      </c>
    </row>
    <row r="3747" spans="33:33" x14ac:dyDescent="0.3">
      <c r="AG3747" s="957" t="str">
        <f t="shared" si="58"/>
        <v/>
      </c>
    </row>
    <row r="3748" spans="33:33" x14ac:dyDescent="0.3">
      <c r="AG3748" s="957" t="str">
        <f t="shared" si="58"/>
        <v/>
      </c>
    </row>
    <row r="3749" spans="33:33" x14ac:dyDescent="0.3">
      <c r="AG3749" s="957" t="str">
        <f t="shared" si="58"/>
        <v/>
      </c>
    </row>
    <row r="3750" spans="33:33" x14ac:dyDescent="0.3">
      <c r="AG3750" s="957" t="str">
        <f t="shared" si="58"/>
        <v/>
      </c>
    </row>
    <row r="3751" spans="33:33" x14ac:dyDescent="0.3">
      <c r="AG3751" s="957" t="str">
        <f t="shared" si="58"/>
        <v/>
      </c>
    </row>
    <row r="3752" spans="33:33" x14ac:dyDescent="0.3">
      <c r="AG3752" s="957" t="str">
        <f t="shared" si="58"/>
        <v/>
      </c>
    </row>
    <row r="3753" spans="33:33" x14ac:dyDescent="0.3">
      <c r="AG3753" s="957" t="str">
        <f t="shared" si="58"/>
        <v/>
      </c>
    </row>
    <row r="3754" spans="33:33" x14ac:dyDescent="0.3">
      <c r="AG3754" s="957" t="str">
        <f t="shared" si="58"/>
        <v/>
      </c>
    </row>
    <row r="3755" spans="33:33" x14ac:dyDescent="0.3">
      <c r="AG3755" s="957" t="str">
        <f t="shared" si="58"/>
        <v/>
      </c>
    </row>
    <row r="3756" spans="33:33" x14ac:dyDescent="0.3">
      <c r="AG3756" s="957" t="str">
        <f t="shared" si="58"/>
        <v/>
      </c>
    </row>
    <row r="3757" spans="33:33" x14ac:dyDescent="0.3">
      <c r="AG3757" s="957" t="str">
        <f t="shared" si="58"/>
        <v/>
      </c>
    </row>
    <row r="3758" spans="33:33" x14ac:dyDescent="0.3">
      <c r="AG3758" s="957" t="str">
        <f t="shared" si="58"/>
        <v/>
      </c>
    </row>
    <row r="3759" spans="33:33" x14ac:dyDescent="0.3">
      <c r="AG3759" s="957" t="str">
        <f t="shared" si="58"/>
        <v/>
      </c>
    </row>
    <row r="3760" spans="33:33" x14ac:dyDescent="0.3">
      <c r="AG3760" s="957" t="str">
        <f t="shared" si="58"/>
        <v/>
      </c>
    </row>
    <row r="3761" spans="33:33" x14ac:dyDescent="0.3">
      <c r="AG3761" s="957" t="str">
        <f t="shared" si="58"/>
        <v/>
      </c>
    </row>
    <row r="3762" spans="33:33" x14ac:dyDescent="0.3">
      <c r="AG3762" s="957" t="str">
        <f t="shared" si="58"/>
        <v/>
      </c>
    </row>
    <row r="3763" spans="33:33" x14ac:dyDescent="0.3">
      <c r="AG3763" s="957" t="str">
        <f t="shared" si="58"/>
        <v/>
      </c>
    </row>
    <row r="3764" spans="33:33" x14ac:dyDescent="0.3">
      <c r="AG3764" s="957" t="str">
        <f t="shared" si="58"/>
        <v/>
      </c>
    </row>
    <row r="3765" spans="33:33" x14ac:dyDescent="0.3">
      <c r="AG3765" s="957" t="str">
        <f t="shared" si="58"/>
        <v/>
      </c>
    </row>
    <row r="3766" spans="33:33" x14ac:dyDescent="0.3">
      <c r="AG3766" s="957" t="str">
        <f t="shared" si="58"/>
        <v/>
      </c>
    </row>
    <row r="3767" spans="33:33" x14ac:dyDescent="0.3">
      <c r="AG3767" s="957" t="str">
        <f t="shared" si="58"/>
        <v/>
      </c>
    </row>
    <row r="3768" spans="33:33" x14ac:dyDescent="0.3">
      <c r="AG3768" s="957" t="str">
        <f t="shared" si="58"/>
        <v/>
      </c>
    </row>
    <row r="3769" spans="33:33" x14ac:dyDescent="0.3">
      <c r="AG3769" s="957" t="str">
        <f t="shared" si="58"/>
        <v/>
      </c>
    </row>
    <row r="3770" spans="33:33" x14ac:dyDescent="0.3">
      <c r="AG3770" s="957" t="str">
        <f t="shared" si="58"/>
        <v/>
      </c>
    </row>
    <row r="3771" spans="33:33" x14ac:dyDescent="0.3">
      <c r="AG3771" s="957" t="str">
        <f t="shared" si="58"/>
        <v/>
      </c>
    </row>
    <row r="3772" spans="33:33" x14ac:dyDescent="0.3">
      <c r="AG3772" s="957" t="str">
        <f t="shared" si="58"/>
        <v/>
      </c>
    </row>
    <row r="3773" spans="33:33" x14ac:dyDescent="0.3">
      <c r="AG3773" s="957" t="str">
        <f t="shared" si="58"/>
        <v/>
      </c>
    </row>
    <row r="3774" spans="33:33" x14ac:dyDescent="0.3">
      <c r="AG3774" s="957" t="str">
        <f t="shared" si="58"/>
        <v/>
      </c>
    </row>
    <row r="3775" spans="33:33" x14ac:dyDescent="0.3">
      <c r="AG3775" s="957" t="str">
        <f t="shared" si="58"/>
        <v/>
      </c>
    </row>
    <row r="3776" spans="33:33" x14ac:dyDescent="0.3">
      <c r="AG3776" s="957" t="str">
        <f t="shared" si="58"/>
        <v/>
      </c>
    </row>
    <row r="3777" spans="33:33" x14ac:dyDescent="0.3">
      <c r="AG3777" s="957" t="str">
        <f t="shared" si="58"/>
        <v/>
      </c>
    </row>
    <row r="3778" spans="33:33" x14ac:dyDescent="0.3">
      <c r="AG3778" s="957" t="str">
        <f t="shared" si="58"/>
        <v/>
      </c>
    </row>
    <row r="3779" spans="33:33" x14ac:dyDescent="0.3">
      <c r="AG3779" s="957" t="str">
        <f t="shared" ref="AG3779:AG3842" si="59">LEFT(A3779,12)</f>
        <v/>
      </c>
    </row>
    <row r="3780" spans="33:33" x14ac:dyDescent="0.3">
      <c r="AG3780" s="957" t="str">
        <f t="shared" si="59"/>
        <v/>
      </c>
    </row>
    <row r="3781" spans="33:33" x14ac:dyDescent="0.3">
      <c r="AG3781" s="957" t="str">
        <f t="shared" si="59"/>
        <v/>
      </c>
    </row>
    <row r="3782" spans="33:33" x14ac:dyDescent="0.3">
      <c r="AG3782" s="957" t="str">
        <f t="shared" si="59"/>
        <v/>
      </c>
    </row>
    <row r="3783" spans="33:33" x14ac:dyDescent="0.3">
      <c r="AG3783" s="957" t="str">
        <f t="shared" si="59"/>
        <v/>
      </c>
    </row>
    <row r="3784" spans="33:33" x14ac:dyDescent="0.3">
      <c r="AG3784" s="957" t="str">
        <f t="shared" si="59"/>
        <v/>
      </c>
    </row>
    <row r="3785" spans="33:33" x14ac:dyDescent="0.3">
      <c r="AG3785" s="957" t="str">
        <f t="shared" si="59"/>
        <v/>
      </c>
    </row>
    <row r="3786" spans="33:33" x14ac:dyDescent="0.3">
      <c r="AG3786" s="957" t="str">
        <f t="shared" si="59"/>
        <v/>
      </c>
    </row>
    <row r="3787" spans="33:33" x14ac:dyDescent="0.3">
      <c r="AG3787" s="957" t="str">
        <f t="shared" si="59"/>
        <v/>
      </c>
    </row>
    <row r="3788" spans="33:33" x14ac:dyDescent="0.3">
      <c r="AG3788" s="957" t="str">
        <f t="shared" si="59"/>
        <v/>
      </c>
    </row>
    <row r="3789" spans="33:33" x14ac:dyDescent="0.3">
      <c r="AG3789" s="957" t="str">
        <f t="shared" si="59"/>
        <v/>
      </c>
    </row>
    <row r="3790" spans="33:33" x14ac:dyDescent="0.3">
      <c r="AG3790" s="957" t="str">
        <f t="shared" si="59"/>
        <v/>
      </c>
    </row>
    <row r="3791" spans="33:33" x14ac:dyDescent="0.3">
      <c r="AG3791" s="957" t="str">
        <f t="shared" si="59"/>
        <v/>
      </c>
    </row>
    <row r="3792" spans="33:33" x14ac:dyDescent="0.3">
      <c r="AG3792" s="957" t="str">
        <f t="shared" si="59"/>
        <v/>
      </c>
    </row>
    <row r="3793" spans="33:33" x14ac:dyDescent="0.3">
      <c r="AG3793" s="957" t="str">
        <f t="shared" si="59"/>
        <v/>
      </c>
    </row>
    <row r="3794" spans="33:33" x14ac:dyDescent="0.3">
      <c r="AG3794" s="957" t="str">
        <f t="shared" si="59"/>
        <v/>
      </c>
    </row>
    <row r="3795" spans="33:33" x14ac:dyDescent="0.3">
      <c r="AG3795" s="957" t="str">
        <f t="shared" si="59"/>
        <v/>
      </c>
    </row>
    <row r="3796" spans="33:33" x14ac:dyDescent="0.3">
      <c r="AG3796" s="957" t="str">
        <f t="shared" si="59"/>
        <v/>
      </c>
    </row>
    <row r="3797" spans="33:33" x14ac:dyDescent="0.3">
      <c r="AG3797" s="957" t="str">
        <f t="shared" si="59"/>
        <v/>
      </c>
    </row>
    <row r="3798" spans="33:33" x14ac:dyDescent="0.3">
      <c r="AG3798" s="957" t="str">
        <f t="shared" si="59"/>
        <v/>
      </c>
    </row>
    <row r="3799" spans="33:33" x14ac:dyDescent="0.3">
      <c r="AG3799" s="957" t="str">
        <f t="shared" si="59"/>
        <v/>
      </c>
    </row>
    <row r="3800" spans="33:33" x14ac:dyDescent="0.3">
      <c r="AG3800" s="957" t="str">
        <f t="shared" si="59"/>
        <v/>
      </c>
    </row>
    <row r="3801" spans="33:33" x14ac:dyDescent="0.3">
      <c r="AG3801" s="957" t="str">
        <f t="shared" si="59"/>
        <v/>
      </c>
    </row>
    <row r="3802" spans="33:33" x14ac:dyDescent="0.3">
      <c r="AG3802" s="957" t="str">
        <f t="shared" si="59"/>
        <v/>
      </c>
    </row>
    <row r="3803" spans="33:33" x14ac:dyDescent="0.3">
      <c r="AG3803" s="957" t="str">
        <f t="shared" si="59"/>
        <v/>
      </c>
    </row>
    <row r="3804" spans="33:33" x14ac:dyDescent="0.3">
      <c r="AG3804" s="957" t="str">
        <f t="shared" si="59"/>
        <v/>
      </c>
    </row>
    <row r="3805" spans="33:33" x14ac:dyDescent="0.3">
      <c r="AG3805" s="957" t="str">
        <f t="shared" si="59"/>
        <v/>
      </c>
    </row>
    <row r="3806" spans="33:33" x14ac:dyDescent="0.3">
      <c r="AG3806" s="957" t="str">
        <f t="shared" si="59"/>
        <v/>
      </c>
    </row>
    <row r="3807" spans="33:33" x14ac:dyDescent="0.3">
      <c r="AG3807" s="957" t="str">
        <f t="shared" si="59"/>
        <v/>
      </c>
    </row>
    <row r="3808" spans="33:33" x14ac:dyDescent="0.3">
      <c r="AG3808" s="957" t="str">
        <f t="shared" si="59"/>
        <v/>
      </c>
    </row>
    <row r="3809" spans="33:33" x14ac:dyDescent="0.3">
      <c r="AG3809" s="957" t="str">
        <f t="shared" si="59"/>
        <v/>
      </c>
    </row>
    <row r="3810" spans="33:33" x14ac:dyDescent="0.3">
      <c r="AG3810" s="957" t="str">
        <f t="shared" si="59"/>
        <v/>
      </c>
    </row>
    <row r="3811" spans="33:33" x14ac:dyDescent="0.3">
      <c r="AG3811" s="957" t="str">
        <f t="shared" si="59"/>
        <v/>
      </c>
    </row>
    <row r="3812" spans="33:33" x14ac:dyDescent="0.3">
      <c r="AG3812" s="957" t="str">
        <f t="shared" si="59"/>
        <v/>
      </c>
    </row>
    <row r="3813" spans="33:33" x14ac:dyDescent="0.3">
      <c r="AG3813" s="957" t="str">
        <f t="shared" si="59"/>
        <v/>
      </c>
    </row>
    <row r="3814" spans="33:33" x14ac:dyDescent="0.3">
      <c r="AG3814" s="957" t="str">
        <f t="shared" si="59"/>
        <v/>
      </c>
    </row>
    <row r="3815" spans="33:33" x14ac:dyDescent="0.3">
      <c r="AG3815" s="957" t="str">
        <f t="shared" si="59"/>
        <v/>
      </c>
    </row>
    <row r="3816" spans="33:33" x14ac:dyDescent="0.3">
      <c r="AG3816" s="957" t="str">
        <f t="shared" si="59"/>
        <v/>
      </c>
    </row>
    <row r="3817" spans="33:33" x14ac:dyDescent="0.3">
      <c r="AG3817" s="957" t="str">
        <f t="shared" si="59"/>
        <v/>
      </c>
    </row>
    <row r="3818" spans="33:33" x14ac:dyDescent="0.3">
      <c r="AG3818" s="957" t="str">
        <f t="shared" si="59"/>
        <v/>
      </c>
    </row>
    <row r="3819" spans="33:33" x14ac:dyDescent="0.3">
      <c r="AG3819" s="957" t="str">
        <f t="shared" si="59"/>
        <v/>
      </c>
    </row>
    <row r="3820" spans="33:33" x14ac:dyDescent="0.3">
      <c r="AG3820" s="957" t="str">
        <f t="shared" si="59"/>
        <v/>
      </c>
    </row>
    <row r="3821" spans="33:33" x14ac:dyDescent="0.3">
      <c r="AG3821" s="957" t="str">
        <f t="shared" si="59"/>
        <v/>
      </c>
    </row>
    <row r="3822" spans="33:33" x14ac:dyDescent="0.3">
      <c r="AG3822" s="957" t="str">
        <f t="shared" si="59"/>
        <v/>
      </c>
    </row>
    <row r="3823" spans="33:33" x14ac:dyDescent="0.3">
      <c r="AG3823" s="957" t="str">
        <f t="shared" si="59"/>
        <v/>
      </c>
    </row>
    <row r="3824" spans="33:33" x14ac:dyDescent="0.3">
      <c r="AG3824" s="957" t="str">
        <f t="shared" si="59"/>
        <v/>
      </c>
    </row>
    <row r="3825" spans="33:33" x14ac:dyDescent="0.3">
      <c r="AG3825" s="957" t="str">
        <f t="shared" si="59"/>
        <v/>
      </c>
    </row>
    <row r="3826" spans="33:33" x14ac:dyDescent="0.3">
      <c r="AG3826" s="957" t="str">
        <f t="shared" si="59"/>
        <v/>
      </c>
    </row>
    <row r="3827" spans="33:33" x14ac:dyDescent="0.3">
      <c r="AG3827" s="957" t="str">
        <f t="shared" si="59"/>
        <v/>
      </c>
    </row>
    <row r="3828" spans="33:33" x14ac:dyDescent="0.3">
      <c r="AG3828" s="957" t="str">
        <f t="shared" si="59"/>
        <v/>
      </c>
    </row>
    <row r="3829" spans="33:33" x14ac:dyDescent="0.3">
      <c r="AG3829" s="957" t="str">
        <f t="shared" si="59"/>
        <v/>
      </c>
    </row>
    <row r="3830" spans="33:33" x14ac:dyDescent="0.3">
      <c r="AG3830" s="957" t="str">
        <f t="shared" si="59"/>
        <v/>
      </c>
    </row>
    <row r="3831" spans="33:33" x14ac:dyDescent="0.3">
      <c r="AG3831" s="957" t="str">
        <f t="shared" si="59"/>
        <v/>
      </c>
    </row>
    <row r="3832" spans="33:33" x14ac:dyDescent="0.3">
      <c r="AG3832" s="957" t="str">
        <f t="shared" si="59"/>
        <v/>
      </c>
    </row>
    <row r="3833" spans="33:33" x14ac:dyDescent="0.3">
      <c r="AG3833" s="957" t="str">
        <f t="shared" si="59"/>
        <v/>
      </c>
    </row>
    <row r="3834" spans="33:33" x14ac:dyDescent="0.3">
      <c r="AG3834" s="957" t="str">
        <f t="shared" si="59"/>
        <v/>
      </c>
    </row>
    <row r="3835" spans="33:33" x14ac:dyDescent="0.3">
      <c r="AG3835" s="957" t="str">
        <f t="shared" si="59"/>
        <v/>
      </c>
    </row>
    <row r="3836" spans="33:33" x14ac:dyDescent="0.3">
      <c r="AG3836" s="957" t="str">
        <f t="shared" si="59"/>
        <v/>
      </c>
    </row>
    <row r="3837" spans="33:33" x14ac:dyDescent="0.3">
      <c r="AG3837" s="957" t="str">
        <f t="shared" si="59"/>
        <v/>
      </c>
    </row>
    <row r="3838" spans="33:33" x14ac:dyDescent="0.3">
      <c r="AG3838" s="957" t="str">
        <f t="shared" si="59"/>
        <v/>
      </c>
    </row>
    <row r="3839" spans="33:33" x14ac:dyDescent="0.3">
      <c r="AG3839" s="957" t="str">
        <f t="shared" si="59"/>
        <v/>
      </c>
    </row>
    <row r="3840" spans="33:33" x14ac:dyDescent="0.3">
      <c r="AG3840" s="957" t="str">
        <f t="shared" si="59"/>
        <v/>
      </c>
    </row>
    <row r="3841" spans="33:33" x14ac:dyDescent="0.3">
      <c r="AG3841" s="957" t="str">
        <f t="shared" si="59"/>
        <v/>
      </c>
    </row>
    <row r="3842" spans="33:33" x14ac:dyDescent="0.3">
      <c r="AG3842" s="957" t="str">
        <f t="shared" si="59"/>
        <v/>
      </c>
    </row>
    <row r="3843" spans="33:33" x14ac:dyDescent="0.3">
      <c r="AG3843" s="957" t="str">
        <f t="shared" ref="AG3843:AG3906" si="60">LEFT(A3843,12)</f>
        <v/>
      </c>
    </row>
    <row r="3844" spans="33:33" x14ac:dyDescent="0.3">
      <c r="AG3844" s="957" t="str">
        <f t="shared" si="60"/>
        <v/>
      </c>
    </row>
    <row r="3845" spans="33:33" x14ac:dyDescent="0.3">
      <c r="AG3845" s="957" t="str">
        <f t="shared" si="60"/>
        <v/>
      </c>
    </row>
    <row r="3846" spans="33:33" x14ac:dyDescent="0.3">
      <c r="AG3846" s="957" t="str">
        <f t="shared" si="60"/>
        <v/>
      </c>
    </row>
    <row r="3847" spans="33:33" x14ac:dyDescent="0.3">
      <c r="AG3847" s="957" t="str">
        <f t="shared" si="60"/>
        <v/>
      </c>
    </row>
    <row r="3848" spans="33:33" x14ac:dyDescent="0.3">
      <c r="AG3848" s="957" t="str">
        <f t="shared" si="60"/>
        <v/>
      </c>
    </row>
    <row r="3849" spans="33:33" x14ac:dyDescent="0.3">
      <c r="AG3849" s="957" t="str">
        <f t="shared" si="60"/>
        <v/>
      </c>
    </row>
    <row r="3850" spans="33:33" x14ac:dyDescent="0.3">
      <c r="AG3850" s="957" t="str">
        <f t="shared" si="60"/>
        <v/>
      </c>
    </row>
    <row r="3851" spans="33:33" x14ac:dyDescent="0.3">
      <c r="AG3851" s="957" t="str">
        <f t="shared" si="60"/>
        <v/>
      </c>
    </row>
    <row r="3852" spans="33:33" x14ac:dyDescent="0.3">
      <c r="AG3852" s="957" t="str">
        <f t="shared" si="60"/>
        <v/>
      </c>
    </row>
    <row r="3853" spans="33:33" x14ac:dyDescent="0.3">
      <c r="AG3853" s="957" t="str">
        <f t="shared" si="60"/>
        <v/>
      </c>
    </row>
    <row r="3854" spans="33:33" x14ac:dyDescent="0.3">
      <c r="AG3854" s="957" t="str">
        <f t="shared" si="60"/>
        <v/>
      </c>
    </row>
    <row r="3855" spans="33:33" x14ac:dyDescent="0.3">
      <c r="AG3855" s="957" t="str">
        <f t="shared" si="60"/>
        <v/>
      </c>
    </row>
    <row r="3856" spans="33:33" x14ac:dyDescent="0.3">
      <c r="AG3856" s="957" t="str">
        <f t="shared" si="60"/>
        <v/>
      </c>
    </row>
    <row r="3857" spans="33:33" x14ac:dyDescent="0.3">
      <c r="AG3857" s="957" t="str">
        <f t="shared" si="60"/>
        <v/>
      </c>
    </row>
    <row r="3858" spans="33:33" x14ac:dyDescent="0.3">
      <c r="AG3858" s="957" t="str">
        <f t="shared" si="60"/>
        <v/>
      </c>
    </row>
    <row r="3859" spans="33:33" x14ac:dyDescent="0.3">
      <c r="AG3859" s="957" t="str">
        <f t="shared" si="60"/>
        <v/>
      </c>
    </row>
    <row r="3860" spans="33:33" x14ac:dyDescent="0.3">
      <c r="AG3860" s="957" t="str">
        <f t="shared" si="60"/>
        <v/>
      </c>
    </row>
    <row r="3861" spans="33:33" x14ac:dyDescent="0.3">
      <c r="AG3861" s="957" t="str">
        <f t="shared" si="60"/>
        <v/>
      </c>
    </row>
    <row r="3862" spans="33:33" x14ac:dyDescent="0.3">
      <c r="AG3862" s="957" t="str">
        <f t="shared" si="60"/>
        <v/>
      </c>
    </row>
    <row r="3863" spans="33:33" x14ac:dyDescent="0.3">
      <c r="AG3863" s="957" t="str">
        <f t="shared" si="60"/>
        <v/>
      </c>
    </row>
    <row r="3864" spans="33:33" x14ac:dyDescent="0.3">
      <c r="AG3864" s="957" t="str">
        <f t="shared" si="60"/>
        <v/>
      </c>
    </row>
    <row r="3865" spans="33:33" x14ac:dyDescent="0.3">
      <c r="AG3865" s="957" t="str">
        <f t="shared" si="60"/>
        <v/>
      </c>
    </row>
    <row r="3866" spans="33:33" x14ac:dyDescent="0.3">
      <c r="AG3866" s="957" t="str">
        <f t="shared" si="60"/>
        <v/>
      </c>
    </row>
    <row r="3867" spans="33:33" x14ac:dyDescent="0.3">
      <c r="AG3867" s="957" t="str">
        <f t="shared" si="60"/>
        <v/>
      </c>
    </row>
    <row r="3868" spans="33:33" x14ac:dyDescent="0.3">
      <c r="AG3868" s="957" t="str">
        <f t="shared" si="60"/>
        <v/>
      </c>
    </row>
    <row r="3869" spans="33:33" x14ac:dyDescent="0.3">
      <c r="AG3869" s="957" t="str">
        <f t="shared" si="60"/>
        <v/>
      </c>
    </row>
    <row r="3870" spans="33:33" x14ac:dyDescent="0.3">
      <c r="AG3870" s="957" t="str">
        <f t="shared" si="60"/>
        <v/>
      </c>
    </row>
    <row r="3871" spans="33:33" x14ac:dyDescent="0.3">
      <c r="AG3871" s="957" t="str">
        <f t="shared" si="60"/>
        <v/>
      </c>
    </row>
    <row r="3872" spans="33:33" x14ac:dyDescent="0.3">
      <c r="AG3872" s="957" t="str">
        <f t="shared" si="60"/>
        <v/>
      </c>
    </row>
    <row r="3873" spans="33:33" x14ac:dyDescent="0.3">
      <c r="AG3873" s="957" t="str">
        <f t="shared" si="60"/>
        <v/>
      </c>
    </row>
    <row r="3874" spans="33:33" x14ac:dyDescent="0.3">
      <c r="AG3874" s="957" t="str">
        <f t="shared" si="60"/>
        <v/>
      </c>
    </row>
    <row r="3875" spans="33:33" x14ac:dyDescent="0.3">
      <c r="AG3875" s="957" t="str">
        <f t="shared" si="60"/>
        <v/>
      </c>
    </row>
    <row r="3876" spans="33:33" x14ac:dyDescent="0.3">
      <c r="AG3876" s="957" t="str">
        <f t="shared" si="60"/>
        <v/>
      </c>
    </row>
    <row r="3877" spans="33:33" x14ac:dyDescent="0.3">
      <c r="AG3877" s="957" t="str">
        <f t="shared" si="60"/>
        <v/>
      </c>
    </row>
    <row r="3878" spans="33:33" x14ac:dyDescent="0.3">
      <c r="AG3878" s="957" t="str">
        <f t="shared" si="60"/>
        <v/>
      </c>
    </row>
    <row r="3879" spans="33:33" x14ac:dyDescent="0.3">
      <c r="AG3879" s="957" t="str">
        <f t="shared" si="60"/>
        <v/>
      </c>
    </row>
    <row r="3880" spans="33:33" x14ac:dyDescent="0.3">
      <c r="AG3880" s="957" t="str">
        <f t="shared" si="60"/>
        <v/>
      </c>
    </row>
    <row r="3881" spans="33:33" x14ac:dyDescent="0.3">
      <c r="AG3881" s="957" t="str">
        <f t="shared" si="60"/>
        <v/>
      </c>
    </row>
    <row r="3882" spans="33:33" x14ac:dyDescent="0.3">
      <c r="AG3882" s="957" t="str">
        <f t="shared" si="60"/>
        <v/>
      </c>
    </row>
    <row r="3883" spans="33:33" x14ac:dyDescent="0.3">
      <c r="AG3883" s="957" t="str">
        <f t="shared" si="60"/>
        <v/>
      </c>
    </row>
    <row r="3884" spans="33:33" x14ac:dyDescent="0.3">
      <c r="AG3884" s="957" t="str">
        <f t="shared" si="60"/>
        <v/>
      </c>
    </row>
    <row r="3885" spans="33:33" x14ac:dyDescent="0.3">
      <c r="AG3885" s="957" t="str">
        <f t="shared" si="60"/>
        <v/>
      </c>
    </row>
    <row r="3886" spans="33:33" x14ac:dyDescent="0.3">
      <c r="AG3886" s="957" t="str">
        <f t="shared" si="60"/>
        <v/>
      </c>
    </row>
    <row r="3887" spans="33:33" x14ac:dyDescent="0.3">
      <c r="AG3887" s="957" t="str">
        <f t="shared" si="60"/>
        <v/>
      </c>
    </row>
    <row r="3888" spans="33:33" x14ac:dyDescent="0.3">
      <c r="AG3888" s="957" t="str">
        <f t="shared" si="60"/>
        <v/>
      </c>
    </row>
    <row r="3889" spans="33:33" x14ac:dyDescent="0.3">
      <c r="AG3889" s="957" t="str">
        <f t="shared" si="60"/>
        <v/>
      </c>
    </row>
    <row r="3890" spans="33:33" x14ac:dyDescent="0.3">
      <c r="AG3890" s="957" t="str">
        <f t="shared" si="60"/>
        <v/>
      </c>
    </row>
    <row r="3891" spans="33:33" x14ac:dyDescent="0.3">
      <c r="AG3891" s="957" t="str">
        <f t="shared" si="60"/>
        <v/>
      </c>
    </row>
    <row r="3892" spans="33:33" x14ac:dyDescent="0.3">
      <c r="AG3892" s="957" t="str">
        <f t="shared" si="60"/>
        <v/>
      </c>
    </row>
    <row r="3893" spans="33:33" x14ac:dyDescent="0.3">
      <c r="AG3893" s="957" t="str">
        <f t="shared" si="60"/>
        <v/>
      </c>
    </row>
    <row r="3894" spans="33:33" x14ac:dyDescent="0.3">
      <c r="AG3894" s="957" t="str">
        <f t="shared" si="60"/>
        <v/>
      </c>
    </row>
    <row r="3895" spans="33:33" x14ac:dyDescent="0.3">
      <c r="AG3895" s="957" t="str">
        <f t="shared" si="60"/>
        <v/>
      </c>
    </row>
    <row r="3896" spans="33:33" x14ac:dyDescent="0.3">
      <c r="AG3896" s="957" t="str">
        <f t="shared" si="60"/>
        <v/>
      </c>
    </row>
    <row r="3897" spans="33:33" x14ac:dyDescent="0.3">
      <c r="AG3897" s="957" t="str">
        <f t="shared" si="60"/>
        <v/>
      </c>
    </row>
    <row r="3898" spans="33:33" x14ac:dyDescent="0.3">
      <c r="AG3898" s="957" t="str">
        <f t="shared" si="60"/>
        <v/>
      </c>
    </row>
    <row r="3899" spans="33:33" x14ac:dyDescent="0.3">
      <c r="AG3899" s="957" t="str">
        <f t="shared" si="60"/>
        <v/>
      </c>
    </row>
    <row r="3900" spans="33:33" x14ac:dyDescent="0.3">
      <c r="AG3900" s="957" t="str">
        <f t="shared" si="60"/>
        <v/>
      </c>
    </row>
    <row r="3901" spans="33:33" x14ac:dyDescent="0.3">
      <c r="AG3901" s="957" t="str">
        <f t="shared" si="60"/>
        <v/>
      </c>
    </row>
    <row r="3902" spans="33:33" x14ac:dyDescent="0.3">
      <c r="AG3902" s="957" t="str">
        <f t="shared" si="60"/>
        <v/>
      </c>
    </row>
    <row r="3903" spans="33:33" x14ac:dyDescent="0.3">
      <c r="AG3903" s="957" t="str">
        <f t="shared" si="60"/>
        <v/>
      </c>
    </row>
    <row r="3904" spans="33:33" x14ac:dyDescent="0.3">
      <c r="AG3904" s="957" t="str">
        <f t="shared" si="60"/>
        <v/>
      </c>
    </row>
    <row r="3905" spans="33:33" x14ac:dyDescent="0.3">
      <c r="AG3905" s="957" t="str">
        <f t="shared" si="60"/>
        <v/>
      </c>
    </row>
    <row r="3906" spans="33:33" x14ac:dyDescent="0.3">
      <c r="AG3906" s="957" t="str">
        <f t="shared" si="60"/>
        <v/>
      </c>
    </row>
    <row r="3907" spans="33:33" x14ac:dyDescent="0.3">
      <c r="AG3907" s="957" t="str">
        <f t="shared" ref="AG3907:AG3970" si="61">LEFT(A3907,12)</f>
        <v/>
      </c>
    </row>
    <row r="3908" spans="33:33" x14ac:dyDescent="0.3">
      <c r="AG3908" s="957" t="str">
        <f t="shared" si="61"/>
        <v/>
      </c>
    </row>
    <row r="3909" spans="33:33" x14ac:dyDescent="0.3">
      <c r="AG3909" s="957" t="str">
        <f t="shared" si="61"/>
        <v/>
      </c>
    </row>
    <row r="3910" spans="33:33" x14ac:dyDescent="0.3">
      <c r="AG3910" s="957" t="str">
        <f t="shared" si="61"/>
        <v/>
      </c>
    </row>
    <row r="3911" spans="33:33" x14ac:dyDescent="0.3">
      <c r="AG3911" s="957" t="str">
        <f t="shared" si="61"/>
        <v/>
      </c>
    </row>
    <row r="3912" spans="33:33" x14ac:dyDescent="0.3">
      <c r="AG3912" s="957" t="str">
        <f t="shared" si="61"/>
        <v/>
      </c>
    </row>
    <row r="3913" spans="33:33" x14ac:dyDescent="0.3">
      <c r="AG3913" s="957" t="str">
        <f t="shared" si="61"/>
        <v/>
      </c>
    </row>
    <row r="3914" spans="33:33" x14ac:dyDescent="0.3">
      <c r="AG3914" s="957" t="str">
        <f t="shared" si="61"/>
        <v/>
      </c>
    </row>
    <row r="3915" spans="33:33" x14ac:dyDescent="0.3">
      <c r="AG3915" s="957" t="str">
        <f t="shared" si="61"/>
        <v/>
      </c>
    </row>
    <row r="3916" spans="33:33" x14ac:dyDescent="0.3">
      <c r="AG3916" s="957" t="str">
        <f t="shared" si="61"/>
        <v/>
      </c>
    </row>
    <row r="3917" spans="33:33" x14ac:dyDescent="0.3">
      <c r="AG3917" s="957" t="str">
        <f t="shared" si="61"/>
        <v/>
      </c>
    </row>
    <row r="3918" spans="33:33" x14ac:dyDescent="0.3">
      <c r="AG3918" s="957" t="str">
        <f t="shared" si="61"/>
        <v/>
      </c>
    </row>
    <row r="3919" spans="33:33" x14ac:dyDescent="0.3">
      <c r="AG3919" s="957" t="str">
        <f t="shared" si="61"/>
        <v/>
      </c>
    </row>
    <row r="3920" spans="33:33" x14ac:dyDescent="0.3">
      <c r="AG3920" s="957" t="str">
        <f t="shared" si="61"/>
        <v/>
      </c>
    </row>
    <row r="3921" spans="33:33" x14ac:dyDescent="0.3">
      <c r="AG3921" s="957" t="str">
        <f t="shared" si="61"/>
        <v/>
      </c>
    </row>
    <row r="3922" spans="33:33" x14ac:dyDescent="0.3">
      <c r="AG3922" s="957" t="str">
        <f t="shared" si="61"/>
        <v/>
      </c>
    </row>
    <row r="3923" spans="33:33" x14ac:dyDescent="0.3">
      <c r="AG3923" s="957" t="str">
        <f t="shared" si="61"/>
        <v/>
      </c>
    </row>
    <row r="3924" spans="33:33" x14ac:dyDescent="0.3">
      <c r="AG3924" s="957" t="str">
        <f t="shared" si="61"/>
        <v/>
      </c>
    </row>
    <row r="3925" spans="33:33" x14ac:dyDescent="0.3">
      <c r="AG3925" s="957" t="str">
        <f t="shared" si="61"/>
        <v/>
      </c>
    </row>
    <row r="3926" spans="33:33" x14ac:dyDescent="0.3">
      <c r="AG3926" s="957" t="str">
        <f t="shared" si="61"/>
        <v/>
      </c>
    </row>
    <row r="3927" spans="33:33" x14ac:dyDescent="0.3">
      <c r="AG3927" s="957" t="str">
        <f t="shared" si="61"/>
        <v/>
      </c>
    </row>
    <row r="3928" spans="33:33" x14ac:dyDescent="0.3">
      <c r="AG3928" s="957" t="str">
        <f t="shared" si="61"/>
        <v/>
      </c>
    </row>
    <row r="3929" spans="33:33" x14ac:dyDescent="0.3">
      <c r="AG3929" s="957" t="str">
        <f t="shared" si="61"/>
        <v/>
      </c>
    </row>
    <row r="3930" spans="33:33" x14ac:dyDescent="0.3">
      <c r="AG3930" s="957" t="str">
        <f t="shared" si="61"/>
        <v/>
      </c>
    </row>
    <row r="3931" spans="33:33" x14ac:dyDescent="0.3">
      <c r="AG3931" s="957" t="str">
        <f t="shared" si="61"/>
        <v/>
      </c>
    </row>
    <row r="3932" spans="33:33" x14ac:dyDescent="0.3">
      <c r="AG3932" s="957" t="str">
        <f t="shared" si="61"/>
        <v/>
      </c>
    </row>
    <row r="3933" spans="33:33" x14ac:dyDescent="0.3">
      <c r="AG3933" s="957" t="str">
        <f t="shared" si="61"/>
        <v/>
      </c>
    </row>
    <row r="3934" spans="33:33" x14ac:dyDescent="0.3">
      <c r="AG3934" s="957" t="str">
        <f t="shared" si="61"/>
        <v/>
      </c>
    </row>
    <row r="3935" spans="33:33" x14ac:dyDescent="0.3">
      <c r="AG3935" s="957" t="str">
        <f t="shared" si="61"/>
        <v/>
      </c>
    </row>
    <row r="3936" spans="33:33" x14ac:dyDescent="0.3">
      <c r="AG3936" s="957" t="str">
        <f t="shared" si="61"/>
        <v/>
      </c>
    </row>
    <row r="3937" spans="33:33" x14ac:dyDescent="0.3">
      <c r="AG3937" s="957" t="str">
        <f t="shared" si="61"/>
        <v/>
      </c>
    </row>
    <row r="3938" spans="33:33" x14ac:dyDescent="0.3">
      <c r="AG3938" s="957" t="str">
        <f t="shared" si="61"/>
        <v/>
      </c>
    </row>
    <row r="3939" spans="33:33" x14ac:dyDescent="0.3">
      <c r="AG3939" s="957" t="str">
        <f t="shared" si="61"/>
        <v/>
      </c>
    </row>
    <row r="3940" spans="33:33" x14ac:dyDescent="0.3">
      <c r="AG3940" s="957" t="str">
        <f t="shared" si="61"/>
        <v/>
      </c>
    </row>
    <row r="3941" spans="33:33" x14ac:dyDescent="0.3">
      <c r="AG3941" s="957" t="str">
        <f t="shared" si="61"/>
        <v/>
      </c>
    </row>
    <row r="3942" spans="33:33" x14ac:dyDescent="0.3">
      <c r="AG3942" s="957" t="str">
        <f t="shared" si="61"/>
        <v/>
      </c>
    </row>
    <row r="3943" spans="33:33" x14ac:dyDescent="0.3">
      <c r="AG3943" s="957" t="str">
        <f t="shared" si="61"/>
        <v/>
      </c>
    </row>
    <row r="3944" spans="33:33" x14ac:dyDescent="0.3">
      <c r="AG3944" s="957" t="str">
        <f t="shared" si="61"/>
        <v/>
      </c>
    </row>
    <row r="3945" spans="33:33" x14ac:dyDescent="0.3">
      <c r="AG3945" s="957" t="str">
        <f t="shared" si="61"/>
        <v/>
      </c>
    </row>
    <row r="3946" spans="33:33" x14ac:dyDescent="0.3">
      <c r="AG3946" s="957" t="str">
        <f t="shared" si="61"/>
        <v/>
      </c>
    </row>
    <row r="3947" spans="33:33" x14ac:dyDescent="0.3">
      <c r="AG3947" s="957" t="str">
        <f t="shared" si="61"/>
        <v/>
      </c>
    </row>
    <row r="3948" spans="33:33" x14ac:dyDescent="0.3">
      <c r="AG3948" s="957" t="str">
        <f t="shared" si="61"/>
        <v/>
      </c>
    </row>
    <row r="3949" spans="33:33" x14ac:dyDescent="0.3">
      <c r="AG3949" s="957" t="str">
        <f t="shared" si="61"/>
        <v/>
      </c>
    </row>
    <row r="3950" spans="33:33" x14ac:dyDescent="0.3">
      <c r="AG3950" s="957" t="str">
        <f t="shared" si="61"/>
        <v/>
      </c>
    </row>
    <row r="3951" spans="33:33" x14ac:dyDescent="0.3">
      <c r="AG3951" s="957" t="str">
        <f t="shared" si="61"/>
        <v/>
      </c>
    </row>
    <row r="3952" spans="33:33" x14ac:dyDescent="0.3">
      <c r="AG3952" s="957" t="str">
        <f t="shared" si="61"/>
        <v/>
      </c>
    </row>
    <row r="3953" spans="33:33" x14ac:dyDescent="0.3">
      <c r="AG3953" s="957" t="str">
        <f t="shared" si="61"/>
        <v/>
      </c>
    </row>
    <row r="3954" spans="33:33" x14ac:dyDescent="0.3">
      <c r="AG3954" s="957" t="str">
        <f t="shared" si="61"/>
        <v/>
      </c>
    </row>
    <row r="3955" spans="33:33" x14ac:dyDescent="0.3">
      <c r="AG3955" s="957" t="str">
        <f t="shared" si="61"/>
        <v/>
      </c>
    </row>
    <row r="3956" spans="33:33" x14ac:dyDescent="0.3">
      <c r="AG3956" s="957" t="str">
        <f t="shared" si="61"/>
        <v/>
      </c>
    </row>
    <row r="3957" spans="33:33" x14ac:dyDescent="0.3">
      <c r="AG3957" s="957" t="str">
        <f t="shared" si="61"/>
        <v/>
      </c>
    </row>
    <row r="3958" spans="33:33" x14ac:dyDescent="0.3">
      <c r="AG3958" s="957" t="str">
        <f t="shared" si="61"/>
        <v/>
      </c>
    </row>
    <row r="3959" spans="33:33" x14ac:dyDescent="0.3">
      <c r="AG3959" s="957" t="str">
        <f t="shared" si="61"/>
        <v/>
      </c>
    </row>
    <row r="3960" spans="33:33" x14ac:dyDescent="0.3">
      <c r="AG3960" s="957" t="str">
        <f t="shared" si="61"/>
        <v/>
      </c>
    </row>
    <row r="3961" spans="33:33" x14ac:dyDescent="0.3">
      <c r="AG3961" s="957" t="str">
        <f t="shared" si="61"/>
        <v/>
      </c>
    </row>
    <row r="3962" spans="33:33" x14ac:dyDescent="0.3">
      <c r="AG3962" s="957" t="str">
        <f t="shared" si="61"/>
        <v/>
      </c>
    </row>
    <row r="3963" spans="33:33" x14ac:dyDescent="0.3">
      <c r="AG3963" s="957" t="str">
        <f t="shared" si="61"/>
        <v/>
      </c>
    </row>
    <row r="3964" spans="33:33" x14ac:dyDescent="0.3">
      <c r="AG3964" s="957" t="str">
        <f t="shared" si="61"/>
        <v/>
      </c>
    </row>
    <row r="3965" spans="33:33" x14ac:dyDescent="0.3">
      <c r="AG3965" s="957" t="str">
        <f t="shared" si="61"/>
        <v/>
      </c>
    </row>
    <row r="3966" spans="33:33" x14ac:dyDescent="0.3">
      <c r="AG3966" s="957" t="str">
        <f t="shared" si="61"/>
        <v/>
      </c>
    </row>
    <row r="3967" spans="33:33" x14ac:dyDescent="0.3">
      <c r="AG3967" s="957" t="str">
        <f t="shared" si="61"/>
        <v/>
      </c>
    </row>
    <row r="3968" spans="33:33" x14ac:dyDescent="0.3">
      <c r="AG3968" s="957" t="str">
        <f t="shared" si="61"/>
        <v/>
      </c>
    </row>
    <row r="3969" spans="33:33" x14ac:dyDescent="0.3">
      <c r="AG3969" s="957" t="str">
        <f t="shared" si="61"/>
        <v/>
      </c>
    </row>
    <row r="3970" spans="33:33" x14ac:dyDescent="0.3">
      <c r="AG3970" s="957" t="str">
        <f t="shared" si="61"/>
        <v/>
      </c>
    </row>
    <row r="3971" spans="33:33" x14ac:dyDescent="0.3">
      <c r="AG3971" s="957" t="str">
        <f t="shared" ref="AG3971:AG4034" si="62">LEFT(A3971,12)</f>
        <v/>
      </c>
    </row>
    <row r="3972" spans="33:33" x14ac:dyDescent="0.3">
      <c r="AG3972" s="957" t="str">
        <f t="shared" si="62"/>
        <v/>
      </c>
    </row>
    <row r="3973" spans="33:33" x14ac:dyDescent="0.3">
      <c r="AG3973" s="957" t="str">
        <f t="shared" si="62"/>
        <v/>
      </c>
    </row>
    <row r="3974" spans="33:33" x14ac:dyDescent="0.3">
      <c r="AG3974" s="957" t="str">
        <f t="shared" si="62"/>
        <v/>
      </c>
    </row>
    <row r="3975" spans="33:33" x14ac:dyDescent="0.3">
      <c r="AG3975" s="957" t="str">
        <f t="shared" si="62"/>
        <v/>
      </c>
    </row>
    <row r="3976" spans="33:33" x14ac:dyDescent="0.3">
      <c r="AG3976" s="957" t="str">
        <f t="shared" si="62"/>
        <v/>
      </c>
    </row>
    <row r="3977" spans="33:33" x14ac:dyDescent="0.3">
      <c r="AG3977" s="957" t="str">
        <f t="shared" si="62"/>
        <v/>
      </c>
    </row>
    <row r="3978" spans="33:33" x14ac:dyDescent="0.3">
      <c r="AG3978" s="957" t="str">
        <f t="shared" si="62"/>
        <v/>
      </c>
    </row>
    <row r="3979" spans="33:33" x14ac:dyDescent="0.3">
      <c r="AG3979" s="957" t="str">
        <f t="shared" si="62"/>
        <v/>
      </c>
    </row>
    <row r="3980" spans="33:33" x14ac:dyDescent="0.3">
      <c r="AG3980" s="957" t="str">
        <f t="shared" si="62"/>
        <v/>
      </c>
    </row>
    <row r="3981" spans="33:33" x14ac:dyDescent="0.3">
      <c r="AG3981" s="957" t="str">
        <f t="shared" si="62"/>
        <v/>
      </c>
    </row>
    <row r="3982" spans="33:33" x14ac:dyDescent="0.3">
      <c r="AG3982" s="957" t="str">
        <f t="shared" si="62"/>
        <v/>
      </c>
    </row>
    <row r="3983" spans="33:33" x14ac:dyDescent="0.3">
      <c r="AG3983" s="957" t="str">
        <f t="shared" si="62"/>
        <v/>
      </c>
    </row>
    <row r="3984" spans="33:33" x14ac:dyDescent="0.3">
      <c r="AG3984" s="957" t="str">
        <f t="shared" si="62"/>
        <v/>
      </c>
    </row>
    <row r="3985" spans="33:33" x14ac:dyDescent="0.3">
      <c r="AG3985" s="957" t="str">
        <f t="shared" si="62"/>
        <v/>
      </c>
    </row>
    <row r="3986" spans="33:33" x14ac:dyDescent="0.3">
      <c r="AG3986" s="957" t="str">
        <f t="shared" si="62"/>
        <v/>
      </c>
    </row>
    <row r="3987" spans="33:33" x14ac:dyDescent="0.3">
      <c r="AG3987" s="957" t="str">
        <f t="shared" si="62"/>
        <v/>
      </c>
    </row>
    <row r="3988" spans="33:33" x14ac:dyDescent="0.3">
      <c r="AG3988" s="957" t="str">
        <f t="shared" si="62"/>
        <v/>
      </c>
    </row>
    <row r="3989" spans="33:33" x14ac:dyDescent="0.3">
      <c r="AG3989" s="957" t="str">
        <f t="shared" si="62"/>
        <v/>
      </c>
    </row>
    <row r="3990" spans="33:33" x14ac:dyDescent="0.3">
      <c r="AG3990" s="957" t="str">
        <f t="shared" si="62"/>
        <v/>
      </c>
    </row>
    <row r="3991" spans="33:33" x14ac:dyDescent="0.3">
      <c r="AG3991" s="957" t="str">
        <f t="shared" si="62"/>
        <v/>
      </c>
    </row>
    <row r="3992" spans="33:33" x14ac:dyDescent="0.3">
      <c r="AG3992" s="957" t="str">
        <f t="shared" si="62"/>
        <v/>
      </c>
    </row>
    <row r="3993" spans="33:33" x14ac:dyDescent="0.3">
      <c r="AG3993" s="957" t="str">
        <f t="shared" si="62"/>
        <v/>
      </c>
    </row>
    <row r="3994" spans="33:33" x14ac:dyDescent="0.3">
      <c r="AG3994" s="957" t="str">
        <f t="shared" si="62"/>
        <v/>
      </c>
    </row>
    <row r="3995" spans="33:33" x14ac:dyDescent="0.3">
      <c r="AG3995" s="957" t="str">
        <f t="shared" si="62"/>
        <v/>
      </c>
    </row>
    <row r="3996" spans="33:33" x14ac:dyDescent="0.3">
      <c r="AG3996" s="957" t="str">
        <f t="shared" si="62"/>
        <v/>
      </c>
    </row>
    <row r="3997" spans="33:33" x14ac:dyDescent="0.3">
      <c r="AG3997" s="957" t="str">
        <f t="shared" si="62"/>
        <v/>
      </c>
    </row>
    <row r="3998" spans="33:33" x14ac:dyDescent="0.3">
      <c r="AG3998" s="957" t="str">
        <f t="shared" si="62"/>
        <v/>
      </c>
    </row>
    <row r="3999" spans="33:33" x14ac:dyDescent="0.3">
      <c r="AG3999" s="957" t="str">
        <f t="shared" si="62"/>
        <v/>
      </c>
    </row>
    <row r="4000" spans="33:33" x14ac:dyDescent="0.3">
      <c r="AG4000" s="957" t="str">
        <f t="shared" si="62"/>
        <v/>
      </c>
    </row>
    <row r="4001" spans="33:33" x14ac:dyDescent="0.3">
      <c r="AG4001" s="957" t="str">
        <f t="shared" si="62"/>
        <v/>
      </c>
    </row>
    <row r="4002" spans="33:33" x14ac:dyDescent="0.3">
      <c r="AG4002" s="957" t="str">
        <f t="shared" si="62"/>
        <v/>
      </c>
    </row>
    <row r="4003" spans="33:33" x14ac:dyDescent="0.3">
      <c r="AG4003" s="957" t="str">
        <f t="shared" si="62"/>
        <v/>
      </c>
    </row>
    <row r="4004" spans="33:33" x14ac:dyDescent="0.3">
      <c r="AG4004" s="957" t="str">
        <f t="shared" si="62"/>
        <v/>
      </c>
    </row>
    <row r="4005" spans="33:33" x14ac:dyDescent="0.3">
      <c r="AG4005" s="957" t="str">
        <f t="shared" si="62"/>
        <v/>
      </c>
    </row>
    <row r="4006" spans="33:33" x14ac:dyDescent="0.3">
      <c r="AG4006" s="957" t="str">
        <f t="shared" si="62"/>
        <v/>
      </c>
    </row>
    <row r="4007" spans="33:33" x14ac:dyDescent="0.3">
      <c r="AG4007" s="957" t="str">
        <f t="shared" si="62"/>
        <v/>
      </c>
    </row>
    <row r="4008" spans="33:33" x14ac:dyDescent="0.3">
      <c r="AG4008" s="957" t="str">
        <f t="shared" si="62"/>
        <v/>
      </c>
    </row>
    <row r="4009" spans="33:33" x14ac:dyDescent="0.3">
      <c r="AG4009" s="957" t="str">
        <f t="shared" si="62"/>
        <v/>
      </c>
    </row>
    <row r="4010" spans="33:33" x14ac:dyDescent="0.3">
      <c r="AG4010" s="957" t="str">
        <f t="shared" si="62"/>
        <v/>
      </c>
    </row>
    <row r="4011" spans="33:33" x14ac:dyDescent="0.3">
      <c r="AG4011" s="957" t="str">
        <f t="shared" si="62"/>
        <v/>
      </c>
    </row>
    <row r="4012" spans="33:33" x14ac:dyDescent="0.3">
      <c r="AG4012" s="957" t="str">
        <f t="shared" si="62"/>
        <v/>
      </c>
    </row>
    <row r="4013" spans="33:33" x14ac:dyDescent="0.3">
      <c r="AG4013" s="957" t="str">
        <f t="shared" si="62"/>
        <v/>
      </c>
    </row>
    <row r="4014" spans="33:33" x14ac:dyDescent="0.3">
      <c r="AG4014" s="957" t="str">
        <f t="shared" si="62"/>
        <v/>
      </c>
    </row>
    <row r="4015" spans="33:33" x14ac:dyDescent="0.3">
      <c r="AG4015" s="957" t="str">
        <f t="shared" si="62"/>
        <v/>
      </c>
    </row>
    <row r="4016" spans="33:33" x14ac:dyDescent="0.3">
      <c r="AG4016" s="957" t="str">
        <f t="shared" si="62"/>
        <v/>
      </c>
    </row>
    <row r="4017" spans="33:33" x14ac:dyDescent="0.3">
      <c r="AG4017" s="957" t="str">
        <f t="shared" si="62"/>
        <v/>
      </c>
    </row>
    <row r="4018" spans="33:33" x14ac:dyDescent="0.3">
      <c r="AG4018" s="957" t="str">
        <f t="shared" si="62"/>
        <v/>
      </c>
    </row>
    <row r="4019" spans="33:33" x14ac:dyDescent="0.3">
      <c r="AG4019" s="957" t="str">
        <f t="shared" si="62"/>
        <v/>
      </c>
    </row>
    <row r="4020" spans="33:33" x14ac:dyDescent="0.3">
      <c r="AG4020" s="957" t="str">
        <f t="shared" si="62"/>
        <v/>
      </c>
    </row>
    <row r="4021" spans="33:33" x14ac:dyDescent="0.3">
      <c r="AG4021" s="957" t="str">
        <f t="shared" si="62"/>
        <v/>
      </c>
    </row>
    <row r="4022" spans="33:33" x14ac:dyDescent="0.3">
      <c r="AG4022" s="957" t="str">
        <f t="shared" si="62"/>
        <v/>
      </c>
    </row>
    <row r="4023" spans="33:33" x14ac:dyDescent="0.3">
      <c r="AG4023" s="957" t="str">
        <f t="shared" si="62"/>
        <v/>
      </c>
    </row>
    <row r="4024" spans="33:33" x14ac:dyDescent="0.3">
      <c r="AG4024" s="957" t="str">
        <f t="shared" si="62"/>
        <v/>
      </c>
    </row>
    <row r="4025" spans="33:33" x14ac:dyDescent="0.3">
      <c r="AG4025" s="957" t="str">
        <f t="shared" si="62"/>
        <v/>
      </c>
    </row>
    <row r="4026" spans="33:33" x14ac:dyDescent="0.3">
      <c r="AG4026" s="957" t="str">
        <f t="shared" si="62"/>
        <v/>
      </c>
    </row>
    <row r="4027" spans="33:33" x14ac:dyDescent="0.3">
      <c r="AG4027" s="957" t="str">
        <f t="shared" si="62"/>
        <v/>
      </c>
    </row>
    <row r="4028" spans="33:33" x14ac:dyDescent="0.3">
      <c r="AG4028" s="957" t="str">
        <f t="shared" si="62"/>
        <v/>
      </c>
    </row>
    <row r="4029" spans="33:33" x14ac:dyDescent="0.3">
      <c r="AG4029" s="957" t="str">
        <f t="shared" si="62"/>
        <v/>
      </c>
    </row>
    <row r="4030" spans="33:33" x14ac:dyDescent="0.3">
      <c r="AG4030" s="957" t="str">
        <f t="shared" si="62"/>
        <v/>
      </c>
    </row>
    <row r="4031" spans="33:33" x14ac:dyDescent="0.3">
      <c r="AG4031" s="957" t="str">
        <f t="shared" si="62"/>
        <v/>
      </c>
    </row>
    <row r="4032" spans="33:33" x14ac:dyDescent="0.3">
      <c r="AG4032" s="957" t="str">
        <f t="shared" si="62"/>
        <v/>
      </c>
    </row>
    <row r="4033" spans="33:33" x14ac:dyDescent="0.3">
      <c r="AG4033" s="957" t="str">
        <f t="shared" si="62"/>
        <v/>
      </c>
    </row>
    <row r="4034" spans="33:33" x14ac:dyDescent="0.3">
      <c r="AG4034" s="957" t="str">
        <f t="shared" si="62"/>
        <v/>
      </c>
    </row>
    <row r="4035" spans="33:33" x14ac:dyDescent="0.3">
      <c r="AG4035" s="957" t="str">
        <f t="shared" ref="AG4035:AG4098" si="63">LEFT(A4035,12)</f>
        <v/>
      </c>
    </row>
    <row r="4036" spans="33:33" x14ac:dyDescent="0.3">
      <c r="AG4036" s="957" t="str">
        <f t="shared" si="63"/>
        <v/>
      </c>
    </row>
    <row r="4037" spans="33:33" x14ac:dyDescent="0.3">
      <c r="AG4037" s="957" t="str">
        <f t="shared" si="63"/>
        <v/>
      </c>
    </row>
    <row r="4038" spans="33:33" x14ac:dyDescent="0.3">
      <c r="AG4038" s="957" t="str">
        <f t="shared" si="63"/>
        <v/>
      </c>
    </row>
    <row r="4039" spans="33:33" x14ac:dyDescent="0.3">
      <c r="AG4039" s="957" t="str">
        <f t="shared" si="63"/>
        <v/>
      </c>
    </row>
    <row r="4040" spans="33:33" x14ac:dyDescent="0.3">
      <c r="AG4040" s="957" t="str">
        <f t="shared" si="63"/>
        <v/>
      </c>
    </row>
    <row r="4041" spans="33:33" x14ac:dyDescent="0.3">
      <c r="AG4041" s="957" t="str">
        <f t="shared" si="63"/>
        <v/>
      </c>
    </row>
    <row r="4042" spans="33:33" x14ac:dyDescent="0.3">
      <c r="AG4042" s="957" t="str">
        <f t="shared" si="63"/>
        <v/>
      </c>
    </row>
    <row r="4043" spans="33:33" x14ac:dyDescent="0.3">
      <c r="AG4043" s="957" t="str">
        <f t="shared" si="63"/>
        <v/>
      </c>
    </row>
    <row r="4044" spans="33:33" x14ac:dyDescent="0.3">
      <c r="AG4044" s="957" t="str">
        <f t="shared" si="63"/>
        <v/>
      </c>
    </row>
    <row r="4045" spans="33:33" x14ac:dyDescent="0.3">
      <c r="AG4045" s="957" t="str">
        <f t="shared" si="63"/>
        <v/>
      </c>
    </row>
    <row r="4046" spans="33:33" x14ac:dyDescent="0.3">
      <c r="AG4046" s="957" t="str">
        <f t="shared" si="63"/>
        <v/>
      </c>
    </row>
    <row r="4047" spans="33:33" x14ac:dyDescent="0.3">
      <c r="AG4047" s="957" t="str">
        <f t="shared" si="63"/>
        <v/>
      </c>
    </row>
    <row r="4048" spans="33:33" x14ac:dyDescent="0.3">
      <c r="AG4048" s="957" t="str">
        <f t="shared" si="63"/>
        <v/>
      </c>
    </row>
    <row r="4049" spans="33:33" x14ac:dyDescent="0.3">
      <c r="AG4049" s="957" t="str">
        <f t="shared" si="63"/>
        <v/>
      </c>
    </row>
    <row r="4050" spans="33:33" x14ac:dyDescent="0.3">
      <c r="AG4050" s="957" t="str">
        <f t="shared" si="63"/>
        <v/>
      </c>
    </row>
    <row r="4051" spans="33:33" x14ac:dyDescent="0.3">
      <c r="AG4051" s="957" t="str">
        <f t="shared" si="63"/>
        <v/>
      </c>
    </row>
    <row r="4052" spans="33:33" x14ac:dyDescent="0.3">
      <c r="AG4052" s="957" t="str">
        <f t="shared" si="63"/>
        <v/>
      </c>
    </row>
    <row r="4053" spans="33:33" x14ac:dyDescent="0.3">
      <c r="AG4053" s="957" t="str">
        <f t="shared" si="63"/>
        <v/>
      </c>
    </row>
    <row r="4054" spans="33:33" x14ac:dyDescent="0.3">
      <c r="AG4054" s="957" t="str">
        <f t="shared" si="63"/>
        <v/>
      </c>
    </row>
    <row r="4055" spans="33:33" x14ac:dyDescent="0.3">
      <c r="AG4055" s="957" t="str">
        <f t="shared" si="63"/>
        <v/>
      </c>
    </row>
    <row r="4056" spans="33:33" x14ac:dyDescent="0.3">
      <c r="AG4056" s="957" t="str">
        <f t="shared" si="63"/>
        <v/>
      </c>
    </row>
    <row r="4057" spans="33:33" x14ac:dyDescent="0.3">
      <c r="AG4057" s="957" t="str">
        <f t="shared" si="63"/>
        <v/>
      </c>
    </row>
    <row r="4058" spans="33:33" x14ac:dyDescent="0.3">
      <c r="AG4058" s="957" t="str">
        <f t="shared" si="63"/>
        <v/>
      </c>
    </row>
    <row r="4059" spans="33:33" x14ac:dyDescent="0.3">
      <c r="AG4059" s="957" t="str">
        <f t="shared" si="63"/>
        <v/>
      </c>
    </row>
    <row r="4060" spans="33:33" x14ac:dyDescent="0.3">
      <c r="AG4060" s="957" t="str">
        <f t="shared" si="63"/>
        <v/>
      </c>
    </row>
    <row r="4061" spans="33:33" x14ac:dyDescent="0.3">
      <c r="AG4061" s="957" t="str">
        <f t="shared" si="63"/>
        <v/>
      </c>
    </row>
    <row r="4062" spans="33:33" x14ac:dyDescent="0.3">
      <c r="AG4062" s="957" t="str">
        <f t="shared" si="63"/>
        <v/>
      </c>
    </row>
    <row r="4063" spans="33:33" x14ac:dyDescent="0.3">
      <c r="AG4063" s="957" t="str">
        <f t="shared" si="63"/>
        <v/>
      </c>
    </row>
    <row r="4064" spans="33:33" x14ac:dyDescent="0.3">
      <c r="AG4064" s="957" t="str">
        <f t="shared" si="63"/>
        <v/>
      </c>
    </row>
    <row r="4065" spans="33:33" x14ac:dyDescent="0.3">
      <c r="AG4065" s="957" t="str">
        <f t="shared" si="63"/>
        <v/>
      </c>
    </row>
    <row r="4066" spans="33:33" x14ac:dyDescent="0.3">
      <c r="AG4066" s="957" t="str">
        <f t="shared" si="63"/>
        <v/>
      </c>
    </row>
    <row r="4067" spans="33:33" x14ac:dyDescent="0.3">
      <c r="AG4067" s="957" t="str">
        <f t="shared" si="63"/>
        <v/>
      </c>
    </row>
    <row r="4068" spans="33:33" x14ac:dyDescent="0.3">
      <c r="AG4068" s="957" t="str">
        <f t="shared" si="63"/>
        <v/>
      </c>
    </row>
    <row r="4069" spans="33:33" x14ac:dyDescent="0.3">
      <c r="AG4069" s="957" t="str">
        <f t="shared" si="63"/>
        <v/>
      </c>
    </row>
    <row r="4070" spans="33:33" x14ac:dyDescent="0.3">
      <c r="AG4070" s="957" t="str">
        <f t="shared" si="63"/>
        <v/>
      </c>
    </row>
    <row r="4071" spans="33:33" x14ac:dyDescent="0.3">
      <c r="AG4071" s="957" t="str">
        <f t="shared" si="63"/>
        <v/>
      </c>
    </row>
    <row r="4072" spans="33:33" x14ac:dyDescent="0.3">
      <c r="AG4072" s="957" t="str">
        <f t="shared" si="63"/>
        <v/>
      </c>
    </row>
    <row r="4073" spans="33:33" x14ac:dyDescent="0.3">
      <c r="AG4073" s="957" t="str">
        <f t="shared" si="63"/>
        <v/>
      </c>
    </row>
    <row r="4074" spans="33:33" x14ac:dyDescent="0.3">
      <c r="AG4074" s="957" t="str">
        <f t="shared" si="63"/>
        <v/>
      </c>
    </row>
    <row r="4075" spans="33:33" x14ac:dyDescent="0.3">
      <c r="AG4075" s="957" t="str">
        <f t="shared" si="63"/>
        <v/>
      </c>
    </row>
    <row r="4076" spans="33:33" x14ac:dyDescent="0.3">
      <c r="AG4076" s="957" t="str">
        <f t="shared" si="63"/>
        <v/>
      </c>
    </row>
    <row r="4077" spans="33:33" x14ac:dyDescent="0.3">
      <c r="AG4077" s="957" t="str">
        <f t="shared" si="63"/>
        <v/>
      </c>
    </row>
    <row r="4078" spans="33:33" x14ac:dyDescent="0.3">
      <c r="AG4078" s="957" t="str">
        <f t="shared" si="63"/>
        <v/>
      </c>
    </row>
    <row r="4079" spans="33:33" x14ac:dyDescent="0.3">
      <c r="AG4079" s="957" t="str">
        <f t="shared" si="63"/>
        <v/>
      </c>
    </row>
    <row r="4080" spans="33:33" x14ac:dyDescent="0.3">
      <c r="AG4080" s="957" t="str">
        <f t="shared" si="63"/>
        <v/>
      </c>
    </row>
    <row r="4081" spans="33:33" x14ac:dyDescent="0.3">
      <c r="AG4081" s="957" t="str">
        <f t="shared" si="63"/>
        <v/>
      </c>
    </row>
    <row r="4082" spans="33:33" x14ac:dyDescent="0.3">
      <c r="AG4082" s="957" t="str">
        <f t="shared" si="63"/>
        <v/>
      </c>
    </row>
    <row r="4083" spans="33:33" x14ac:dyDescent="0.3">
      <c r="AG4083" s="957" t="str">
        <f t="shared" si="63"/>
        <v/>
      </c>
    </row>
    <row r="4084" spans="33:33" x14ac:dyDescent="0.3">
      <c r="AG4084" s="957" t="str">
        <f t="shared" si="63"/>
        <v/>
      </c>
    </row>
    <row r="4085" spans="33:33" x14ac:dyDescent="0.3">
      <c r="AG4085" s="957" t="str">
        <f t="shared" si="63"/>
        <v/>
      </c>
    </row>
    <row r="4086" spans="33:33" x14ac:dyDescent="0.3">
      <c r="AG4086" s="957" t="str">
        <f t="shared" si="63"/>
        <v/>
      </c>
    </row>
    <row r="4087" spans="33:33" x14ac:dyDescent="0.3">
      <c r="AG4087" s="957" t="str">
        <f t="shared" si="63"/>
        <v/>
      </c>
    </row>
    <row r="4088" spans="33:33" x14ac:dyDescent="0.3">
      <c r="AG4088" s="957" t="str">
        <f t="shared" si="63"/>
        <v/>
      </c>
    </row>
    <row r="4089" spans="33:33" x14ac:dyDescent="0.3">
      <c r="AG4089" s="957" t="str">
        <f t="shared" si="63"/>
        <v/>
      </c>
    </row>
    <row r="4090" spans="33:33" x14ac:dyDescent="0.3">
      <c r="AG4090" s="957" t="str">
        <f t="shared" si="63"/>
        <v/>
      </c>
    </row>
    <row r="4091" spans="33:33" x14ac:dyDescent="0.3">
      <c r="AG4091" s="957" t="str">
        <f t="shared" si="63"/>
        <v/>
      </c>
    </row>
    <row r="4092" spans="33:33" x14ac:dyDescent="0.3">
      <c r="AG4092" s="957" t="str">
        <f t="shared" si="63"/>
        <v/>
      </c>
    </row>
    <row r="4093" spans="33:33" x14ac:dyDescent="0.3">
      <c r="AG4093" s="957" t="str">
        <f t="shared" si="63"/>
        <v/>
      </c>
    </row>
    <row r="4094" spans="33:33" x14ac:dyDescent="0.3">
      <c r="AG4094" s="957" t="str">
        <f t="shared" si="63"/>
        <v/>
      </c>
    </row>
    <row r="4095" spans="33:33" x14ac:dyDescent="0.3">
      <c r="AG4095" s="957" t="str">
        <f t="shared" si="63"/>
        <v/>
      </c>
    </row>
    <row r="4096" spans="33:33" x14ac:dyDescent="0.3">
      <c r="AG4096" s="957" t="str">
        <f t="shared" si="63"/>
        <v/>
      </c>
    </row>
    <row r="4097" spans="33:33" x14ac:dyDescent="0.3">
      <c r="AG4097" s="957" t="str">
        <f t="shared" si="63"/>
        <v/>
      </c>
    </row>
    <row r="4098" spans="33:33" x14ac:dyDescent="0.3">
      <c r="AG4098" s="957" t="str">
        <f t="shared" si="63"/>
        <v/>
      </c>
    </row>
    <row r="4099" spans="33:33" x14ac:dyDescent="0.3">
      <c r="AG4099" s="957" t="str">
        <f t="shared" ref="AG4099:AG4162" si="64">LEFT(A4099,12)</f>
        <v/>
      </c>
    </row>
    <row r="4100" spans="33:33" x14ac:dyDescent="0.3">
      <c r="AG4100" s="957" t="str">
        <f t="shared" si="64"/>
        <v/>
      </c>
    </row>
    <row r="4101" spans="33:33" x14ac:dyDescent="0.3">
      <c r="AG4101" s="957" t="str">
        <f t="shared" si="64"/>
        <v/>
      </c>
    </row>
    <row r="4102" spans="33:33" x14ac:dyDescent="0.3">
      <c r="AG4102" s="957" t="str">
        <f t="shared" si="64"/>
        <v/>
      </c>
    </row>
    <row r="4103" spans="33:33" x14ac:dyDescent="0.3">
      <c r="AG4103" s="957" t="str">
        <f t="shared" si="64"/>
        <v/>
      </c>
    </row>
    <row r="4104" spans="33:33" x14ac:dyDescent="0.3">
      <c r="AG4104" s="957" t="str">
        <f t="shared" si="64"/>
        <v/>
      </c>
    </row>
    <row r="4105" spans="33:33" x14ac:dyDescent="0.3">
      <c r="AG4105" s="957" t="str">
        <f t="shared" si="64"/>
        <v/>
      </c>
    </row>
    <row r="4106" spans="33:33" x14ac:dyDescent="0.3">
      <c r="AG4106" s="957" t="str">
        <f t="shared" si="64"/>
        <v/>
      </c>
    </row>
    <row r="4107" spans="33:33" x14ac:dyDescent="0.3">
      <c r="AG4107" s="957" t="str">
        <f t="shared" si="64"/>
        <v/>
      </c>
    </row>
    <row r="4108" spans="33:33" x14ac:dyDescent="0.3">
      <c r="AG4108" s="957" t="str">
        <f t="shared" si="64"/>
        <v/>
      </c>
    </row>
    <row r="4109" spans="33:33" x14ac:dyDescent="0.3">
      <c r="AG4109" s="957" t="str">
        <f t="shared" si="64"/>
        <v/>
      </c>
    </row>
    <row r="4110" spans="33:33" x14ac:dyDescent="0.3">
      <c r="AG4110" s="957" t="str">
        <f t="shared" si="64"/>
        <v/>
      </c>
    </row>
    <row r="4111" spans="33:33" x14ac:dyDescent="0.3">
      <c r="AG4111" s="957" t="str">
        <f t="shared" si="64"/>
        <v/>
      </c>
    </row>
    <row r="4112" spans="33:33" x14ac:dyDescent="0.3">
      <c r="AG4112" s="957" t="str">
        <f t="shared" si="64"/>
        <v/>
      </c>
    </row>
    <row r="4113" spans="33:33" x14ac:dyDescent="0.3">
      <c r="AG4113" s="957" t="str">
        <f t="shared" si="64"/>
        <v/>
      </c>
    </row>
    <row r="4114" spans="33:33" x14ac:dyDescent="0.3">
      <c r="AG4114" s="957" t="str">
        <f t="shared" si="64"/>
        <v/>
      </c>
    </row>
    <row r="4115" spans="33:33" x14ac:dyDescent="0.3">
      <c r="AG4115" s="957" t="str">
        <f t="shared" si="64"/>
        <v/>
      </c>
    </row>
    <row r="4116" spans="33:33" x14ac:dyDescent="0.3">
      <c r="AG4116" s="957" t="str">
        <f t="shared" si="64"/>
        <v/>
      </c>
    </row>
    <row r="4117" spans="33:33" x14ac:dyDescent="0.3">
      <c r="AG4117" s="957" t="str">
        <f t="shared" si="64"/>
        <v/>
      </c>
    </row>
    <row r="4118" spans="33:33" x14ac:dyDescent="0.3">
      <c r="AG4118" s="957" t="str">
        <f t="shared" si="64"/>
        <v/>
      </c>
    </row>
    <row r="4119" spans="33:33" x14ac:dyDescent="0.3">
      <c r="AG4119" s="957" t="str">
        <f t="shared" si="64"/>
        <v/>
      </c>
    </row>
    <row r="4120" spans="33:33" x14ac:dyDescent="0.3">
      <c r="AG4120" s="957" t="str">
        <f t="shared" si="64"/>
        <v/>
      </c>
    </row>
    <row r="4121" spans="33:33" x14ac:dyDescent="0.3">
      <c r="AG4121" s="957" t="str">
        <f t="shared" si="64"/>
        <v/>
      </c>
    </row>
    <row r="4122" spans="33:33" x14ac:dyDescent="0.3">
      <c r="AG4122" s="957" t="str">
        <f t="shared" si="64"/>
        <v/>
      </c>
    </row>
    <row r="4123" spans="33:33" x14ac:dyDescent="0.3">
      <c r="AG4123" s="957" t="str">
        <f t="shared" si="64"/>
        <v/>
      </c>
    </row>
    <row r="4124" spans="33:33" x14ac:dyDescent="0.3">
      <c r="AG4124" s="957" t="str">
        <f t="shared" si="64"/>
        <v/>
      </c>
    </row>
    <row r="4125" spans="33:33" x14ac:dyDescent="0.3">
      <c r="AG4125" s="957" t="str">
        <f t="shared" si="64"/>
        <v/>
      </c>
    </row>
    <row r="4126" spans="33:33" x14ac:dyDescent="0.3">
      <c r="AG4126" s="957" t="str">
        <f t="shared" si="64"/>
        <v/>
      </c>
    </row>
    <row r="4127" spans="33:33" x14ac:dyDescent="0.3">
      <c r="AG4127" s="957" t="str">
        <f t="shared" si="64"/>
        <v/>
      </c>
    </row>
    <row r="4128" spans="33:33" x14ac:dyDescent="0.3">
      <c r="AG4128" s="957" t="str">
        <f t="shared" si="64"/>
        <v/>
      </c>
    </row>
    <row r="4129" spans="33:33" x14ac:dyDescent="0.3">
      <c r="AG4129" s="957" t="str">
        <f t="shared" si="64"/>
        <v/>
      </c>
    </row>
    <row r="4130" spans="33:33" x14ac:dyDescent="0.3">
      <c r="AG4130" s="957" t="str">
        <f t="shared" si="64"/>
        <v/>
      </c>
    </row>
    <row r="4131" spans="33:33" x14ac:dyDescent="0.3">
      <c r="AG4131" s="957" t="str">
        <f t="shared" si="64"/>
        <v/>
      </c>
    </row>
    <row r="4132" spans="33:33" x14ac:dyDescent="0.3">
      <c r="AG4132" s="957" t="str">
        <f t="shared" si="64"/>
        <v/>
      </c>
    </row>
    <row r="4133" spans="33:33" x14ac:dyDescent="0.3">
      <c r="AG4133" s="957" t="str">
        <f t="shared" si="64"/>
        <v/>
      </c>
    </row>
    <row r="4134" spans="33:33" x14ac:dyDescent="0.3">
      <c r="AG4134" s="957" t="str">
        <f t="shared" si="64"/>
        <v/>
      </c>
    </row>
    <row r="4135" spans="33:33" x14ac:dyDescent="0.3">
      <c r="AG4135" s="957" t="str">
        <f t="shared" si="64"/>
        <v/>
      </c>
    </row>
    <row r="4136" spans="33:33" x14ac:dyDescent="0.3">
      <c r="AG4136" s="957" t="str">
        <f t="shared" si="64"/>
        <v/>
      </c>
    </row>
    <row r="4137" spans="33:33" x14ac:dyDescent="0.3">
      <c r="AG4137" s="957" t="str">
        <f t="shared" si="64"/>
        <v/>
      </c>
    </row>
    <row r="4138" spans="33:33" x14ac:dyDescent="0.3">
      <c r="AG4138" s="957" t="str">
        <f t="shared" si="64"/>
        <v/>
      </c>
    </row>
    <row r="4139" spans="33:33" x14ac:dyDescent="0.3">
      <c r="AG4139" s="957" t="str">
        <f t="shared" si="64"/>
        <v/>
      </c>
    </row>
    <row r="4140" spans="33:33" x14ac:dyDescent="0.3">
      <c r="AG4140" s="957" t="str">
        <f t="shared" si="64"/>
        <v/>
      </c>
    </row>
    <row r="4141" spans="33:33" x14ac:dyDescent="0.3">
      <c r="AG4141" s="957" t="str">
        <f t="shared" si="64"/>
        <v/>
      </c>
    </row>
    <row r="4142" spans="33:33" x14ac:dyDescent="0.3">
      <c r="AG4142" s="957" t="str">
        <f t="shared" si="64"/>
        <v/>
      </c>
    </row>
    <row r="4143" spans="33:33" x14ac:dyDescent="0.3">
      <c r="AG4143" s="957" t="str">
        <f t="shared" si="64"/>
        <v/>
      </c>
    </row>
    <row r="4144" spans="33:33" x14ac:dyDescent="0.3">
      <c r="AG4144" s="957" t="str">
        <f t="shared" si="64"/>
        <v/>
      </c>
    </row>
    <row r="4145" spans="33:33" x14ac:dyDescent="0.3">
      <c r="AG4145" s="957" t="str">
        <f t="shared" si="64"/>
        <v/>
      </c>
    </row>
    <row r="4146" spans="33:33" x14ac:dyDescent="0.3">
      <c r="AG4146" s="957" t="str">
        <f t="shared" si="64"/>
        <v/>
      </c>
    </row>
    <row r="4147" spans="33:33" x14ac:dyDescent="0.3">
      <c r="AG4147" s="957" t="str">
        <f t="shared" si="64"/>
        <v/>
      </c>
    </row>
    <row r="4148" spans="33:33" x14ac:dyDescent="0.3">
      <c r="AG4148" s="957" t="str">
        <f t="shared" si="64"/>
        <v/>
      </c>
    </row>
    <row r="4149" spans="33:33" x14ac:dyDescent="0.3">
      <c r="AG4149" s="957" t="str">
        <f t="shared" si="64"/>
        <v/>
      </c>
    </row>
    <row r="4150" spans="33:33" x14ac:dyDescent="0.3">
      <c r="AG4150" s="957" t="str">
        <f t="shared" si="64"/>
        <v/>
      </c>
    </row>
    <row r="4151" spans="33:33" x14ac:dyDescent="0.3">
      <c r="AG4151" s="957" t="str">
        <f t="shared" si="64"/>
        <v/>
      </c>
    </row>
    <row r="4152" spans="33:33" x14ac:dyDescent="0.3">
      <c r="AG4152" s="957" t="str">
        <f t="shared" si="64"/>
        <v/>
      </c>
    </row>
    <row r="4153" spans="33:33" x14ac:dyDescent="0.3">
      <c r="AG4153" s="957" t="str">
        <f t="shared" si="64"/>
        <v/>
      </c>
    </row>
    <row r="4154" spans="33:33" x14ac:dyDescent="0.3">
      <c r="AG4154" s="957" t="str">
        <f t="shared" si="64"/>
        <v/>
      </c>
    </row>
    <row r="4155" spans="33:33" x14ac:dyDescent="0.3">
      <c r="AG4155" s="957" t="str">
        <f t="shared" si="64"/>
        <v/>
      </c>
    </row>
    <row r="4156" spans="33:33" x14ac:dyDescent="0.3">
      <c r="AG4156" s="957" t="str">
        <f t="shared" si="64"/>
        <v/>
      </c>
    </row>
    <row r="4157" spans="33:33" x14ac:dyDescent="0.3">
      <c r="AG4157" s="957" t="str">
        <f t="shared" si="64"/>
        <v/>
      </c>
    </row>
    <row r="4158" spans="33:33" x14ac:dyDescent="0.3">
      <c r="AG4158" s="957" t="str">
        <f t="shared" si="64"/>
        <v/>
      </c>
    </row>
    <row r="4159" spans="33:33" x14ac:dyDescent="0.3">
      <c r="AG4159" s="957" t="str">
        <f t="shared" si="64"/>
        <v/>
      </c>
    </row>
    <row r="4160" spans="33:33" x14ac:dyDescent="0.3">
      <c r="AG4160" s="957" t="str">
        <f t="shared" si="64"/>
        <v/>
      </c>
    </row>
    <row r="4161" spans="33:33" x14ac:dyDescent="0.3">
      <c r="AG4161" s="957" t="str">
        <f t="shared" si="64"/>
        <v/>
      </c>
    </row>
    <row r="4162" spans="33:33" x14ac:dyDescent="0.3">
      <c r="AG4162" s="957" t="str">
        <f t="shared" si="64"/>
        <v/>
      </c>
    </row>
    <row r="4163" spans="33:33" x14ac:dyDescent="0.3">
      <c r="AG4163" s="957" t="str">
        <f t="shared" ref="AG4163:AG4226" si="65">LEFT(A4163,12)</f>
        <v/>
      </c>
    </row>
    <row r="4164" spans="33:33" x14ac:dyDescent="0.3">
      <c r="AG4164" s="957" t="str">
        <f t="shared" si="65"/>
        <v/>
      </c>
    </row>
    <row r="4165" spans="33:33" x14ac:dyDescent="0.3">
      <c r="AG4165" s="957" t="str">
        <f t="shared" si="65"/>
        <v/>
      </c>
    </row>
    <row r="4166" spans="33:33" x14ac:dyDescent="0.3">
      <c r="AG4166" s="957" t="str">
        <f t="shared" si="65"/>
        <v/>
      </c>
    </row>
    <row r="4167" spans="33:33" x14ac:dyDescent="0.3">
      <c r="AG4167" s="957" t="str">
        <f t="shared" si="65"/>
        <v/>
      </c>
    </row>
    <row r="4168" spans="33:33" x14ac:dyDescent="0.3">
      <c r="AG4168" s="957" t="str">
        <f t="shared" si="65"/>
        <v/>
      </c>
    </row>
    <row r="4169" spans="33:33" x14ac:dyDescent="0.3">
      <c r="AG4169" s="957" t="str">
        <f t="shared" si="65"/>
        <v/>
      </c>
    </row>
    <row r="4170" spans="33:33" x14ac:dyDescent="0.3">
      <c r="AG4170" s="957" t="str">
        <f t="shared" si="65"/>
        <v/>
      </c>
    </row>
    <row r="4171" spans="33:33" x14ac:dyDescent="0.3">
      <c r="AG4171" s="957" t="str">
        <f t="shared" si="65"/>
        <v/>
      </c>
    </row>
    <row r="4172" spans="33:33" x14ac:dyDescent="0.3">
      <c r="AG4172" s="957" t="str">
        <f t="shared" si="65"/>
        <v/>
      </c>
    </row>
    <row r="4173" spans="33:33" x14ac:dyDescent="0.3">
      <c r="AG4173" s="957" t="str">
        <f t="shared" si="65"/>
        <v/>
      </c>
    </row>
    <row r="4174" spans="33:33" x14ac:dyDescent="0.3">
      <c r="AG4174" s="957" t="str">
        <f t="shared" si="65"/>
        <v/>
      </c>
    </row>
    <row r="4175" spans="33:33" x14ac:dyDescent="0.3">
      <c r="AG4175" s="957" t="str">
        <f t="shared" si="65"/>
        <v/>
      </c>
    </row>
    <row r="4176" spans="33:33" x14ac:dyDescent="0.3">
      <c r="AG4176" s="957" t="str">
        <f t="shared" si="65"/>
        <v/>
      </c>
    </row>
    <row r="4177" spans="33:33" x14ac:dyDescent="0.3">
      <c r="AG4177" s="957" t="str">
        <f t="shared" si="65"/>
        <v/>
      </c>
    </row>
    <row r="4178" spans="33:33" x14ac:dyDescent="0.3">
      <c r="AG4178" s="957" t="str">
        <f t="shared" si="65"/>
        <v/>
      </c>
    </row>
    <row r="4179" spans="33:33" x14ac:dyDescent="0.3">
      <c r="AG4179" s="957" t="str">
        <f t="shared" si="65"/>
        <v/>
      </c>
    </row>
    <row r="4180" spans="33:33" x14ac:dyDescent="0.3">
      <c r="AG4180" s="957" t="str">
        <f t="shared" si="65"/>
        <v/>
      </c>
    </row>
    <row r="4181" spans="33:33" x14ac:dyDescent="0.3">
      <c r="AG4181" s="957" t="str">
        <f t="shared" si="65"/>
        <v/>
      </c>
    </row>
    <row r="4182" spans="33:33" x14ac:dyDescent="0.3">
      <c r="AG4182" s="957" t="str">
        <f t="shared" si="65"/>
        <v/>
      </c>
    </row>
    <row r="4183" spans="33:33" x14ac:dyDescent="0.3">
      <c r="AG4183" s="957" t="str">
        <f t="shared" si="65"/>
        <v/>
      </c>
    </row>
    <row r="4184" spans="33:33" x14ac:dyDescent="0.3">
      <c r="AG4184" s="957" t="str">
        <f t="shared" si="65"/>
        <v/>
      </c>
    </row>
    <row r="4185" spans="33:33" x14ac:dyDescent="0.3">
      <c r="AG4185" s="957" t="str">
        <f t="shared" si="65"/>
        <v/>
      </c>
    </row>
    <row r="4186" spans="33:33" x14ac:dyDescent="0.3">
      <c r="AG4186" s="957" t="str">
        <f t="shared" si="65"/>
        <v/>
      </c>
    </row>
    <row r="4187" spans="33:33" x14ac:dyDescent="0.3">
      <c r="AG4187" s="957" t="str">
        <f t="shared" si="65"/>
        <v/>
      </c>
    </row>
    <row r="4188" spans="33:33" x14ac:dyDescent="0.3">
      <c r="AG4188" s="957" t="str">
        <f t="shared" si="65"/>
        <v/>
      </c>
    </row>
    <row r="4189" spans="33:33" x14ac:dyDescent="0.3">
      <c r="AG4189" s="957" t="str">
        <f t="shared" si="65"/>
        <v/>
      </c>
    </row>
    <row r="4190" spans="33:33" x14ac:dyDescent="0.3">
      <c r="AG4190" s="957" t="str">
        <f t="shared" si="65"/>
        <v/>
      </c>
    </row>
    <row r="4191" spans="33:33" x14ac:dyDescent="0.3">
      <c r="AG4191" s="957" t="str">
        <f t="shared" si="65"/>
        <v/>
      </c>
    </row>
    <row r="4192" spans="33:33" x14ac:dyDescent="0.3">
      <c r="AG4192" s="957" t="str">
        <f t="shared" si="65"/>
        <v/>
      </c>
    </row>
    <row r="4193" spans="33:33" x14ac:dyDescent="0.3">
      <c r="AG4193" s="957" t="str">
        <f t="shared" si="65"/>
        <v/>
      </c>
    </row>
    <row r="4194" spans="33:33" x14ac:dyDescent="0.3">
      <c r="AG4194" s="957" t="str">
        <f t="shared" si="65"/>
        <v/>
      </c>
    </row>
    <row r="4195" spans="33:33" x14ac:dyDescent="0.3">
      <c r="AG4195" s="957" t="str">
        <f t="shared" si="65"/>
        <v/>
      </c>
    </row>
    <row r="4196" spans="33:33" x14ac:dyDescent="0.3">
      <c r="AG4196" s="957" t="str">
        <f t="shared" si="65"/>
        <v/>
      </c>
    </row>
    <row r="4197" spans="33:33" x14ac:dyDescent="0.3">
      <c r="AG4197" s="957" t="str">
        <f t="shared" si="65"/>
        <v/>
      </c>
    </row>
    <row r="4198" spans="33:33" x14ac:dyDescent="0.3">
      <c r="AG4198" s="957" t="str">
        <f t="shared" si="65"/>
        <v/>
      </c>
    </row>
    <row r="4199" spans="33:33" x14ac:dyDescent="0.3">
      <c r="AG4199" s="957" t="str">
        <f t="shared" si="65"/>
        <v/>
      </c>
    </row>
    <row r="4200" spans="33:33" x14ac:dyDescent="0.3">
      <c r="AG4200" s="957" t="str">
        <f t="shared" si="65"/>
        <v/>
      </c>
    </row>
    <row r="4201" spans="33:33" x14ac:dyDescent="0.3">
      <c r="AG4201" s="957" t="str">
        <f t="shared" si="65"/>
        <v/>
      </c>
    </row>
    <row r="4202" spans="33:33" x14ac:dyDescent="0.3">
      <c r="AG4202" s="957" t="str">
        <f t="shared" si="65"/>
        <v/>
      </c>
    </row>
    <row r="4203" spans="33:33" x14ac:dyDescent="0.3">
      <c r="AG4203" s="957" t="str">
        <f t="shared" si="65"/>
        <v/>
      </c>
    </row>
    <row r="4204" spans="33:33" x14ac:dyDescent="0.3">
      <c r="AG4204" s="957" t="str">
        <f t="shared" si="65"/>
        <v/>
      </c>
    </row>
    <row r="4205" spans="33:33" x14ac:dyDescent="0.3">
      <c r="AG4205" s="957" t="str">
        <f t="shared" si="65"/>
        <v/>
      </c>
    </row>
    <row r="4206" spans="33:33" x14ac:dyDescent="0.3">
      <c r="AG4206" s="957" t="str">
        <f t="shared" si="65"/>
        <v/>
      </c>
    </row>
    <row r="4207" spans="33:33" x14ac:dyDescent="0.3">
      <c r="AG4207" s="957" t="str">
        <f t="shared" si="65"/>
        <v/>
      </c>
    </row>
    <row r="4208" spans="33:33" x14ac:dyDescent="0.3">
      <c r="AG4208" s="957" t="str">
        <f t="shared" si="65"/>
        <v/>
      </c>
    </row>
    <row r="4209" spans="33:33" x14ac:dyDescent="0.3">
      <c r="AG4209" s="957" t="str">
        <f t="shared" si="65"/>
        <v/>
      </c>
    </row>
    <row r="4210" spans="33:33" x14ac:dyDescent="0.3">
      <c r="AG4210" s="957" t="str">
        <f t="shared" si="65"/>
        <v/>
      </c>
    </row>
    <row r="4211" spans="33:33" x14ac:dyDescent="0.3">
      <c r="AG4211" s="957" t="str">
        <f t="shared" si="65"/>
        <v/>
      </c>
    </row>
    <row r="4212" spans="33:33" x14ac:dyDescent="0.3">
      <c r="AG4212" s="957" t="str">
        <f t="shared" si="65"/>
        <v/>
      </c>
    </row>
    <row r="4213" spans="33:33" x14ac:dyDescent="0.3">
      <c r="AG4213" s="957" t="str">
        <f t="shared" si="65"/>
        <v/>
      </c>
    </row>
    <row r="4214" spans="33:33" x14ac:dyDescent="0.3">
      <c r="AG4214" s="957" t="str">
        <f t="shared" si="65"/>
        <v/>
      </c>
    </row>
    <row r="4215" spans="33:33" x14ac:dyDescent="0.3">
      <c r="AG4215" s="957" t="str">
        <f t="shared" si="65"/>
        <v/>
      </c>
    </row>
    <row r="4216" spans="33:33" x14ac:dyDescent="0.3">
      <c r="AG4216" s="957" t="str">
        <f t="shared" si="65"/>
        <v/>
      </c>
    </row>
    <row r="4217" spans="33:33" x14ac:dyDescent="0.3">
      <c r="AG4217" s="957" t="str">
        <f t="shared" si="65"/>
        <v/>
      </c>
    </row>
    <row r="4218" spans="33:33" x14ac:dyDescent="0.3">
      <c r="AG4218" s="957" t="str">
        <f t="shared" si="65"/>
        <v/>
      </c>
    </row>
    <row r="4219" spans="33:33" x14ac:dyDescent="0.3">
      <c r="AG4219" s="957" t="str">
        <f t="shared" si="65"/>
        <v/>
      </c>
    </row>
    <row r="4220" spans="33:33" x14ac:dyDescent="0.3">
      <c r="AG4220" s="957" t="str">
        <f t="shared" si="65"/>
        <v/>
      </c>
    </row>
    <row r="4221" spans="33:33" x14ac:dyDescent="0.3">
      <c r="AG4221" s="957" t="str">
        <f t="shared" si="65"/>
        <v/>
      </c>
    </row>
    <row r="4222" spans="33:33" x14ac:dyDescent="0.3">
      <c r="AG4222" s="957" t="str">
        <f t="shared" si="65"/>
        <v/>
      </c>
    </row>
    <row r="4223" spans="33:33" x14ac:dyDescent="0.3">
      <c r="AG4223" s="957" t="str">
        <f t="shared" si="65"/>
        <v/>
      </c>
    </row>
    <row r="4224" spans="33:33" x14ac:dyDescent="0.3">
      <c r="AG4224" s="957" t="str">
        <f t="shared" si="65"/>
        <v/>
      </c>
    </row>
    <row r="4225" spans="33:33" x14ac:dyDescent="0.3">
      <c r="AG4225" s="957" t="str">
        <f t="shared" si="65"/>
        <v/>
      </c>
    </row>
    <row r="4226" spans="33:33" x14ac:dyDescent="0.3">
      <c r="AG4226" s="957" t="str">
        <f t="shared" si="65"/>
        <v/>
      </c>
    </row>
    <row r="4227" spans="33:33" x14ac:dyDescent="0.3">
      <c r="AG4227" s="957" t="str">
        <f t="shared" ref="AG4227:AG4290" si="66">LEFT(A4227,12)</f>
        <v/>
      </c>
    </row>
    <row r="4228" spans="33:33" x14ac:dyDescent="0.3">
      <c r="AG4228" s="957" t="str">
        <f t="shared" si="66"/>
        <v/>
      </c>
    </row>
    <row r="4229" spans="33:33" x14ac:dyDescent="0.3">
      <c r="AG4229" s="957" t="str">
        <f t="shared" si="66"/>
        <v/>
      </c>
    </row>
    <row r="4230" spans="33:33" x14ac:dyDescent="0.3">
      <c r="AG4230" s="957" t="str">
        <f t="shared" si="66"/>
        <v/>
      </c>
    </row>
    <row r="4231" spans="33:33" x14ac:dyDescent="0.3">
      <c r="AG4231" s="957" t="str">
        <f t="shared" si="66"/>
        <v/>
      </c>
    </row>
    <row r="4232" spans="33:33" x14ac:dyDescent="0.3">
      <c r="AG4232" s="957" t="str">
        <f t="shared" si="66"/>
        <v/>
      </c>
    </row>
    <row r="4233" spans="33:33" x14ac:dyDescent="0.3">
      <c r="AG4233" s="957" t="str">
        <f t="shared" si="66"/>
        <v/>
      </c>
    </row>
    <row r="4234" spans="33:33" x14ac:dyDescent="0.3">
      <c r="AG4234" s="957" t="str">
        <f t="shared" si="66"/>
        <v/>
      </c>
    </row>
    <row r="4235" spans="33:33" x14ac:dyDescent="0.3">
      <c r="AG4235" s="957" t="str">
        <f t="shared" si="66"/>
        <v/>
      </c>
    </row>
    <row r="4236" spans="33:33" x14ac:dyDescent="0.3">
      <c r="AG4236" s="957" t="str">
        <f t="shared" si="66"/>
        <v/>
      </c>
    </row>
    <row r="4237" spans="33:33" x14ac:dyDescent="0.3">
      <c r="AG4237" s="957" t="str">
        <f t="shared" si="66"/>
        <v/>
      </c>
    </row>
    <row r="4238" spans="33:33" x14ac:dyDescent="0.3">
      <c r="AG4238" s="957" t="str">
        <f t="shared" si="66"/>
        <v/>
      </c>
    </row>
    <row r="4239" spans="33:33" x14ac:dyDescent="0.3">
      <c r="AG4239" s="957" t="str">
        <f t="shared" si="66"/>
        <v/>
      </c>
    </row>
    <row r="4240" spans="33:33" x14ac:dyDescent="0.3">
      <c r="AG4240" s="957" t="str">
        <f t="shared" si="66"/>
        <v/>
      </c>
    </row>
    <row r="4241" spans="33:33" x14ac:dyDescent="0.3">
      <c r="AG4241" s="957" t="str">
        <f t="shared" si="66"/>
        <v/>
      </c>
    </row>
    <row r="4242" spans="33:33" x14ac:dyDescent="0.3">
      <c r="AG4242" s="957" t="str">
        <f t="shared" si="66"/>
        <v/>
      </c>
    </row>
    <row r="4243" spans="33:33" x14ac:dyDescent="0.3">
      <c r="AG4243" s="957" t="str">
        <f t="shared" si="66"/>
        <v/>
      </c>
    </row>
    <row r="4244" spans="33:33" x14ac:dyDescent="0.3">
      <c r="AG4244" s="957" t="str">
        <f t="shared" si="66"/>
        <v/>
      </c>
    </row>
    <row r="4245" spans="33:33" x14ac:dyDescent="0.3">
      <c r="AG4245" s="957" t="str">
        <f t="shared" si="66"/>
        <v/>
      </c>
    </row>
    <row r="4246" spans="33:33" x14ac:dyDescent="0.3">
      <c r="AG4246" s="957" t="str">
        <f t="shared" si="66"/>
        <v/>
      </c>
    </row>
    <row r="4247" spans="33:33" x14ac:dyDescent="0.3">
      <c r="AG4247" s="957" t="str">
        <f t="shared" si="66"/>
        <v/>
      </c>
    </row>
    <row r="4248" spans="33:33" x14ac:dyDescent="0.3">
      <c r="AG4248" s="957" t="str">
        <f t="shared" si="66"/>
        <v/>
      </c>
    </row>
    <row r="4249" spans="33:33" x14ac:dyDescent="0.3">
      <c r="AG4249" s="957" t="str">
        <f t="shared" si="66"/>
        <v/>
      </c>
    </row>
    <row r="4250" spans="33:33" x14ac:dyDescent="0.3">
      <c r="AG4250" s="957" t="str">
        <f t="shared" si="66"/>
        <v/>
      </c>
    </row>
    <row r="4251" spans="33:33" x14ac:dyDescent="0.3">
      <c r="AG4251" s="957" t="str">
        <f t="shared" si="66"/>
        <v/>
      </c>
    </row>
    <row r="4252" spans="33:33" x14ac:dyDescent="0.3">
      <c r="AG4252" s="957" t="str">
        <f t="shared" si="66"/>
        <v/>
      </c>
    </row>
    <row r="4253" spans="33:33" x14ac:dyDescent="0.3">
      <c r="AG4253" s="957" t="str">
        <f t="shared" si="66"/>
        <v/>
      </c>
    </row>
    <row r="4254" spans="33:33" x14ac:dyDescent="0.3">
      <c r="AG4254" s="957" t="str">
        <f t="shared" si="66"/>
        <v/>
      </c>
    </row>
    <row r="4255" spans="33:33" x14ac:dyDescent="0.3">
      <c r="AG4255" s="957" t="str">
        <f t="shared" si="66"/>
        <v/>
      </c>
    </row>
    <row r="4256" spans="33:33" x14ac:dyDescent="0.3">
      <c r="AG4256" s="957" t="str">
        <f t="shared" si="66"/>
        <v/>
      </c>
    </row>
    <row r="4257" spans="33:33" x14ac:dyDescent="0.3">
      <c r="AG4257" s="957" t="str">
        <f t="shared" si="66"/>
        <v/>
      </c>
    </row>
    <row r="4258" spans="33:33" x14ac:dyDescent="0.3">
      <c r="AG4258" s="957" t="str">
        <f t="shared" si="66"/>
        <v/>
      </c>
    </row>
    <row r="4259" spans="33:33" x14ac:dyDescent="0.3">
      <c r="AG4259" s="957" t="str">
        <f t="shared" si="66"/>
        <v/>
      </c>
    </row>
    <row r="4260" spans="33:33" x14ac:dyDescent="0.3">
      <c r="AG4260" s="957" t="str">
        <f t="shared" si="66"/>
        <v/>
      </c>
    </row>
    <row r="4261" spans="33:33" x14ac:dyDescent="0.3">
      <c r="AG4261" s="957" t="str">
        <f t="shared" si="66"/>
        <v/>
      </c>
    </row>
    <row r="4262" spans="33:33" x14ac:dyDescent="0.3">
      <c r="AG4262" s="957" t="str">
        <f t="shared" si="66"/>
        <v/>
      </c>
    </row>
    <row r="4263" spans="33:33" x14ac:dyDescent="0.3">
      <c r="AG4263" s="957" t="str">
        <f t="shared" si="66"/>
        <v/>
      </c>
    </row>
    <row r="4264" spans="33:33" x14ac:dyDescent="0.3">
      <c r="AG4264" s="957" t="str">
        <f t="shared" si="66"/>
        <v/>
      </c>
    </row>
    <row r="4265" spans="33:33" x14ac:dyDescent="0.3">
      <c r="AG4265" s="957" t="str">
        <f t="shared" si="66"/>
        <v/>
      </c>
    </row>
    <row r="4266" spans="33:33" x14ac:dyDescent="0.3">
      <c r="AG4266" s="957" t="str">
        <f t="shared" si="66"/>
        <v/>
      </c>
    </row>
    <row r="4267" spans="33:33" x14ac:dyDescent="0.3">
      <c r="AG4267" s="957" t="str">
        <f t="shared" si="66"/>
        <v/>
      </c>
    </row>
    <row r="4268" spans="33:33" x14ac:dyDescent="0.3">
      <c r="AG4268" s="957" t="str">
        <f t="shared" si="66"/>
        <v/>
      </c>
    </row>
    <row r="4269" spans="33:33" x14ac:dyDescent="0.3">
      <c r="AG4269" s="957" t="str">
        <f t="shared" si="66"/>
        <v/>
      </c>
    </row>
    <row r="4270" spans="33:33" x14ac:dyDescent="0.3">
      <c r="AG4270" s="957" t="str">
        <f t="shared" si="66"/>
        <v/>
      </c>
    </row>
    <row r="4271" spans="33:33" x14ac:dyDescent="0.3">
      <c r="AG4271" s="957" t="str">
        <f t="shared" si="66"/>
        <v/>
      </c>
    </row>
    <row r="4272" spans="33:33" x14ac:dyDescent="0.3">
      <c r="AG4272" s="957" t="str">
        <f t="shared" si="66"/>
        <v/>
      </c>
    </row>
    <row r="4273" spans="33:33" x14ac:dyDescent="0.3">
      <c r="AG4273" s="957" t="str">
        <f t="shared" si="66"/>
        <v/>
      </c>
    </row>
    <row r="4274" spans="33:33" x14ac:dyDescent="0.3">
      <c r="AG4274" s="957" t="str">
        <f t="shared" si="66"/>
        <v/>
      </c>
    </row>
    <row r="4275" spans="33:33" x14ac:dyDescent="0.3">
      <c r="AG4275" s="957" t="str">
        <f t="shared" si="66"/>
        <v/>
      </c>
    </row>
    <row r="4276" spans="33:33" x14ac:dyDescent="0.3">
      <c r="AG4276" s="957" t="str">
        <f t="shared" si="66"/>
        <v/>
      </c>
    </row>
    <row r="4277" spans="33:33" x14ac:dyDescent="0.3">
      <c r="AG4277" s="957" t="str">
        <f t="shared" si="66"/>
        <v/>
      </c>
    </row>
    <row r="4278" spans="33:33" x14ac:dyDescent="0.3">
      <c r="AG4278" s="957" t="str">
        <f t="shared" si="66"/>
        <v/>
      </c>
    </row>
    <row r="4279" spans="33:33" x14ac:dyDescent="0.3">
      <c r="AG4279" s="957" t="str">
        <f t="shared" si="66"/>
        <v/>
      </c>
    </row>
    <row r="4280" spans="33:33" x14ac:dyDescent="0.3">
      <c r="AG4280" s="957" t="str">
        <f t="shared" si="66"/>
        <v/>
      </c>
    </row>
    <row r="4281" spans="33:33" x14ac:dyDescent="0.3">
      <c r="AG4281" s="957" t="str">
        <f t="shared" si="66"/>
        <v/>
      </c>
    </row>
    <row r="4282" spans="33:33" x14ac:dyDescent="0.3">
      <c r="AG4282" s="957" t="str">
        <f t="shared" si="66"/>
        <v/>
      </c>
    </row>
    <row r="4283" spans="33:33" x14ac:dyDescent="0.3">
      <c r="AG4283" s="957" t="str">
        <f t="shared" si="66"/>
        <v/>
      </c>
    </row>
    <row r="4284" spans="33:33" x14ac:dyDescent="0.3">
      <c r="AG4284" s="957" t="str">
        <f t="shared" si="66"/>
        <v/>
      </c>
    </row>
    <row r="4285" spans="33:33" x14ac:dyDescent="0.3">
      <c r="AG4285" s="957" t="str">
        <f t="shared" si="66"/>
        <v/>
      </c>
    </row>
    <row r="4286" spans="33:33" x14ac:dyDescent="0.3">
      <c r="AG4286" s="957" t="str">
        <f t="shared" si="66"/>
        <v/>
      </c>
    </row>
    <row r="4287" spans="33:33" x14ac:dyDescent="0.3">
      <c r="AG4287" s="957" t="str">
        <f t="shared" si="66"/>
        <v/>
      </c>
    </row>
    <row r="4288" spans="33:33" x14ac:dyDescent="0.3">
      <c r="AG4288" s="957" t="str">
        <f t="shared" si="66"/>
        <v/>
      </c>
    </row>
    <row r="4289" spans="33:33" x14ac:dyDescent="0.3">
      <c r="AG4289" s="957" t="str">
        <f t="shared" si="66"/>
        <v/>
      </c>
    </row>
    <row r="4290" spans="33:33" x14ac:dyDescent="0.3">
      <c r="AG4290" s="957" t="str">
        <f t="shared" si="66"/>
        <v/>
      </c>
    </row>
    <row r="4291" spans="33:33" x14ac:dyDescent="0.3">
      <c r="AG4291" s="957" t="str">
        <f t="shared" ref="AG4291:AG4354" si="67">LEFT(A4291,12)</f>
        <v/>
      </c>
    </row>
    <row r="4292" spans="33:33" x14ac:dyDescent="0.3">
      <c r="AG4292" s="957" t="str">
        <f t="shared" si="67"/>
        <v/>
      </c>
    </row>
    <row r="4293" spans="33:33" x14ac:dyDescent="0.3">
      <c r="AG4293" s="957" t="str">
        <f t="shared" si="67"/>
        <v/>
      </c>
    </row>
    <row r="4294" spans="33:33" x14ac:dyDescent="0.3">
      <c r="AG4294" s="957" t="str">
        <f t="shared" si="67"/>
        <v/>
      </c>
    </row>
    <row r="4295" spans="33:33" x14ac:dyDescent="0.3">
      <c r="AG4295" s="957" t="str">
        <f t="shared" si="67"/>
        <v/>
      </c>
    </row>
    <row r="4296" spans="33:33" x14ac:dyDescent="0.3">
      <c r="AG4296" s="957" t="str">
        <f t="shared" si="67"/>
        <v/>
      </c>
    </row>
    <row r="4297" spans="33:33" x14ac:dyDescent="0.3">
      <c r="AG4297" s="957" t="str">
        <f t="shared" si="67"/>
        <v/>
      </c>
    </row>
    <row r="4298" spans="33:33" x14ac:dyDescent="0.3">
      <c r="AG4298" s="957" t="str">
        <f t="shared" si="67"/>
        <v/>
      </c>
    </row>
    <row r="4299" spans="33:33" x14ac:dyDescent="0.3">
      <c r="AG4299" s="957" t="str">
        <f t="shared" si="67"/>
        <v/>
      </c>
    </row>
    <row r="4300" spans="33:33" x14ac:dyDescent="0.3">
      <c r="AG4300" s="957" t="str">
        <f t="shared" si="67"/>
        <v/>
      </c>
    </row>
    <row r="4301" spans="33:33" x14ac:dyDescent="0.3">
      <c r="AG4301" s="957" t="str">
        <f t="shared" si="67"/>
        <v/>
      </c>
    </row>
    <row r="4302" spans="33:33" x14ac:dyDescent="0.3">
      <c r="AG4302" s="957" t="str">
        <f t="shared" si="67"/>
        <v/>
      </c>
    </row>
    <row r="4303" spans="33:33" x14ac:dyDescent="0.3">
      <c r="AG4303" s="957" t="str">
        <f t="shared" si="67"/>
        <v/>
      </c>
    </row>
    <row r="4304" spans="33:33" x14ac:dyDescent="0.3">
      <c r="AG4304" s="957" t="str">
        <f t="shared" si="67"/>
        <v/>
      </c>
    </row>
    <row r="4305" spans="33:33" x14ac:dyDescent="0.3">
      <c r="AG4305" s="957" t="str">
        <f t="shared" si="67"/>
        <v/>
      </c>
    </row>
    <row r="4306" spans="33:33" x14ac:dyDescent="0.3">
      <c r="AG4306" s="957" t="str">
        <f t="shared" si="67"/>
        <v/>
      </c>
    </row>
    <row r="4307" spans="33:33" x14ac:dyDescent="0.3">
      <c r="AG4307" s="957" t="str">
        <f t="shared" si="67"/>
        <v/>
      </c>
    </row>
    <row r="4308" spans="33:33" x14ac:dyDescent="0.3">
      <c r="AG4308" s="957" t="str">
        <f t="shared" si="67"/>
        <v/>
      </c>
    </row>
    <row r="4309" spans="33:33" x14ac:dyDescent="0.3">
      <c r="AG4309" s="957" t="str">
        <f t="shared" si="67"/>
        <v/>
      </c>
    </row>
    <row r="4310" spans="33:33" x14ac:dyDescent="0.3">
      <c r="AG4310" s="957" t="str">
        <f t="shared" si="67"/>
        <v/>
      </c>
    </row>
    <row r="4311" spans="33:33" x14ac:dyDescent="0.3">
      <c r="AG4311" s="957" t="str">
        <f t="shared" si="67"/>
        <v/>
      </c>
    </row>
    <row r="4312" spans="33:33" x14ac:dyDescent="0.3">
      <c r="AG4312" s="957" t="str">
        <f t="shared" si="67"/>
        <v/>
      </c>
    </row>
    <row r="4313" spans="33:33" x14ac:dyDescent="0.3">
      <c r="AG4313" s="957" t="str">
        <f t="shared" si="67"/>
        <v/>
      </c>
    </row>
    <row r="4314" spans="33:33" x14ac:dyDescent="0.3">
      <c r="AG4314" s="957" t="str">
        <f t="shared" si="67"/>
        <v/>
      </c>
    </row>
    <row r="4315" spans="33:33" x14ac:dyDescent="0.3">
      <c r="AG4315" s="957" t="str">
        <f t="shared" si="67"/>
        <v/>
      </c>
    </row>
    <row r="4316" spans="33:33" x14ac:dyDescent="0.3">
      <c r="AG4316" s="957" t="str">
        <f t="shared" si="67"/>
        <v/>
      </c>
    </row>
    <row r="4317" spans="33:33" x14ac:dyDescent="0.3">
      <c r="AG4317" s="957" t="str">
        <f t="shared" si="67"/>
        <v/>
      </c>
    </row>
    <row r="4318" spans="33:33" x14ac:dyDescent="0.3">
      <c r="AG4318" s="957" t="str">
        <f t="shared" si="67"/>
        <v/>
      </c>
    </row>
    <row r="4319" spans="33:33" x14ac:dyDescent="0.3">
      <c r="AG4319" s="957" t="str">
        <f t="shared" si="67"/>
        <v/>
      </c>
    </row>
    <row r="4320" spans="33:33" x14ac:dyDescent="0.3">
      <c r="AG4320" s="957" t="str">
        <f t="shared" si="67"/>
        <v/>
      </c>
    </row>
    <row r="4321" spans="33:33" x14ac:dyDescent="0.3">
      <c r="AG4321" s="957" t="str">
        <f t="shared" si="67"/>
        <v/>
      </c>
    </row>
    <row r="4322" spans="33:33" x14ac:dyDescent="0.3">
      <c r="AG4322" s="957" t="str">
        <f t="shared" si="67"/>
        <v/>
      </c>
    </row>
    <row r="4323" spans="33:33" x14ac:dyDescent="0.3">
      <c r="AG4323" s="957" t="str">
        <f t="shared" si="67"/>
        <v/>
      </c>
    </row>
    <row r="4324" spans="33:33" x14ac:dyDescent="0.3">
      <c r="AG4324" s="957" t="str">
        <f t="shared" si="67"/>
        <v/>
      </c>
    </row>
    <row r="4325" spans="33:33" x14ac:dyDescent="0.3">
      <c r="AG4325" s="957" t="str">
        <f t="shared" si="67"/>
        <v/>
      </c>
    </row>
    <row r="4326" spans="33:33" x14ac:dyDescent="0.3">
      <c r="AG4326" s="957" t="str">
        <f t="shared" si="67"/>
        <v/>
      </c>
    </row>
    <row r="4327" spans="33:33" x14ac:dyDescent="0.3">
      <c r="AG4327" s="957" t="str">
        <f t="shared" si="67"/>
        <v/>
      </c>
    </row>
    <row r="4328" spans="33:33" x14ac:dyDescent="0.3">
      <c r="AG4328" s="957" t="str">
        <f t="shared" si="67"/>
        <v/>
      </c>
    </row>
    <row r="4329" spans="33:33" x14ac:dyDescent="0.3">
      <c r="AG4329" s="957" t="str">
        <f t="shared" si="67"/>
        <v/>
      </c>
    </row>
    <row r="4330" spans="33:33" x14ac:dyDescent="0.3">
      <c r="AG4330" s="957" t="str">
        <f t="shared" si="67"/>
        <v/>
      </c>
    </row>
    <row r="4331" spans="33:33" x14ac:dyDescent="0.3">
      <c r="AG4331" s="957" t="str">
        <f t="shared" si="67"/>
        <v/>
      </c>
    </row>
    <row r="4332" spans="33:33" x14ac:dyDescent="0.3">
      <c r="AG4332" s="957" t="str">
        <f t="shared" si="67"/>
        <v/>
      </c>
    </row>
    <row r="4333" spans="33:33" x14ac:dyDescent="0.3">
      <c r="AG4333" s="957" t="str">
        <f t="shared" si="67"/>
        <v/>
      </c>
    </row>
    <row r="4334" spans="33:33" x14ac:dyDescent="0.3">
      <c r="AG4334" s="957" t="str">
        <f t="shared" si="67"/>
        <v/>
      </c>
    </row>
    <row r="4335" spans="33:33" x14ac:dyDescent="0.3">
      <c r="AG4335" s="957" t="str">
        <f t="shared" si="67"/>
        <v/>
      </c>
    </row>
    <row r="4336" spans="33:33" x14ac:dyDescent="0.3">
      <c r="AG4336" s="957" t="str">
        <f t="shared" si="67"/>
        <v/>
      </c>
    </row>
    <row r="4337" spans="33:33" x14ac:dyDescent="0.3">
      <c r="AG4337" s="957" t="str">
        <f t="shared" si="67"/>
        <v/>
      </c>
    </row>
    <row r="4338" spans="33:33" x14ac:dyDescent="0.3">
      <c r="AG4338" s="957" t="str">
        <f t="shared" si="67"/>
        <v/>
      </c>
    </row>
    <row r="4339" spans="33:33" x14ac:dyDescent="0.3">
      <c r="AG4339" s="957" t="str">
        <f t="shared" si="67"/>
        <v/>
      </c>
    </row>
    <row r="4340" spans="33:33" x14ac:dyDescent="0.3">
      <c r="AG4340" s="957" t="str">
        <f t="shared" si="67"/>
        <v/>
      </c>
    </row>
    <row r="4341" spans="33:33" x14ac:dyDescent="0.3">
      <c r="AG4341" s="957" t="str">
        <f t="shared" si="67"/>
        <v/>
      </c>
    </row>
    <row r="4342" spans="33:33" x14ac:dyDescent="0.3">
      <c r="AG4342" s="957" t="str">
        <f t="shared" si="67"/>
        <v/>
      </c>
    </row>
    <row r="4343" spans="33:33" x14ac:dyDescent="0.3">
      <c r="AG4343" s="957" t="str">
        <f t="shared" si="67"/>
        <v/>
      </c>
    </row>
    <row r="4344" spans="33:33" x14ac:dyDescent="0.3">
      <c r="AG4344" s="957" t="str">
        <f t="shared" si="67"/>
        <v/>
      </c>
    </row>
    <row r="4345" spans="33:33" x14ac:dyDescent="0.3">
      <c r="AG4345" s="957" t="str">
        <f t="shared" si="67"/>
        <v/>
      </c>
    </row>
    <row r="4346" spans="33:33" x14ac:dyDescent="0.3">
      <c r="AG4346" s="957" t="str">
        <f t="shared" si="67"/>
        <v/>
      </c>
    </row>
    <row r="4347" spans="33:33" x14ac:dyDescent="0.3">
      <c r="AG4347" s="957" t="str">
        <f t="shared" si="67"/>
        <v/>
      </c>
    </row>
    <row r="4348" spans="33:33" x14ac:dyDescent="0.3">
      <c r="AG4348" s="957" t="str">
        <f t="shared" si="67"/>
        <v/>
      </c>
    </row>
    <row r="4349" spans="33:33" x14ac:dyDescent="0.3">
      <c r="AG4349" s="957" t="str">
        <f t="shared" si="67"/>
        <v/>
      </c>
    </row>
    <row r="4350" spans="33:33" x14ac:dyDescent="0.3">
      <c r="AG4350" s="957" t="str">
        <f t="shared" si="67"/>
        <v/>
      </c>
    </row>
    <row r="4351" spans="33:33" x14ac:dyDescent="0.3">
      <c r="AG4351" s="957" t="str">
        <f t="shared" si="67"/>
        <v/>
      </c>
    </row>
    <row r="4352" spans="33:33" x14ac:dyDescent="0.3">
      <c r="AG4352" s="957" t="str">
        <f t="shared" si="67"/>
        <v/>
      </c>
    </row>
    <row r="4353" spans="33:33" x14ac:dyDescent="0.3">
      <c r="AG4353" s="957" t="str">
        <f t="shared" si="67"/>
        <v/>
      </c>
    </row>
    <row r="4354" spans="33:33" x14ac:dyDescent="0.3">
      <c r="AG4354" s="957" t="str">
        <f t="shared" si="67"/>
        <v/>
      </c>
    </row>
    <row r="4355" spans="33:33" x14ac:dyDescent="0.3">
      <c r="AG4355" s="957" t="str">
        <f t="shared" ref="AG4355:AG4418" si="68">LEFT(A4355,12)</f>
        <v/>
      </c>
    </row>
    <row r="4356" spans="33:33" x14ac:dyDescent="0.3">
      <c r="AG4356" s="957" t="str">
        <f t="shared" si="68"/>
        <v/>
      </c>
    </row>
    <row r="4357" spans="33:33" x14ac:dyDescent="0.3">
      <c r="AG4357" s="957" t="str">
        <f t="shared" si="68"/>
        <v/>
      </c>
    </row>
    <row r="4358" spans="33:33" x14ac:dyDescent="0.3">
      <c r="AG4358" s="957" t="str">
        <f t="shared" si="68"/>
        <v/>
      </c>
    </row>
    <row r="4359" spans="33:33" x14ac:dyDescent="0.3">
      <c r="AG4359" s="957" t="str">
        <f t="shared" si="68"/>
        <v/>
      </c>
    </row>
    <row r="4360" spans="33:33" x14ac:dyDescent="0.3">
      <c r="AG4360" s="957" t="str">
        <f t="shared" si="68"/>
        <v/>
      </c>
    </row>
    <row r="4361" spans="33:33" x14ac:dyDescent="0.3">
      <c r="AG4361" s="957" t="str">
        <f t="shared" si="68"/>
        <v/>
      </c>
    </row>
    <row r="4362" spans="33:33" x14ac:dyDescent="0.3">
      <c r="AG4362" s="957" t="str">
        <f t="shared" si="68"/>
        <v/>
      </c>
    </row>
    <row r="4363" spans="33:33" x14ac:dyDescent="0.3">
      <c r="AG4363" s="957" t="str">
        <f t="shared" si="68"/>
        <v/>
      </c>
    </row>
    <row r="4364" spans="33:33" x14ac:dyDescent="0.3">
      <c r="AG4364" s="957" t="str">
        <f t="shared" si="68"/>
        <v/>
      </c>
    </row>
    <row r="4365" spans="33:33" x14ac:dyDescent="0.3">
      <c r="AG4365" s="957" t="str">
        <f t="shared" si="68"/>
        <v/>
      </c>
    </row>
    <row r="4366" spans="33:33" x14ac:dyDescent="0.3">
      <c r="AG4366" s="957" t="str">
        <f t="shared" si="68"/>
        <v/>
      </c>
    </row>
    <row r="4367" spans="33:33" x14ac:dyDescent="0.3">
      <c r="AG4367" s="957" t="str">
        <f t="shared" si="68"/>
        <v/>
      </c>
    </row>
    <row r="4368" spans="33:33" x14ac:dyDescent="0.3">
      <c r="AG4368" s="957" t="str">
        <f t="shared" si="68"/>
        <v/>
      </c>
    </row>
    <row r="4369" spans="33:33" x14ac:dyDescent="0.3">
      <c r="AG4369" s="957" t="str">
        <f t="shared" si="68"/>
        <v/>
      </c>
    </row>
    <row r="4370" spans="33:33" x14ac:dyDescent="0.3">
      <c r="AG4370" s="957" t="str">
        <f t="shared" si="68"/>
        <v/>
      </c>
    </row>
    <row r="4371" spans="33:33" x14ac:dyDescent="0.3">
      <c r="AG4371" s="957" t="str">
        <f t="shared" si="68"/>
        <v/>
      </c>
    </row>
    <row r="4372" spans="33:33" x14ac:dyDescent="0.3">
      <c r="AG4372" s="957" t="str">
        <f t="shared" si="68"/>
        <v/>
      </c>
    </row>
    <row r="4373" spans="33:33" x14ac:dyDescent="0.3">
      <c r="AG4373" s="957" t="str">
        <f t="shared" si="68"/>
        <v/>
      </c>
    </row>
    <row r="4374" spans="33:33" x14ac:dyDescent="0.3">
      <c r="AG4374" s="957" t="str">
        <f t="shared" si="68"/>
        <v/>
      </c>
    </row>
    <row r="4375" spans="33:33" x14ac:dyDescent="0.3">
      <c r="AG4375" s="957" t="str">
        <f t="shared" si="68"/>
        <v/>
      </c>
    </row>
    <row r="4376" spans="33:33" x14ac:dyDescent="0.3">
      <c r="AG4376" s="957" t="str">
        <f t="shared" si="68"/>
        <v/>
      </c>
    </row>
    <row r="4377" spans="33:33" x14ac:dyDescent="0.3">
      <c r="AG4377" s="957" t="str">
        <f t="shared" si="68"/>
        <v/>
      </c>
    </row>
    <row r="4378" spans="33:33" x14ac:dyDescent="0.3">
      <c r="AG4378" s="957" t="str">
        <f t="shared" si="68"/>
        <v/>
      </c>
    </row>
    <row r="4379" spans="33:33" x14ac:dyDescent="0.3">
      <c r="AG4379" s="957" t="str">
        <f t="shared" si="68"/>
        <v/>
      </c>
    </row>
    <row r="4380" spans="33:33" x14ac:dyDescent="0.3">
      <c r="AG4380" s="957" t="str">
        <f t="shared" si="68"/>
        <v/>
      </c>
    </row>
    <row r="4381" spans="33:33" x14ac:dyDescent="0.3">
      <c r="AG4381" s="957" t="str">
        <f t="shared" si="68"/>
        <v/>
      </c>
    </row>
    <row r="4382" spans="33:33" x14ac:dyDescent="0.3">
      <c r="AG4382" s="957" t="str">
        <f t="shared" si="68"/>
        <v/>
      </c>
    </row>
    <row r="4383" spans="33:33" x14ac:dyDescent="0.3">
      <c r="AG4383" s="957" t="str">
        <f t="shared" si="68"/>
        <v/>
      </c>
    </row>
    <row r="4384" spans="33:33" x14ac:dyDescent="0.3">
      <c r="AG4384" s="957" t="str">
        <f t="shared" si="68"/>
        <v/>
      </c>
    </row>
    <row r="4385" spans="33:33" x14ac:dyDescent="0.3">
      <c r="AG4385" s="957" t="str">
        <f t="shared" si="68"/>
        <v/>
      </c>
    </row>
    <row r="4386" spans="33:33" x14ac:dyDescent="0.3">
      <c r="AG4386" s="957" t="str">
        <f t="shared" si="68"/>
        <v/>
      </c>
    </row>
    <row r="4387" spans="33:33" x14ac:dyDescent="0.3">
      <c r="AG4387" s="957" t="str">
        <f t="shared" si="68"/>
        <v/>
      </c>
    </row>
    <row r="4388" spans="33:33" x14ac:dyDescent="0.3">
      <c r="AG4388" s="957" t="str">
        <f t="shared" si="68"/>
        <v/>
      </c>
    </row>
    <row r="4389" spans="33:33" x14ac:dyDescent="0.3">
      <c r="AG4389" s="957" t="str">
        <f t="shared" si="68"/>
        <v/>
      </c>
    </row>
    <row r="4390" spans="33:33" x14ac:dyDescent="0.3">
      <c r="AG4390" s="957" t="str">
        <f t="shared" si="68"/>
        <v/>
      </c>
    </row>
    <row r="4391" spans="33:33" x14ac:dyDescent="0.3">
      <c r="AG4391" s="957" t="str">
        <f t="shared" si="68"/>
        <v/>
      </c>
    </row>
    <row r="4392" spans="33:33" x14ac:dyDescent="0.3">
      <c r="AG4392" s="957" t="str">
        <f t="shared" si="68"/>
        <v/>
      </c>
    </row>
    <row r="4393" spans="33:33" x14ac:dyDescent="0.3">
      <c r="AG4393" s="957" t="str">
        <f t="shared" si="68"/>
        <v/>
      </c>
    </row>
    <row r="4394" spans="33:33" x14ac:dyDescent="0.3">
      <c r="AG4394" s="957" t="str">
        <f t="shared" si="68"/>
        <v/>
      </c>
    </row>
    <row r="4395" spans="33:33" x14ac:dyDescent="0.3">
      <c r="AG4395" s="957" t="str">
        <f t="shared" si="68"/>
        <v/>
      </c>
    </row>
    <row r="4396" spans="33:33" x14ac:dyDescent="0.3">
      <c r="AG4396" s="957" t="str">
        <f t="shared" si="68"/>
        <v/>
      </c>
    </row>
    <row r="4397" spans="33:33" x14ac:dyDescent="0.3">
      <c r="AG4397" s="957" t="str">
        <f t="shared" si="68"/>
        <v/>
      </c>
    </row>
    <row r="4398" spans="33:33" x14ac:dyDescent="0.3">
      <c r="AG4398" s="957" t="str">
        <f t="shared" si="68"/>
        <v/>
      </c>
    </row>
    <row r="4399" spans="33:33" x14ac:dyDescent="0.3">
      <c r="AG4399" s="957" t="str">
        <f t="shared" si="68"/>
        <v/>
      </c>
    </row>
    <row r="4400" spans="33:33" x14ac:dyDescent="0.3">
      <c r="AG4400" s="957" t="str">
        <f t="shared" si="68"/>
        <v/>
      </c>
    </row>
    <row r="4401" spans="33:33" x14ac:dyDescent="0.3">
      <c r="AG4401" s="957" t="str">
        <f t="shared" si="68"/>
        <v/>
      </c>
    </row>
    <row r="4402" spans="33:33" x14ac:dyDescent="0.3">
      <c r="AG4402" s="957" t="str">
        <f t="shared" si="68"/>
        <v/>
      </c>
    </row>
    <row r="4403" spans="33:33" x14ac:dyDescent="0.3">
      <c r="AG4403" s="957" t="str">
        <f t="shared" si="68"/>
        <v/>
      </c>
    </row>
    <row r="4404" spans="33:33" x14ac:dyDescent="0.3">
      <c r="AG4404" s="957" t="str">
        <f t="shared" si="68"/>
        <v/>
      </c>
    </row>
    <row r="4405" spans="33:33" x14ac:dyDescent="0.3">
      <c r="AG4405" s="957" t="str">
        <f t="shared" si="68"/>
        <v/>
      </c>
    </row>
    <row r="4406" spans="33:33" x14ac:dyDescent="0.3">
      <c r="AG4406" s="957" t="str">
        <f t="shared" si="68"/>
        <v/>
      </c>
    </row>
    <row r="4407" spans="33:33" x14ac:dyDescent="0.3">
      <c r="AG4407" s="957" t="str">
        <f t="shared" si="68"/>
        <v/>
      </c>
    </row>
    <row r="4408" spans="33:33" x14ac:dyDescent="0.3">
      <c r="AG4408" s="957" t="str">
        <f t="shared" si="68"/>
        <v/>
      </c>
    </row>
    <row r="4409" spans="33:33" x14ac:dyDescent="0.3">
      <c r="AG4409" s="957" t="str">
        <f t="shared" si="68"/>
        <v/>
      </c>
    </row>
    <row r="4410" spans="33:33" x14ac:dyDescent="0.3">
      <c r="AG4410" s="957" t="str">
        <f t="shared" si="68"/>
        <v/>
      </c>
    </row>
    <row r="4411" spans="33:33" x14ac:dyDescent="0.3">
      <c r="AG4411" s="957" t="str">
        <f t="shared" si="68"/>
        <v/>
      </c>
    </row>
    <row r="4412" spans="33:33" x14ac:dyDescent="0.3">
      <c r="AG4412" s="957" t="str">
        <f t="shared" si="68"/>
        <v/>
      </c>
    </row>
    <row r="4413" spans="33:33" x14ac:dyDescent="0.3">
      <c r="AG4413" s="957" t="str">
        <f t="shared" si="68"/>
        <v/>
      </c>
    </row>
    <row r="4414" spans="33:33" x14ac:dyDescent="0.3">
      <c r="AG4414" s="957" t="str">
        <f t="shared" si="68"/>
        <v/>
      </c>
    </row>
    <row r="4415" spans="33:33" x14ac:dyDescent="0.3">
      <c r="AG4415" s="957" t="str">
        <f t="shared" si="68"/>
        <v/>
      </c>
    </row>
    <row r="4416" spans="33:33" x14ac:dyDescent="0.3">
      <c r="AG4416" s="957" t="str">
        <f t="shared" si="68"/>
        <v/>
      </c>
    </row>
    <row r="4417" spans="33:33" x14ac:dyDescent="0.3">
      <c r="AG4417" s="957" t="str">
        <f t="shared" si="68"/>
        <v/>
      </c>
    </row>
    <row r="4418" spans="33:33" x14ac:dyDescent="0.3">
      <c r="AG4418" s="957" t="str">
        <f t="shared" si="68"/>
        <v/>
      </c>
    </row>
    <row r="4419" spans="33:33" x14ac:dyDescent="0.3">
      <c r="AG4419" s="957" t="str">
        <f t="shared" ref="AG4419:AG4482" si="69">LEFT(A4419,12)</f>
        <v/>
      </c>
    </row>
    <row r="4420" spans="33:33" x14ac:dyDescent="0.3">
      <c r="AG4420" s="957" t="str">
        <f t="shared" si="69"/>
        <v/>
      </c>
    </row>
    <row r="4421" spans="33:33" x14ac:dyDescent="0.3">
      <c r="AG4421" s="957" t="str">
        <f t="shared" si="69"/>
        <v/>
      </c>
    </row>
    <row r="4422" spans="33:33" x14ac:dyDescent="0.3">
      <c r="AG4422" s="957" t="str">
        <f t="shared" si="69"/>
        <v/>
      </c>
    </row>
    <row r="4423" spans="33:33" x14ac:dyDescent="0.3">
      <c r="AG4423" s="957" t="str">
        <f t="shared" si="69"/>
        <v/>
      </c>
    </row>
    <row r="4424" spans="33:33" x14ac:dyDescent="0.3">
      <c r="AG4424" s="957" t="str">
        <f t="shared" si="69"/>
        <v/>
      </c>
    </row>
    <row r="4425" spans="33:33" x14ac:dyDescent="0.3">
      <c r="AG4425" s="957" t="str">
        <f t="shared" si="69"/>
        <v/>
      </c>
    </row>
    <row r="4426" spans="33:33" x14ac:dyDescent="0.3">
      <c r="AG4426" s="957" t="str">
        <f t="shared" si="69"/>
        <v/>
      </c>
    </row>
    <row r="4427" spans="33:33" x14ac:dyDescent="0.3">
      <c r="AG4427" s="957" t="str">
        <f t="shared" si="69"/>
        <v/>
      </c>
    </row>
    <row r="4428" spans="33:33" x14ac:dyDescent="0.3">
      <c r="AG4428" s="957" t="str">
        <f t="shared" si="69"/>
        <v/>
      </c>
    </row>
    <row r="4429" spans="33:33" x14ac:dyDescent="0.3">
      <c r="AG4429" s="957" t="str">
        <f t="shared" si="69"/>
        <v/>
      </c>
    </row>
    <row r="4430" spans="33:33" x14ac:dyDescent="0.3">
      <c r="AG4430" s="957" t="str">
        <f t="shared" si="69"/>
        <v/>
      </c>
    </row>
    <row r="4431" spans="33:33" x14ac:dyDescent="0.3">
      <c r="AG4431" s="957" t="str">
        <f t="shared" si="69"/>
        <v/>
      </c>
    </row>
    <row r="4432" spans="33:33" x14ac:dyDescent="0.3">
      <c r="AG4432" s="957" t="str">
        <f t="shared" si="69"/>
        <v/>
      </c>
    </row>
    <row r="4433" spans="33:33" x14ac:dyDescent="0.3">
      <c r="AG4433" s="957" t="str">
        <f t="shared" si="69"/>
        <v/>
      </c>
    </row>
    <row r="4434" spans="33:33" x14ac:dyDescent="0.3">
      <c r="AG4434" s="957" t="str">
        <f t="shared" si="69"/>
        <v/>
      </c>
    </row>
    <row r="4435" spans="33:33" x14ac:dyDescent="0.3">
      <c r="AG4435" s="957" t="str">
        <f t="shared" si="69"/>
        <v/>
      </c>
    </row>
    <row r="4436" spans="33:33" x14ac:dyDescent="0.3">
      <c r="AG4436" s="957" t="str">
        <f t="shared" si="69"/>
        <v/>
      </c>
    </row>
    <row r="4437" spans="33:33" x14ac:dyDescent="0.3">
      <c r="AG4437" s="957" t="str">
        <f t="shared" si="69"/>
        <v/>
      </c>
    </row>
    <row r="4438" spans="33:33" x14ac:dyDescent="0.3">
      <c r="AG4438" s="957" t="str">
        <f t="shared" si="69"/>
        <v/>
      </c>
    </row>
    <row r="4439" spans="33:33" x14ac:dyDescent="0.3">
      <c r="AG4439" s="957" t="str">
        <f t="shared" si="69"/>
        <v/>
      </c>
    </row>
    <row r="4440" spans="33:33" x14ac:dyDescent="0.3">
      <c r="AG4440" s="957" t="str">
        <f t="shared" si="69"/>
        <v/>
      </c>
    </row>
    <row r="4441" spans="33:33" x14ac:dyDescent="0.3">
      <c r="AG4441" s="957" t="str">
        <f t="shared" si="69"/>
        <v/>
      </c>
    </row>
    <row r="4442" spans="33:33" x14ac:dyDescent="0.3">
      <c r="AG4442" s="957" t="str">
        <f t="shared" si="69"/>
        <v/>
      </c>
    </row>
    <row r="4443" spans="33:33" x14ac:dyDescent="0.3">
      <c r="AG4443" s="957" t="str">
        <f t="shared" si="69"/>
        <v/>
      </c>
    </row>
    <row r="4444" spans="33:33" x14ac:dyDescent="0.3">
      <c r="AG4444" s="957" t="str">
        <f t="shared" si="69"/>
        <v/>
      </c>
    </row>
    <row r="4445" spans="33:33" x14ac:dyDescent="0.3">
      <c r="AG4445" s="957" t="str">
        <f t="shared" si="69"/>
        <v/>
      </c>
    </row>
    <row r="4446" spans="33:33" x14ac:dyDescent="0.3">
      <c r="AG4446" s="957" t="str">
        <f t="shared" si="69"/>
        <v/>
      </c>
    </row>
    <row r="4447" spans="33:33" x14ac:dyDescent="0.3">
      <c r="AG4447" s="957" t="str">
        <f t="shared" si="69"/>
        <v/>
      </c>
    </row>
    <row r="4448" spans="33:33" x14ac:dyDescent="0.3">
      <c r="AG4448" s="957" t="str">
        <f t="shared" si="69"/>
        <v/>
      </c>
    </row>
    <row r="4449" spans="33:33" x14ac:dyDescent="0.3">
      <c r="AG4449" s="957" t="str">
        <f t="shared" si="69"/>
        <v/>
      </c>
    </row>
    <row r="4450" spans="33:33" x14ac:dyDescent="0.3">
      <c r="AG4450" s="957" t="str">
        <f t="shared" si="69"/>
        <v/>
      </c>
    </row>
    <row r="4451" spans="33:33" x14ac:dyDescent="0.3">
      <c r="AG4451" s="957" t="str">
        <f t="shared" si="69"/>
        <v/>
      </c>
    </row>
    <row r="4452" spans="33:33" x14ac:dyDescent="0.3">
      <c r="AG4452" s="957" t="str">
        <f t="shared" si="69"/>
        <v/>
      </c>
    </row>
    <row r="4453" spans="33:33" x14ac:dyDescent="0.3">
      <c r="AG4453" s="957" t="str">
        <f t="shared" si="69"/>
        <v/>
      </c>
    </row>
    <row r="4454" spans="33:33" x14ac:dyDescent="0.3">
      <c r="AG4454" s="957" t="str">
        <f t="shared" si="69"/>
        <v/>
      </c>
    </row>
    <row r="4455" spans="33:33" x14ac:dyDescent="0.3">
      <c r="AG4455" s="957" t="str">
        <f t="shared" si="69"/>
        <v/>
      </c>
    </row>
    <row r="4456" spans="33:33" x14ac:dyDescent="0.3">
      <c r="AG4456" s="957" t="str">
        <f t="shared" si="69"/>
        <v/>
      </c>
    </row>
    <row r="4457" spans="33:33" x14ac:dyDescent="0.3">
      <c r="AG4457" s="957" t="str">
        <f t="shared" si="69"/>
        <v/>
      </c>
    </row>
    <row r="4458" spans="33:33" x14ac:dyDescent="0.3">
      <c r="AG4458" s="957" t="str">
        <f t="shared" si="69"/>
        <v/>
      </c>
    </row>
    <row r="4459" spans="33:33" x14ac:dyDescent="0.3">
      <c r="AG4459" s="957" t="str">
        <f t="shared" si="69"/>
        <v/>
      </c>
    </row>
    <row r="4460" spans="33:33" x14ac:dyDescent="0.3">
      <c r="AG4460" s="957" t="str">
        <f t="shared" si="69"/>
        <v/>
      </c>
    </row>
    <row r="4461" spans="33:33" x14ac:dyDescent="0.3">
      <c r="AG4461" s="957" t="str">
        <f t="shared" si="69"/>
        <v/>
      </c>
    </row>
    <row r="4462" spans="33:33" x14ac:dyDescent="0.3">
      <c r="AG4462" s="957" t="str">
        <f t="shared" si="69"/>
        <v/>
      </c>
    </row>
    <row r="4463" spans="33:33" x14ac:dyDescent="0.3">
      <c r="AG4463" s="957" t="str">
        <f t="shared" si="69"/>
        <v/>
      </c>
    </row>
    <row r="4464" spans="33:33" x14ac:dyDescent="0.3">
      <c r="AG4464" s="957" t="str">
        <f t="shared" si="69"/>
        <v/>
      </c>
    </row>
    <row r="4465" spans="33:33" x14ac:dyDescent="0.3">
      <c r="AG4465" s="957" t="str">
        <f t="shared" si="69"/>
        <v/>
      </c>
    </row>
    <row r="4466" spans="33:33" x14ac:dyDescent="0.3">
      <c r="AG4466" s="957" t="str">
        <f t="shared" si="69"/>
        <v/>
      </c>
    </row>
    <row r="4467" spans="33:33" x14ac:dyDescent="0.3">
      <c r="AG4467" s="957" t="str">
        <f t="shared" si="69"/>
        <v/>
      </c>
    </row>
    <row r="4468" spans="33:33" x14ac:dyDescent="0.3">
      <c r="AG4468" s="957" t="str">
        <f t="shared" si="69"/>
        <v/>
      </c>
    </row>
    <row r="4469" spans="33:33" x14ac:dyDescent="0.3">
      <c r="AG4469" s="957" t="str">
        <f t="shared" si="69"/>
        <v/>
      </c>
    </row>
    <row r="4470" spans="33:33" x14ac:dyDescent="0.3">
      <c r="AG4470" s="957" t="str">
        <f t="shared" si="69"/>
        <v/>
      </c>
    </row>
    <row r="4471" spans="33:33" x14ac:dyDescent="0.3">
      <c r="AG4471" s="957" t="str">
        <f t="shared" si="69"/>
        <v/>
      </c>
    </row>
    <row r="4472" spans="33:33" x14ac:dyDescent="0.3">
      <c r="AG4472" s="957" t="str">
        <f t="shared" si="69"/>
        <v/>
      </c>
    </row>
    <row r="4473" spans="33:33" x14ac:dyDescent="0.3">
      <c r="AG4473" s="957" t="str">
        <f t="shared" si="69"/>
        <v/>
      </c>
    </row>
    <row r="4474" spans="33:33" x14ac:dyDescent="0.3">
      <c r="AG4474" s="957" t="str">
        <f t="shared" si="69"/>
        <v/>
      </c>
    </row>
    <row r="4475" spans="33:33" x14ac:dyDescent="0.3">
      <c r="AG4475" s="957" t="str">
        <f t="shared" si="69"/>
        <v/>
      </c>
    </row>
    <row r="4476" spans="33:33" x14ac:dyDescent="0.3">
      <c r="AG4476" s="957" t="str">
        <f t="shared" si="69"/>
        <v/>
      </c>
    </row>
    <row r="4477" spans="33:33" x14ac:dyDescent="0.3">
      <c r="AG4477" s="957" t="str">
        <f t="shared" si="69"/>
        <v/>
      </c>
    </row>
    <row r="4478" spans="33:33" x14ac:dyDescent="0.3">
      <c r="AG4478" s="957" t="str">
        <f t="shared" si="69"/>
        <v/>
      </c>
    </row>
    <row r="4479" spans="33:33" x14ac:dyDescent="0.3">
      <c r="AG4479" s="957" t="str">
        <f t="shared" si="69"/>
        <v/>
      </c>
    </row>
    <row r="4480" spans="33:33" x14ac:dyDescent="0.3">
      <c r="AG4480" s="957" t="str">
        <f t="shared" si="69"/>
        <v/>
      </c>
    </row>
    <row r="4481" spans="33:33" x14ac:dyDescent="0.3">
      <c r="AG4481" s="957" t="str">
        <f t="shared" si="69"/>
        <v/>
      </c>
    </row>
    <row r="4482" spans="33:33" x14ac:dyDescent="0.3">
      <c r="AG4482" s="957" t="str">
        <f t="shared" si="69"/>
        <v/>
      </c>
    </row>
    <row r="4483" spans="33:33" x14ac:dyDescent="0.3">
      <c r="AG4483" s="957" t="str">
        <f t="shared" ref="AG4483:AG4546" si="70">LEFT(A4483,12)</f>
        <v/>
      </c>
    </row>
    <row r="4484" spans="33:33" x14ac:dyDescent="0.3">
      <c r="AG4484" s="957" t="str">
        <f t="shared" si="70"/>
        <v/>
      </c>
    </row>
    <row r="4485" spans="33:33" x14ac:dyDescent="0.3">
      <c r="AG4485" s="957" t="str">
        <f t="shared" si="70"/>
        <v/>
      </c>
    </row>
    <row r="4486" spans="33:33" x14ac:dyDescent="0.3">
      <c r="AG4486" s="957" t="str">
        <f t="shared" si="70"/>
        <v/>
      </c>
    </row>
    <row r="4487" spans="33:33" x14ac:dyDescent="0.3">
      <c r="AG4487" s="957" t="str">
        <f t="shared" si="70"/>
        <v/>
      </c>
    </row>
    <row r="4488" spans="33:33" x14ac:dyDescent="0.3">
      <c r="AG4488" s="957" t="str">
        <f t="shared" si="70"/>
        <v/>
      </c>
    </row>
    <row r="4489" spans="33:33" x14ac:dyDescent="0.3">
      <c r="AG4489" s="957" t="str">
        <f t="shared" si="70"/>
        <v/>
      </c>
    </row>
    <row r="4490" spans="33:33" x14ac:dyDescent="0.3">
      <c r="AG4490" s="957" t="str">
        <f t="shared" si="70"/>
        <v/>
      </c>
    </row>
    <row r="4491" spans="33:33" x14ac:dyDescent="0.3">
      <c r="AG4491" s="957" t="str">
        <f t="shared" si="70"/>
        <v/>
      </c>
    </row>
    <row r="4492" spans="33:33" x14ac:dyDescent="0.3">
      <c r="AG4492" s="957" t="str">
        <f t="shared" si="70"/>
        <v/>
      </c>
    </row>
    <row r="4493" spans="33:33" x14ac:dyDescent="0.3">
      <c r="AG4493" s="957" t="str">
        <f t="shared" si="70"/>
        <v/>
      </c>
    </row>
    <row r="4494" spans="33:33" x14ac:dyDescent="0.3">
      <c r="AG4494" s="957" t="str">
        <f t="shared" si="70"/>
        <v/>
      </c>
    </row>
    <row r="4495" spans="33:33" x14ac:dyDescent="0.3">
      <c r="AG4495" s="957" t="str">
        <f t="shared" si="70"/>
        <v/>
      </c>
    </row>
    <row r="4496" spans="33:33" x14ac:dyDescent="0.3">
      <c r="AG4496" s="957" t="str">
        <f t="shared" si="70"/>
        <v/>
      </c>
    </row>
    <row r="4497" spans="33:33" x14ac:dyDescent="0.3">
      <c r="AG4497" s="957" t="str">
        <f t="shared" si="70"/>
        <v/>
      </c>
    </row>
    <row r="4498" spans="33:33" x14ac:dyDescent="0.3">
      <c r="AG4498" s="957" t="str">
        <f t="shared" si="70"/>
        <v/>
      </c>
    </row>
    <row r="4499" spans="33:33" x14ac:dyDescent="0.3">
      <c r="AG4499" s="957" t="str">
        <f t="shared" si="70"/>
        <v/>
      </c>
    </row>
    <row r="4500" spans="33:33" x14ac:dyDescent="0.3">
      <c r="AG4500" s="957" t="str">
        <f t="shared" si="70"/>
        <v/>
      </c>
    </row>
    <row r="4501" spans="33:33" x14ac:dyDescent="0.3">
      <c r="AG4501" s="957" t="str">
        <f t="shared" si="70"/>
        <v/>
      </c>
    </row>
    <row r="4502" spans="33:33" x14ac:dyDescent="0.3">
      <c r="AG4502" s="957" t="str">
        <f t="shared" si="70"/>
        <v/>
      </c>
    </row>
    <row r="4503" spans="33:33" x14ac:dyDescent="0.3">
      <c r="AG4503" s="957" t="str">
        <f t="shared" si="70"/>
        <v/>
      </c>
    </row>
    <row r="4504" spans="33:33" x14ac:dyDescent="0.3">
      <c r="AG4504" s="957" t="str">
        <f t="shared" si="70"/>
        <v/>
      </c>
    </row>
    <row r="4505" spans="33:33" x14ac:dyDescent="0.3">
      <c r="AG4505" s="957" t="str">
        <f t="shared" si="70"/>
        <v/>
      </c>
    </row>
    <row r="4506" spans="33:33" x14ac:dyDescent="0.3">
      <c r="AG4506" s="957" t="str">
        <f t="shared" si="70"/>
        <v/>
      </c>
    </row>
    <row r="4507" spans="33:33" x14ac:dyDescent="0.3">
      <c r="AG4507" s="957" t="str">
        <f t="shared" si="70"/>
        <v/>
      </c>
    </row>
    <row r="4508" spans="33:33" x14ac:dyDescent="0.3">
      <c r="AG4508" s="957" t="str">
        <f t="shared" si="70"/>
        <v/>
      </c>
    </row>
    <row r="4509" spans="33:33" x14ac:dyDescent="0.3">
      <c r="AG4509" s="957" t="str">
        <f t="shared" si="70"/>
        <v/>
      </c>
    </row>
    <row r="4510" spans="33:33" x14ac:dyDescent="0.3">
      <c r="AG4510" s="957" t="str">
        <f t="shared" si="70"/>
        <v/>
      </c>
    </row>
    <row r="4511" spans="33:33" x14ac:dyDescent="0.3">
      <c r="AG4511" s="957" t="str">
        <f t="shared" si="70"/>
        <v/>
      </c>
    </row>
    <row r="4512" spans="33:33" x14ac:dyDescent="0.3">
      <c r="AG4512" s="957" t="str">
        <f t="shared" si="70"/>
        <v/>
      </c>
    </row>
    <row r="4513" spans="33:33" x14ac:dyDescent="0.3">
      <c r="AG4513" s="957" t="str">
        <f t="shared" si="70"/>
        <v/>
      </c>
    </row>
    <row r="4514" spans="33:33" x14ac:dyDescent="0.3">
      <c r="AG4514" s="957" t="str">
        <f t="shared" si="70"/>
        <v/>
      </c>
    </row>
    <row r="4515" spans="33:33" x14ac:dyDescent="0.3">
      <c r="AG4515" s="957" t="str">
        <f t="shared" si="70"/>
        <v/>
      </c>
    </row>
    <row r="4516" spans="33:33" x14ac:dyDescent="0.3">
      <c r="AG4516" s="957" t="str">
        <f t="shared" si="70"/>
        <v/>
      </c>
    </row>
    <row r="4517" spans="33:33" x14ac:dyDescent="0.3">
      <c r="AG4517" s="957" t="str">
        <f t="shared" si="70"/>
        <v/>
      </c>
    </row>
    <row r="4518" spans="33:33" x14ac:dyDescent="0.3">
      <c r="AG4518" s="957" t="str">
        <f t="shared" si="70"/>
        <v/>
      </c>
    </row>
    <row r="4519" spans="33:33" x14ac:dyDescent="0.3">
      <c r="AG4519" s="957" t="str">
        <f t="shared" si="70"/>
        <v/>
      </c>
    </row>
    <row r="4520" spans="33:33" x14ac:dyDescent="0.3">
      <c r="AG4520" s="957" t="str">
        <f t="shared" si="70"/>
        <v/>
      </c>
    </row>
    <row r="4521" spans="33:33" x14ac:dyDescent="0.3">
      <c r="AG4521" s="957" t="str">
        <f t="shared" si="70"/>
        <v/>
      </c>
    </row>
    <row r="4522" spans="33:33" x14ac:dyDescent="0.3">
      <c r="AG4522" s="957" t="str">
        <f t="shared" si="70"/>
        <v/>
      </c>
    </row>
    <row r="4523" spans="33:33" x14ac:dyDescent="0.3">
      <c r="AG4523" s="957" t="str">
        <f t="shared" si="70"/>
        <v/>
      </c>
    </row>
    <row r="4524" spans="33:33" x14ac:dyDescent="0.3">
      <c r="AG4524" s="957" t="str">
        <f t="shared" si="70"/>
        <v/>
      </c>
    </row>
    <row r="4525" spans="33:33" x14ac:dyDescent="0.3">
      <c r="AG4525" s="957" t="str">
        <f t="shared" si="70"/>
        <v/>
      </c>
    </row>
    <row r="4526" spans="33:33" x14ac:dyDescent="0.3">
      <c r="AG4526" s="957" t="str">
        <f t="shared" si="70"/>
        <v/>
      </c>
    </row>
    <row r="4527" spans="33:33" x14ac:dyDescent="0.3">
      <c r="AG4527" s="957" t="str">
        <f t="shared" si="70"/>
        <v/>
      </c>
    </row>
    <row r="4528" spans="33:33" x14ac:dyDescent="0.3">
      <c r="AG4528" s="957" t="str">
        <f t="shared" si="70"/>
        <v/>
      </c>
    </row>
    <row r="4529" spans="33:33" x14ac:dyDescent="0.3">
      <c r="AG4529" s="957" t="str">
        <f t="shared" si="70"/>
        <v/>
      </c>
    </row>
    <row r="4530" spans="33:33" x14ac:dyDescent="0.3">
      <c r="AG4530" s="957" t="str">
        <f t="shared" si="70"/>
        <v/>
      </c>
    </row>
    <row r="4531" spans="33:33" x14ac:dyDescent="0.3">
      <c r="AG4531" s="957" t="str">
        <f t="shared" si="70"/>
        <v/>
      </c>
    </row>
    <row r="4532" spans="33:33" x14ac:dyDescent="0.3">
      <c r="AG4532" s="957" t="str">
        <f t="shared" si="70"/>
        <v/>
      </c>
    </row>
    <row r="4533" spans="33:33" x14ac:dyDescent="0.3">
      <c r="AG4533" s="957" t="str">
        <f t="shared" si="70"/>
        <v/>
      </c>
    </row>
    <row r="4534" spans="33:33" x14ac:dyDescent="0.3">
      <c r="AG4534" s="957" t="str">
        <f t="shared" si="70"/>
        <v/>
      </c>
    </row>
    <row r="4535" spans="33:33" x14ac:dyDescent="0.3">
      <c r="AG4535" s="957" t="str">
        <f t="shared" si="70"/>
        <v/>
      </c>
    </row>
    <row r="4536" spans="33:33" x14ac:dyDescent="0.3">
      <c r="AG4536" s="957" t="str">
        <f t="shared" si="70"/>
        <v/>
      </c>
    </row>
    <row r="4537" spans="33:33" x14ac:dyDescent="0.3">
      <c r="AG4537" s="957" t="str">
        <f t="shared" si="70"/>
        <v/>
      </c>
    </row>
    <row r="4538" spans="33:33" x14ac:dyDescent="0.3">
      <c r="AG4538" s="957" t="str">
        <f t="shared" si="70"/>
        <v/>
      </c>
    </row>
    <row r="4539" spans="33:33" x14ac:dyDescent="0.3">
      <c r="AG4539" s="957" t="str">
        <f t="shared" si="70"/>
        <v/>
      </c>
    </row>
    <row r="4540" spans="33:33" x14ac:dyDescent="0.3">
      <c r="AG4540" s="957" t="str">
        <f t="shared" si="70"/>
        <v/>
      </c>
    </row>
    <row r="4541" spans="33:33" x14ac:dyDescent="0.3">
      <c r="AG4541" s="957" t="str">
        <f t="shared" si="70"/>
        <v/>
      </c>
    </row>
    <row r="4542" spans="33:33" x14ac:dyDescent="0.3">
      <c r="AG4542" s="957" t="str">
        <f t="shared" si="70"/>
        <v/>
      </c>
    </row>
    <row r="4543" spans="33:33" x14ac:dyDescent="0.3">
      <c r="AG4543" s="957" t="str">
        <f t="shared" si="70"/>
        <v/>
      </c>
    </row>
    <row r="4544" spans="33:33" x14ac:dyDescent="0.3">
      <c r="AG4544" s="957" t="str">
        <f t="shared" si="70"/>
        <v/>
      </c>
    </row>
    <row r="4545" spans="33:33" x14ac:dyDescent="0.3">
      <c r="AG4545" s="957" t="str">
        <f t="shared" si="70"/>
        <v/>
      </c>
    </row>
    <row r="4546" spans="33:33" x14ac:dyDescent="0.3">
      <c r="AG4546" s="957" t="str">
        <f t="shared" si="70"/>
        <v/>
      </c>
    </row>
    <row r="4547" spans="33:33" x14ac:dyDescent="0.3">
      <c r="AG4547" s="957" t="str">
        <f t="shared" ref="AG4547:AG4610" si="71">LEFT(A4547,12)</f>
        <v/>
      </c>
    </row>
    <row r="4548" spans="33:33" x14ac:dyDescent="0.3">
      <c r="AG4548" s="957" t="str">
        <f t="shared" si="71"/>
        <v/>
      </c>
    </row>
    <row r="4549" spans="33:33" x14ac:dyDescent="0.3">
      <c r="AG4549" s="957" t="str">
        <f t="shared" si="71"/>
        <v/>
      </c>
    </row>
    <row r="4550" spans="33:33" x14ac:dyDescent="0.3">
      <c r="AG4550" s="957" t="str">
        <f t="shared" si="71"/>
        <v/>
      </c>
    </row>
    <row r="4551" spans="33:33" x14ac:dyDescent="0.3">
      <c r="AG4551" s="957" t="str">
        <f t="shared" si="71"/>
        <v/>
      </c>
    </row>
    <row r="4552" spans="33:33" x14ac:dyDescent="0.3">
      <c r="AG4552" s="957" t="str">
        <f t="shared" si="71"/>
        <v/>
      </c>
    </row>
    <row r="4553" spans="33:33" x14ac:dyDescent="0.3">
      <c r="AG4553" s="957" t="str">
        <f t="shared" si="71"/>
        <v/>
      </c>
    </row>
    <row r="4554" spans="33:33" x14ac:dyDescent="0.3">
      <c r="AG4554" s="957" t="str">
        <f t="shared" si="71"/>
        <v/>
      </c>
    </row>
    <row r="4555" spans="33:33" x14ac:dyDescent="0.3">
      <c r="AG4555" s="957" t="str">
        <f t="shared" si="71"/>
        <v/>
      </c>
    </row>
    <row r="4556" spans="33:33" x14ac:dyDescent="0.3">
      <c r="AG4556" s="957" t="str">
        <f t="shared" si="71"/>
        <v/>
      </c>
    </row>
    <row r="4557" spans="33:33" x14ac:dyDescent="0.3">
      <c r="AG4557" s="957" t="str">
        <f t="shared" si="71"/>
        <v/>
      </c>
    </row>
    <row r="4558" spans="33:33" x14ac:dyDescent="0.3">
      <c r="AG4558" s="957" t="str">
        <f t="shared" si="71"/>
        <v/>
      </c>
    </row>
    <row r="4559" spans="33:33" x14ac:dyDescent="0.3">
      <c r="AG4559" s="957" t="str">
        <f t="shared" si="71"/>
        <v/>
      </c>
    </row>
    <row r="4560" spans="33:33" x14ac:dyDescent="0.3">
      <c r="AG4560" s="957" t="str">
        <f t="shared" si="71"/>
        <v/>
      </c>
    </row>
    <row r="4561" spans="33:33" x14ac:dyDescent="0.3">
      <c r="AG4561" s="957" t="str">
        <f t="shared" si="71"/>
        <v/>
      </c>
    </row>
    <row r="4562" spans="33:33" x14ac:dyDescent="0.3">
      <c r="AG4562" s="957" t="str">
        <f t="shared" si="71"/>
        <v/>
      </c>
    </row>
    <row r="4563" spans="33:33" x14ac:dyDescent="0.3">
      <c r="AG4563" s="957" t="str">
        <f t="shared" si="71"/>
        <v/>
      </c>
    </row>
    <row r="4564" spans="33:33" x14ac:dyDescent="0.3">
      <c r="AG4564" s="957" t="str">
        <f t="shared" si="71"/>
        <v/>
      </c>
    </row>
    <row r="4565" spans="33:33" x14ac:dyDescent="0.3">
      <c r="AG4565" s="957" t="str">
        <f t="shared" si="71"/>
        <v/>
      </c>
    </row>
    <row r="4566" spans="33:33" x14ac:dyDescent="0.3">
      <c r="AG4566" s="957" t="str">
        <f t="shared" si="71"/>
        <v/>
      </c>
    </row>
    <row r="4567" spans="33:33" x14ac:dyDescent="0.3">
      <c r="AG4567" s="957" t="str">
        <f t="shared" si="71"/>
        <v/>
      </c>
    </row>
    <row r="4568" spans="33:33" x14ac:dyDescent="0.3">
      <c r="AG4568" s="957" t="str">
        <f t="shared" si="71"/>
        <v/>
      </c>
    </row>
    <row r="4569" spans="33:33" x14ac:dyDescent="0.3">
      <c r="AG4569" s="957" t="str">
        <f t="shared" si="71"/>
        <v/>
      </c>
    </row>
    <row r="4570" spans="33:33" x14ac:dyDescent="0.3">
      <c r="AG4570" s="957" t="str">
        <f t="shared" si="71"/>
        <v/>
      </c>
    </row>
    <row r="4571" spans="33:33" x14ac:dyDescent="0.3">
      <c r="AG4571" s="957" t="str">
        <f t="shared" si="71"/>
        <v/>
      </c>
    </row>
    <row r="4572" spans="33:33" x14ac:dyDescent="0.3">
      <c r="AG4572" s="957" t="str">
        <f t="shared" si="71"/>
        <v/>
      </c>
    </row>
    <row r="4573" spans="33:33" x14ac:dyDescent="0.3">
      <c r="AG4573" s="957" t="str">
        <f t="shared" si="71"/>
        <v/>
      </c>
    </row>
    <row r="4574" spans="33:33" x14ac:dyDescent="0.3">
      <c r="AG4574" s="957" t="str">
        <f t="shared" si="71"/>
        <v/>
      </c>
    </row>
    <row r="4575" spans="33:33" x14ac:dyDescent="0.3">
      <c r="AG4575" s="957" t="str">
        <f t="shared" si="71"/>
        <v/>
      </c>
    </row>
    <row r="4576" spans="33:33" x14ac:dyDescent="0.3">
      <c r="AG4576" s="957" t="str">
        <f t="shared" si="71"/>
        <v/>
      </c>
    </row>
    <row r="4577" spans="33:33" x14ac:dyDescent="0.3">
      <c r="AG4577" s="957" t="str">
        <f t="shared" si="71"/>
        <v/>
      </c>
    </row>
    <row r="4578" spans="33:33" x14ac:dyDescent="0.3">
      <c r="AG4578" s="957" t="str">
        <f t="shared" si="71"/>
        <v/>
      </c>
    </row>
    <row r="4579" spans="33:33" x14ac:dyDescent="0.3">
      <c r="AG4579" s="957" t="str">
        <f t="shared" si="71"/>
        <v/>
      </c>
    </row>
    <row r="4580" spans="33:33" x14ac:dyDescent="0.3">
      <c r="AG4580" s="957" t="str">
        <f t="shared" si="71"/>
        <v/>
      </c>
    </row>
    <row r="4581" spans="33:33" x14ac:dyDescent="0.3">
      <c r="AG4581" s="957" t="str">
        <f t="shared" si="71"/>
        <v/>
      </c>
    </row>
    <row r="4582" spans="33:33" x14ac:dyDescent="0.3">
      <c r="AG4582" s="957" t="str">
        <f t="shared" si="71"/>
        <v/>
      </c>
    </row>
    <row r="4583" spans="33:33" x14ac:dyDescent="0.3">
      <c r="AG4583" s="957" t="str">
        <f t="shared" si="71"/>
        <v/>
      </c>
    </row>
    <row r="4584" spans="33:33" x14ac:dyDescent="0.3">
      <c r="AG4584" s="957" t="str">
        <f t="shared" si="71"/>
        <v/>
      </c>
    </row>
    <row r="4585" spans="33:33" x14ac:dyDescent="0.3">
      <c r="AG4585" s="957" t="str">
        <f t="shared" si="71"/>
        <v/>
      </c>
    </row>
    <row r="4586" spans="33:33" x14ac:dyDescent="0.3">
      <c r="AG4586" s="957" t="str">
        <f t="shared" si="71"/>
        <v/>
      </c>
    </row>
    <row r="4587" spans="33:33" x14ac:dyDescent="0.3">
      <c r="AG4587" s="957" t="str">
        <f t="shared" si="71"/>
        <v/>
      </c>
    </row>
    <row r="4588" spans="33:33" x14ac:dyDescent="0.3">
      <c r="AG4588" s="957" t="str">
        <f t="shared" si="71"/>
        <v/>
      </c>
    </row>
    <row r="4589" spans="33:33" x14ac:dyDescent="0.3">
      <c r="AG4589" s="957" t="str">
        <f t="shared" si="71"/>
        <v/>
      </c>
    </row>
    <row r="4590" spans="33:33" x14ac:dyDescent="0.3">
      <c r="AG4590" s="957" t="str">
        <f t="shared" si="71"/>
        <v/>
      </c>
    </row>
    <row r="4591" spans="33:33" x14ac:dyDescent="0.3">
      <c r="AG4591" s="957" t="str">
        <f t="shared" si="71"/>
        <v/>
      </c>
    </row>
    <row r="4592" spans="33:33" x14ac:dyDescent="0.3">
      <c r="AG4592" s="957" t="str">
        <f t="shared" si="71"/>
        <v/>
      </c>
    </row>
    <row r="4593" spans="33:33" x14ac:dyDescent="0.3">
      <c r="AG4593" s="957" t="str">
        <f t="shared" si="71"/>
        <v/>
      </c>
    </row>
    <row r="4594" spans="33:33" x14ac:dyDescent="0.3">
      <c r="AG4594" s="957" t="str">
        <f t="shared" si="71"/>
        <v/>
      </c>
    </row>
    <row r="4595" spans="33:33" x14ac:dyDescent="0.3">
      <c r="AG4595" s="957" t="str">
        <f t="shared" si="71"/>
        <v/>
      </c>
    </row>
    <row r="4596" spans="33:33" x14ac:dyDescent="0.3">
      <c r="AG4596" s="957" t="str">
        <f t="shared" si="71"/>
        <v/>
      </c>
    </row>
    <row r="4597" spans="33:33" x14ac:dyDescent="0.3">
      <c r="AG4597" s="957" t="str">
        <f t="shared" si="71"/>
        <v/>
      </c>
    </row>
    <row r="4598" spans="33:33" x14ac:dyDescent="0.3">
      <c r="AG4598" s="957" t="str">
        <f t="shared" si="71"/>
        <v/>
      </c>
    </row>
    <row r="4599" spans="33:33" x14ac:dyDescent="0.3">
      <c r="AG4599" s="957" t="str">
        <f t="shared" si="71"/>
        <v/>
      </c>
    </row>
    <row r="4600" spans="33:33" x14ac:dyDescent="0.3">
      <c r="AG4600" s="957" t="str">
        <f t="shared" si="71"/>
        <v/>
      </c>
    </row>
    <row r="4601" spans="33:33" x14ac:dyDescent="0.3">
      <c r="AG4601" s="957" t="str">
        <f t="shared" si="71"/>
        <v/>
      </c>
    </row>
    <row r="4602" spans="33:33" x14ac:dyDescent="0.3">
      <c r="AG4602" s="957" t="str">
        <f t="shared" si="71"/>
        <v/>
      </c>
    </row>
    <row r="4603" spans="33:33" x14ac:dyDescent="0.3">
      <c r="AG4603" s="957" t="str">
        <f t="shared" si="71"/>
        <v/>
      </c>
    </row>
    <row r="4604" spans="33:33" x14ac:dyDescent="0.3">
      <c r="AG4604" s="957" t="str">
        <f t="shared" si="71"/>
        <v/>
      </c>
    </row>
    <row r="4605" spans="33:33" x14ac:dyDescent="0.3">
      <c r="AG4605" s="957" t="str">
        <f t="shared" si="71"/>
        <v/>
      </c>
    </row>
    <row r="4606" spans="33:33" x14ac:dyDescent="0.3">
      <c r="AG4606" s="957" t="str">
        <f t="shared" si="71"/>
        <v/>
      </c>
    </row>
    <row r="4607" spans="33:33" x14ac:dyDescent="0.3">
      <c r="AG4607" s="957" t="str">
        <f t="shared" si="71"/>
        <v/>
      </c>
    </row>
    <row r="4608" spans="33:33" x14ac:dyDescent="0.3">
      <c r="AG4608" s="957" t="str">
        <f t="shared" si="71"/>
        <v/>
      </c>
    </row>
    <row r="4609" spans="33:33" x14ac:dyDescent="0.3">
      <c r="AG4609" s="957" t="str">
        <f t="shared" si="71"/>
        <v/>
      </c>
    </row>
    <row r="4610" spans="33:33" x14ac:dyDescent="0.3">
      <c r="AG4610" s="957" t="str">
        <f t="shared" si="71"/>
        <v/>
      </c>
    </row>
    <row r="4611" spans="33:33" x14ac:dyDescent="0.3">
      <c r="AG4611" s="957" t="str">
        <f t="shared" ref="AG4611:AG4674" si="72">LEFT(A4611,12)</f>
        <v/>
      </c>
    </row>
    <row r="4612" spans="33:33" x14ac:dyDescent="0.3">
      <c r="AG4612" s="957" t="str">
        <f t="shared" si="72"/>
        <v/>
      </c>
    </row>
    <row r="4613" spans="33:33" x14ac:dyDescent="0.3">
      <c r="AG4613" s="957" t="str">
        <f t="shared" si="72"/>
        <v/>
      </c>
    </row>
    <row r="4614" spans="33:33" x14ac:dyDescent="0.3">
      <c r="AG4614" s="957" t="str">
        <f t="shared" si="72"/>
        <v/>
      </c>
    </row>
    <row r="4615" spans="33:33" x14ac:dyDescent="0.3">
      <c r="AG4615" s="957" t="str">
        <f t="shared" si="72"/>
        <v/>
      </c>
    </row>
    <row r="4616" spans="33:33" x14ac:dyDescent="0.3">
      <c r="AG4616" s="957" t="str">
        <f t="shared" si="72"/>
        <v/>
      </c>
    </row>
    <row r="4617" spans="33:33" x14ac:dyDescent="0.3">
      <c r="AG4617" s="957" t="str">
        <f t="shared" si="72"/>
        <v/>
      </c>
    </row>
    <row r="4618" spans="33:33" x14ac:dyDescent="0.3">
      <c r="AG4618" s="957" t="str">
        <f t="shared" si="72"/>
        <v/>
      </c>
    </row>
    <row r="4619" spans="33:33" x14ac:dyDescent="0.3">
      <c r="AG4619" s="957" t="str">
        <f t="shared" si="72"/>
        <v/>
      </c>
    </row>
    <row r="4620" spans="33:33" x14ac:dyDescent="0.3">
      <c r="AG4620" s="957" t="str">
        <f t="shared" si="72"/>
        <v/>
      </c>
    </row>
    <row r="4621" spans="33:33" x14ac:dyDescent="0.3">
      <c r="AG4621" s="957" t="str">
        <f t="shared" si="72"/>
        <v/>
      </c>
    </row>
    <row r="4622" spans="33:33" x14ac:dyDescent="0.3">
      <c r="AG4622" s="957" t="str">
        <f t="shared" si="72"/>
        <v/>
      </c>
    </row>
    <row r="4623" spans="33:33" x14ac:dyDescent="0.3">
      <c r="AG4623" s="957" t="str">
        <f t="shared" si="72"/>
        <v/>
      </c>
    </row>
    <row r="4624" spans="33:33" x14ac:dyDescent="0.3">
      <c r="AG4624" s="957" t="str">
        <f t="shared" si="72"/>
        <v/>
      </c>
    </row>
    <row r="4625" spans="33:33" x14ac:dyDescent="0.3">
      <c r="AG4625" s="957" t="str">
        <f t="shared" si="72"/>
        <v/>
      </c>
    </row>
    <row r="4626" spans="33:33" x14ac:dyDescent="0.3">
      <c r="AG4626" s="957" t="str">
        <f t="shared" si="72"/>
        <v/>
      </c>
    </row>
    <row r="4627" spans="33:33" x14ac:dyDescent="0.3">
      <c r="AG4627" s="957" t="str">
        <f t="shared" si="72"/>
        <v/>
      </c>
    </row>
    <row r="4628" spans="33:33" x14ac:dyDescent="0.3">
      <c r="AG4628" s="957" t="str">
        <f t="shared" si="72"/>
        <v/>
      </c>
    </row>
    <row r="4629" spans="33:33" x14ac:dyDescent="0.3">
      <c r="AG4629" s="957" t="str">
        <f t="shared" si="72"/>
        <v/>
      </c>
    </row>
    <row r="4630" spans="33:33" x14ac:dyDescent="0.3">
      <c r="AG4630" s="957" t="str">
        <f t="shared" si="72"/>
        <v/>
      </c>
    </row>
    <row r="4631" spans="33:33" x14ac:dyDescent="0.3">
      <c r="AG4631" s="957" t="str">
        <f t="shared" si="72"/>
        <v/>
      </c>
    </row>
    <row r="4632" spans="33:33" x14ac:dyDescent="0.3">
      <c r="AG4632" s="957" t="str">
        <f t="shared" si="72"/>
        <v/>
      </c>
    </row>
    <row r="4633" spans="33:33" x14ac:dyDescent="0.3">
      <c r="AG4633" s="957" t="str">
        <f t="shared" si="72"/>
        <v/>
      </c>
    </row>
    <row r="4634" spans="33:33" x14ac:dyDescent="0.3">
      <c r="AG4634" s="957" t="str">
        <f t="shared" si="72"/>
        <v/>
      </c>
    </row>
    <row r="4635" spans="33:33" x14ac:dyDescent="0.3">
      <c r="AG4635" s="957" t="str">
        <f t="shared" si="72"/>
        <v/>
      </c>
    </row>
    <row r="4636" spans="33:33" x14ac:dyDescent="0.3">
      <c r="AG4636" s="957" t="str">
        <f t="shared" si="72"/>
        <v/>
      </c>
    </row>
    <row r="4637" spans="33:33" x14ac:dyDescent="0.3">
      <c r="AG4637" s="957" t="str">
        <f t="shared" si="72"/>
        <v/>
      </c>
    </row>
    <row r="4638" spans="33:33" x14ac:dyDescent="0.3">
      <c r="AG4638" s="957" t="str">
        <f t="shared" si="72"/>
        <v/>
      </c>
    </row>
    <row r="4639" spans="33:33" x14ac:dyDescent="0.3">
      <c r="AG4639" s="957" t="str">
        <f t="shared" si="72"/>
        <v/>
      </c>
    </row>
    <row r="4640" spans="33:33" x14ac:dyDescent="0.3">
      <c r="AG4640" s="957" t="str">
        <f t="shared" si="72"/>
        <v/>
      </c>
    </row>
    <row r="4641" spans="33:33" x14ac:dyDescent="0.3">
      <c r="AG4641" s="957" t="str">
        <f t="shared" si="72"/>
        <v/>
      </c>
    </row>
    <row r="4642" spans="33:33" x14ac:dyDescent="0.3">
      <c r="AG4642" s="957" t="str">
        <f t="shared" si="72"/>
        <v/>
      </c>
    </row>
    <row r="4643" spans="33:33" x14ac:dyDescent="0.3">
      <c r="AG4643" s="957" t="str">
        <f t="shared" si="72"/>
        <v/>
      </c>
    </row>
    <row r="4644" spans="33:33" x14ac:dyDescent="0.3">
      <c r="AG4644" s="957" t="str">
        <f t="shared" si="72"/>
        <v/>
      </c>
    </row>
    <row r="4645" spans="33:33" x14ac:dyDescent="0.3">
      <c r="AG4645" s="957" t="str">
        <f t="shared" si="72"/>
        <v/>
      </c>
    </row>
    <row r="4646" spans="33:33" x14ac:dyDescent="0.3">
      <c r="AG4646" s="957" t="str">
        <f t="shared" si="72"/>
        <v/>
      </c>
    </row>
    <row r="4647" spans="33:33" x14ac:dyDescent="0.3">
      <c r="AG4647" s="957" t="str">
        <f t="shared" si="72"/>
        <v/>
      </c>
    </row>
    <row r="4648" spans="33:33" x14ac:dyDescent="0.3">
      <c r="AG4648" s="957" t="str">
        <f t="shared" si="72"/>
        <v/>
      </c>
    </row>
    <row r="4649" spans="33:33" x14ac:dyDescent="0.3">
      <c r="AG4649" s="957" t="str">
        <f t="shared" si="72"/>
        <v/>
      </c>
    </row>
    <row r="4650" spans="33:33" x14ac:dyDescent="0.3">
      <c r="AG4650" s="957" t="str">
        <f t="shared" si="72"/>
        <v/>
      </c>
    </row>
    <row r="4651" spans="33:33" x14ac:dyDescent="0.3">
      <c r="AG4651" s="957" t="str">
        <f t="shared" si="72"/>
        <v/>
      </c>
    </row>
    <row r="4652" spans="33:33" x14ac:dyDescent="0.3">
      <c r="AG4652" s="957" t="str">
        <f t="shared" si="72"/>
        <v/>
      </c>
    </row>
    <row r="4653" spans="33:33" x14ac:dyDescent="0.3">
      <c r="AG4653" s="957" t="str">
        <f t="shared" si="72"/>
        <v/>
      </c>
    </row>
    <row r="4654" spans="33:33" x14ac:dyDescent="0.3">
      <c r="AG4654" s="957" t="str">
        <f t="shared" si="72"/>
        <v/>
      </c>
    </row>
    <row r="4655" spans="33:33" x14ac:dyDescent="0.3">
      <c r="AG4655" s="957" t="str">
        <f t="shared" si="72"/>
        <v/>
      </c>
    </row>
    <row r="4656" spans="33:33" x14ac:dyDescent="0.3">
      <c r="AG4656" s="957" t="str">
        <f t="shared" si="72"/>
        <v/>
      </c>
    </row>
    <row r="4657" spans="33:33" x14ac:dyDescent="0.3">
      <c r="AG4657" s="957" t="str">
        <f t="shared" si="72"/>
        <v/>
      </c>
    </row>
    <row r="4658" spans="33:33" x14ac:dyDescent="0.3">
      <c r="AG4658" s="957" t="str">
        <f t="shared" si="72"/>
        <v/>
      </c>
    </row>
    <row r="4659" spans="33:33" x14ac:dyDescent="0.3">
      <c r="AG4659" s="957" t="str">
        <f t="shared" si="72"/>
        <v/>
      </c>
    </row>
    <row r="4660" spans="33:33" x14ac:dyDescent="0.3">
      <c r="AG4660" s="957" t="str">
        <f t="shared" si="72"/>
        <v/>
      </c>
    </row>
    <row r="4661" spans="33:33" x14ac:dyDescent="0.3">
      <c r="AG4661" s="957" t="str">
        <f t="shared" si="72"/>
        <v/>
      </c>
    </row>
    <row r="4662" spans="33:33" x14ac:dyDescent="0.3">
      <c r="AG4662" s="957" t="str">
        <f t="shared" si="72"/>
        <v/>
      </c>
    </row>
    <row r="4663" spans="33:33" x14ac:dyDescent="0.3">
      <c r="AG4663" s="957" t="str">
        <f t="shared" si="72"/>
        <v/>
      </c>
    </row>
    <row r="4664" spans="33:33" x14ac:dyDescent="0.3">
      <c r="AG4664" s="957" t="str">
        <f t="shared" si="72"/>
        <v/>
      </c>
    </row>
    <row r="4665" spans="33:33" x14ac:dyDescent="0.3">
      <c r="AG4665" s="957" t="str">
        <f t="shared" si="72"/>
        <v/>
      </c>
    </row>
    <row r="4666" spans="33:33" x14ac:dyDescent="0.3">
      <c r="AG4666" s="957" t="str">
        <f t="shared" si="72"/>
        <v/>
      </c>
    </row>
    <row r="4667" spans="33:33" x14ac:dyDescent="0.3">
      <c r="AG4667" s="957" t="str">
        <f t="shared" si="72"/>
        <v/>
      </c>
    </row>
    <row r="4668" spans="33:33" x14ac:dyDescent="0.3">
      <c r="AG4668" s="957" t="str">
        <f t="shared" si="72"/>
        <v/>
      </c>
    </row>
    <row r="4669" spans="33:33" x14ac:dyDescent="0.3">
      <c r="AG4669" s="957" t="str">
        <f t="shared" si="72"/>
        <v/>
      </c>
    </row>
    <row r="4670" spans="33:33" x14ac:dyDescent="0.3">
      <c r="AG4670" s="957" t="str">
        <f t="shared" si="72"/>
        <v/>
      </c>
    </row>
    <row r="4671" spans="33:33" x14ac:dyDescent="0.3">
      <c r="AG4671" s="957" t="str">
        <f t="shared" si="72"/>
        <v/>
      </c>
    </row>
    <row r="4672" spans="33:33" x14ac:dyDescent="0.3">
      <c r="AG4672" s="957" t="str">
        <f t="shared" si="72"/>
        <v/>
      </c>
    </row>
    <row r="4673" spans="33:33" x14ac:dyDescent="0.3">
      <c r="AG4673" s="957" t="str">
        <f t="shared" si="72"/>
        <v/>
      </c>
    </row>
    <row r="4674" spans="33:33" x14ac:dyDescent="0.3">
      <c r="AG4674" s="957" t="str">
        <f t="shared" si="72"/>
        <v/>
      </c>
    </row>
    <row r="4675" spans="33:33" x14ac:dyDescent="0.3">
      <c r="AG4675" s="957" t="str">
        <f t="shared" ref="AG4675:AG4738" si="73">LEFT(A4675,12)</f>
        <v/>
      </c>
    </row>
    <row r="4676" spans="33:33" x14ac:dyDescent="0.3">
      <c r="AG4676" s="957" t="str">
        <f t="shared" si="73"/>
        <v/>
      </c>
    </row>
    <row r="4677" spans="33:33" x14ac:dyDescent="0.3">
      <c r="AG4677" s="957" t="str">
        <f t="shared" si="73"/>
        <v/>
      </c>
    </row>
    <row r="4678" spans="33:33" x14ac:dyDescent="0.3">
      <c r="AG4678" s="957" t="str">
        <f t="shared" si="73"/>
        <v/>
      </c>
    </row>
    <row r="4679" spans="33:33" x14ac:dyDescent="0.3">
      <c r="AG4679" s="957" t="str">
        <f t="shared" si="73"/>
        <v/>
      </c>
    </row>
    <row r="4680" spans="33:33" x14ac:dyDescent="0.3">
      <c r="AG4680" s="957" t="str">
        <f t="shared" si="73"/>
        <v/>
      </c>
    </row>
    <row r="4681" spans="33:33" x14ac:dyDescent="0.3">
      <c r="AG4681" s="957" t="str">
        <f t="shared" si="73"/>
        <v/>
      </c>
    </row>
    <row r="4682" spans="33:33" x14ac:dyDescent="0.3">
      <c r="AG4682" s="957" t="str">
        <f t="shared" si="73"/>
        <v/>
      </c>
    </row>
    <row r="4683" spans="33:33" x14ac:dyDescent="0.3">
      <c r="AG4683" s="957" t="str">
        <f t="shared" si="73"/>
        <v/>
      </c>
    </row>
    <row r="4684" spans="33:33" x14ac:dyDescent="0.3">
      <c r="AG4684" s="957" t="str">
        <f t="shared" si="73"/>
        <v/>
      </c>
    </row>
    <row r="4685" spans="33:33" x14ac:dyDescent="0.3">
      <c r="AG4685" s="957" t="str">
        <f t="shared" si="73"/>
        <v/>
      </c>
    </row>
    <row r="4686" spans="33:33" x14ac:dyDescent="0.3">
      <c r="AG4686" s="957" t="str">
        <f t="shared" si="73"/>
        <v/>
      </c>
    </row>
    <row r="4687" spans="33:33" x14ac:dyDescent="0.3">
      <c r="AG4687" s="957" t="str">
        <f t="shared" si="73"/>
        <v/>
      </c>
    </row>
    <row r="4688" spans="33:33" x14ac:dyDescent="0.3">
      <c r="AG4688" s="957" t="str">
        <f t="shared" si="73"/>
        <v/>
      </c>
    </row>
    <row r="4689" spans="33:33" x14ac:dyDescent="0.3">
      <c r="AG4689" s="957" t="str">
        <f t="shared" si="73"/>
        <v/>
      </c>
    </row>
    <row r="4690" spans="33:33" x14ac:dyDescent="0.3">
      <c r="AG4690" s="957" t="str">
        <f t="shared" si="73"/>
        <v/>
      </c>
    </row>
    <row r="4691" spans="33:33" x14ac:dyDescent="0.3">
      <c r="AG4691" s="957" t="str">
        <f t="shared" si="73"/>
        <v/>
      </c>
    </row>
    <row r="4692" spans="33:33" x14ac:dyDescent="0.3">
      <c r="AG4692" s="957" t="str">
        <f t="shared" si="73"/>
        <v/>
      </c>
    </row>
    <row r="4693" spans="33:33" x14ac:dyDescent="0.3">
      <c r="AG4693" s="957" t="str">
        <f t="shared" si="73"/>
        <v/>
      </c>
    </row>
    <row r="4694" spans="33:33" x14ac:dyDescent="0.3">
      <c r="AG4694" s="957" t="str">
        <f t="shared" si="73"/>
        <v/>
      </c>
    </row>
    <row r="4695" spans="33:33" x14ac:dyDescent="0.3">
      <c r="AG4695" s="957" t="str">
        <f t="shared" si="73"/>
        <v/>
      </c>
    </row>
    <row r="4696" spans="33:33" x14ac:dyDescent="0.3">
      <c r="AG4696" s="957" t="str">
        <f t="shared" si="73"/>
        <v/>
      </c>
    </row>
    <row r="4697" spans="33:33" x14ac:dyDescent="0.3">
      <c r="AG4697" s="957" t="str">
        <f t="shared" si="73"/>
        <v/>
      </c>
    </row>
    <row r="4698" spans="33:33" x14ac:dyDescent="0.3">
      <c r="AG4698" s="957" t="str">
        <f t="shared" si="73"/>
        <v/>
      </c>
    </row>
    <row r="4699" spans="33:33" x14ac:dyDescent="0.3">
      <c r="AG4699" s="957" t="str">
        <f t="shared" si="73"/>
        <v/>
      </c>
    </row>
    <row r="4700" spans="33:33" x14ac:dyDescent="0.3">
      <c r="AG4700" s="957" t="str">
        <f t="shared" si="73"/>
        <v/>
      </c>
    </row>
    <row r="4701" spans="33:33" x14ac:dyDescent="0.3">
      <c r="AG4701" s="957" t="str">
        <f t="shared" si="73"/>
        <v/>
      </c>
    </row>
    <row r="4702" spans="33:33" x14ac:dyDescent="0.3">
      <c r="AG4702" s="957" t="str">
        <f t="shared" si="73"/>
        <v/>
      </c>
    </row>
    <row r="4703" spans="33:33" x14ac:dyDescent="0.3">
      <c r="AG4703" s="957" t="str">
        <f t="shared" si="73"/>
        <v/>
      </c>
    </row>
    <row r="4704" spans="33:33" x14ac:dyDescent="0.3">
      <c r="AG4704" s="957" t="str">
        <f t="shared" si="73"/>
        <v/>
      </c>
    </row>
    <row r="4705" spans="33:33" x14ac:dyDescent="0.3">
      <c r="AG4705" s="957" t="str">
        <f t="shared" si="73"/>
        <v/>
      </c>
    </row>
    <row r="4706" spans="33:33" x14ac:dyDescent="0.3">
      <c r="AG4706" s="957" t="str">
        <f t="shared" si="73"/>
        <v/>
      </c>
    </row>
    <row r="4707" spans="33:33" x14ac:dyDescent="0.3">
      <c r="AG4707" s="957" t="str">
        <f t="shared" si="73"/>
        <v/>
      </c>
    </row>
    <row r="4708" spans="33:33" x14ac:dyDescent="0.3">
      <c r="AG4708" s="957" t="str">
        <f t="shared" si="73"/>
        <v/>
      </c>
    </row>
    <row r="4709" spans="33:33" x14ac:dyDescent="0.3">
      <c r="AG4709" s="957" t="str">
        <f t="shared" si="73"/>
        <v/>
      </c>
    </row>
    <row r="4710" spans="33:33" x14ac:dyDescent="0.3">
      <c r="AG4710" s="957" t="str">
        <f t="shared" si="73"/>
        <v/>
      </c>
    </row>
    <row r="4711" spans="33:33" x14ac:dyDescent="0.3">
      <c r="AG4711" s="957" t="str">
        <f t="shared" si="73"/>
        <v/>
      </c>
    </row>
    <row r="4712" spans="33:33" x14ac:dyDescent="0.3">
      <c r="AG4712" s="957" t="str">
        <f t="shared" si="73"/>
        <v/>
      </c>
    </row>
    <row r="4713" spans="33:33" x14ac:dyDescent="0.3">
      <c r="AG4713" s="957" t="str">
        <f t="shared" si="73"/>
        <v/>
      </c>
    </row>
    <row r="4714" spans="33:33" x14ac:dyDescent="0.3">
      <c r="AG4714" s="957" t="str">
        <f t="shared" si="73"/>
        <v/>
      </c>
    </row>
    <row r="4715" spans="33:33" x14ac:dyDescent="0.3">
      <c r="AG4715" s="957" t="str">
        <f t="shared" si="73"/>
        <v/>
      </c>
    </row>
    <row r="4716" spans="33:33" x14ac:dyDescent="0.3">
      <c r="AG4716" s="957" t="str">
        <f t="shared" si="73"/>
        <v/>
      </c>
    </row>
    <row r="4717" spans="33:33" x14ac:dyDescent="0.3">
      <c r="AG4717" s="957" t="str">
        <f t="shared" si="73"/>
        <v/>
      </c>
    </row>
    <row r="4718" spans="33:33" x14ac:dyDescent="0.3">
      <c r="AG4718" s="957" t="str">
        <f t="shared" si="73"/>
        <v/>
      </c>
    </row>
    <row r="4719" spans="33:33" x14ac:dyDescent="0.3">
      <c r="AG4719" s="957" t="str">
        <f t="shared" si="73"/>
        <v/>
      </c>
    </row>
    <row r="4720" spans="33:33" x14ac:dyDescent="0.3">
      <c r="AG4720" s="957" t="str">
        <f t="shared" si="73"/>
        <v/>
      </c>
    </row>
    <row r="4721" spans="33:33" x14ac:dyDescent="0.3">
      <c r="AG4721" s="957" t="str">
        <f t="shared" si="73"/>
        <v/>
      </c>
    </row>
    <row r="4722" spans="33:33" x14ac:dyDescent="0.3">
      <c r="AG4722" s="957" t="str">
        <f t="shared" si="73"/>
        <v/>
      </c>
    </row>
    <row r="4723" spans="33:33" x14ac:dyDescent="0.3">
      <c r="AG4723" s="957" t="str">
        <f t="shared" si="73"/>
        <v/>
      </c>
    </row>
    <row r="4724" spans="33:33" x14ac:dyDescent="0.3">
      <c r="AG4724" s="957" t="str">
        <f t="shared" si="73"/>
        <v/>
      </c>
    </row>
    <row r="4725" spans="33:33" x14ac:dyDescent="0.3">
      <c r="AG4725" s="957" t="str">
        <f t="shared" si="73"/>
        <v/>
      </c>
    </row>
    <row r="4726" spans="33:33" x14ac:dyDescent="0.3">
      <c r="AG4726" s="957" t="str">
        <f t="shared" si="73"/>
        <v/>
      </c>
    </row>
    <row r="4727" spans="33:33" x14ac:dyDescent="0.3">
      <c r="AG4727" s="957" t="str">
        <f t="shared" si="73"/>
        <v/>
      </c>
    </row>
    <row r="4728" spans="33:33" x14ac:dyDescent="0.3">
      <c r="AG4728" s="957" t="str">
        <f t="shared" si="73"/>
        <v/>
      </c>
    </row>
    <row r="4729" spans="33:33" x14ac:dyDescent="0.3">
      <c r="AG4729" s="957" t="str">
        <f t="shared" si="73"/>
        <v/>
      </c>
    </row>
    <row r="4730" spans="33:33" x14ac:dyDescent="0.3">
      <c r="AG4730" s="957" t="str">
        <f t="shared" si="73"/>
        <v/>
      </c>
    </row>
    <row r="4731" spans="33:33" x14ac:dyDescent="0.3">
      <c r="AG4731" s="957" t="str">
        <f t="shared" si="73"/>
        <v/>
      </c>
    </row>
    <row r="4732" spans="33:33" x14ac:dyDescent="0.3">
      <c r="AG4732" s="957" t="str">
        <f t="shared" si="73"/>
        <v/>
      </c>
    </row>
    <row r="4733" spans="33:33" x14ac:dyDescent="0.3">
      <c r="AG4733" s="957" t="str">
        <f t="shared" si="73"/>
        <v/>
      </c>
    </row>
    <row r="4734" spans="33:33" x14ac:dyDescent="0.3">
      <c r="AG4734" s="957" t="str">
        <f t="shared" si="73"/>
        <v/>
      </c>
    </row>
    <row r="4735" spans="33:33" x14ac:dyDescent="0.3">
      <c r="AG4735" s="957" t="str">
        <f t="shared" si="73"/>
        <v/>
      </c>
    </row>
    <row r="4736" spans="33:33" x14ac:dyDescent="0.3">
      <c r="AG4736" s="957" t="str">
        <f t="shared" si="73"/>
        <v/>
      </c>
    </row>
    <row r="4737" spans="33:33" x14ac:dyDescent="0.3">
      <c r="AG4737" s="957" t="str">
        <f t="shared" si="73"/>
        <v/>
      </c>
    </row>
    <row r="4738" spans="33:33" x14ac:dyDescent="0.3">
      <c r="AG4738" s="957" t="str">
        <f t="shared" si="73"/>
        <v/>
      </c>
    </row>
    <row r="4739" spans="33:33" x14ac:dyDescent="0.3">
      <c r="AG4739" s="957" t="str">
        <f t="shared" ref="AG4739:AG4802" si="74">LEFT(A4739,12)</f>
        <v/>
      </c>
    </row>
    <row r="4740" spans="33:33" x14ac:dyDescent="0.3">
      <c r="AG4740" s="957" t="str">
        <f t="shared" si="74"/>
        <v/>
      </c>
    </row>
    <row r="4741" spans="33:33" x14ac:dyDescent="0.3">
      <c r="AG4741" s="957" t="str">
        <f t="shared" si="74"/>
        <v/>
      </c>
    </row>
    <row r="4742" spans="33:33" x14ac:dyDescent="0.3">
      <c r="AG4742" s="957" t="str">
        <f t="shared" si="74"/>
        <v/>
      </c>
    </row>
    <row r="4743" spans="33:33" x14ac:dyDescent="0.3">
      <c r="AG4743" s="957" t="str">
        <f t="shared" si="74"/>
        <v/>
      </c>
    </row>
    <row r="4744" spans="33:33" x14ac:dyDescent="0.3">
      <c r="AG4744" s="957" t="str">
        <f t="shared" si="74"/>
        <v/>
      </c>
    </row>
    <row r="4745" spans="33:33" x14ac:dyDescent="0.3">
      <c r="AG4745" s="957" t="str">
        <f t="shared" si="74"/>
        <v/>
      </c>
    </row>
    <row r="4746" spans="33:33" x14ac:dyDescent="0.3">
      <c r="AG4746" s="957" t="str">
        <f t="shared" si="74"/>
        <v/>
      </c>
    </row>
    <row r="4747" spans="33:33" x14ac:dyDescent="0.3">
      <c r="AG4747" s="957" t="str">
        <f t="shared" si="74"/>
        <v/>
      </c>
    </row>
    <row r="4748" spans="33:33" x14ac:dyDescent="0.3">
      <c r="AG4748" s="957" t="str">
        <f t="shared" si="74"/>
        <v/>
      </c>
    </row>
    <row r="4749" spans="33:33" x14ac:dyDescent="0.3">
      <c r="AG4749" s="957" t="str">
        <f t="shared" si="74"/>
        <v/>
      </c>
    </row>
    <row r="4750" spans="33:33" x14ac:dyDescent="0.3">
      <c r="AG4750" s="957" t="str">
        <f t="shared" si="74"/>
        <v/>
      </c>
    </row>
    <row r="4751" spans="33:33" x14ac:dyDescent="0.3">
      <c r="AG4751" s="957" t="str">
        <f t="shared" si="74"/>
        <v/>
      </c>
    </row>
    <row r="4752" spans="33:33" x14ac:dyDescent="0.3">
      <c r="AG4752" s="957" t="str">
        <f t="shared" si="74"/>
        <v/>
      </c>
    </row>
    <row r="4753" spans="33:33" x14ac:dyDescent="0.3">
      <c r="AG4753" s="957" t="str">
        <f t="shared" si="74"/>
        <v/>
      </c>
    </row>
    <row r="4754" spans="33:33" x14ac:dyDescent="0.3">
      <c r="AG4754" s="957" t="str">
        <f t="shared" si="74"/>
        <v/>
      </c>
    </row>
    <row r="4755" spans="33:33" x14ac:dyDescent="0.3">
      <c r="AG4755" s="957" t="str">
        <f t="shared" si="74"/>
        <v/>
      </c>
    </row>
    <row r="4756" spans="33:33" x14ac:dyDescent="0.3">
      <c r="AG4756" s="957" t="str">
        <f t="shared" si="74"/>
        <v/>
      </c>
    </row>
    <row r="4757" spans="33:33" x14ac:dyDescent="0.3">
      <c r="AG4757" s="957" t="str">
        <f t="shared" si="74"/>
        <v/>
      </c>
    </row>
    <row r="4758" spans="33:33" x14ac:dyDescent="0.3">
      <c r="AG4758" s="957" t="str">
        <f t="shared" si="74"/>
        <v/>
      </c>
    </row>
    <row r="4759" spans="33:33" x14ac:dyDescent="0.3">
      <c r="AG4759" s="957" t="str">
        <f t="shared" si="74"/>
        <v/>
      </c>
    </row>
    <row r="4760" spans="33:33" x14ac:dyDescent="0.3">
      <c r="AG4760" s="957" t="str">
        <f t="shared" si="74"/>
        <v/>
      </c>
    </row>
    <row r="4761" spans="33:33" x14ac:dyDescent="0.3">
      <c r="AG4761" s="957" t="str">
        <f t="shared" si="74"/>
        <v/>
      </c>
    </row>
    <row r="4762" spans="33:33" x14ac:dyDescent="0.3">
      <c r="AG4762" s="957" t="str">
        <f t="shared" si="74"/>
        <v/>
      </c>
    </row>
    <row r="4763" spans="33:33" x14ac:dyDescent="0.3">
      <c r="AG4763" s="957" t="str">
        <f t="shared" si="74"/>
        <v/>
      </c>
    </row>
    <row r="4764" spans="33:33" x14ac:dyDescent="0.3">
      <c r="AG4764" s="957" t="str">
        <f t="shared" si="74"/>
        <v/>
      </c>
    </row>
    <row r="4765" spans="33:33" x14ac:dyDescent="0.3">
      <c r="AG4765" s="957" t="str">
        <f t="shared" si="74"/>
        <v/>
      </c>
    </row>
    <row r="4766" spans="33:33" x14ac:dyDescent="0.3">
      <c r="AG4766" s="957" t="str">
        <f t="shared" si="74"/>
        <v/>
      </c>
    </row>
    <row r="4767" spans="33:33" x14ac:dyDescent="0.3">
      <c r="AG4767" s="957" t="str">
        <f t="shared" si="74"/>
        <v/>
      </c>
    </row>
    <row r="4768" spans="33:33" x14ac:dyDescent="0.3">
      <c r="AG4768" s="957" t="str">
        <f t="shared" si="74"/>
        <v/>
      </c>
    </row>
    <row r="4769" spans="33:33" x14ac:dyDescent="0.3">
      <c r="AG4769" s="957" t="str">
        <f t="shared" si="74"/>
        <v/>
      </c>
    </row>
    <row r="4770" spans="33:33" x14ac:dyDescent="0.3">
      <c r="AG4770" s="957" t="str">
        <f t="shared" si="74"/>
        <v/>
      </c>
    </row>
    <row r="4771" spans="33:33" x14ac:dyDescent="0.3">
      <c r="AG4771" s="957" t="str">
        <f t="shared" si="74"/>
        <v/>
      </c>
    </row>
    <row r="4772" spans="33:33" x14ac:dyDescent="0.3">
      <c r="AG4772" s="957" t="str">
        <f t="shared" si="74"/>
        <v/>
      </c>
    </row>
    <row r="4773" spans="33:33" x14ac:dyDescent="0.3">
      <c r="AG4773" s="957" t="str">
        <f t="shared" si="74"/>
        <v/>
      </c>
    </row>
    <row r="4774" spans="33:33" x14ac:dyDescent="0.3">
      <c r="AG4774" s="957" t="str">
        <f t="shared" si="74"/>
        <v/>
      </c>
    </row>
    <row r="4775" spans="33:33" x14ac:dyDescent="0.3">
      <c r="AG4775" s="957" t="str">
        <f t="shared" si="74"/>
        <v/>
      </c>
    </row>
    <row r="4776" spans="33:33" x14ac:dyDescent="0.3">
      <c r="AG4776" s="957" t="str">
        <f t="shared" si="74"/>
        <v/>
      </c>
    </row>
    <row r="4777" spans="33:33" x14ac:dyDescent="0.3">
      <c r="AG4777" s="957" t="str">
        <f t="shared" si="74"/>
        <v/>
      </c>
    </row>
    <row r="4778" spans="33:33" x14ac:dyDescent="0.3">
      <c r="AG4778" s="957" t="str">
        <f t="shared" si="74"/>
        <v/>
      </c>
    </row>
    <row r="4779" spans="33:33" x14ac:dyDescent="0.3">
      <c r="AG4779" s="957" t="str">
        <f t="shared" si="74"/>
        <v/>
      </c>
    </row>
    <row r="4780" spans="33:33" x14ac:dyDescent="0.3">
      <c r="AG4780" s="957" t="str">
        <f t="shared" si="74"/>
        <v/>
      </c>
    </row>
    <row r="4781" spans="33:33" x14ac:dyDescent="0.3">
      <c r="AG4781" s="957" t="str">
        <f t="shared" si="74"/>
        <v/>
      </c>
    </row>
    <row r="4782" spans="33:33" x14ac:dyDescent="0.3">
      <c r="AG4782" s="957" t="str">
        <f t="shared" si="74"/>
        <v/>
      </c>
    </row>
    <row r="4783" spans="33:33" x14ac:dyDescent="0.3">
      <c r="AG4783" s="957" t="str">
        <f t="shared" si="74"/>
        <v/>
      </c>
    </row>
    <row r="4784" spans="33:33" x14ac:dyDescent="0.3">
      <c r="AG4784" s="957" t="str">
        <f t="shared" si="74"/>
        <v/>
      </c>
    </row>
    <row r="4785" spans="33:33" x14ac:dyDescent="0.3">
      <c r="AG4785" s="957" t="str">
        <f t="shared" si="74"/>
        <v/>
      </c>
    </row>
    <row r="4786" spans="33:33" x14ac:dyDescent="0.3">
      <c r="AG4786" s="957" t="str">
        <f t="shared" si="74"/>
        <v/>
      </c>
    </row>
    <row r="4787" spans="33:33" x14ac:dyDescent="0.3">
      <c r="AG4787" s="957" t="str">
        <f t="shared" si="74"/>
        <v/>
      </c>
    </row>
    <row r="4788" spans="33:33" x14ac:dyDescent="0.3">
      <c r="AG4788" s="957" t="str">
        <f t="shared" si="74"/>
        <v/>
      </c>
    </row>
    <row r="4789" spans="33:33" x14ac:dyDescent="0.3">
      <c r="AG4789" s="957" t="str">
        <f t="shared" si="74"/>
        <v/>
      </c>
    </row>
    <row r="4790" spans="33:33" x14ac:dyDescent="0.3">
      <c r="AG4790" s="957" t="str">
        <f t="shared" si="74"/>
        <v/>
      </c>
    </row>
    <row r="4791" spans="33:33" x14ac:dyDescent="0.3">
      <c r="AG4791" s="957" t="str">
        <f t="shared" si="74"/>
        <v/>
      </c>
    </row>
    <row r="4792" spans="33:33" x14ac:dyDescent="0.3">
      <c r="AG4792" s="957" t="str">
        <f t="shared" si="74"/>
        <v/>
      </c>
    </row>
    <row r="4793" spans="33:33" x14ac:dyDescent="0.3">
      <c r="AG4793" s="957" t="str">
        <f t="shared" si="74"/>
        <v/>
      </c>
    </row>
    <row r="4794" spans="33:33" x14ac:dyDescent="0.3">
      <c r="AG4794" s="957" t="str">
        <f t="shared" si="74"/>
        <v/>
      </c>
    </row>
    <row r="4795" spans="33:33" x14ac:dyDescent="0.3">
      <c r="AG4795" s="957" t="str">
        <f t="shared" si="74"/>
        <v/>
      </c>
    </row>
    <row r="4796" spans="33:33" x14ac:dyDescent="0.3">
      <c r="AG4796" s="957" t="str">
        <f t="shared" si="74"/>
        <v/>
      </c>
    </row>
    <row r="4797" spans="33:33" x14ac:dyDescent="0.3">
      <c r="AG4797" s="957" t="str">
        <f t="shared" si="74"/>
        <v/>
      </c>
    </row>
    <row r="4798" spans="33:33" x14ac:dyDescent="0.3">
      <c r="AG4798" s="957" t="str">
        <f t="shared" si="74"/>
        <v/>
      </c>
    </row>
    <row r="4799" spans="33:33" x14ac:dyDescent="0.3">
      <c r="AG4799" s="957" t="str">
        <f t="shared" si="74"/>
        <v/>
      </c>
    </row>
    <row r="4800" spans="33:33" x14ac:dyDescent="0.3">
      <c r="AG4800" s="957" t="str">
        <f t="shared" si="74"/>
        <v/>
      </c>
    </row>
    <row r="4801" spans="33:33" x14ac:dyDescent="0.3">
      <c r="AG4801" s="957" t="str">
        <f t="shared" si="74"/>
        <v/>
      </c>
    </row>
    <row r="4802" spans="33:33" x14ac:dyDescent="0.3">
      <c r="AG4802" s="957" t="str">
        <f t="shared" si="74"/>
        <v/>
      </c>
    </row>
    <row r="4803" spans="33:33" x14ac:dyDescent="0.3">
      <c r="AG4803" s="957" t="str">
        <f t="shared" ref="AG4803:AG4866" si="75">LEFT(A4803,12)</f>
        <v/>
      </c>
    </row>
    <row r="4804" spans="33:33" x14ac:dyDescent="0.3">
      <c r="AG4804" s="957" t="str">
        <f t="shared" si="75"/>
        <v/>
      </c>
    </row>
    <row r="4805" spans="33:33" x14ac:dyDescent="0.3">
      <c r="AG4805" s="957" t="str">
        <f t="shared" si="75"/>
        <v/>
      </c>
    </row>
    <row r="4806" spans="33:33" x14ac:dyDescent="0.3">
      <c r="AG4806" s="957" t="str">
        <f t="shared" si="75"/>
        <v/>
      </c>
    </row>
    <row r="4807" spans="33:33" x14ac:dyDescent="0.3">
      <c r="AG4807" s="957" t="str">
        <f t="shared" si="75"/>
        <v/>
      </c>
    </row>
    <row r="4808" spans="33:33" x14ac:dyDescent="0.3">
      <c r="AG4808" s="957" t="str">
        <f t="shared" si="75"/>
        <v/>
      </c>
    </row>
    <row r="4809" spans="33:33" x14ac:dyDescent="0.3">
      <c r="AG4809" s="957" t="str">
        <f t="shared" si="75"/>
        <v/>
      </c>
    </row>
    <row r="4810" spans="33:33" x14ac:dyDescent="0.3">
      <c r="AG4810" s="957" t="str">
        <f t="shared" si="75"/>
        <v/>
      </c>
    </row>
    <row r="4811" spans="33:33" x14ac:dyDescent="0.3">
      <c r="AG4811" s="957" t="str">
        <f t="shared" si="75"/>
        <v/>
      </c>
    </row>
    <row r="4812" spans="33:33" x14ac:dyDescent="0.3">
      <c r="AG4812" s="957" t="str">
        <f t="shared" si="75"/>
        <v/>
      </c>
    </row>
    <row r="4813" spans="33:33" x14ac:dyDescent="0.3">
      <c r="AG4813" s="957" t="str">
        <f t="shared" si="75"/>
        <v/>
      </c>
    </row>
    <row r="4814" spans="33:33" x14ac:dyDescent="0.3">
      <c r="AG4814" s="957" t="str">
        <f t="shared" si="75"/>
        <v/>
      </c>
    </row>
    <row r="4815" spans="33:33" x14ac:dyDescent="0.3">
      <c r="AG4815" s="957" t="str">
        <f t="shared" si="75"/>
        <v/>
      </c>
    </row>
    <row r="4816" spans="33:33" x14ac:dyDescent="0.3">
      <c r="AG4816" s="957" t="str">
        <f t="shared" si="75"/>
        <v/>
      </c>
    </row>
    <row r="4817" spans="33:33" x14ac:dyDescent="0.3">
      <c r="AG4817" s="957" t="str">
        <f t="shared" si="75"/>
        <v/>
      </c>
    </row>
    <row r="4818" spans="33:33" x14ac:dyDescent="0.3">
      <c r="AG4818" s="957" t="str">
        <f t="shared" si="75"/>
        <v/>
      </c>
    </row>
    <row r="4819" spans="33:33" x14ac:dyDescent="0.3">
      <c r="AG4819" s="957" t="str">
        <f t="shared" si="75"/>
        <v/>
      </c>
    </row>
    <row r="4820" spans="33:33" x14ac:dyDescent="0.3">
      <c r="AG4820" s="957" t="str">
        <f t="shared" si="75"/>
        <v/>
      </c>
    </row>
    <row r="4821" spans="33:33" x14ac:dyDescent="0.3">
      <c r="AG4821" s="957" t="str">
        <f t="shared" si="75"/>
        <v/>
      </c>
    </row>
    <row r="4822" spans="33:33" x14ac:dyDescent="0.3">
      <c r="AG4822" s="957" t="str">
        <f t="shared" si="75"/>
        <v/>
      </c>
    </row>
    <row r="4823" spans="33:33" x14ac:dyDescent="0.3">
      <c r="AG4823" s="957" t="str">
        <f t="shared" si="75"/>
        <v/>
      </c>
    </row>
    <row r="4824" spans="33:33" x14ac:dyDescent="0.3">
      <c r="AG4824" s="957" t="str">
        <f t="shared" si="75"/>
        <v/>
      </c>
    </row>
    <row r="4825" spans="33:33" x14ac:dyDescent="0.3">
      <c r="AG4825" s="957" t="str">
        <f t="shared" si="75"/>
        <v/>
      </c>
    </row>
    <row r="4826" spans="33:33" x14ac:dyDescent="0.3">
      <c r="AG4826" s="957" t="str">
        <f t="shared" si="75"/>
        <v/>
      </c>
    </row>
    <row r="4827" spans="33:33" x14ac:dyDescent="0.3">
      <c r="AG4827" s="957" t="str">
        <f t="shared" si="75"/>
        <v/>
      </c>
    </row>
    <row r="4828" spans="33:33" x14ac:dyDescent="0.3">
      <c r="AG4828" s="957" t="str">
        <f t="shared" si="75"/>
        <v/>
      </c>
    </row>
    <row r="4829" spans="33:33" x14ac:dyDescent="0.3">
      <c r="AG4829" s="957" t="str">
        <f t="shared" si="75"/>
        <v/>
      </c>
    </row>
    <row r="4830" spans="33:33" x14ac:dyDescent="0.3">
      <c r="AG4830" s="957" t="str">
        <f t="shared" si="75"/>
        <v/>
      </c>
    </row>
    <row r="4831" spans="33:33" x14ac:dyDescent="0.3">
      <c r="AG4831" s="957" t="str">
        <f t="shared" si="75"/>
        <v/>
      </c>
    </row>
    <row r="4832" spans="33:33" x14ac:dyDescent="0.3">
      <c r="AG4832" s="957" t="str">
        <f t="shared" si="75"/>
        <v/>
      </c>
    </row>
    <row r="4833" spans="33:33" x14ac:dyDescent="0.3">
      <c r="AG4833" s="957" t="str">
        <f t="shared" si="75"/>
        <v/>
      </c>
    </row>
    <row r="4834" spans="33:33" x14ac:dyDescent="0.3">
      <c r="AG4834" s="957" t="str">
        <f t="shared" si="75"/>
        <v/>
      </c>
    </row>
    <row r="4835" spans="33:33" x14ac:dyDescent="0.3">
      <c r="AG4835" s="957" t="str">
        <f t="shared" si="75"/>
        <v/>
      </c>
    </row>
    <row r="4836" spans="33:33" x14ac:dyDescent="0.3">
      <c r="AG4836" s="957" t="str">
        <f t="shared" si="75"/>
        <v/>
      </c>
    </row>
    <row r="4837" spans="33:33" x14ac:dyDescent="0.3">
      <c r="AG4837" s="957" t="str">
        <f t="shared" si="75"/>
        <v/>
      </c>
    </row>
    <row r="4838" spans="33:33" x14ac:dyDescent="0.3">
      <c r="AG4838" s="957" t="str">
        <f t="shared" si="75"/>
        <v/>
      </c>
    </row>
    <row r="4839" spans="33:33" x14ac:dyDescent="0.3">
      <c r="AG4839" s="957" t="str">
        <f t="shared" si="75"/>
        <v/>
      </c>
    </row>
    <row r="4840" spans="33:33" x14ac:dyDescent="0.3">
      <c r="AG4840" s="957" t="str">
        <f t="shared" si="75"/>
        <v/>
      </c>
    </row>
    <row r="4841" spans="33:33" x14ac:dyDescent="0.3">
      <c r="AG4841" s="957" t="str">
        <f t="shared" si="75"/>
        <v/>
      </c>
    </row>
    <row r="4842" spans="33:33" x14ac:dyDescent="0.3">
      <c r="AG4842" s="957" t="str">
        <f t="shared" si="75"/>
        <v/>
      </c>
    </row>
    <row r="4843" spans="33:33" x14ac:dyDescent="0.3">
      <c r="AG4843" s="957" t="str">
        <f t="shared" si="75"/>
        <v/>
      </c>
    </row>
    <row r="4844" spans="33:33" x14ac:dyDescent="0.3">
      <c r="AG4844" s="957" t="str">
        <f t="shared" si="75"/>
        <v/>
      </c>
    </row>
    <row r="4845" spans="33:33" x14ac:dyDescent="0.3">
      <c r="AG4845" s="957" t="str">
        <f t="shared" si="75"/>
        <v/>
      </c>
    </row>
    <row r="4846" spans="33:33" x14ac:dyDescent="0.3">
      <c r="AG4846" s="957" t="str">
        <f t="shared" si="75"/>
        <v/>
      </c>
    </row>
    <row r="4847" spans="33:33" x14ac:dyDescent="0.3">
      <c r="AG4847" s="957" t="str">
        <f t="shared" si="75"/>
        <v/>
      </c>
    </row>
    <row r="4848" spans="33:33" x14ac:dyDescent="0.3">
      <c r="AG4848" s="957" t="str">
        <f t="shared" si="75"/>
        <v/>
      </c>
    </row>
    <row r="4849" spans="33:33" x14ac:dyDescent="0.3">
      <c r="AG4849" s="957" t="str">
        <f t="shared" si="75"/>
        <v/>
      </c>
    </row>
    <row r="4850" spans="33:33" x14ac:dyDescent="0.3">
      <c r="AG4850" s="957" t="str">
        <f t="shared" si="75"/>
        <v/>
      </c>
    </row>
    <row r="4851" spans="33:33" x14ac:dyDescent="0.3">
      <c r="AG4851" s="957" t="str">
        <f t="shared" si="75"/>
        <v/>
      </c>
    </row>
    <row r="4852" spans="33:33" x14ac:dyDescent="0.3">
      <c r="AG4852" s="957" t="str">
        <f t="shared" si="75"/>
        <v/>
      </c>
    </row>
    <row r="4853" spans="33:33" x14ac:dyDescent="0.3">
      <c r="AG4853" s="957" t="str">
        <f t="shared" si="75"/>
        <v/>
      </c>
    </row>
    <row r="4854" spans="33:33" x14ac:dyDescent="0.3">
      <c r="AG4854" s="957" t="str">
        <f t="shared" si="75"/>
        <v/>
      </c>
    </row>
    <row r="4855" spans="33:33" x14ac:dyDescent="0.3">
      <c r="AG4855" s="957" t="str">
        <f t="shared" si="75"/>
        <v/>
      </c>
    </row>
    <row r="4856" spans="33:33" x14ac:dyDescent="0.3">
      <c r="AG4856" s="957" t="str">
        <f t="shared" si="75"/>
        <v/>
      </c>
    </row>
    <row r="4857" spans="33:33" x14ac:dyDescent="0.3">
      <c r="AG4857" s="957" t="str">
        <f t="shared" si="75"/>
        <v/>
      </c>
    </row>
    <row r="4858" spans="33:33" x14ac:dyDescent="0.3">
      <c r="AG4858" s="957" t="str">
        <f t="shared" si="75"/>
        <v/>
      </c>
    </row>
    <row r="4859" spans="33:33" x14ac:dyDescent="0.3">
      <c r="AG4859" s="957" t="str">
        <f t="shared" si="75"/>
        <v/>
      </c>
    </row>
    <row r="4860" spans="33:33" x14ac:dyDescent="0.3">
      <c r="AG4860" s="957" t="str">
        <f t="shared" si="75"/>
        <v/>
      </c>
    </row>
    <row r="4861" spans="33:33" x14ac:dyDescent="0.3">
      <c r="AG4861" s="957" t="str">
        <f t="shared" si="75"/>
        <v/>
      </c>
    </row>
    <row r="4862" spans="33:33" x14ac:dyDescent="0.3">
      <c r="AG4862" s="957" t="str">
        <f t="shared" si="75"/>
        <v/>
      </c>
    </row>
    <row r="4863" spans="33:33" x14ac:dyDescent="0.3">
      <c r="AG4863" s="957" t="str">
        <f t="shared" si="75"/>
        <v/>
      </c>
    </row>
    <row r="4864" spans="33:33" x14ac:dyDescent="0.3">
      <c r="AG4864" s="957" t="str">
        <f t="shared" si="75"/>
        <v/>
      </c>
    </row>
    <row r="4865" spans="33:33" x14ac:dyDescent="0.3">
      <c r="AG4865" s="957" t="str">
        <f t="shared" si="75"/>
        <v/>
      </c>
    </row>
    <row r="4866" spans="33:33" x14ac:dyDescent="0.3">
      <c r="AG4866" s="957" t="str">
        <f t="shared" si="75"/>
        <v/>
      </c>
    </row>
    <row r="4867" spans="33:33" x14ac:dyDescent="0.3">
      <c r="AG4867" s="957" t="str">
        <f t="shared" ref="AG4867:AG4930" si="76">LEFT(A4867,12)</f>
        <v/>
      </c>
    </row>
    <row r="4868" spans="33:33" x14ac:dyDescent="0.3">
      <c r="AG4868" s="957" t="str">
        <f t="shared" si="76"/>
        <v/>
      </c>
    </row>
    <row r="4869" spans="33:33" x14ac:dyDescent="0.3">
      <c r="AG4869" s="957" t="str">
        <f t="shared" si="76"/>
        <v/>
      </c>
    </row>
    <row r="4870" spans="33:33" x14ac:dyDescent="0.3">
      <c r="AG4870" s="957" t="str">
        <f t="shared" si="76"/>
        <v/>
      </c>
    </row>
    <row r="4871" spans="33:33" x14ac:dyDescent="0.3">
      <c r="AG4871" s="957" t="str">
        <f t="shared" si="76"/>
        <v/>
      </c>
    </row>
    <row r="4872" spans="33:33" x14ac:dyDescent="0.3">
      <c r="AG4872" s="957" t="str">
        <f t="shared" si="76"/>
        <v/>
      </c>
    </row>
    <row r="4873" spans="33:33" x14ac:dyDescent="0.3">
      <c r="AG4873" s="957" t="str">
        <f t="shared" si="76"/>
        <v/>
      </c>
    </row>
    <row r="4874" spans="33:33" x14ac:dyDescent="0.3">
      <c r="AG4874" s="957" t="str">
        <f t="shared" si="76"/>
        <v/>
      </c>
    </row>
    <row r="4875" spans="33:33" x14ac:dyDescent="0.3">
      <c r="AG4875" s="957" t="str">
        <f t="shared" si="76"/>
        <v/>
      </c>
    </row>
    <row r="4876" spans="33:33" x14ac:dyDescent="0.3">
      <c r="AG4876" s="957" t="str">
        <f t="shared" si="76"/>
        <v/>
      </c>
    </row>
    <row r="4877" spans="33:33" x14ac:dyDescent="0.3">
      <c r="AG4877" s="957" t="str">
        <f t="shared" si="76"/>
        <v/>
      </c>
    </row>
    <row r="4878" spans="33:33" x14ac:dyDescent="0.3">
      <c r="AG4878" s="957" t="str">
        <f t="shared" si="76"/>
        <v/>
      </c>
    </row>
    <row r="4879" spans="33:33" x14ac:dyDescent="0.3">
      <c r="AG4879" s="957" t="str">
        <f t="shared" si="76"/>
        <v/>
      </c>
    </row>
    <row r="4880" spans="33:33" x14ac:dyDescent="0.3">
      <c r="AG4880" s="957" t="str">
        <f t="shared" si="76"/>
        <v/>
      </c>
    </row>
    <row r="4881" spans="33:33" x14ac:dyDescent="0.3">
      <c r="AG4881" s="957" t="str">
        <f t="shared" si="76"/>
        <v/>
      </c>
    </row>
    <row r="4882" spans="33:33" x14ac:dyDescent="0.3">
      <c r="AG4882" s="957" t="str">
        <f t="shared" si="76"/>
        <v/>
      </c>
    </row>
    <row r="4883" spans="33:33" x14ac:dyDescent="0.3">
      <c r="AG4883" s="957" t="str">
        <f t="shared" si="76"/>
        <v/>
      </c>
    </row>
    <row r="4884" spans="33:33" x14ac:dyDescent="0.3">
      <c r="AG4884" s="957" t="str">
        <f t="shared" si="76"/>
        <v/>
      </c>
    </row>
    <row r="4885" spans="33:33" x14ac:dyDescent="0.3">
      <c r="AG4885" s="957" t="str">
        <f t="shared" si="76"/>
        <v/>
      </c>
    </row>
    <row r="4886" spans="33:33" x14ac:dyDescent="0.3">
      <c r="AG4886" s="957" t="str">
        <f t="shared" si="76"/>
        <v/>
      </c>
    </row>
    <row r="4887" spans="33:33" x14ac:dyDescent="0.3">
      <c r="AG4887" s="957" t="str">
        <f t="shared" si="76"/>
        <v/>
      </c>
    </row>
    <row r="4888" spans="33:33" x14ac:dyDescent="0.3">
      <c r="AG4888" s="957" t="str">
        <f t="shared" si="76"/>
        <v/>
      </c>
    </row>
    <row r="4889" spans="33:33" x14ac:dyDescent="0.3">
      <c r="AG4889" s="957" t="str">
        <f t="shared" si="76"/>
        <v/>
      </c>
    </row>
    <row r="4890" spans="33:33" x14ac:dyDescent="0.3">
      <c r="AG4890" s="957" t="str">
        <f t="shared" si="76"/>
        <v/>
      </c>
    </row>
    <row r="4891" spans="33:33" x14ac:dyDescent="0.3">
      <c r="AG4891" s="957" t="str">
        <f t="shared" si="76"/>
        <v/>
      </c>
    </row>
    <row r="4892" spans="33:33" x14ac:dyDescent="0.3">
      <c r="AG4892" s="957" t="str">
        <f t="shared" si="76"/>
        <v/>
      </c>
    </row>
    <row r="4893" spans="33:33" x14ac:dyDescent="0.3">
      <c r="AG4893" s="957" t="str">
        <f t="shared" si="76"/>
        <v/>
      </c>
    </row>
    <row r="4894" spans="33:33" x14ac:dyDescent="0.3">
      <c r="AG4894" s="957" t="str">
        <f t="shared" si="76"/>
        <v/>
      </c>
    </row>
    <row r="4895" spans="33:33" x14ac:dyDescent="0.3">
      <c r="AG4895" s="957" t="str">
        <f t="shared" si="76"/>
        <v/>
      </c>
    </row>
    <row r="4896" spans="33:33" x14ac:dyDescent="0.3">
      <c r="AG4896" s="957" t="str">
        <f t="shared" si="76"/>
        <v/>
      </c>
    </row>
    <row r="4897" spans="33:33" x14ac:dyDescent="0.3">
      <c r="AG4897" s="957" t="str">
        <f t="shared" si="76"/>
        <v/>
      </c>
    </row>
    <row r="4898" spans="33:33" x14ac:dyDescent="0.3">
      <c r="AG4898" s="957" t="str">
        <f t="shared" si="76"/>
        <v/>
      </c>
    </row>
    <row r="4899" spans="33:33" x14ac:dyDescent="0.3">
      <c r="AG4899" s="957" t="str">
        <f t="shared" si="76"/>
        <v/>
      </c>
    </row>
    <row r="4900" spans="33:33" x14ac:dyDescent="0.3">
      <c r="AG4900" s="957" t="str">
        <f t="shared" si="76"/>
        <v/>
      </c>
    </row>
    <row r="4901" spans="33:33" x14ac:dyDescent="0.3">
      <c r="AG4901" s="957" t="str">
        <f t="shared" si="76"/>
        <v/>
      </c>
    </row>
    <row r="4902" spans="33:33" x14ac:dyDescent="0.3">
      <c r="AG4902" s="957" t="str">
        <f t="shared" si="76"/>
        <v/>
      </c>
    </row>
    <row r="4903" spans="33:33" x14ac:dyDescent="0.3">
      <c r="AG4903" s="957" t="str">
        <f t="shared" si="76"/>
        <v/>
      </c>
    </row>
    <row r="4904" spans="33:33" x14ac:dyDescent="0.3">
      <c r="AG4904" s="957" t="str">
        <f t="shared" si="76"/>
        <v/>
      </c>
    </row>
    <row r="4905" spans="33:33" x14ac:dyDescent="0.3">
      <c r="AG4905" s="957" t="str">
        <f t="shared" si="76"/>
        <v/>
      </c>
    </row>
    <row r="4906" spans="33:33" x14ac:dyDescent="0.3">
      <c r="AG4906" s="957" t="str">
        <f t="shared" si="76"/>
        <v/>
      </c>
    </row>
    <row r="4907" spans="33:33" x14ac:dyDescent="0.3">
      <c r="AG4907" s="957" t="str">
        <f t="shared" si="76"/>
        <v/>
      </c>
    </row>
    <row r="4908" spans="33:33" x14ac:dyDescent="0.3">
      <c r="AG4908" s="957" t="str">
        <f t="shared" si="76"/>
        <v/>
      </c>
    </row>
    <row r="4909" spans="33:33" x14ac:dyDescent="0.3">
      <c r="AG4909" s="957" t="str">
        <f t="shared" si="76"/>
        <v/>
      </c>
    </row>
    <row r="4910" spans="33:33" x14ac:dyDescent="0.3">
      <c r="AG4910" s="957" t="str">
        <f t="shared" si="76"/>
        <v/>
      </c>
    </row>
    <row r="4911" spans="33:33" x14ac:dyDescent="0.3">
      <c r="AG4911" s="957" t="str">
        <f t="shared" si="76"/>
        <v/>
      </c>
    </row>
    <row r="4912" spans="33:33" x14ac:dyDescent="0.3">
      <c r="AG4912" s="957" t="str">
        <f t="shared" si="76"/>
        <v/>
      </c>
    </row>
    <row r="4913" spans="33:33" x14ac:dyDescent="0.3">
      <c r="AG4913" s="957" t="str">
        <f t="shared" si="76"/>
        <v/>
      </c>
    </row>
    <row r="4914" spans="33:33" x14ac:dyDescent="0.3">
      <c r="AG4914" s="957" t="str">
        <f t="shared" si="76"/>
        <v/>
      </c>
    </row>
    <row r="4915" spans="33:33" x14ac:dyDescent="0.3">
      <c r="AG4915" s="957" t="str">
        <f t="shared" si="76"/>
        <v/>
      </c>
    </row>
    <row r="4916" spans="33:33" x14ac:dyDescent="0.3">
      <c r="AG4916" s="957" t="str">
        <f t="shared" si="76"/>
        <v/>
      </c>
    </row>
    <row r="4917" spans="33:33" x14ac:dyDescent="0.3">
      <c r="AG4917" s="957" t="str">
        <f t="shared" si="76"/>
        <v/>
      </c>
    </row>
    <row r="4918" spans="33:33" x14ac:dyDescent="0.3">
      <c r="AG4918" s="957" t="str">
        <f t="shared" si="76"/>
        <v/>
      </c>
    </row>
    <row r="4919" spans="33:33" x14ac:dyDescent="0.3">
      <c r="AG4919" s="957" t="str">
        <f t="shared" si="76"/>
        <v/>
      </c>
    </row>
    <row r="4920" spans="33:33" x14ac:dyDescent="0.3">
      <c r="AG4920" s="957" t="str">
        <f t="shared" si="76"/>
        <v/>
      </c>
    </row>
    <row r="4921" spans="33:33" x14ac:dyDescent="0.3">
      <c r="AG4921" s="957" t="str">
        <f t="shared" si="76"/>
        <v/>
      </c>
    </row>
    <row r="4922" spans="33:33" x14ac:dyDescent="0.3">
      <c r="AG4922" s="957" t="str">
        <f t="shared" si="76"/>
        <v/>
      </c>
    </row>
    <row r="4923" spans="33:33" x14ac:dyDescent="0.3">
      <c r="AG4923" s="957" t="str">
        <f t="shared" si="76"/>
        <v/>
      </c>
    </row>
    <row r="4924" spans="33:33" x14ac:dyDescent="0.3">
      <c r="AG4924" s="957" t="str">
        <f t="shared" si="76"/>
        <v/>
      </c>
    </row>
    <row r="4925" spans="33:33" x14ac:dyDescent="0.3">
      <c r="AG4925" s="957" t="str">
        <f t="shared" si="76"/>
        <v/>
      </c>
    </row>
    <row r="4926" spans="33:33" x14ac:dyDescent="0.3">
      <c r="AG4926" s="957" t="str">
        <f t="shared" si="76"/>
        <v/>
      </c>
    </row>
    <row r="4927" spans="33:33" x14ac:dyDescent="0.3">
      <c r="AG4927" s="957" t="str">
        <f t="shared" si="76"/>
        <v/>
      </c>
    </row>
    <row r="4928" spans="33:33" x14ac:dyDescent="0.3">
      <c r="AG4928" s="957" t="str">
        <f t="shared" si="76"/>
        <v/>
      </c>
    </row>
    <row r="4929" spans="33:33" x14ac:dyDescent="0.3">
      <c r="AG4929" s="957" t="str">
        <f t="shared" si="76"/>
        <v/>
      </c>
    </row>
    <row r="4930" spans="33:33" x14ac:dyDescent="0.3">
      <c r="AG4930" s="957" t="str">
        <f t="shared" si="76"/>
        <v/>
      </c>
    </row>
    <row r="4931" spans="33:33" x14ac:dyDescent="0.3">
      <c r="AG4931" s="957" t="str">
        <f t="shared" ref="AG4931:AG4994" si="77">LEFT(A4931,12)</f>
        <v/>
      </c>
    </row>
    <row r="4932" spans="33:33" x14ac:dyDescent="0.3">
      <c r="AG4932" s="957" t="str">
        <f t="shared" si="77"/>
        <v/>
      </c>
    </row>
    <row r="4933" spans="33:33" x14ac:dyDescent="0.3">
      <c r="AG4933" s="957" t="str">
        <f t="shared" si="77"/>
        <v/>
      </c>
    </row>
    <row r="4934" spans="33:33" x14ac:dyDescent="0.3">
      <c r="AG4934" s="957" t="str">
        <f t="shared" si="77"/>
        <v/>
      </c>
    </row>
    <row r="4935" spans="33:33" x14ac:dyDescent="0.3">
      <c r="AG4935" s="957" t="str">
        <f t="shared" si="77"/>
        <v/>
      </c>
    </row>
    <row r="4936" spans="33:33" x14ac:dyDescent="0.3">
      <c r="AG4936" s="957" t="str">
        <f t="shared" si="77"/>
        <v/>
      </c>
    </row>
    <row r="4937" spans="33:33" x14ac:dyDescent="0.3">
      <c r="AG4937" s="957" t="str">
        <f t="shared" si="77"/>
        <v/>
      </c>
    </row>
    <row r="4938" spans="33:33" x14ac:dyDescent="0.3">
      <c r="AG4938" s="957" t="str">
        <f t="shared" si="77"/>
        <v/>
      </c>
    </row>
    <row r="4939" spans="33:33" x14ac:dyDescent="0.3">
      <c r="AG4939" s="957" t="str">
        <f t="shared" si="77"/>
        <v/>
      </c>
    </row>
    <row r="4940" spans="33:33" x14ac:dyDescent="0.3">
      <c r="AG4940" s="957" t="str">
        <f t="shared" si="77"/>
        <v/>
      </c>
    </row>
    <row r="4941" spans="33:33" x14ac:dyDescent="0.3">
      <c r="AG4941" s="957" t="str">
        <f t="shared" si="77"/>
        <v/>
      </c>
    </row>
    <row r="4942" spans="33:33" x14ac:dyDescent="0.3">
      <c r="AG4942" s="957" t="str">
        <f t="shared" si="77"/>
        <v/>
      </c>
    </row>
    <row r="4943" spans="33:33" x14ac:dyDescent="0.3">
      <c r="AG4943" s="957" t="str">
        <f t="shared" si="77"/>
        <v/>
      </c>
    </row>
    <row r="4944" spans="33:33" x14ac:dyDescent="0.3">
      <c r="AG4944" s="957" t="str">
        <f t="shared" si="77"/>
        <v/>
      </c>
    </row>
    <row r="4945" spans="33:33" x14ac:dyDescent="0.3">
      <c r="AG4945" s="957" t="str">
        <f t="shared" si="77"/>
        <v/>
      </c>
    </row>
    <row r="4946" spans="33:33" x14ac:dyDescent="0.3">
      <c r="AG4946" s="957" t="str">
        <f t="shared" si="77"/>
        <v/>
      </c>
    </row>
    <row r="4947" spans="33:33" x14ac:dyDescent="0.3">
      <c r="AG4947" s="957" t="str">
        <f t="shared" si="77"/>
        <v/>
      </c>
    </row>
    <row r="4948" spans="33:33" x14ac:dyDescent="0.3">
      <c r="AG4948" s="957" t="str">
        <f t="shared" si="77"/>
        <v/>
      </c>
    </row>
    <row r="4949" spans="33:33" x14ac:dyDescent="0.3">
      <c r="AG4949" s="957" t="str">
        <f t="shared" si="77"/>
        <v/>
      </c>
    </row>
    <row r="4950" spans="33:33" x14ac:dyDescent="0.3">
      <c r="AG4950" s="957" t="str">
        <f t="shared" si="77"/>
        <v/>
      </c>
    </row>
    <row r="4951" spans="33:33" x14ac:dyDescent="0.3">
      <c r="AG4951" s="957" t="str">
        <f t="shared" si="77"/>
        <v/>
      </c>
    </row>
    <row r="4952" spans="33:33" x14ac:dyDescent="0.3">
      <c r="AG4952" s="957" t="str">
        <f t="shared" si="77"/>
        <v/>
      </c>
    </row>
    <row r="4953" spans="33:33" x14ac:dyDescent="0.3">
      <c r="AG4953" s="957" t="str">
        <f t="shared" si="77"/>
        <v/>
      </c>
    </row>
    <row r="4954" spans="33:33" x14ac:dyDescent="0.3">
      <c r="AG4954" s="957" t="str">
        <f t="shared" si="77"/>
        <v/>
      </c>
    </row>
    <row r="4955" spans="33:33" x14ac:dyDescent="0.3">
      <c r="AG4955" s="957" t="str">
        <f t="shared" si="77"/>
        <v/>
      </c>
    </row>
    <row r="4956" spans="33:33" x14ac:dyDescent="0.3">
      <c r="AG4956" s="957" t="str">
        <f t="shared" si="77"/>
        <v/>
      </c>
    </row>
    <row r="4957" spans="33:33" x14ac:dyDescent="0.3">
      <c r="AG4957" s="957" t="str">
        <f t="shared" si="77"/>
        <v/>
      </c>
    </row>
    <row r="4958" spans="33:33" x14ac:dyDescent="0.3">
      <c r="AG4958" s="957" t="str">
        <f t="shared" si="77"/>
        <v/>
      </c>
    </row>
    <row r="4959" spans="33:33" x14ac:dyDescent="0.3">
      <c r="AG4959" s="957" t="str">
        <f t="shared" si="77"/>
        <v/>
      </c>
    </row>
    <row r="4960" spans="33:33" x14ac:dyDescent="0.3">
      <c r="AG4960" s="957" t="str">
        <f t="shared" si="77"/>
        <v/>
      </c>
    </row>
    <row r="4961" spans="33:33" x14ac:dyDescent="0.3">
      <c r="AG4961" s="957" t="str">
        <f t="shared" si="77"/>
        <v/>
      </c>
    </row>
    <row r="4962" spans="33:33" x14ac:dyDescent="0.3">
      <c r="AG4962" s="957" t="str">
        <f t="shared" si="77"/>
        <v/>
      </c>
    </row>
    <row r="4963" spans="33:33" x14ac:dyDescent="0.3">
      <c r="AG4963" s="957" t="str">
        <f t="shared" si="77"/>
        <v/>
      </c>
    </row>
    <row r="4964" spans="33:33" x14ac:dyDescent="0.3">
      <c r="AG4964" s="957" t="str">
        <f t="shared" si="77"/>
        <v/>
      </c>
    </row>
    <row r="4965" spans="33:33" x14ac:dyDescent="0.3">
      <c r="AG4965" s="957" t="str">
        <f t="shared" si="77"/>
        <v/>
      </c>
    </row>
    <row r="4966" spans="33:33" x14ac:dyDescent="0.3">
      <c r="AG4966" s="957" t="str">
        <f t="shared" si="77"/>
        <v/>
      </c>
    </row>
    <row r="4967" spans="33:33" x14ac:dyDescent="0.3">
      <c r="AG4967" s="957" t="str">
        <f t="shared" si="77"/>
        <v/>
      </c>
    </row>
    <row r="4968" spans="33:33" x14ac:dyDescent="0.3">
      <c r="AG4968" s="957" t="str">
        <f t="shared" si="77"/>
        <v/>
      </c>
    </row>
    <row r="4969" spans="33:33" x14ac:dyDescent="0.3">
      <c r="AG4969" s="957" t="str">
        <f t="shared" si="77"/>
        <v/>
      </c>
    </row>
    <row r="4970" spans="33:33" x14ac:dyDescent="0.3">
      <c r="AG4970" s="957" t="str">
        <f t="shared" si="77"/>
        <v/>
      </c>
    </row>
    <row r="4971" spans="33:33" x14ac:dyDescent="0.3">
      <c r="AG4971" s="957" t="str">
        <f t="shared" si="77"/>
        <v/>
      </c>
    </row>
    <row r="4972" spans="33:33" x14ac:dyDescent="0.3">
      <c r="AG4972" s="957" t="str">
        <f t="shared" si="77"/>
        <v/>
      </c>
    </row>
    <row r="4973" spans="33:33" x14ac:dyDescent="0.3">
      <c r="AG4973" s="957" t="str">
        <f t="shared" si="77"/>
        <v/>
      </c>
    </row>
    <row r="4974" spans="33:33" x14ac:dyDescent="0.3">
      <c r="AG4974" s="957" t="str">
        <f t="shared" si="77"/>
        <v/>
      </c>
    </row>
    <row r="4975" spans="33:33" x14ac:dyDescent="0.3">
      <c r="AG4975" s="957" t="str">
        <f t="shared" si="77"/>
        <v/>
      </c>
    </row>
    <row r="4976" spans="33:33" x14ac:dyDescent="0.3">
      <c r="AG4976" s="957" t="str">
        <f t="shared" si="77"/>
        <v/>
      </c>
    </row>
    <row r="4977" spans="33:33" x14ac:dyDescent="0.3">
      <c r="AG4977" s="957" t="str">
        <f t="shared" si="77"/>
        <v/>
      </c>
    </row>
    <row r="4978" spans="33:33" x14ac:dyDescent="0.3">
      <c r="AG4978" s="957" t="str">
        <f t="shared" si="77"/>
        <v/>
      </c>
    </row>
    <row r="4979" spans="33:33" x14ac:dyDescent="0.3">
      <c r="AG4979" s="957" t="str">
        <f t="shared" si="77"/>
        <v/>
      </c>
    </row>
    <row r="4980" spans="33:33" x14ac:dyDescent="0.3">
      <c r="AG4980" s="957" t="str">
        <f t="shared" si="77"/>
        <v/>
      </c>
    </row>
    <row r="4981" spans="33:33" x14ac:dyDescent="0.3">
      <c r="AG4981" s="957" t="str">
        <f t="shared" si="77"/>
        <v/>
      </c>
    </row>
    <row r="4982" spans="33:33" x14ac:dyDescent="0.3">
      <c r="AG4982" s="957" t="str">
        <f t="shared" si="77"/>
        <v/>
      </c>
    </row>
    <row r="4983" spans="33:33" x14ac:dyDescent="0.3">
      <c r="AG4983" s="957" t="str">
        <f t="shared" si="77"/>
        <v/>
      </c>
    </row>
    <row r="4984" spans="33:33" x14ac:dyDescent="0.3">
      <c r="AG4984" s="957" t="str">
        <f t="shared" si="77"/>
        <v/>
      </c>
    </row>
    <row r="4985" spans="33:33" x14ac:dyDescent="0.3">
      <c r="AG4985" s="957" t="str">
        <f t="shared" si="77"/>
        <v/>
      </c>
    </row>
    <row r="4986" spans="33:33" x14ac:dyDescent="0.3">
      <c r="AG4986" s="957" t="str">
        <f t="shared" si="77"/>
        <v/>
      </c>
    </row>
    <row r="4987" spans="33:33" x14ac:dyDescent="0.3">
      <c r="AG4987" s="957" t="str">
        <f t="shared" si="77"/>
        <v/>
      </c>
    </row>
    <row r="4988" spans="33:33" x14ac:dyDescent="0.3">
      <c r="AG4988" s="957" t="str">
        <f t="shared" si="77"/>
        <v/>
      </c>
    </row>
    <row r="4989" spans="33:33" x14ac:dyDescent="0.3">
      <c r="AG4989" s="957" t="str">
        <f t="shared" si="77"/>
        <v/>
      </c>
    </row>
    <row r="4990" spans="33:33" x14ac:dyDescent="0.3">
      <c r="AG4990" s="957" t="str">
        <f t="shared" si="77"/>
        <v/>
      </c>
    </row>
    <row r="4991" spans="33:33" x14ac:dyDescent="0.3">
      <c r="AG4991" s="957" t="str">
        <f t="shared" si="77"/>
        <v/>
      </c>
    </row>
    <row r="4992" spans="33:33" x14ac:dyDescent="0.3">
      <c r="AG4992" s="957" t="str">
        <f t="shared" si="77"/>
        <v/>
      </c>
    </row>
    <row r="4993" spans="33:33" x14ac:dyDescent="0.3">
      <c r="AG4993" s="957" t="str">
        <f t="shared" si="77"/>
        <v/>
      </c>
    </row>
    <row r="4994" spans="33:33" x14ac:dyDescent="0.3">
      <c r="AG4994" s="957" t="str">
        <f t="shared" si="77"/>
        <v/>
      </c>
    </row>
    <row r="4995" spans="33:33" x14ac:dyDescent="0.3">
      <c r="AG4995" s="957" t="str">
        <f t="shared" ref="AG4995:AG5000" si="78">LEFT(A4995,12)</f>
        <v/>
      </c>
    </row>
    <row r="4996" spans="33:33" x14ac:dyDescent="0.3">
      <c r="AG4996" s="957" t="str">
        <f t="shared" si="78"/>
        <v/>
      </c>
    </row>
    <row r="4997" spans="33:33" x14ac:dyDescent="0.3">
      <c r="AG4997" s="957" t="str">
        <f t="shared" si="78"/>
        <v/>
      </c>
    </row>
    <row r="4998" spans="33:33" x14ac:dyDescent="0.3">
      <c r="AG4998" s="957" t="str">
        <f t="shared" si="78"/>
        <v/>
      </c>
    </row>
    <row r="4999" spans="33:33" x14ac:dyDescent="0.3">
      <c r="AG4999" s="957" t="str">
        <f t="shared" si="78"/>
        <v/>
      </c>
    </row>
    <row r="5000" spans="33:33" x14ac:dyDescent="0.3">
      <c r="AG5000" s="957" t="str">
        <f t="shared" si="78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</vt:i4>
      </vt:variant>
    </vt:vector>
  </HeadingPairs>
  <TitlesOfParts>
    <vt:vector size="11" baseType="lpstr">
      <vt:lpstr>Synthèse</vt:lpstr>
      <vt:lpstr>Identité Projet</vt:lpstr>
      <vt:lpstr>Frais de Pers (CDI)</vt:lpstr>
      <vt:lpstr>BI 2017</vt:lpstr>
      <vt:lpstr>BI 2018</vt:lpstr>
      <vt:lpstr>CJIA</vt:lpstr>
      <vt:lpstr>CJIA 2018</vt:lpstr>
      <vt:lpstr>CJI3</vt:lpstr>
      <vt:lpstr>CJI3 2018</vt:lpstr>
      <vt:lpstr>'Frais de Pers (CDI)'!Zone_d_impression</vt:lpstr>
      <vt:lpstr>Synthèse!Zone_d_impression</vt:lpstr>
    </vt:vector>
  </TitlesOfParts>
  <Company>IFREMER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Maureen CAPITAINE, Ifremer Brest PDG-DGD-DAF-GD2</dc:creator>
  <cp:lastModifiedBy>Guillaume PERROS</cp:lastModifiedBy>
  <cp:lastPrinted>2017-06-28T15:38:34Z</cp:lastPrinted>
  <dcterms:created xsi:type="dcterms:W3CDTF">2017-01-20T14:10:32Z</dcterms:created>
  <dcterms:modified xsi:type="dcterms:W3CDTF">2019-02-18T12:26:40Z</dcterms:modified>
</cp:coreProperties>
</file>