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05" windowWidth="28515" windowHeight="11310"/>
  </bookViews>
  <sheets>
    <sheet name="MAIN LINES" sheetId="1" r:id="rId1"/>
    <sheet name="Feuil2" sheetId="2" r:id="rId2"/>
  </sheets>
  <externalReferences>
    <externalReference r:id="rId3"/>
    <externalReference r:id="rId4"/>
  </externalReferences>
  <definedNames>
    <definedName name="______EO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_____EO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____EO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___EO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__EO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_EO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A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actrate">#REF!</definedName>
    <definedName name="AreaUnits">#REF!</definedName>
    <definedName name="biz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bottom">#REF!</definedName>
    <definedName name="BUSINESS_DEVELOPMENT">#REF!</definedName>
    <definedName name="bys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CashflowStart">#REF!</definedName>
    <definedName name="ContributionHandicapés">#REF!</definedName>
    <definedName name="CORP._STRTEGIC_MKT.">#REF!</definedName>
    <definedName name="CORP_CEO">#REF!</definedName>
    <definedName name="CORP_COMMUNICATIONS">#REF!</definedName>
    <definedName name="CORP_CONSULTING">#REF!</definedName>
    <definedName name="CORP_DEVELOPMENT">#REF!</definedName>
    <definedName name="CORP_EDUCATION">#REF!</definedName>
    <definedName name="CORP_FINANCE">#REF!</definedName>
    <definedName name="Corp_Legal_Tax">#REF!</definedName>
    <definedName name="CORP_OPERATING">#REF!</definedName>
    <definedName name="CORP_TECH_SUPPORT">#REF!</definedName>
    <definedName name="Currency">#REF!</definedName>
    <definedName name="DiscountRate">#REF!</definedName>
    <definedName name="Domino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EffortConstruction">#REF!</definedName>
    <definedName name="essai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FormationProfContinue">#REF!</definedName>
    <definedName name="fxrate">#REF!</definedName>
    <definedName name="HOLOS_ORIENT_Sheet1">[2]T4Q!#REF!</definedName>
    <definedName name="HOLOS_Sheet1">[2]T4Q!#REF!</definedName>
    <definedName name="_xlnm.Print_Titles">#REF!</definedName>
    <definedName name="INVESTOR_RELATIONS">#REF!</definedName>
    <definedName name="LoyerArch">#REF!</definedName>
    <definedName name="LoyerBx">#REF!</definedName>
    <definedName name="LoyerPkg">#REF!</definedName>
    <definedName name="LoyerRIE">#REF!</definedName>
    <definedName name="model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OPERATING_EXPENSES___ALL_CORP_DEPTS">#REF!</definedName>
    <definedName name="Organic">#REF!</definedName>
    <definedName name="PRODUCTLINE_MARKETING">#REF!</definedName>
    <definedName name="project">#REF!</definedName>
    <definedName name="QUADRANTS2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R___D">#REF!</definedName>
    <definedName name="rate">#REF!</definedName>
    <definedName name="SubventionHandicapés">#REF!</definedName>
    <definedName name="TaxeApprentissage">#REF!</definedName>
    <definedName name="TaxeBxIDF">#REF!</definedName>
    <definedName name="TaxeFonciere">#REF!</definedName>
    <definedName name="TaxeOrdures">#REF!</definedName>
    <definedName name="TaxeProfessionnelle">#REF!</definedName>
    <definedName name="TaxRate">#REF!</definedName>
    <definedName name="test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Total_before_chargeback">#REF!</definedName>
    <definedName name="TVTSmoins8cv">#REF!</definedName>
    <definedName name="TVTSplus8cv">#REF!</definedName>
    <definedName name="USD">#REF!</definedName>
    <definedName name="vn.all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vnn.ell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wrn.all." hidden="1">{#N/A,#N/A,FALSE,"P&amp;L";#N/A,#N/A,FALSE,"Bookings";#N/A,#N/A,FALSE,"Opex";#N/A,#N/A,FALSE,"Sales OH";#N/A,#N/A,FALSE,"Sales SB";#N/A,#N/A,FALSE,"Sales TX";#N/A,#N/A,FALSE,"Sales IL";#N/A,#N/A,FALSE,"Sales NJ";#N/A,#N/A,FALSE,"Sales NY";#N/A,#N/A,FALSE,"Sales MD";#N/A,#N/A,FALSE,"Sales MA";#N/A,#N/A,FALSE,"Sales GA";#N/A,#N/A,FALSE,"Sales MI";#N/A,#N/A,FALSE,"Sales TOR";#N/A,#N/A,FALSE,"Sales MN";#N/A,#N/A,FALSE,"Sales Int";#N/A,#N/A,FALSE,"Federal";#N/A,#N/A,FALSE,"Channel";#N/A,#N/A,FALSE,"Sales adm";#N/A,#N/A,FALSE,"Cust serv";#N/A,#N/A,FALSE,"Training";#N/A,#N/A,FALSE,"Tech sup";#N/A,#N/A,FALSE,"Marketing";#N/A,#N/A,FALSE,"Bus Dev";#N/A,#N/A,FALSE,"G&amp;A";#N/A,#N/A,FALSE,"Finance";#N/A,#N/A,FALSE,"Facility";#N/A,#N/A,FALSE,"MIS"}</definedName>
    <definedName name="Z_87365403_BAE0_4AF2_A5A6_989A8BF2B14C_.wvu.PrintArea" localSheetId="0" hidden="1">'MAIN LINES'!$A$1:$W$81</definedName>
    <definedName name="Z_903B6D00_B490_4340_BFBF_4A7E936AEA0C_.wvu.PrintArea" localSheetId="0" hidden="1">'MAIN LINES'!$A$1:$W$81</definedName>
    <definedName name="_xlnm.Print_Area" localSheetId="0">'MAIN LINES'!$A$1:$W$81</definedName>
  </definedNames>
  <calcPr calcId="145621"/>
</workbook>
</file>

<file path=xl/calcChain.xml><?xml version="1.0" encoding="utf-8"?>
<calcChain xmlns="http://schemas.openxmlformats.org/spreadsheetml/2006/main">
  <c r="P281" i="2" l="1"/>
  <c r="L281" i="2"/>
  <c r="C281" i="2"/>
  <c r="P280" i="2"/>
  <c r="O280" i="2"/>
  <c r="N280" i="2"/>
  <c r="L280" i="2"/>
  <c r="C280" i="2"/>
  <c r="P279" i="2"/>
  <c r="O279" i="2"/>
  <c r="N279" i="2"/>
  <c r="L279" i="2"/>
  <c r="G279" i="2"/>
  <c r="C279" i="2"/>
  <c r="A279" i="2"/>
  <c r="P278" i="2"/>
  <c r="O278" i="2"/>
  <c r="N278" i="2"/>
  <c r="L278" i="2"/>
  <c r="G278" i="2"/>
  <c r="C278" i="2"/>
  <c r="A278" i="2"/>
  <c r="P277" i="2"/>
  <c r="O277" i="2"/>
  <c r="N277" i="2"/>
  <c r="L277" i="2"/>
  <c r="G277" i="2"/>
  <c r="C277" i="2"/>
  <c r="A277" i="2"/>
  <c r="P276" i="2"/>
  <c r="O276" i="2"/>
  <c r="N276" i="2"/>
  <c r="L276" i="2"/>
  <c r="G276" i="2"/>
  <c r="C276" i="2"/>
  <c r="A276" i="2"/>
  <c r="P275" i="2"/>
  <c r="O275" i="2"/>
  <c r="N275" i="2"/>
  <c r="L275" i="2"/>
  <c r="P274" i="2"/>
  <c r="O274" i="2"/>
  <c r="N274" i="2"/>
  <c r="L274" i="2"/>
  <c r="G274" i="2"/>
  <c r="D274" i="2"/>
  <c r="P273" i="2"/>
  <c r="O273" i="2"/>
  <c r="N273" i="2"/>
  <c r="L273" i="2"/>
  <c r="G273" i="2"/>
  <c r="D273" i="2"/>
  <c r="C273" i="2"/>
  <c r="A273" i="2"/>
  <c r="P272" i="2"/>
  <c r="O272" i="2"/>
  <c r="N272" i="2"/>
  <c r="L272" i="2"/>
  <c r="D272" i="2"/>
  <c r="C272" i="2"/>
  <c r="A272" i="2"/>
  <c r="P271" i="2"/>
  <c r="O271" i="2"/>
  <c r="N271" i="2"/>
  <c r="L271" i="2"/>
  <c r="D271" i="2"/>
  <c r="C271" i="2"/>
  <c r="A271" i="2"/>
  <c r="L270" i="2"/>
  <c r="D270" i="2"/>
  <c r="C270" i="2"/>
  <c r="A270" i="2"/>
  <c r="P269" i="2"/>
  <c r="L282" i="2" s="1"/>
  <c r="L269" i="2"/>
  <c r="I269" i="2"/>
  <c r="I278" i="2" s="1"/>
  <c r="D269" i="2"/>
  <c r="C269" i="2"/>
  <c r="A269" i="2"/>
  <c r="P268" i="2"/>
  <c r="O268" i="2"/>
  <c r="N268" i="2"/>
  <c r="L268" i="2"/>
  <c r="I268" i="2"/>
  <c r="I277" i="2" s="1"/>
  <c r="D268" i="2"/>
  <c r="C268" i="2"/>
  <c r="A268" i="2"/>
  <c r="P267" i="2"/>
  <c r="O267" i="2"/>
  <c r="N267" i="2"/>
  <c r="L267" i="2"/>
  <c r="I267" i="2"/>
  <c r="I276" i="2" s="1"/>
  <c r="D267" i="2"/>
  <c r="C267" i="2"/>
  <c r="A267" i="2"/>
  <c r="P266" i="2"/>
  <c r="O266" i="2"/>
  <c r="N266" i="2"/>
  <c r="L266" i="2"/>
  <c r="D266" i="2"/>
  <c r="C266" i="2"/>
  <c r="A266" i="2"/>
  <c r="P265" i="2"/>
  <c r="O265" i="2"/>
  <c r="N265" i="2"/>
  <c r="L265" i="2"/>
  <c r="P264" i="2"/>
  <c r="O264" i="2"/>
  <c r="N264" i="2"/>
  <c r="L264" i="2"/>
  <c r="I264" i="2"/>
  <c r="C264" i="2"/>
  <c r="P263" i="2"/>
  <c r="O263" i="2"/>
  <c r="N263" i="2"/>
  <c r="L263" i="2"/>
  <c r="I263" i="2"/>
  <c r="C262" i="2"/>
  <c r="I261" i="2"/>
  <c r="I274" i="2" s="1"/>
  <c r="C261" i="2"/>
  <c r="I260" i="2"/>
  <c r="I273" i="2" s="1"/>
  <c r="C260" i="2"/>
  <c r="P255" i="2"/>
  <c r="L255" i="2"/>
  <c r="C255" i="2"/>
  <c r="P254" i="2"/>
  <c r="L256" i="2" s="1"/>
  <c r="O254" i="2"/>
  <c r="N254" i="2"/>
  <c r="L254" i="2"/>
  <c r="C254" i="2"/>
  <c r="P253" i="2"/>
  <c r="O253" i="2"/>
  <c r="N253" i="2"/>
  <c r="L253" i="2"/>
  <c r="G253" i="2"/>
  <c r="C253" i="2"/>
  <c r="A253" i="2"/>
  <c r="P252" i="2"/>
  <c r="O252" i="2"/>
  <c r="N252" i="2"/>
  <c r="L252" i="2"/>
  <c r="G252" i="2"/>
  <c r="C252" i="2"/>
  <c r="A252" i="2"/>
  <c r="P251" i="2"/>
  <c r="O251" i="2"/>
  <c r="N251" i="2"/>
  <c r="L251" i="2"/>
  <c r="G251" i="2"/>
  <c r="C251" i="2"/>
  <c r="A251" i="2"/>
  <c r="P250" i="2"/>
  <c r="O250" i="2"/>
  <c r="N250" i="2"/>
  <c r="L250" i="2"/>
  <c r="G250" i="2"/>
  <c r="C250" i="2"/>
  <c r="A250" i="2"/>
  <c r="P249" i="2"/>
  <c r="O249" i="2"/>
  <c r="N249" i="2"/>
  <c r="L249" i="2"/>
  <c r="P248" i="2"/>
  <c r="O248" i="2"/>
  <c r="N248" i="2"/>
  <c r="L248" i="2"/>
  <c r="G248" i="2"/>
  <c r="D248" i="2"/>
  <c r="P247" i="2"/>
  <c r="O247" i="2"/>
  <c r="N247" i="2"/>
  <c r="L247" i="2"/>
  <c r="G247" i="2"/>
  <c r="D247" i="2"/>
  <c r="C247" i="2"/>
  <c r="A247" i="2"/>
  <c r="P246" i="2"/>
  <c r="O246" i="2"/>
  <c r="N246" i="2"/>
  <c r="L246" i="2"/>
  <c r="D246" i="2"/>
  <c r="C246" i="2"/>
  <c r="A246" i="2"/>
  <c r="P245" i="2"/>
  <c r="O245" i="2"/>
  <c r="N245" i="2"/>
  <c r="L245" i="2"/>
  <c r="D245" i="2"/>
  <c r="C245" i="2"/>
  <c r="A245" i="2"/>
  <c r="L244" i="2"/>
  <c r="D244" i="2"/>
  <c r="C244" i="2"/>
  <c r="A244" i="2"/>
  <c r="P243" i="2"/>
  <c r="L243" i="2"/>
  <c r="I243" i="2"/>
  <c r="I252" i="2" s="1"/>
  <c r="D243" i="2"/>
  <c r="C243" i="2"/>
  <c r="A243" i="2"/>
  <c r="P242" i="2"/>
  <c r="O242" i="2"/>
  <c r="N242" i="2"/>
  <c r="L242" i="2"/>
  <c r="I242" i="2"/>
  <c r="I251" i="2" s="1"/>
  <c r="D242" i="2"/>
  <c r="C242" i="2"/>
  <c r="A242" i="2"/>
  <c r="P241" i="2"/>
  <c r="O241" i="2"/>
  <c r="N241" i="2"/>
  <c r="L241" i="2"/>
  <c r="I241" i="2"/>
  <c r="I250" i="2" s="1"/>
  <c r="D241" i="2"/>
  <c r="C241" i="2"/>
  <c r="A241" i="2"/>
  <c r="P240" i="2"/>
  <c r="O240" i="2"/>
  <c r="N240" i="2"/>
  <c r="L240" i="2"/>
  <c r="D240" i="2"/>
  <c r="C240" i="2"/>
  <c r="A240" i="2"/>
  <c r="P239" i="2"/>
  <c r="O239" i="2"/>
  <c r="N239" i="2"/>
  <c r="L239" i="2"/>
  <c r="P238" i="2"/>
  <c r="O238" i="2"/>
  <c r="N238" i="2"/>
  <c r="L238" i="2"/>
  <c r="I238" i="2"/>
  <c r="C238" i="2"/>
  <c r="P237" i="2"/>
  <c r="O237" i="2"/>
  <c r="N237" i="2"/>
  <c r="L237" i="2"/>
  <c r="I237" i="2"/>
  <c r="C237" i="2"/>
  <c r="C236" i="2"/>
  <c r="I235" i="2"/>
  <c r="I248" i="2" s="1"/>
  <c r="C235" i="2"/>
  <c r="I234" i="2"/>
  <c r="I247" i="2" s="1"/>
  <c r="C234" i="2"/>
  <c r="L230" i="2"/>
  <c r="P229" i="2"/>
  <c r="L229" i="2"/>
  <c r="C229" i="2"/>
  <c r="P228" i="2"/>
  <c r="O228" i="2"/>
  <c r="N228" i="2"/>
  <c r="L228" i="2"/>
  <c r="C228" i="2"/>
  <c r="P227" i="2"/>
  <c r="O227" i="2"/>
  <c r="N227" i="2"/>
  <c r="L227" i="2"/>
  <c r="G227" i="2"/>
  <c r="C227" i="2"/>
  <c r="A227" i="2"/>
  <c r="P226" i="2"/>
  <c r="O226" i="2"/>
  <c r="N226" i="2"/>
  <c r="L226" i="2"/>
  <c r="G226" i="2"/>
  <c r="C226" i="2"/>
  <c r="A226" i="2"/>
  <c r="P225" i="2"/>
  <c r="O225" i="2"/>
  <c r="N225" i="2"/>
  <c r="L225" i="2"/>
  <c r="G225" i="2"/>
  <c r="C225" i="2"/>
  <c r="A225" i="2"/>
  <c r="P224" i="2"/>
  <c r="O224" i="2"/>
  <c r="N224" i="2"/>
  <c r="L224" i="2"/>
  <c r="G224" i="2"/>
  <c r="C224" i="2"/>
  <c r="A224" i="2"/>
  <c r="P223" i="2"/>
  <c r="O223" i="2"/>
  <c r="N223" i="2"/>
  <c r="L223" i="2"/>
  <c r="P222" i="2"/>
  <c r="O222" i="2"/>
  <c r="N222" i="2"/>
  <c r="L222" i="2"/>
  <c r="G222" i="2"/>
  <c r="D222" i="2"/>
  <c r="P221" i="2"/>
  <c r="O221" i="2"/>
  <c r="N221" i="2"/>
  <c r="L221" i="2"/>
  <c r="G221" i="2"/>
  <c r="D221" i="2"/>
  <c r="C221" i="2"/>
  <c r="A221" i="2"/>
  <c r="P220" i="2"/>
  <c r="O220" i="2"/>
  <c r="N220" i="2"/>
  <c r="L220" i="2"/>
  <c r="D220" i="2"/>
  <c r="C220" i="2"/>
  <c r="A220" i="2"/>
  <c r="P219" i="2"/>
  <c r="O219" i="2"/>
  <c r="N219" i="2"/>
  <c r="L219" i="2"/>
  <c r="D219" i="2"/>
  <c r="C219" i="2"/>
  <c r="A219" i="2"/>
  <c r="L218" i="2"/>
  <c r="D218" i="2"/>
  <c r="C218" i="2"/>
  <c r="A218" i="2"/>
  <c r="P217" i="2"/>
  <c r="L217" i="2"/>
  <c r="I217" i="2"/>
  <c r="I226" i="2" s="1"/>
  <c r="D217" i="2"/>
  <c r="C217" i="2"/>
  <c r="A217" i="2"/>
  <c r="P216" i="2"/>
  <c r="O216" i="2"/>
  <c r="N216" i="2"/>
  <c r="L216" i="2"/>
  <c r="I216" i="2"/>
  <c r="I225" i="2" s="1"/>
  <c r="D216" i="2"/>
  <c r="C216" i="2"/>
  <c r="A216" i="2"/>
  <c r="P215" i="2"/>
  <c r="O215" i="2"/>
  <c r="N215" i="2"/>
  <c r="L215" i="2"/>
  <c r="I215" i="2"/>
  <c r="I224" i="2" s="1"/>
  <c r="D215" i="2"/>
  <c r="C215" i="2"/>
  <c r="A215" i="2"/>
  <c r="P214" i="2"/>
  <c r="O214" i="2"/>
  <c r="N214" i="2"/>
  <c r="L214" i="2"/>
  <c r="D214" i="2"/>
  <c r="C214" i="2"/>
  <c r="A214" i="2"/>
  <c r="P213" i="2"/>
  <c r="O213" i="2"/>
  <c r="N213" i="2"/>
  <c r="L213" i="2"/>
  <c r="P212" i="2"/>
  <c r="O212" i="2"/>
  <c r="N212" i="2"/>
  <c r="L212" i="2"/>
  <c r="I212" i="2"/>
  <c r="C212" i="2"/>
  <c r="P211" i="2"/>
  <c r="O211" i="2"/>
  <c r="N211" i="2"/>
  <c r="L211" i="2"/>
  <c r="I211" i="2"/>
  <c r="C210" i="2"/>
  <c r="I209" i="2"/>
  <c r="I222" i="2" s="1"/>
  <c r="C209" i="2"/>
  <c r="I208" i="2"/>
  <c r="I221" i="2" s="1"/>
  <c r="C208" i="2"/>
  <c r="L204" i="2"/>
  <c r="P203" i="2"/>
  <c r="L203" i="2"/>
  <c r="C203" i="2"/>
  <c r="P202" i="2"/>
  <c r="O202" i="2"/>
  <c r="N202" i="2"/>
  <c r="L202" i="2"/>
  <c r="C202" i="2"/>
  <c r="P201" i="2"/>
  <c r="O201" i="2"/>
  <c r="N201" i="2"/>
  <c r="L201" i="2"/>
  <c r="G201" i="2"/>
  <c r="C201" i="2"/>
  <c r="A201" i="2"/>
  <c r="P200" i="2"/>
  <c r="O200" i="2"/>
  <c r="N200" i="2"/>
  <c r="L200" i="2"/>
  <c r="G200" i="2"/>
  <c r="C200" i="2"/>
  <c r="A200" i="2"/>
  <c r="P199" i="2"/>
  <c r="O199" i="2"/>
  <c r="N199" i="2"/>
  <c r="L199" i="2"/>
  <c r="G199" i="2"/>
  <c r="C199" i="2"/>
  <c r="A199" i="2"/>
  <c r="P198" i="2"/>
  <c r="O198" i="2"/>
  <c r="N198" i="2"/>
  <c r="L198" i="2"/>
  <c r="G198" i="2"/>
  <c r="C198" i="2"/>
  <c r="A198" i="2"/>
  <c r="P197" i="2"/>
  <c r="O197" i="2"/>
  <c r="N197" i="2"/>
  <c r="L197" i="2"/>
  <c r="P196" i="2"/>
  <c r="O196" i="2"/>
  <c r="N196" i="2"/>
  <c r="L196" i="2"/>
  <c r="G196" i="2"/>
  <c r="D196" i="2"/>
  <c r="P195" i="2"/>
  <c r="O195" i="2"/>
  <c r="N195" i="2"/>
  <c r="L195" i="2"/>
  <c r="G195" i="2"/>
  <c r="D195" i="2"/>
  <c r="C195" i="2"/>
  <c r="A195" i="2"/>
  <c r="P194" i="2"/>
  <c r="O194" i="2"/>
  <c r="N194" i="2"/>
  <c r="L194" i="2"/>
  <c r="D194" i="2"/>
  <c r="C194" i="2"/>
  <c r="A194" i="2"/>
  <c r="P193" i="2"/>
  <c r="O193" i="2"/>
  <c r="N193" i="2"/>
  <c r="L193" i="2"/>
  <c r="D193" i="2"/>
  <c r="C193" i="2"/>
  <c r="A193" i="2"/>
  <c r="L192" i="2"/>
  <c r="D192" i="2"/>
  <c r="C192" i="2"/>
  <c r="A192" i="2"/>
  <c r="P191" i="2"/>
  <c r="L191" i="2"/>
  <c r="I191" i="2"/>
  <c r="I200" i="2" s="1"/>
  <c r="D191" i="2"/>
  <c r="C191" i="2"/>
  <c r="A191" i="2"/>
  <c r="P190" i="2"/>
  <c r="O190" i="2"/>
  <c r="N190" i="2"/>
  <c r="L190" i="2"/>
  <c r="I190" i="2"/>
  <c r="I199" i="2" s="1"/>
  <c r="D190" i="2"/>
  <c r="C190" i="2"/>
  <c r="A190" i="2"/>
  <c r="P189" i="2"/>
  <c r="O189" i="2"/>
  <c r="N189" i="2"/>
  <c r="L189" i="2"/>
  <c r="I189" i="2"/>
  <c r="I198" i="2" s="1"/>
  <c r="D189" i="2"/>
  <c r="C189" i="2"/>
  <c r="A189" i="2"/>
  <c r="P188" i="2"/>
  <c r="O188" i="2"/>
  <c r="N188" i="2"/>
  <c r="L188" i="2"/>
  <c r="D188" i="2"/>
  <c r="C188" i="2"/>
  <c r="A188" i="2"/>
  <c r="P187" i="2"/>
  <c r="O187" i="2"/>
  <c r="N187" i="2"/>
  <c r="L187" i="2"/>
  <c r="P186" i="2"/>
  <c r="O186" i="2"/>
  <c r="N186" i="2"/>
  <c r="L186" i="2"/>
  <c r="I186" i="2"/>
  <c r="C186" i="2"/>
  <c r="P185" i="2"/>
  <c r="O185" i="2"/>
  <c r="N185" i="2"/>
  <c r="L185" i="2"/>
  <c r="I185" i="2"/>
  <c r="C185" i="2"/>
  <c r="C184" i="2"/>
  <c r="I183" i="2"/>
  <c r="I196" i="2" s="1"/>
  <c r="C183" i="2"/>
  <c r="I182" i="2"/>
  <c r="I195" i="2" s="1"/>
  <c r="C182" i="2"/>
  <c r="P177" i="2"/>
  <c r="L177" i="2"/>
  <c r="C177" i="2"/>
  <c r="P176" i="2"/>
  <c r="O176" i="2"/>
  <c r="L176" i="2"/>
  <c r="C176" i="2"/>
  <c r="P175" i="2"/>
  <c r="O175" i="2"/>
  <c r="L175" i="2"/>
  <c r="G175" i="2"/>
  <c r="C175" i="2"/>
  <c r="A175" i="2"/>
  <c r="P174" i="2"/>
  <c r="O174" i="2"/>
  <c r="L174" i="2"/>
  <c r="G174" i="2"/>
  <c r="C174" i="2"/>
  <c r="A174" i="2"/>
  <c r="P173" i="2"/>
  <c r="O173" i="2"/>
  <c r="L173" i="2"/>
  <c r="I173" i="2"/>
  <c r="G173" i="2"/>
  <c r="C173" i="2"/>
  <c r="A173" i="2"/>
  <c r="P172" i="2"/>
  <c r="O172" i="2"/>
  <c r="L172" i="2"/>
  <c r="G172" i="2"/>
  <c r="C172" i="2"/>
  <c r="A172" i="2"/>
  <c r="P171" i="2"/>
  <c r="O171" i="2"/>
  <c r="L171" i="2"/>
  <c r="P170" i="2"/>
  <c r="O170" i="2"/>
  <c r="N170" i="2"/>
  <c r="L170" i="2"/>
  <c r="G170" i="2"/>
  <c r="D170" i="2"/>
  <c r="P169" i="2"/>
  <c r="O169" i="2"/>
  <c r="N169" i="2"/>
  <c r="L169" i="2"/>
  <c r="G169" i="2"/>
  <c r="D169" i="2"/>
  <c r="C169" i="2"/>
  <c r="A169" i="2"/>
  <c r="P168" i="2"/>
  <c r="O168" i="2"/>
  <c r="N168" i="2"/>
  <c r="L168" i="2"/>
  <c r="D168" i="2"/>
  <c r="C168" i="2"/>
  <c r="A168" i="2"/>
  <c r="P167" i="2"/>
  <c r="O167" i="2"/>
  <c r="N167" i="2"/>
  <c r="L167" i="2"/>
  <c r="D167" i="2"/>
  <c r="C167" i="2"/>
  <c r="A167" i="2"/>
  <c r="L166" i="2"/>
  <c r="D166" i="2"/>
  <c r="C166" i="2"/>
  <c r="A166" i="2"/>
  <c r="P165" i="2"/>
  <c r="L178" i="2" s="1"/>
  <c r="L165" i="2"/>
  <c r="I165" i="2"/>
  <c r="I174" i="2" s="1"/>
  <c r="D165" i="2"/>
  <c r="C165" i="2"/>
  <c r="A165" i="2"/>
  <c r="P164" i="2"/>
  <c r="O164" i="2"/>
  <c r="N164" i="2"/>
  <c r="L164" i="2"/>
  <c r="I164" i="2"/>
  <c r="D164" i="2"/>
  <c r="C164" i="2"/>
  <c r="A164" i="2"/>
  <c r="P163" i="2"/>
  <c r="O163" i="2"/>
  <c r="N163" i="2"/>
  <c r="L163" i="2"/>
  <c r="I163" i="2"/>
  <c r="I172" i="2" s="1"/>
  <c r="D163" i="2"/>
  <c r="C163" i="2"/>
  <c r="A163" i="2"/>
  <c r="P162" i="2"/>
  <c r="O162" i="2"/>
  <c r="N162" i="2"/>
  <c r="L162" i="2"/>
  <c r="D162" i="2"/>
  <c r="C162" i="2"/>
  <c r="A162" i="2"/>
  <c r="P161" i="2"/>
  <c r="O161" i="2"/>
  <c r="N161" i="2"/>
  <c r="L161" i="2"/>
  <c r="P160" i="2"/>
  <c r="O160" i="2"/>
  <c r="N160" i="2"/>
  <c r="L160" i="2"/>
  <c r="I160" i="2"/>
  <c r="C160" i="2"/>
  <c r="P159" i="2"/>
  <c r="O159" i="2"/>
  <c r="N159" i="2"/>
  <c r="L159" i="2"/>
  <c r="I159" i="2"/>
  <c r="C159" i="2"/>
  <c r="C158" i="2"/>
  <c r="I157" i="2"/>
  <c r="I170" i="2" s="1"/>
  <c r="C157" i="2"/>
  <c r="I156" i="2"/>
  <c r="I169" i="2" s="1"/>
  <c r="C156" i="2"/>
  <c r="P151" i="2"/>
  <c r="L151" i="2"/>
  <c r="C151" i="2"/>
  <c r="P150" i="2"/>
  <c r="O150" i="2"/>
  <c r="N150" i="2"/>
  <c r="L150" i="2"/>
  <c r="C150" i="2"/>
  <c r="P149" i="2"/>
  <c r="O149" i="2"/>
  <c r="N149" i="2"/>
  <c r="L149" i="2"/>
  <c r="G149" i="2"/>
  <c r="C149" i="2"/>
  <c r="A149" i="2"/>
  <c r="P148" i="2"/>
  <c r="O148" i="2"/>
  <c r="N148" i="2"/>
  <c r="L148" i="2"/>
  <c r="G148" i="2"/>
  <c r="C148" i="2"/>
  <c r="A148" i="2"/>
  <c r="P147" i="2"/>
  <c r="O147" i="2"/>
  <c r="N147" i="2"/>
  <c r="L147" i="2"/>
  <c r="G147" i="2"/>
  <c r="C147" i="2"/>
  <c r="A147" i="2"/>
  <c r="P146" i="2"/>
  <c r="O146" i="2"/>
  <c r="N146" i="2"/>
  <c r="L146" i="2"/>
  <c r="G146" i="2"/>
  <c r="C146" i="2"/>
  <c r="A146" i="2"/>
  <c r="P145" i="2"/>
  <c r="O145" i="2"/>
  <c r="N145" i="2"/>
  <c r="L145" i="2"/>
  <c r="P144" i="2"/>
  <c r="O144" i="2"/>
  <c r="N144" i="2"/>
  <c r="L144" i="2"/>
  <c r="G144" i="2"/>
  <c r="D144" i="2"/>
  <c r="P143" i="2"/>
  <c r="O143" i="2"/>
  <c r="N143" i="2"/>
  <c r="L143" i="2"/>
  <c r="G143" i="2"/>
  <c r="D143" i="2"/>
  <c r="C143" i="2"/>
  <c r="A143" i="2"/>
  <c r="P142" i="2"/>
  <c r="O142" i="2"/>
  <c r="N142" i="2"/>
  <c r="L142" i="2"/>
  <c r="D142" i="2"/>
  <c r="C142" i="2"/>
  <c r="A142" i="2"/>
  <c r="P141" i="2"/>
  <c r="O141" i="2"/>
  <c r="N141" i="2"/>
  <c r="L141" i="2"/>
  <c r="D141" i="2"/>
  <c r="C141" i="2"/>
  <c r="A141" i="2"/>
  <c r="L140" i="2"/>
  <c r="D140" i="2"/>
  <c r="C140" i="2"/>
  <c r="A140" i="2"/>
  <c r="P139" i="2"/>
  <c r="L152" i="2" s="1"/>
  <c r="L139" i="2"/>
  <c r="I139" i="2"/>
  <c r="I148" i="2" s="1"/>
  <c r="D139" i="2"/>
  <c r="C139" i="2"/>
  <c r="A139" i="2"/>
  <c r="P138" i="2"/>
  <c r="O138" i="2"/>
  <c r="N138" i="2"/>
  <c r="L138" i="2"/>
  <c r="I138" i="2"/>
  <c r="I147" i="2" s="1"/>
  <c r="D138" i="2"/>
  <c r="C138" i="2"/>
  <c r="A138" i="2"/>
  <c r="P137" i="2"/>
  <c r="O137" i="2"/>
  <c r="N137" i="2"/>
  <c r="L137" i="2"/>
  <c r="I137" i="2"/>
  <c r="I146" i="2" s="1"/>
  <c r="D137" i="2"/>
  <c r="C137" i="2"/>
  <c r="A137" i="2"/>
  <c r="P136" i="2"/>
  <c r="O136" i="2"/>
  <c r="N136" i="2"/>
  <c r="L136" i="2"/>
  <c r="D136" i="2"/>
  <c r="C136" i="2"/>
  <c r="A136" i="2"/>
  <c r="P135" i="2"/>
  <c r="O135" i="2"/>
  <c r="N135" i="2"/>
  <c r="L135" i="2"/>
  <c r="P134" i="2"/>
  <c r="O134" i="2"/>
  <c r="N134" i="2"/>
  <c r="L134" i="2"/>
  <c r="I134" i="2"/>
  <c r="C134" i="2"/>
  <c r="P133" i="2"/>
  <c r="O133" i="2"/>
  <c r="N133" i="2"/>
  <c r="L133" i="2"/>
  <c r="I133" i="2"/>
  <c r="C133" i="2"/>
  <c r="C132" i="2"/>
  <c r="I131" i="2"/>
  <c r="I144" i="2" s="1"/>
  <c r="C131" i="2"/>
  <c r="I130" i="2"/>
  <c r="I143" i="2" s="1"/>
  <c r="C130" i="2"/>
  <c r="P125" i="2"/>
  <c r="L125" i="2"/>
  <c r="C125" i="2"/>
  <c r="P124" i="2"/>
  <c r="O124" i="2"/>
  <c r="N124" i="2"/>
  <c r="L124" i="2"/>
  <c r="C124" i="2"/>
  <c r="P123" i="2"/>
  <c r="O123" i="2"/>
  <c r="N123" i="2"/>
  <c r="L123" i="2"/>
  <c r="G123" i="2"/>
  <c r="C123" i="2"/>
  <c r="A123" i="2"/>
  <c r="P122" i="2"/>
  <c r="O122" i="2"/>
  <c r="N122" i="2"/>
  <c r="L122" i="2"/>
  <c r="G122" i="2"/>
  <c r="C122" i="2"/>
  <c r="A122" i="2"/>
  <c r="P121" i="2"/>
  <c r="O121" i="2"/>
  <c r="N121" i="2"/>
  <c r="L121" i="2"/>
  <c r="G121" i="2"/>
  <c r="C121" i="2"/>
  <c r="A121" i="2"/>
  <c r="P120" i="2"/>
  <c r="O120" i="2"/>
  <c r="N120" i="2"/>
  <c r="L120" i="2"/>
  <c r="G120" i="2"/>
  <c r="C120" i="2"/>
  <c r="A120" i="2"/>
  <c r="P119" i="2"/>
  <c r="O119" i="2"/>
  <c r="N119" i="2"/>
  <c r="L119" i="2"/>
  <c r="P118" i="2"/>
  <c r="O118" i="2"/>
  <c r="N118" i="2"/>
  <c r="L118" i="2"/>
  <c r="G118" i="2"/>
  <c r="D118" i="2"/>
  <c r="P117" i="2"/>
  <c r="O117" i="2"/>
  <c r="N117" i="2"/>
  <c r="L117" i="2"/>
  <c r="G117" i="2"/>
  <c r="D117" i="2"/>
  <c r="C117" i="2"/>
  <c r="A117" i="2"/>
  <c r="P116" i="2"/>
  <c r="O116" i="2"/>
  <c r="N116" i="2"/>
  <c r="L116" i="2"/>
  <c r="D116" i="2"/>
  <c r="C116" i="2"/>
  <c r="A116" i="2"/>
  <c r="P115" i="2"/>
  <c r="O115" i="2"/>
  <c r="N115" i="2"/>
  <c r="L115" i="2"/>
  <c r="D115" i="2"/>
  <c r="C115" i="2"/>
  <c r="A115" i="2"/>
  <c r="L114" i="2"/>
  <c r="D114" i="2"/>
  <c r="C114" i="2"/>
  <c r="A114" i="2"/>
  <c r="P113" i="2"/>
  <c r="L126" i="2" s="1"/>
  <c r="L113" i="2"/>
  <c r="I113" i="2"/>
  <c r="I122" i="2" s="1"/>
  <c r="D113" i="2"/>
  <c r="C113" i="2"/>
  <c r="A113" i="2"/>
  <c r="P112" i="2"/>
  <c r="O112" i="2"/>
  <c r="N112" i="2"/>
  <c r="L112" i="2"/>
  <c r="I112" i="2"/>
  <c r="I121" i="2" s="1"/>
  <c r="D112" i="2"/>
  <c r="C112" i="2"/>
  <c r="A112" i="2"/>
  <c r="P111" i="2"/>
  <c r="O111" i="2"/>
  <c r="N111" i="2"/>
  <c r="L111" i="2"/>
  <c r="I111" i="2"/>
  <c r="I120" i="2" s="1"/>
  <c r="D111" i="2"/>
  <c r="C111" i="2"/>
  <c r="A111" i="2"/>
  <c r="P110" i="2"/>
  <c r="O110" i="2"/>
  <c r="N110" i="2"/>
  <c r="L110" i="2"/>
  <c r="D110" i="2"/>
  <c r="C110" i="2"/>
  <c r="A110" i="2"/>
  <c r="P109" i="2"/>
  <c r="O109" i="2"/>
  <c r="N109" i="2"/>
  <c r="L109" i="2"/>
  <c r="P108" i="2"/>
  <c r="O108" i="2"/>
  <c r="N108" i="2"/>
  <c r="L108" i="2"/>
  <c r="I108" i="2"/>
  <c r="C108" i="2"/>
  <c r="P107" i="2"/>
  <c r="O107" i="2"/>
  <c r="N107" i="2"/>
  <c r="L107" i="2"/>
  <c r="I107" i="2"/>
  <c r="C107" i="2"/>
  <c r="C106" i="2"/>
  <c r="I105" i="2"/>
  <c r="I118" i="2" s="1"/>
  <c r="C105" i="2"/>
  <c r="I104" i="2"/>
  <c r="I117" i="2" s="1"/>
  <c r="C104" i="2"/>
  <c r="P99" i="2"/>
  <c r="L99" i="2"/>
  <c r="C99" i="2"/>
  <c r="P98" i="2"/>
  <c r="O98" i="2"/>
  <c r="N98" i="2"/>
  <c r="L98" i="2"/>
  <c r="C98" i="2"/>
  <c r="P97" i="2"/>
  <c r="O97" i="2"/>
  <c r="N97" i="2"/>
  <c r="L97" i="2"/>
  <c r="G97" i="2"/>
  <c r="C97" i="2"/>
  <c r="A97" i="2"/>
  <c r="P96" i="2"/>
  <c r="O96" i="2"/>
  <c r="N96" i="2"/>
  <c r="L96" i="2"/>
  <c r="G96" i="2"/>
  <c r="C96" i="2"/>
  <c r="A96" i="2"/>
  <c r="P95" i="2"/>
  <c r="O95" i="2"/>
  <c r="N95" i="2"/>
  <c r="L95" i="2"/>
  <c r="G95" i="2"/>
  <c r="C95" i="2"/>
  <c r="A95" i="2"/>
  <c r="P94" i="2"/>
  <c r="O94" i="2"/>
  <c r="N94" i="2"/>
  <c r="L94" i="2"/>
  <c r="G94" i="2"/>
  <c r="C94" i="2"/>
  <c r="A94" i="2"/>
  <c r="P93" i="2"/>
  <c r="O93" i="2"/>
  <c r="N93" i="2"/>
  <c r="L93" i="2"/>
  <c r="P92" i="2"/>
  <c r="O92" i="2"/>
  <c r="N92" i="2"/>
  <c r="L92" i="2"/>
  <c r="G92" i="2"/>
  <c r="D92" i="2"/>
  <c r="P91" i="2"/>
  <c r="O91" i="2"/>
  <c r="N91" i="2"/>
  <c r="L91" i="2"/>
  <c r="G91" i="2"/>
  <c r="D91" i="2"/>
  <c r="C91" i="2"/>
  <c r="A91" i="2"/>
  <c r="P90" i="2"/>
  <c r="O90" i="2"/>
  <c r="N90" i="2"/>
  <c r="L90" i="2"/>
  <c r="D90" i="2"/>
  <c r="C90" i="2"/>
  <c r="A90" i="2"/>
  <c r="P89" i="2"/>
  <c r="O89" i="2"/>
  <c r="N89" i="2"/>
  <c r="L89" i="2"/>
  <c r="D89" i="2"/>
  <c r="C89" i="2"/>
  <c r="A89" i="2"/>
  <c r="L88" i="2"/>
  <c r="D88" i="2"/>
  <c r="C88" i="2"/>
  <c r="A88" i="2"/>
  <c r="P87" i="2"/>
  <c r="L100" i="2" s="1"/>
  <c r="L87" i="2"/>
  <c r="I87" i="2"/>
  <c r="I96" i="2" s="1"/>
  <c r="D87" i="2"/>
  <c r="C87" i="2"/>
  <c r="A87" i="2"/>
  <c r="P86" i="2"/>
  <c r="O86" i="2"/>
  <c r="N86" i="2"/>
  <c r="L86" i="2"/>
  <c r="I86" i="2"/>
  <c r="I95" i="2" s="1"/>
  <c r="D86" i="2"/>
  <c r="C86" i="2"/>
  <c r="A86" i="2"/>
  <c r="P85" i="2"/>
  <c r="O85" i="2"/>
  <c r="N85" i="2"/>
  <c r="L85" i="2"/>
  <c r="I85" i="2"/>
  <c r="I94" i="2" s="1"/>
  <c r="D85" i="2"/>
  <c r="C85" i="2"/>
  <c r="A85" i="2"/>
  <c r="P84" i="2"/>
  <c r="O84" i="2"/>
  <c r="N84" i="2"/>
  <c r="L84" i="2"/>
  <c r="D84" i="2"/>
  <c r="C84" i="2"/>
  <c r="A84" i="2"/>
  <c r="P83" i="2"/>
  <c r="O83" i="2"/>
  <c r="N83" i="2"/>
  <c r="L83" i="2"/>
  <c r="P82" i="2"/>
  <c r="O82" i="2"/>
  <c r="N82" i="2"/>
  <c r="L82" i="2"/>
  <c r="I82" i="2"/>
  <c r="C82" i="2"/>
  <c r="P81" i="2"/>
  <c r="O81" i="2"/>
  <c r="N81" i="2"/>
  <c r="L81" i="2"/>
  <c r="I81" i="2"/>
  <c r="C80" i="2"/>
  <c r="I79" i="2"/>
  <c r="I92" i="2" s="1"/>
  <c r="C79" i="2"/>
  <c r="I78" i="2"/>
  <c r="I91" i="2" s="1"/>
  <c r="C78" i="2"/>
  <c r="P74" i="2"/>
  <c r="L74" i="2"/>
  <c r="C74" i="2"/>
  <c r="P73" i="2"/>
  <c r="O73" i="2"/>
  <c r="N73" i="2"/>
  <c r="L73" i="2"/>
  <c r="C73" i="2"/>
  <c r="P72" i="2"/>
  <c r="O72" i="2"/>
  <c r="N72" i="2"/>
  <c r="L72" i="2"/>
  <c r="G72" i="2"/>
  <c r="C72" i="2"/>
  <c r="A72" i="2"/>
  <c r="P71" i="2"/>
  <c r="O71" i="2"/>
  <c r="N71" i="2"/>
  <c r="L71" i="2"/>
  <c r="G71" i="2"/>
  <c r="C71" i="2"/>
  <c r="A71" i="2"/>
  <c r="P70" i="2"/>
  <c r="O70" i="2"/>
  <c r="N70" i="2"/>
  <c r="L70" i="2"/>
  <c r="G70" i="2"/>
  <c r="C70" i="2"/>
  <c r="A70" i="2"/>
  <c r="P69" i="2"/>
  <c r="O69" i="2"/>
  <c r="N69" i="2"/>
  <c r="L69" i="2"/>
  <c r="G69" i="2"/>
  <c r="C69" i="2"/>
  <c r="A69" i="2"/>
  <c r="P68" i="2"/>
  <c r="O68" i="2"/>
  <c r="N68" i="2"/>
  <c r="L68" i="2"/>
  <c r="P67" i="2"/>
  <c r="O67" i="2"/>
  <c r="N67" i="2"/>
  <c r="L67" i="2"/>
  <c r="G67" i="2"/>
  <c r="D67" i="2"/>
  <c r="P66" i="2"/>
  <c r="O66" i="2"/>
  <c r="N66" i="2"/>
  <c r="L66" i="2"/>
  <c r="G66" i="2"/>
  <c r="D66" i="2"/>
  <c r="C66" i="2"/>
  <c r="A66" i="2"/>
  <c r="P65" i="2"/>
  <c r="O65" i="2"/>
  <c r="N65" i="2"/>
  <c r="L65" i="2"/>
  <c r="D65" i="2"/>
  <c r="C65" i="2"/>
  <c r="A65" i="2"/>
  <c r="P64" i="2"/>
  <c r="O64" i="2"/>
  <c r="N64" i="2"/>
  <c r="L64" i="2"/>
  <c r="D64" i="2"/>
  <c r="C64" i="2"/>
  <c r="A64" i="2"/>
  <c r="L63" i="2"/>
  <c r="D63" i="2"/>
  <c r="C63" i="2"/>
  <c r="A63" i="2"/>
  <c r="P62" i="2"/>
  <c r="Q74" i="2" s="1"/>
  <c r="L62" i="2"/>
  <c r="I62" i="2"/>
  <c r="I71" i="2" s="1"/>
  <c r="D62" i="2"/>
  <c r="C62" i="2"/>
  <c r="A62" i="2"/>
  <c r="P61" i="2"/>
  <c r="O61" i="2"/>
  <c r="N61" i="2"/>
  <c r="L61" i="2"/>
  <c r="I61" i="2"/>
  <c r="I70" i="2" s="1"/>
  <c r="D61" i="2"/>
  <c r="C61" i="2"/>
  <c r="A61" i="2"/>
  <c r="P60" i="2"/>
  <c r="O60" i="2"/>
  <c r="N60" i="2"/>
  <c r="L60" i="2"/>
  <c r="I60" i="2"/>
  <c r="I69" i="2" s="1"/>
  <c r="D60" i="2"/>
  <c r="C60" i="2"/>
  <c r="A60" i="2"/>
  <c r="P59" i="2"/>
  <c r="O59" i="2"/>
  <c r="N59" i="2"/>
  <c r="L59" i="2"/>
  <c r="D59" i="2"/>
  <c r="C59" i="2"/>
  <c r="A59" i="2"/>
  <c r="P58" i="2"/>
  <c r="O58" i="2"/>
  <c r="N58" i="2"/>
  <c r="L58" i="2"/>
  <c r="P57" i="2"/>
  <c r="O57" i="2"/>
  <c r="N57" i="2"/>
  <c r="L57" i="2"/>
  <c r="I57" i="2"/>
  <c r="C57" i="2"/>
  <c r="P56" i="2"/>
  <c r="O56" i="2"/>
  <c r="N56" i="2"/>
  <c r="L56" i="2"/>
  <c r="I56" i="2"/>
  <c r="C55" i="2"/>
  <c r="I54" i="2"/>
  <c r="I67" i="2" s="1"/>
  <c r="C54" i="2"/>
  <c r="I53" i="2"/>
  <c r="I66" i="2" s="1"/>
  <c r="C53" i="2"/>
  <c r="P50" i="2"/>
  <c r="P49" i="2"/>
  <c r="L49" i="2"/>
  <c r="C49" i="2"/>
  <c r="L48" i="2"/>
  <c r="C48" i="2"/>
  <c r="L47" i="2"/>
  <c r="G47" i="2"/>
  <c r="C47" i="2"/>
  <c r="A47" i="2"/>
  <c r="P46" i="2"/>
  <c r="O46" i="2"/>
  <c r="N46" i="2"/>
  <c r="L46" i="2"/>
  <c r="G46" i="2"/>
  <c r="C46" i="2"/>
  <c r="A46" i="2"/>
  <c r="P45" i="2"/>
  <c r="O45" i="2"/>
  <c r="N45" i="2"/>
  <c r="L45" i="2"/>
  <c r="G45" i="2"/>
  <c r="C45" i="2"/>
  <c r="A45" i="2"/>
  <c r="P44" i="2"/>
  <c r="O44" i="2"/>
  <c r="N44" i="2"/>
  <c r="L44" i="2"/>
  <c r="G44" i="2"/>
  <c r="C44" i="2"/>
  <c r="A44" i="2"/>
  <c r="P43" i="2"/>
  <c r="O43" i="2"/>
  <c r="N43" i="2"/>
  <c r="L43" i="2"/>
  <c r="P42" i="2"/>
  <c r="O42" i="2"/>
  <c r="N42" i="2"/>
  <c r="L42" i="2"/>
  <c r="G42" i="2"/>
  <c r="D42" i="2"/>
  <c r="P41" i="2"/>
  <c r="O41" i="2"/>
  <c r="N41" i="2"/>
  <c r="L41" i="2"/>
  <c r="G41" i="2"/>
  <c r="D41" i="2"/>
  <c r="C41" i="2"/>
  <c r="A41" i="2"/>
  <c r="P40" i="2"/>
  <c r="O40" i="2"/>
  <c r="N40" i="2"/>
  <c r="L40" i="2"/>
  <c r="D40" i="2"/>
  <c r="C40" i="2"/>
  <c r="A40" i="2"/>
  <c r="P39" i="2"/>
  <c r="O39" i="2"/>
  <c r="N39" i="2"/>
  <c r="L39" i="2"/>
  <c r="D39" i="2"/>
  <c r="A39" i="2"/>
  <c r="L38" i="2"/>
  <c r="D38" i="2"/>
  <c r="A38" i="2"/>
  <c r="P37" i="2"/>
  <c r="L37" i="2"/>
  <c r="I46" i="2"/>
  <c r="D37" i="2"/>
  <c r="A37" i="2"/>
  <c r="P36" i="2"/>
  <c r="O36" i="2"/>
  <c r="N36" i="2"/>
  <c r="L36" i="2"/>
  <c r="I45" i="2"/>
  <c r="D36" i="2"/>
  <c r="C36" i="2"/>
  <c r="A36" i="2"/>
  <c r="L35" i="2"/>
  <c r="I44" i="2"/>
  <c r="A35" i="2"/>
  <c r="P34" i="2"/>
  <c r="L34" i="2"/>
  <c r="A34" i="2"/>
  <c r="L33" i="2"/>
  <c r="L32" i="2"/>
  <c r="I32" i="2"/>
  <c r="C32" i="2"/>
  <c r="L31" i="2"/>
  <c r="I31" i="2"/>
  <c r="C31" i="2"/>
  <c r="C30" i="2"/>
  <c r="I29" i="2"/>
  <c r="I42" i="2" s="1"/>
  <c r="C29" i="2"/>
  <c r="I28" i="2"/>
  <c r="I41" i="2" s="1"/>
  <c r="C28" i="2"/>
  <c r="C22" i="2"/>
  <c r="C20" i="2"/>
  <c r="C18" i="2"/>
  <c r="C16" i="2"/>
  <c r="C14" i="2"/>
  <c r="C12" i="2"/>
  <c r="C10" i="2"/>
  <c r="C8" i="2"/>
  <c r="C6" i="2"/>
  <c r="C4" i="2"/>
  <c r="H3" i="2"/>
  <c r="H2" i="2"/>
  <c r="H1" i="2"/>
  <c r="L84" i="1"/>
  <c r="K84" i="1"/>
  <c r="J84" i="1"/>
  <c r="I84" i="1"/>
  <c r="H84" i="1"/>
  <c r="G84" i="1"/>
  <c r="F84" i="1"/>
  <c r="E84" i="1"/>
  <c r="D84" i="1"/>
  <c r="C84" i="1"/>
  <c r="L83" i="1"/>
  <c r="K83" i="1"/>
  <c r="J83" i="1"/>
  <c r="I83" i="1"/>
  <c r="H83" i="1"/>
  <c r="G83" i="1"/>
  <c r="F83" i="1"/>
  <c r="E83" i="1"/>
  <c r="D83" i="1"/>
  <c r="C83" i="1"/>
  <c r="V19" i="1"/>
  <c r="T19" i="1"/>
  <c r="R19" i="1"/>
  <c r="P19" i="1"/>
  <c r="N19" i="1"/>
  <c r="L19" i="1"/>
  <c r="J19" i="1"/>
  <c r="H19" i="1"/>
  <c r="F19" i="1"/>
  <c r="D19" i="1"/>
  <c r="V17" i="1"/>
  <c r="T17" i="1"/>
  <c r="R17" i="1"/>
  <c r="P17" i="1"/>
  <c r="N17" i="1"/>
  <c r="L17" i="1"/>
  <c r="J17" i="1"/>
  <c r="H17" i="1"/>
  <c r="F17" i="1"/>
  <c r="D17" i="1"/>
  <c r="V16" i="1"/>
  <c r="V18" i="1" s="1"/>
  <c r="T16" i="1"/>
  <c r="T18" i="1" s="1"/>
  <c r="R16" i="1"/>
  <c r="P16" i="1"/>
  <c r="N16" i="1"/>
  <c r="N18" i="1" s="1"/>
  <c r="L16" i="1"/>
  <c r="L18" i="1" s="1"/>
  <c r="J16" i="1"/>
  <c r="H16" i="1"/>
  <c r="F16" i="1"/>
  <c r="F18" i="1" s="1"/>
  <c r="D16" i="1"/>
  <c r="D18" i="1" s="1"/>
  <c r="B16" i="1"/>
  <c r="V11" i="1"/>
  <c r="T11" i="1"/>
  <c r="R11" i="1"/>
  <c r="P11" i="1"/>
  <c r="N11" i="1"/>
  <c r="L11" i="1"/>
  <c r="J11" i="1"/>
  <c r="H11" i="1"/>
  <c r="F11" i="1"/>
  <c r="D11" i="1"/>
  <c r="H6" i="1"/>
  <c r="S5" i="1"/>
  <c r="H5" i="1"/>
  <c r="V4" i="1"/>
  <c r="T4" i="1"/>
  <c r="S4" i="1"/>
  <c r="H4" i="1"/>
  <c r="D4" i="1"/>
  <c r="V3" i="1"/>
  <c r="T3" i="1"/>
  <c r="S3" i="1"/>
  <c r="Q3" i="1"/>
  <c r="H3" i="1"/>
  <c r="D3" i="1"/>
  <c r="J18" i="1" l="1"/>
  <c r="R18" i="1"/>
  <c r="H18" i="1"/>
  <c r="P18" i="1"/>
  <c r="C56" i="2" l="1"/>
  <c r="C211" i="2" l="1"/>
  <c r="C263" i="2" l="1"/>
  <c r="C81" i="2"/>
  <c r="H20" i="1" l="1"/>
  <c r="J20" i="1"/>
  <c r="R20" i="1"/>
  <c r="D20" i="1"/>
  <c r="V20" i="1"/>
  <c r="L20" i="1"/>
  <c r="F20" i="1"/>
  <c r="P20" i="1"/>
  <c r="T20" i="1"/>
  <c r="N20" i="1"/>
  <c r="N14" i="1"/>
  <c r="G101" i="1"/>
  <c r="N12" i="1"/>
  <c r="F101" i="1" l="1"/>
  <c r="L12" i="1"/>
  <c r="L14" i="1" l="1"/>
  <c r="P14" i="1"/>
  <c r="P12" i="1" l="1"/>
  <c r="H101" i="1"/>
  <c r="I101" i="1"/>
  <c r="R12" i="1"/>
  <c r="T14" i="1"/>
  <c r="E101" i="1"/>
  <c r="J12" i="1"/>
  <c r="V14" i="1"/>
  <c r="R14" i="1"/>
  <c r="J101" i="1"/>
  <c r="T12" i="1"/>
  <c r="H14" i="1"/>
  <c r="D101" i="1"/>
  <c r="H12" i="1"/>
  <c r="K101" i="1"/>
  <c r="V12" i="1"/>
  <c r="J14" i="1"/>
  <c r="C101" i="1"/>
  <c r="F12" i="1"/>
  <c r="F14" i="1"/>
  <c r="D14" i="1" l="1"/>
  <c r="B101" i="1"/>
  <c r="D12" i="1"/>
  <c r="P13" i="1" l="1"/>
  <c r="N13" i="1"/>
  <c r="V13" i="1"/>
  <c r="F13" i="1"/>
  <c r="H13" i="1"/>
  <c r="D13" i="1"/>
  <c r="L13" i="1"/>
  <c r="T13" i="1"/>
  <c r="J13" i="1"/>
  <c r="R13" i="1"/>
</calcChain>
</file>

<file path=xl/comments1.xml><?xml version="1.0" encoding="utf-8"?>
<comments xmlns="http://schemas.openxmlformats.org/spreadsheetml/2006/main">
  <authors>
    <author>Ferre, Romain @ France Paris</author>
  </authors>
  <commentList>
    <comment ref="B12" authorId="0">
      <text>
        <r>
          <rPr>
            <b/>
            <sz val="9"/>
            <color indexed="81"/>
            <rFont val="Tahoma"/>
            <family val="2"/>
          </rPr>
          <t>Ferre, Romain @ France Paris:</t>
        </r>
        <r>
          <rPr>
            <sz val="9"/>
            <color indexed="81"/>
            <rFont val="Tahoma"/>
            <family val="2"/>
          </rPr>
          <t xml:space="preserve">
Including works and landlord incentives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Ferre, Romain @ France Paris:</t>
        </r>
        <r>
          <rPr>
            <sz val="9"/>
            <color indexed="81"/>
            <rFont val="Tahoma"/>
            <family val="2"/>
          </rPr>
          <t xml:space="preserve">
Without landlord incentives and rental escalation </t>
        </r>
      </text>
    </comment>
  </commentList>
</comments>
</file>

<file path=xl/sharedStrings.xml><?xml version="1.0" encoding="utf-8"?>
<sst xmlns="http://schemas.openxmlformats.org/spreadsheetml/2006/main" count="247" uniqueCount="67">
  <si>
    <t xml:space="preserve">SUMMARY </t>
  </si>
  <si>
    <t>GENERAL ASSUMPTIONS</t>
  </si>
  <si>
    <t>WORKS ASSUMPTIONS</t>
  </si>
  <si>
    <t>MODELLING START</t>
  </si>
  <si>
    <t>RENTAL ESCALATION</t>
  </si>
  <si>
    <t>MODELLING END</t>
  </si>
  <si>
    <t>INFLATION</t>
  </si>
  <si>
    <t>REINSTATEMENT (current)</t>
  </si>
  <si>
    <t>All figures are VAT excluded</t>
  </si>
  <si>
    <t>DISCOUNT RATE</t>
  </si>
  <si>
    <t>REINSTATEMENT (future)</t>
  </si>
  <si>
    <t>All figures in red need to be confirmed</t>
  </si>
  <si>
    <t>WORKSTATIONS</t>
  </si>
  <si>
    <t>TOTAL CASH FLOWS</t>
  </si>
  <si>
    <t>GLOBAL SAVINGS</t>
  </si>
  <si>
    <t>NPV</t>
  </si>
  <si>
    <t>Annual rent /workstation</t>
  </si>
  <si>
    <t xml:space="preserve">Discount </t>
  </si>
  <si>
    <t>Net effective rent</t>
  </si>
  <si>
    <t>Payback</t>
  </si>
  <si>
    <t>Yes</t>
  </si>
  <si>
    <t>Office</t>
  </si>
  <si>
    <t>Office+ICR</t>
  </si>
  <si>
    <t>All area</t>
  </si>
  <si>
    <t>Net effective</t>
  </si>
  <si>
    <t>No</t>
  </si>
  <si>
    <t xml:space="preserve">Headline </t>
  </si>
  <si>
    <t>PRESENTATION 1</t>
  </si>
  <si>
    <t>Loyer toute surface /m²</t>
  </si>
  <si>
    <t>PRESENTATION 2</t>
  </si>
  <si>
    <t>PRESENTATION 3</t>
  </si>
  <si>
    <t>PRESENTATION 4</t>
  </si>
  <si>
    <t>PRESENTATION 5</t>
  </si>
  <si>
    <t>PRESENTATION 6</t>
  </si>
  <si>
    <t>PRESENTATION 7</t>
  </si>
  <si>
    <t>PRESENTATION 8</t>
  </si>
  <si>
    <t>PRESENTATION 9</t>
  </si>
  <si>
    <t>PRESENTATION 10</t>
  </si>
  <si>
    <t>USERFORM 1</t>
  </si>
  <si>
    <t>LEASE</t>
  </si>
  <si>
    <t>RESULTS</t>
  </si>
  <si>
    <t>WORKS</t>
  </si>
  <si>
    <t>Start Lease</t>
  </si>
  <si>
    <t>Total headline rent</t>
  </si>
  <si>
    <t>CAPITALISED COST</t>
  </si>
  <si>
    <t>Firm leasing period</t>
  </si>
  <si>
    <t>Total net effective rent</t>
  </si>
  <si>
    <t>ONE OFF COST</t>
  </si>
  <si>
    <t>Free rent</t>
  </si>
  <si>
    <t>Landlord participation to work</t>
  </si>
  <si>
    <t>Annual services charges</t>
  </si>
  <si>
    <t>Handover period</t>
  </si>
  <si>
    <t>Annual taxes</t>
  </si>
  <si>
    <t>Net effective office rent</t>
  </si>
  <si>
    <t>Net effective office+ ICR rent</t>
  </si>
  <si>
    <t>Net effective global rent</t>
  </si>
  <si>
    <t>Results (Services charges and taxes included)</t>
  </si>
  <si>
    <t>ICR rent</t>
  </si>
  <si>
    <t>USERFORM 2</t>
  </si>
  <si>
    <t>USERFORM 3</t>
  </si>
  <si>
    <t>USERFORM 4</t>
  </si>
  <si>
    <t>USERFORM 5</t>
  </si>
  <si>
    <t>USERFORM 6</t>
  </si>
  <si>
    <t>USERFORM 7</t>
  </si>
  <si>
    <t>USERFORM 8</t>
  </si>
  <si>
    <t>USERFORM 9</t>
  </si>
  <si>
    <t>USERFORM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</si>
</sst>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&quot; €/ WS&quot;"/>
    <numFmt numFmtId="165" formatCode="0.00&quot; €/m²&quot;"/>
    <numFmt numFmtId="166" formatCode="#,##0\ &quot;€&quot;"/>
    <numFmt numFmtId="167" formatCode="0&quot; €/sqm&quot;"/>
    <numFmt numFmtId="168" formatCode="0&quot; €/ workstation&quot;"/>
    <numFmt numFmtId="169" formatCode="0&quot; sqm/WS&quot;"/>
    <numFmt numFmtId="170" formatCode="#,##0.0"/>
    <numFmt numFmtId="171" formatCode="_-* #,##0.00\ [$€-1]_-;\-* #,##0.00\ [$€-1]_-;_-* &quot;-&quot;??\ [$€-1]_-"/>
    <numFmt numFmtId="172" formatCode="&quot;kr&quot;\ #,##0.00_);[Red]\(&quot;kr&quot;\ #,##0.00\)"/>
    <numFmt numFmtId="173" formatCode="#,##0;\(#,##0\)"/>
    <numFmt numFmtId="174" formatCode="#,##0.0;\(#,##0.0\)"/>
  </numFmts>
  <fonts count="28">
    <font>
      <sz val="10"/>
      <name val="Helv"/>
    </font>
    <font>
      <sz val="11"/>
      <color theme="1"/>
      <name val="Calibri"/>
      <family val="2"/>
      <scheme val="minor"/>
    </font>
    <font>
      <b/>
      <sz val="10"/>
      <color rgb="FF008000"/>
      <name val="Calibri"/>
      <family val="2"/>
    </font>
    <font>
      <sz val="10"/>
      <name val="Helv"/>
    </font>
    <font>
      <b/>
      <sz val="22"/>
      <name val="Calibri"/>
      <family val="2"/>
      <scheme val="major"/>
    </font>
    <font>
      <b/>
      <sz val="14"/>
      <color theme="0"/>
      <name val="Calibri"/>
      <family val="2"/>
      <scheme val="major"/>
    </font>
    <font>
      <b/>
      <sz val="13"/>
      <name val="Calibri"/>
      <family val="2"/>
      <scheme val="major"/>
    </font>
    <font>
      <b/>
      <sz val="11"/>
      <color theme="0"/>
      <name val="Calibri"/>
      <family val="2"/>
      <scheme val="major"/>
    </font>
    <font>
      <b/>
      <sz val="11"/>
      <name val="Calibri"/>
      <family val="2"/>
      <scheme val="major"/>
    </font>
    <font>
      <b/>
      <sz val="12"/>
      <name val="Calibri"/>
      <family val="2"/>
      <scheme val="major"/>
    </font>
    <font>
      <sz val="11"/>
      <name val="Calibri"/>
      <family val="2"/>
      <scheme val="major"/>
    </font>
    <font>
      <b/>
      <sz val="8"/>
      <name val="Calibri"/>
      <family val="2"/>
      <scheme val="major"/>
    </font>
    <font>
      <b/>
      <sz val="9"/>
      <name val="Calibri"/>
      <family val="2"/>
      <scheme val="maj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Calibri"/>
      <family val="2"/>
      <scheme val="minor"/>
    </font>
    <font>
      <b/>
      <sz val="10"/>
      <name val="Helv"/>
    </font>
    <font>
      <sz val="9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b/>
      <i/>
      <sz val="8"/>
      <name val="CG Times (E1)"/>
    </font>
    <font>
      <sz val="10"/>
      <name val="MS Sans Serif"/>
      <family val="2"/>
    </font>
    <font>
      <b/>
      <sz val="10"/>
      <name val="MS Sans Serif"/>
      <family val="2"/>
    </font>
    <font>
      <sz val="10"/>
      <name val="Helv"/>
      <charset val="204"/>
    </font>
    <font>
      <sz val="11"/>
      <name val="ＭＳ Ｐゴシック"/>
      <family val="3"/>
      <charset val="128"/>
    </font>
    <font>
      <sz val="10"/>
      <color rgb="FFFF0000"/>
      <name val="Helv"/>
    </font>
    <font>
      <b/>
      <sz val="10"/>
      <color theme="6"/>
      <name val="Helv"/>
    </font>
  </fonts>
  <fills count="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mediumGray">
        <fgColor indexed="22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1">
    <xf numFmtId="0" fontId="0" fillId="0" borderId="0"/>
    <xf numFmtId="170" fontId="17" fillId="0" borderId="0"/>
    <xf numFmtId="171" fontId="18" fillId="0" borderId="0" applyFont="0" applyFill="0" applyBorder="0" applyAlignment="0" applyProtection="0"/>
    <xf numFmtId="0" fontId="19" fillId="0" borderId="2" applyNumberFormat="0" applyAlignment="0" applyProtection="0">
      <alignment horizontal="left" vertical="center"/>
    </xf>
    <xf numFmtId="0" fontId="19" fillId="0" borderId="16">
      <alignment horizontal="left" vertical="center"/>
    </xf>
    <xf numFmtId="172" fontId="20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3" fontId="21" fillId="0" borderId="0" applyFont="0" applyBorder="0" applyAlignment="0">
      <alignment horizontal="right"/>
    </xf>
    <xf numFmtId="174" fontId="21" fillId="0" borderId="0" applyFont="0" applyBorder="0" applyAlignment="0">
      <alignment horizontal="right"/>
    </xf>
    <xf numFmtId="0" fontId="22" fillId="0" borderId="0" applyNumberFormat="0" applyFont="0" applyFill="0" applyBorder="0" applyAlignment="0" applyProtection="0">
      <alignment horizontal="left"/>
    </xf>
    <xf numFmtId="15" fontId="22" fillId="0" borderId="0" applyFont="0" applyFill="0" applyBorder="0" applyAlignment="0" applyProtection="0"/>
    <xf numFmtId="4" fontId="22" fillId="0" borderId="0" applyFont="0" applyFill="0" applyBorder="0" applyAlignment="0" applyProtection="0"/>
    <xf numFmtId="0" fontId="23" fillId="0" borderId="5">
      <alignment horizontal="center"/>
    </xf>
    <xf numFmtId="3" fontId="22" fillId="0" borderId="0" applyFont="0" applyFill="0" applyBorder="0" applyAlignment="0" applyProtection="0"/>
    <xf numFmtId="0" fontId="22" fillId="7" borderId="0" applyNumberFormat="0" applyFont="0" applyBorder="0" applyAlignment="0" applyProtection="0"/>
    <xf numFmtId="0" fontId="24" fillId="0" borderId="0"/>
    <xf numFmtId="0" fontId="25" fillId="0" borderId="0"/>
  </cellStyleXfs>
  <cellXfs count="91">
    <xf numFmtId="0" fontId="0" fillId="0" borderId="0" xfId="0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14" fontId="7" fillId="2" borderId="8" xfId="0" applyNumberFormat="1" applyFont="1" applyFill="1" applyBorder="1"/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10" fontId="7" fillId="2" borderId="11" xfId="0" applyNumberFormat="1" applyFont="1" applyFill="1" applyBorder="1"/>
    <xf numFmtId="0" fontId="8" fillId="3" borderId="9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164" fontId="8" fillId="3" borderId="11" xfId="0" applyNumberFormat="1" applyFont="1" applyFill="1" applyBorder="1"/>
    <xf numFmtId="165" fontId="8" fillId="3" borderId="9" xfId="0" applyNumberFormat="1" applyFont="1" applyFill="1" applyBorder="1" applyAlignment="1">
      <alignment horizontal="center"/>
    </xf>
    <xf numFmtId="165" fontId="8" fillId="3" borderId="12" xfId="0" applyNumberFormat="1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14" fontId="7" fillId="2" borderId="4" xfId="0" applyNumberFormat="1" applyFont="1" applyFill="1" applyBorder="1"/>
    <xf numFmtId="10" fontId="7" fillId="2" borderId="13" xfId="0" applyNumberFormat="1" applyFont="1" applyFill="1" applyBorder="1"/>
    <xf numFmtId="0" fontId="8" fillId="3" borderId="8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165" fontId="8" fillId="3" borderId="13" xfId="0" applyNumberFormat="1" applyFont="1" applyFill="1" applyBorder="1"/>
    <xf numFmtId="0" fontId="8" fillId="3" borderId="4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164" fontId="8" fillId="3" borderId="4" xfId="0" applyNumberFormat="1" applyFont="1" applyFill="1" applyBorder="1" applyAlignment="1">
      <alignment horizontal="center"/>
    </xf>
    <xf numFmtId="164" fontId="8" fillId="3" borderId="7" xfId="0" applyNumberFormat="1" applyFont="1" applyFill="1" applyBorder="1" applyAlignment="1">
      <alignment horizontal="center"/>
    </xf>
    <xf numFmtId="9" fontId="7" fillId="2" borderId="13" xfId="0" applyNumberFormat="1" applyFont="1" applyFill="1" applyBorder="1"/>
    <xf numFmtId="0" fontId="0" fillId="0" borderId="0" xfId="0" applyAlignment="1"/>
    <xf numFmtId="165" fontId="8" fillId="3" borderId="14" xfId="0" applyNumberFormat="1" applyFont="1" applyFill="1" applyBorder="1"/>
    <xf numFmtId="0" fontId="7" fillId="2" borderId="4" xfId="0" applyFont="1" applyFill="1" applyBorder="1" applyAlignment="1">
      <alignment horizontal="center" wrapText="1"/>
    </xf>
    <xf numFmtId="0" fontId="7" fillId="2" borderId="5" xfId="0" applyFont="1" applyFill="1" applyBorder="1" applyAlignment="1">
      <alignment horizontal="center" wrapText="1"/>
    </xf>
    <xf numFmtId="0" fontId="7" fillId="2" borderId="14" xfId="0" applyFont="1" applyFill="1" applyBorder="1"/>
    <xf numFmtId="0" fontId="0" fillId="0" borderId="0" xfId="0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3" xfId="0" applyFont="1" applyFill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/>
    </xf>
    <xf numFmtId="166" fontId="10" fillId="5" borderId="9" xfId="0" applyNumberFormat="1" applyFont="1" applyFill="1" applyBorder="1" applyAlignment="1">
      <alignment horizontal="center"/>
    </xf>
    <xf numFmtId="166" fontId="10" fillId="5" borderId="12" xfId="0" applyNumberFormat="1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166" fontId="10" fillId="5" borderId="8" xfId="0" applyNumberFormat="1" applyFont="1" applyFill="1" applyBorder="1" applyAlignment="1">
      <alignment horizontal="center"/>
    </xf>
    <xf numFmtId="166" fontId="10" fillId="5" borderId="6" xfId="0" applyNumberFormat="1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7" xfId="0" applyFont="1" applyFill="1" applyBorder="1" applyAlignment="1">
      <alignment horizontal="center"/>
    </xf>
    <xf numFmtId="166" fontId="10" fillId="5" borderId="4" xfId="0" applyNumberFormat="1" applyFont="1" applyFill="1" applyBorder="1" applyAlignment="1">
      <alignment horizontal="center"/>
    </xf>
    <xf numFmtId="166" fontId="10" fillId="5" borderId="7" xfId="0" applyNumberFormat="1" applyFont="1" applyFill="1" applyBorder="1" applyAlignment="1">
      <alignment horizontal="center"/>
    </xf>
    <xf numFmtId="167" fontId="8" fillId="5" borderId="9" xfId="0" applyNumberFormat="1" applyFont="1" applyFill="1" applyBorder="1" applyAlignment="1">
      <alignment horizontal="center"/>
    </xf>
    <xf numFmtId="167" fontId="8" fillId="5" borderId="12" xfId="0" applyNumberFormat="1" applyFont="1" applyFill="1" applyBorder="1" applyAlignment="1">
      <alignment horizontal="center"/>
    </xf>
    <xf numFmtId="168" fontId="8" fillId="5" borderId="8" xfId="0" applyNumberFormat="1" applyFont="1" applyFill="1" applyBorder="1" applyAlignment="1">
      <alignment horizontal="center"/>
    </xf>
    <xf numFmtId="168" fontId="8" fillId="5" borderId="6" xfId="0" applyNumberFormat="1" applyFont="1" applyFill="1" applyBorder="1" applyAlignment="1">
      <alignment horizontal="center"/>
    </xf>
    <xf numFmtId="10" fontId="8" fillId="5" borderId="8" xfId="0" applyNumberFormat="1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167" fontId="8" fillId="5" borderId="8" xfId="0" applyNumberFormat="1" applyFont="1" applyFill="1" applyBorder="1" applyAlignment="1">
      <alignment horizontal="center"/>
    </xf>
    <xf numFmtId="167" fontId="8" fillId="5" borderId="6" xfId="0" applyNumberFormat="1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0" fillId="0" borderId="0" xfId="0" applyNumberFormat="1"/>
    <xf numFmtId="166" fontId="12" fillId="6" borderId="15" xfId="0" applyNumberFormat="1" applyFont="1" applyFill="1" applyBorder="1" applyAlignment="1">
      <alignment horizontal="center" vertical="center"/>
    </xf>
    <xf numFmtId="169" fontId="12" fillId="6" borderId="15" xfId="0" applyNumberFormat="1" applyFont="1" applyFill="1" applyBorder="1" applyAlignment="1">
      <alignment horizontal="center" vertical="center"/>
    </xf>
    <xf numFmtId="10" fontId="0" fillId="0" borderId="0" xfId="0" applyNumberFormat="1"/>
    <xf numFmtId="0" fontId="15" fillId="0" borderId="0" xfId="0" applyFont="1"/>
    <xf numFmtId="0" fontId="0" fillId="0" borderId="0" xfId="0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0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0" borderId="8" xfId="0" applyBorder="1"/>
    <xf numFmtId="10" fontId="0" fillId="0" borderId="0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26" fillId="0" borderId="0" xfId="0" applyFont="1" applyBorder="1"/>
    <xf numFmtId="0" fontId="27" fillId="0" borderId="0" xfId="0" applyFont="1" applyBorder="1"/>
  </cellXfs>
  <cellStyles count="21">
    <cellStyle name="budget" xfId="1"/>
    <cellStyle name="Euro" xfId="2"/>
    <cellStyle name="Header1" xfId="3"/>
    <cellStyle name="Header2" xfId="4"/>
    <cellStyle name="Normal" xfId="0" builtinId="0"/>
    <cellStyle name="Normal - Style1" xfId="5"/>
    <cellStyle name="Normal 2" xfId="6"/>
    <cellStyle name="Normal 3" xfId="7"/>
    <cellStyle name="Normal 3 2" xfId="8"/>
    <cellStyle name="Normal 4" xfId="9"/>
    <cellStyle name="Normal 5" xfId="10"/>
    <cellStyle name="Num0" xfId="11"/>
    <cellStyle name="Num1" xfId="12"/>
    <cellStyle name="PSChar" xfId="13"/>
    <cellStyle name="PSDate" xfId="14"/>
    <cellStyle name="PSDec" xfId="15"/>
    <cellStyle name="PSHeading" xfId="16"/>
    <cellStyle name="PSInt" xfId="17"/>
    <cellStyle name="PSSpacer" xfId="18"/>
    <cellStyle name="Style 1" xfId="19"/>
    <cellStyle name="標準_Jie's cost allocation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7</xdr:row>
          <xdr:rowOff>161925</xdr:rowOff>
        </xdr:from>
        <xdr:to>
          <xdr:col>4</xdr:col>
          <xdr:colOff>590550</xdr:colOff>
          <xdr:row>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7</xdr:row>
          <xdr:rowOff>161925</xdr:rowOff>
        </xdr:from>
        <xdr:to>
          <xdr:col>6</xdr:col>
          <xdr:colOff>533400</xdr:colOff>
          <xdr:row>9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7</xdr:row>
          <xdr:rowOff>161925</xdr:rowOff>
        </xdr:from>
        <xdr:to>
          <xdr:col>8</xdr:col>
          <xdr:colOff>571500</xdr:colOff>
          <xdr:row>9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7</xdr:row>
          <xdr:rowOff>161925</xdr:rowOff>
        </xdr:from>
        <xdr:to>
          <xdr:col>10</xdr:col>
          <xdr:colOff>609600</xdr:colOff>
          <xdr:row>9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7</xdr:row>
          <xdr:rowOff>161925</xdr:rowOff>
        </xdr:from>
        <xdr:to>
          <xdr:col>12</xdr:col>
          <xdr:colOff>571500</xdr:colOff>
          <xdr:row>9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7</xdr:row>
          <xdr:rowOff>161925</xdr:rowOff>
        </xdr:from>
        <xdr:to>
          <xdr:col>14</xdr:col>
          <xdr:colOff>571500</xdr:colOff>
          <xdr:row>9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200025</xdr:colOff>
          <xdr:row>7</xdr:row>
          <xdr:rowOff>161925</xdr:rowOff>
        </xdr:from>
        <xdr:to>
          <xdr:col>16</xdr:col>
          <xdr:colOff>542925</xdr:colOff>
          <xdr:row>9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219075</xdr:colOff>
          <xdr:row>7</xdr:row>
          <xdr:rowOff>161925</xdr:rowOff>
        </xdr:from>
        <xdr:to>
          <xdr:col>18</xdr:col>
          <xdr:colOff>561975</xdr:colOff>
          <xdr:row>9</xdr:row>
          <xdr:rowOff>38100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180975</xdr:colOff>
          <xdr:row>7</xdr:row>
          <xdr:rowOff>161925</xdr:rowOff>
        </xdr:from>
        <xdr:to>
          <xdr:col>20</xdr:col>
          <xdr:colOff>523875</xdr:colOff>
          <xdr:row>9</xdr:row>
          <xdr:rowOff>38100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7</xdr:row>
          <xdr:rowOff>161925</xdr:rowOff>
        </xdr:from>
        <xdr:to>
          <xdr:col>22</xdr:col>
          <xdr:colOff>571500</xdr:colOff>
          <xdr:row>9</xdr:row>
          <xdr:rowOff>38100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SHOW DETAILS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NSULTING\Consulting%20Finance\MODELES\Mod&#232;le%20plusieurs%20statu%20qu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06AST/Local%20Settings/Temp/CD%20Financials%2011.03.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 LINES"/>
      <sheetName val="WORKS COST"/>
      <sheetName val="DATAS 1"/>
      <sheetName val="PRESENTATION 1"/>
      <sheetName val="DATAS 2"/>
      <sheetName val="PRESENTATION 2"/>
      <sheetName val="DATAS 3"/>
      <sheetName val="PRESENTATION 3"/>
      <sheetName val="DATAS 4"/>
      <sheetName val="PRESENTATION 4"/>
      <sheetName val="DATAS 5"/>
      <sheetName val="PRESENTATION 5"/>
      <sheetName val="DATAS 6"/>
      <sheetName val="PRESENTATION 6"/>
      <sheetName val="DATAS 7"/>
      <sheetName val="PRESENTATION 7"/>
      <sheetName val="DATAS 8"/>
      <sheetName val="PRESENTATION 8"/>
      <sheetName val="DATAS 9"/>
      <sheetName val="PRESENTATION 9"/>
      <sheetName val="DATAS 10"/>
      <sheetName val="PRESENTATION 10"/>
      <sheetName val="Feuil2"/>
      <sheetName val="Benchmark"/>
      <sheetName val="Tenant Replacement"/>
    </sheetNames>
    <definedNames>
      <definedName name="Feuil12.USF1"/>
      <definedName name="Feuil12.USF10"/>
      <definedName name="Feuil12.USF2"/>
      <definedName name="Feuil12.USF3"/>
      <definedName name="Feuil12.USF4"/>
      <definedName name="Feuil12.USF5"/>
      <definedName name="Feuil12.USF6"/>
      <definedName name="Feuil12.USF7"/>
      <definedName name="Feuil12.USF8"/>
      <definedName name="Feuil12.USF9"/>
    </definedNames>
    <sheetDataSet>
      <sheetData sheetId="0">
        <row r="11">
          <cell r="D11">
            <v>0</v>
          </cell>
          <cell r="F11">
            <v>0</v>
          </cell>
          <cell r="H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V11">
            <v>0</v>
          </cell>
        </row>
        <row r="12">
          <cell r="B12" t="str">
            <v>TOTAL CASH FLOWS</v>
          </cell>
          <cell r="D12">
            <v>154591.32305219327</v>
          </cell>
          <cell r="F12">
            <v>84962.488806974929</v>
          </cell>
          <cell r="H12">
            <v>-432060.83333333331</v>
          </cell>
          <cell r="J12">
            <v>13016.387066165655</v>
          </cell>
          <cell r="L12">
            <v>13247.757101209174</v>
          </cell>
          <cell r="N12">
            <v>102206.13291275113</v>
          </cell>
          <cell r="P12">
            <v>22932.365680450985</v>
          </cell>
          <cell r="R12">
            <v>2094.3333333333326</v>
          </cell>
          <cell r="T12">
            <v>22932.365680450985</v>
          </cell>
          <cell r="V12">
            <v>22932.365680450985</v>
          </cell>
        </row>
        <row r="13">
          <cell r="B13" t="str">
            <v>GLOBAL SAVINGS</v>
          </cell>
          <cell r="D13">
            <v>0</v>
          </cell>
          <cell r="F13">
            <v>69628.834245218342</v>
          </cell>
          <cell r="H13">
            <v>586652.15638552653</v>
          </cell>
          <cell r="J13">
            <v>141574.93598602762</v>
          </cell>
          <cell r="L13">
            <v>141343.56595098411</v>
          </cell>
          <cell r="N13">
            <v>52385.190139442144</v>
          </cell>
          <cell r="P13">
            <v>131658.95737174229</v>
          </cell>
          <cell r="R13">
            <v>152496.98971885993</v>
          </cell>
          <cell r="T13">
            <v>131658.95737174229</v>
          </cell>
          <cell r="V13">
            <v>131658.95737174229</v>
          </cell>
        </row>
        <row r="14">
          <cell r="B14" t="str">
            <v>NPV</v>
          </cell>
          <cell r="D14">
            <v>128223.4940360474</v>
          </cell>
          <cell r="F14">
            <v>57632.371031907656</v>
          </cell>
          <cell r="H14">
            <v>-438201.0146394078</v>
          </cell>
          <cell r="J14">
            <v>9828.5909844431335</v>
          </cell>
          <cell r="L14">
            <v>10593.510396718802</v>
          </cell>
          <cell r="N14">
            <v>75844.623761086128</v>
          </cell>
          <cell r="P14">
            <v>15819.430327336786</v>
          </cell>
          <cell r="R14">
            <v>2094.3333333333326</v>
          </cell>
          <cell r="T14">
            <v>15819.430327336786</v>
          </cell>
          <cell r="V14">
            <v>15819.430327336786</v>
          </cell>
        </row>
        <row r="16">
          <cell r="B16" t="str">
            <v>Global headline rent</v>
          </cell>
          <cell r="D16">
            <v>41.183098591549296</v>
          </cell>
          <cell r="F16">
            <v>1.9807692307692308</v>
          </cell>
          <cell r="H16">
            <v>1.9807692307692308</v>
          </cell>
          <cell r="J16">
            <v>1</v>
          </cell>
          <cell r="L16">
            <v>1</v>
          </cell>
          <cell r="N16">
            <v>1</v>
          </cell>
          <cell r="P16">
            <v>1</v>
          </cell>
          <cell r="R16">
            <v>1</v>
          </cell>
          <cell r="T16">
            <v>1</v>
          </cell>
          <cell r="V16">
            <v>1</v>
          </cell>
        </row>
        <row r="18">
          <cell r="B18" t="str">
            <v xml:space="preserve">Discount </v>
          </cell>
          <cell r="D18">
            <v>0.13541666666666674</v>
          </cell>
          <cell r="F18">
            <v>0.12847222222222218</v>
          </cell>
          <cell r="H18">
            <v>36.581378101402372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</row>
        <row r="19">
          <cell r="B19" t="str">
            <v>Net effective rent</v>
          </cell>
          <cell r="D19">
            <v>35.606220657276992</v>
          </cell>
          <cell r="F19">
            <v>1.7262954059829061</v>
          </cell>
          <cell r="H19">
            <v>-70.478498931623932</v>
          </cell>
          <cell r="J19">
            <v>1</v>
          </cell>
          <cell r="L19">
            <v>1</v>
          </cell>
          <cell r="N19">
            <v>1</v>
          </cell>
          <cell r="P19">
            <v>1</v>
          </cell>
          <cell r="R19">
            <v>1</v>
          </cell>
          <cell r="T19">
            <v>1</v>
          </cell>
          <cell r="V19">
            <v>1</v>
          </cell>
        </row>
        <row r="20">
          <cell r="B20" t="str">
            <v>Payback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</row>
        <row r="83">
          <cell r="C83">
            <v>0.5</v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>
            <v>10</v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</row>
        <row r="84">
          <cell r="C84">
            <v>0.05</v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>
            <v>10</v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</row>
        <row r="101">
          <cell r="B101">
            <v>0.67730192052660931</v>
          </cell>
          <cell r="C101">
            <v>0</v>
          </cell>
          <cell r="D101">
            <v>-1.0415200020058903</v>
          </cell>
          <cell r="E101">
            <v>0</v>
          </cell>
          <cell r="F101">
            <v>0</v>
          </cell>
          <cell r="G101">
            <v>0.77562632469396586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</row>
      </sheetData>
      <sheetData sheetId="1"/>
      <sheetData sheetId="2">
        <row r="3">
          <cell r="A3" t="str">
            <v xml:space="preserve">Office area </v>
          </cell>
          <cell r="C3">
            <v>10</v>
          </cell>
          <cell r="H3">
            <v>42095</v>
          </cell>
        </row>
        <row r="4">
          <cell r="A4" t="str">
            <v>Archive area</v>
          </cell>
          <cell r="C4">
            <v>20</v>
          </cell>
        </row>
        <row r="5">
          <cell r="A5" t="str">
            <v>Storage area</v>
          </cell>
          <cell r="C5">
            <v>30</v>
          </cell>
          <cell r="H5">
            <v>12</v>
          </cell>
        </row>
        <row r="6">
          <cell r="A6" t="str">
            <v>Other Area 1</v>
          </cell>
          <cell r="C6">
            <v>5</v>
          </cell>
          <cell r="H6">
            <v>4</v>
          </cell>
        </row>
        <row r="7">
          <cell r="A7" t="str">
            <v>Other area 2</v>
          </cell>
          <cell r="C7">
            <v>6</v>
          </cell>
        </row>
        <row r="8">
          <cell r="A8" t="str">
            <v xml:space="preserve">Other parking space </v>
          </cell>
          <cell r="C8">
            <v>9</v>
          </cell>
          <cell r="H8">
            <v>15.5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10</v>
          </cell>
        </row>
        <row r="12">
          <cell r="C12">
            <v>20</v>
          </cell>
          <cell r="F12" t="str">
            <v>Service charges</v>
          </cell>
          <cell r="H12">
            <v>5</v>
          </cell>
        </row>
        <row r="13">
          <cell r="C13">
            <v>30</v>
          </cell>
          <cell r="F13" t="str">
            <v>Land tax</v>
          </cell>
          <cell r="H13">
            <v>6</v>
          </cell>
        </row>
        <row r="14">
          <cell r="C14">
            <v>50</v>
          </cell>
          <cell r="F14" t="str">
            <v>Office  tax</v>
          </cell>
          <cell r="H14">
            <v>7</v>
          </cell>
        </row>
        <row r="15">
          <cell r="C15">
            <v>40</v>
          </cell>
          <cell r="F15" t="str">
            <v>Car park tax</v>
          </cell>
          <cell r="H15">
            <v>8</v>
          </cell>
        </row>
        <row r="16">
          <cell r="C16">
            <v>60</v>
          </cell>
          <cell r="H16">
            <v>0.09</v>
          </cell>
        </row>
        <row r="17">
          <cell r="C17">
            <v>6</v>
          </cell>
        </row>
        <row r="18">
          <cell r="C18">
            <v>1</v>
          </cell>
        </row>
        <row r="333">
          <cell r="C333">
            <v>2</v>
          </cell>
        </row>
        <row r="361">
          <cell r="C361">
            <v>500</v>
          </cell>
        </row>
        <row r="362">
          <cell r="C362">
            <v>2</v>
          </cell>
        </row>
        <row r="363">
          <cell r="C363">
            <v>3</v>
          </cell>
        </row>
        <row r="364">
          <cell r="C364">
            <v>4</v>
          </cell>
        </row>
        <row r="365">
          <cell r="C365">
            <v>5</v>
          </cell>
        </row>
        <row r="366">
          <cell r="C366">
            <v>6</v>
          </cell>
        </row>
        <row r="367">
          <cell r="C367">
            <v>10</v>
          </cell>
        </row>
        <row r="368">
          <cell r="C368">
            <v>7</v>
          </cell>
        </row>
      </sheetData>
      <sheetData sheetId="3">
        <row r="1">
          <cell r="A1">
            <v>0</v>
          </cell>
        </row>
        <row r="3">
          <cell r="D3">
            <v>42095</v>
          </cell>
          <cell r="H3">
            <v>0</v>
          </cell>
        </row>
        <row r="4">
          <cell r="D4">
            <v>46477</v>
          </cell>
          <cell r="H4">
            <v>0</v>
          </cell>
        </row>
        <row r="5">
          <cell r="H5">
            <v>0.09</v>
          </cell>
        </row>
        <row r="11">
          <cell r="C11">
            <v>10</v>
          </cell>
          <cell r="D11">
            <v>10</v>
          </cell>
        </row>
        <row r="12">
          <cell r="C12">
            <v>20</v>
          </cell>
          <cell r="D12">
            <v>20</v>
          </cell>
        </row>
        <row r="13">
          <cell r="C13">
            <v>30</v>
          </cell>
          <cell r="D13">
            <v>50</v>
          </cell>
        </row>
        <row r="14">
          <cell r="C14">
            <v>5</v>
          </cell>
          <cell r="D14">
            <v>40</v>
          </cell>
        </row>
        <row r="15">
          <cell r="C15">
            <v>6</v>
          </cell>
          <cell r="D15">
            <v>60</v>
          </cell>
        </row>
        <row r="16">
          <cell r="C16">
            <v>9</v>
          </cell>
          <cell r="D16">
            <v>6</v>
          </cell>
        </row>
        <row r="17">
          <cell r="C17">
            <v>10</v>
          </cell>
          <cell r="D17">
            <v>1</v>
          </cell>
        </row>
        <row r="18">
          <cell r="D18">
            <v>30</v>
          </cell>
        </row>
        <row r="24">
          <cell r="L24">
            <v>103408</v>
          </cell>
          <cell r="M24">
            <v>1297</v>
          </cell>
          <cell r="N24">
            <v>0</v>
          </cell>
          <cell r="S24">
            <v>154591.32305219327</v>
          </cell>
        </row>
        <row r="26">
          <cell r="C26">
            <v>200</v>
          </cell>
        </row>
        <row r="28">
          <cell r="C28" t="str">
            <v>All area</v>
          </cell>
          <cell r="D28">
            <v>35.606220657276992</v>
          </cell>
        </row>
        <row r="29">
          <cell r="C29">
            <v>12</v>
          </cell>
        </row>
        <row r="31">
          <cell r="A31" t="str">
            <v>Annual rent / WS
without incentives</v>
          </cell>
          <cell r="D31">
            <v>0.5</v>
          </cell>
        </row>
        <row r="34">
          <cell r="A34" t="str">
            <v>Sqm/workstation</v>
          </cell>
          <cell r="D34">
            <v>0.05</v>
          </cell>
        </row>
        <row r="39">
          <cell r="C39">
            <v>0</v>
          </cell>
        </row>
        <row r="41">
          <cell r="C41">
            <v>128223.4940360474</v>
          </cell>
        </row>
        <row r="44">
          <cell r="A44" t="str">
            <v>FIT OUT</v>
          </cell>
          <cell r="H44" t="str">
            <v>MOVE COST</v>
          </cell>
          <cell r="J44">
            <v>500</v>
          </cell>
          <cell r="K44">
            <v>100000</v>
          </cell>
        </row>
        <row r="45">
          <cell r="A45" t="str">
            <v>FURNITURES</v>
          </cell>
          <cell r="H45" t="str">
            <v>REINSTATEMENT COST</v>
          </cell>
          <cell r="J45">
            <v>2</v>
          </cell>
          <cell r="K45">
            <v>142</v>
          </cell>
        </row>
        <row r="46">
          <cell r="A46" t="str">
            <v>WORKS 1</v>
          </cell>
          <cell r="H46" t="str">
            <v>WORKS 1</v>
          </cell>
          <cell r="J46">
            <v>3</v>
          </cell>
          <cell r="K46">
            <v>213</v>
          </cell>
        </row>
        <row r="47">
          <cell r="A47" t="str">
            <v>WORKS 2</v>
          </cell>
          <cell r="C47">
            <v>142</v>
          </cell>
          <cell r="H47" t="str">
            <v>WORKS 2</v>
          </cell>
          <cell r="J47">
            <v>4</v>
          </cell>
          <cell r="K47">
            <v>4</v>
          </cell>
        </row>
        <row r="48">
          <cell r="A48" t="str">
            <v>WORKS 3</v>
          </cell>
          <cell r="H48" t="str">
            <v>WORKS 3</v>
          </cell>
          <cell r="J48">
            <v>5</v>
          </cell>
          <cell r="K48">
            <v>355</v>
          </cell>
        </row>
        <row r="49">
          <cell r="A49" t="str">
            <v>WORKS 4</v>
          </cell>
          <cell r="B49">
            <v>2</v>
          </cell>
          <cell r="C49">
            <v>142</v>
          </cell>
          <cell r="H49" t="str">
            <v>WORKS 4</v>
          </cell>
          <cell r="J49">
            <v>6</v>
          </cell>
          <cell r="K49">
            <v>426</v>
          </cell>
        </row>
        <row r="50">
          <cell r="A50" t="str">
            <v>TOTAL</v>
          </cell>
          <cell r="B50">
            <v>1297</v>
          </cell>
          <cell r="H50" t="str">
            <v>WORKS 5</v>
          </cell>
          <cell r="J50">
            <v>10</v>
          </cell>
          <cell r="K50">
            <v>710</v>
          </cell>
        </row>
        <row r="51">
          <cell r="H51" t="str">
            <v>WORKS 6</v>
          </cell>
          <cell r="J51">
            <v>7</v>
          </cell>
          <cell r="K51">
            <v>497</v>
          </cell>
        </row>
        <row r="52">
          <cell r="H52" t="str">
            <v>WORKS 7</v>
          </cell>
        </row>
        <row r="53">
          <cell r="H53" t="str">
            <v>WORKS 8</v>
          </cell>
        </row>
        <row r="54">
          <cell r="H54" t="str">
            <v>TOTAL</v>
          </cell>
          <cell r="K54">
            <v>103554</v>
          </cell>
        </row>
      </sheetData>
      <sheetData sheetId="4">
        <row r="3">
          <cell r="A3" t="str">
            <v xml:space="preserve">Office area </v>
          </cell>
          <cell r="C3">
            <v>1000</v>
          </cell>
          <cell r="H3">
            <v>42095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12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18.5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2</v>
          </cell>
        </row>
        <row r="13">
          <cell r="C13">
            <v>1</v>
          </cell>
          <cell r="F13" t="str">
            <v>Land tax</v>
          </cell>
          <cell r="H13">
            <v>2</v>
          </cell>
        </row>
        <row r="14">
          <cell r="C14">
            <v>1</v>
          </cell>
          <cell r="F14" t="str">
            <v>Office  tax</v>
          </cell>
          <cell r="H14">
            <v>2</v>
          </cell>
        </row>
        <row r="15">
          <cell r="C15">
            <v>1</v>
          </cell>
          <cell r="F15" t="str">
            <v>Car park tax</v>
          </cell>
          <cell r="H15">
            <v>2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34">
          <cell r="H34">
            <v>0</v>
          </cell>
        </row>
        <row r="328">
          <cell r="C328">
            <v>0</v>
          </cell>
        </row>
        <row r="329">
          <cell r="C329">
            <v>0</v>
          </cell>
        </row>
        <row r="330">
          <cell r="C330">
            <v>0</v>
          </cell>
        </row>
        <row r="331">
          <cell r="C331">
            <v>0</v>
          </cell>
        </row>
        <row r="332">
          <cell r="C332">
            <v>0</v>
          </cell>
        </row>
        <row r="333">
          <cell r="C333">
            <v>0</v>
          </cell>
        </row>
        <row r="361">
          <cell r="C361">
            <v>0</v>
          </cell>
        </row>
        <row r="362">
          <cell r="C362">
            <v>0</v>
          </cell>
        </row>
        <row r="363">
          <cell r="C363">
            <v>0</v>
          </cell>
        </row>
      </sheetData>
      <sheetData sheetId="5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84962.488806974929</v>
          </cell>
        </row>
        <row r="28">
          <cell r="D28">
            <v>1.7262954059829061</v>
          </cell>
        </row>
        <row r="29">
          <cell r="C29">
            <v>12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57632.371031907656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REINSTATEMENT CURRENT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6">
        <row r="3">
          <cell r="A3" t="str">
            <v xml:space="preserve">Office area </v>
          </cell>
          <cell r="C3">
            <v>1000</v>
          </cell>
          <cell r="H3">
            <v>42095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12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12.5</v>
          </cell>
        </row>
        <row r="9">
          <cell r="A9" t="str">
            <v>Parking spaces</v>
          </cell>
          <cell r="C9">
            <v>10</v>
          </cell>
          <cell r="H9">
            <v>450000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  <cell r="H15">
            <v>0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59">
          <cell r="H59">
            <v>0</v>
          </cell>
        </row>
        <row r="328">
          <cell r="C328">
            <v>0</v>
          </cell>
        </row>
        <row r="329">
          <cell r="C329">
            <v>0</v>
          </cell>
        </row>
        <row r="361">
          <cell r="C361">
            <v>0</v>
          </cell>
        </row>
        <row r="362">
          <cell r="C362">
            <v>0</v>
          </cell>
        </row>
        <row r="363">
          <cell r="C363">
            <v>0</v>
          </cell>
        </row>
      </sheetData>
      <sheetData sheetId="7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-450000</v>
          </cell>
          <cell r="W24">
            <v>-432060.83333333331</v>
          </cell>
        </row>
        <row r="28">
          <cell r="D28">
            <v>-70.478498931623932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-438201.0146394078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CAPITAL 8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REINSTATEMENT STATU QUO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8">
        <row r="3">
          <cell r="A3" t="str">
            <v xml:space="preserve">Office area </v>
          </cell>
          <cell r="C3">
            <v>1000</v>
          </cell>
          <cell r="H3">
            <v>42309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9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  <cell r="H15">
            <v>0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85">
          <cell r="H85">
            <v>0</v>
          </cell>
        </row>
        <row r="328">
          <cell r="C328">
            <v>0</v>
          </cell>
        </row>
        <row r="329">
          <cell r="C329">
            <v>0</v>
          </cell>
        </row>
        <row r="361">
          <cell r="C361">
            <v>0</v>
          </cell>
        </row>
        <row r="362">
          <cell r="C362">
            <v>0</v>
          </cell>
        </row>
        <row r="363">
          <cell r="C363">
            <v>0</v>
          </cell>
        </row>
      </sheetData>
      <sheetData sheetId="9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13016.387066165655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9828.5909844431335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REINSTATEMENT COST Current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10">
        <row r="3">
          <cell r="A3" t="str">
            <v xml:space="preserve">Office area </v>
          </cell>
          <cell r="C3">
            <v>1000</v>
          </cell>
          <cell r="H3">
            <v>42795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6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  <cell r="H15">
            <v>0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111">
          <cell r="H111">
            <v>1.1261624192640001</v>
          </cell>
        </row>
        <row r="328">
          <cell r="C328">
            <v>0</v>
          </cell>
        </row>
        <row r="329">
          <cell r="C329">
            <v>0</v>
          </cell>
        </row>
        <row r="361">
          <cell r="C361">
            <v>0</v>
          </cell>
        </row>
        <row r="362">
          <cell r="C362">
            <v>0</v>
          </cell>
        </row>
        <row r="363">
          <cell r="C363">
            <v>0</v>
          </cell>
        </row>
      </sheetData>
      <sheetData sheetId="11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13247.757101209174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10593.510396718802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 Future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REINSTATEMENT COST Current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12">
        <row r="3">
          <cell r="A3" t="str">
            <v xml:space="preserve">Office area </v>
          </cell>
          <cell r="C3">
            <v>1000</v>
          </cell>
          <cell r="H3">
            <v>41640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9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137">
          <cell r="H137">
            <v>0</v>
          </cell>
        </row>
        <row r="328">
          <cell r="C328">
            <v>0</v>
          </cell>
        </row>
        <row r="329">
          <cell r="C329">
            <v>0</v>
          </cell>
        </row>
        <row r="330">
          <cell r="C330">
            <v>0</v>
          </cell>
        </row>
        <row r="331">
          <cell r="C331">
            <v>0</v>
          </cell>
        </row>
        <row r="332">
          <cell r="C332">
            <v>0</v>
          </cell>
        </row>
        <row r="361">
          <cell r="C361">
            <v>20</v>
          </cell>
        </row>
        <row r="362">
          <cell r="C362">
            <v>30</v>
          </cell>
        </row>
        <row r="363">
          <cell r="C363">
            <v>40</v>
          </cell>
        </row>
        <row r="364">
          <cell r="C364">
            <v>50</v>
          </cell>
        </row>
      </sheetData>
      <sheetData sheetId="13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79273.767232300132</v>
          </cell>
          <cell r="Q24">
            <v>0</v>
          </cell>
          <cell r="R24">
            <v>0</v>
          </cell>
          <cell r="W24">
            <v>102206.13291275113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>
            <v>10</v>
          </cell>
        </row>
        <row r="34">
          <cell r="D34">
            <v>10</v>
          </cell>
        </row>
        <row r="39">
          <cell r="C39">
            <v>0</v>
          </cell>
        </row>
        <row r="41">
          <cell r="C41">
            <v>75844.623761086128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20</v>
          </cell>
          <cell r="O44">
            <v>2000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34.301699261827054</v>
          </cell>
          <cell r="O45">
            <v>35673.767232300139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WORKS 1</v>
          </cell>
          <cell r="N46">
            <v>40</v>
          </cell>
          <cell r="O46">
            <v>41600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9.1588550940403692</v>
          </cell>
          <cell r="O47">
            <v>9.1588550940403692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79282.926087394168</v>
          </cell>
        </row>
      </sheetData>
      <sheetData sheetId="14">
        <row r="3">
          <cell r="A3" t="str">
            <v xml:space="preserve">Office area </v>
          </cell>
          <cell r="C3">
            <v>1000</v>
          </cell>
          <cell r="H3">
            <v>41640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9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163">
          <cell r="H163">
            <v>0</v>
          </cell>
        </row>
        <row r="328">
          <cell r="C328">
            <v>0</v>
          </cell>
        </row>
        <row r="329">
          <cell r="C329">
            <v>0</v>
          </cell>
        </row>
        <row r="330">
          <cell r="C330">
            <v>0</v>
          </cell>
        </row>
        <row r="331">
          <cell r="C331">
            <v>0</v>
          </cell>
        </row>
        <row r="332">
          <cell r="C332">
            <v>0</v>
          </cell>
        </row>
        <row r="333">
          <cell r="C333">
            <v>0</v>
          </cell>
        </row>
        <row r="361">
          <cell r="C361">
            <v>0</v>
          </cell>
        </row>
        <row r="362">
          <cell r="C362">
            <v>0</v>
          </cell>
        </row>
      </sheetData>
      <sheetData sheetId="15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22932.365680450985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15819.430327336786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WORKS 1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16">
        <row r="3">
          <cell r="A3" t="str">
            <v xml:space="preserve">Office area </v>
          </cell>
          <cell r="C3">
            <v>1000</v>
          </cell>
          <cell r="H3">
            <v>41640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9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  <cell r="H15">
            <v>0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189">
          <cell r="H189">
            <v>0</v>
          </cell>
        </row>
        <row r="328">
          <cell r="C328">
            <v>0</v>
          </cell>
        </row>
        <row r="329">
          <cell r="C329">
            <v>0</v>
          </cell>
        </row>
        <row r="330">
          <cell r="C330">
            <v>0</v>
          </cell>
        </row>
        <row r="331">
          <cell r="C331">
            <v>0</v>
          </cell>
        </row>
        <row r="332">
          <cell r="C332">
            <v>0</v>
          </cell>
        </row>
        <row r="333">
          <cell r="C333">
            <v>0</v>
          </cell>
        </row>
        <row r="361">
          <cell r="C361">
            <v>0</v>
          </cell>
        </row>
        <row r="362">
          <cell r="C362">
            <v>0</v>
          </cell>
        </row>
      </sheetData>
      <sheetData sheetId="17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2094.3333333333326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2094.3333333333326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WORKS 1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18">
        <row r="3">
          <cell r="A3" t="str">
            <v xml:space="preserve">Office area </v>
          </cell>
          <cell r="C3">
            <v>1000</v>
          </cell>
          <cell r="H3">
            <v>41640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9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215">
          <cell r="H215">
            <v>0</v>
          </cell>
        </row>
        <row r="328">
          <cell r="C328">
            <v>0</v>
          </cell>
        </row>
        <row r="329">
          <cell r="C329">
            <v>0</v>
          </cell>
        </row>
        <row r="330">
          <cell r="C330">
            <v>0</v>
          </cell>
        </row>
        <row r="331">
          <cell r="C331">
            <v>0</v>
          </cell>
        </row>
        <row r="332">
          <cell r="C332">
            <v>0</v>
          </cell>
        </row>
        <row r="333">
          <cell r="C333">
            <v>0</v>
          </cell>
        </row>
        <row r="361">
          <cell r="C361">
            <v>0</v>
          </cell>
        </row>
        <row r="362">
          <cell r="C362">
            <v>0</v>
          </cell>
        </row>
      </sheetData>
      <sheetData sheetId="19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22932.365680450985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15819.430327336786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WORKS 1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20">
        <row r="3">
          <cell r="A3" t="str">
            <v xml:space="preserve">Office area </v>
          </cell>
          <cell r="C3">
            <v>1000</v>
          </cell>
          <cell r="H3">
            <v>41640</v>
          </cell>
        </row>
        <row r="4">
          <cell r="A4" t="str">
            <v>Archive area</v>
          </cell>
          <cell r="C4">
            <v>10</v>
          </cell>
        </row>
        <row r="5">
          <cell r="A5" t="str">
            <v>Storage area</v>
          </cell>
          <cell r="C5">
            <v>10</v>
          </cell>
          <cell r="H5">
            <v>9</v>
          </cell>
        </row>
        <row r="6">
          <cell r="A6" t="str">
            <v>Other Area 1</v>
          </cell>
          <cell r="C6">
            <v>10</v>
          </cell>
          <cell r="H6">
            <v>0</v>
          </cell>
        </row>
        <row r="7">
          <cell r="A7" t="str">
            <v>Other area 2</v>
          </cell>
          <cell r="C7">
            <v>10</v>
          </cell>
        </row>
        <row r="8">
          <cell r="A8" t="str">
            <v xml:space="preserve">Other parking space </v>
          </cell>
          <cell r="C8">
            <v>10</v>
          </cell>
          <cell r="H8">
            <v>0</v>
          </cell>
        </row>
        <row r="9">
          <cell r="A9" t="str">
            <v>Parking spaces</v>
          </cell>
          <cell r="C9">
            <v>10</v>
          </cell>
          <cell r="H9">
            <v>0</v>
          </cell>
        </row>
        <row r="11">
          <cell r="C11">
            <v>1</v>
          </cell>
        </row>
        <row r="12">
          <cell r="C12">
            <v>1</v>
          </cell>
          <cell r="F12" t="str">
            <v>Service charges</v>
          </cell>
          <cell r="H12">
            <v>0</v>
          </cell>
        </row>
        <row r="13">
          <cell r="C13">
            <v>1</v>
          </cell>
          <cell r="F13" t="str">
            <v>Land tax</v>
          </cell>
          <cell r="H13">
            <v>0</v>
          </cell>
        </row>
        <row r="14">
          <cell r="C14">
            <v>1</v>
          </cell>
          <cell r="F14" t="str">
            <v>Office  tax</v>
          </cell>
          <cell r="H14">
            <v>0</v>
          </cell>
        </row>
        <row r="15">
          <cell r="C15">
            <v>1</v>
          </cell>
          <cell r="F15" t="str">
            <v>Car park tax</v>
          </cell>
        </row>
        <row r="16">
          <cell r="C16">
            <v>1</v>
          </cell>
        </row>
        <row r="17">
          <cell r="C17">
            <v>1</v>
          </cell>
        </row>
        <row r="18">
          <cell r="C18">
            <v>1</v>
          </cell>
        </row>
        <row r="241">
          <cell r="H241">
            <v>11.224821499200001</v>
          </cell>
        </row>
        <row r="328">
          <cell r="C328">
            <v>0</v>
          </cell>
        </row>
        <row r="329">
          <cell r="C329">
            <v>0</v>
          </cell>
        </row>
        <row r="330">
          <cell r="C330">
            <v>0</v>
          </cell>
        </row>
        <row r="331">
          <cell r="C331">
            <v>0</v>
          </cell>
        </row>
        <row r="332">
          <cell r="C332">
            <v>0</v>
          </cell>
        </row>
        <row r="333">
          <cell r="C333">
            <v>0</v>
          </cell>
        </row>
        <row r="361">
          <cell r="C361">
            <v>0</v>
          </cell>
        </row>
        <row r="362">
          <cell r="C362">
            <v>0</v>
          </cell>
        </row>
      </sheetData>
      <sheetData sheetId="21">
        <row r="1">
          <cell r="A1">
            <v>0</v>
          </cell>
        </row>
        <row r="11">
          <cell r="C11">
            <v>1000</v>
          </cell>
          <cell r="D11">
            <v>1</v>
          </cell>
        </row>
        <row r="12">
          <cell r="C12">
            <v>10</v>
          </cell>
          <cell r="D12">
            <v>1</v>
          </cell>
        </row>
        <row r="13">
          <cell r="C13">
            <v>10</v>
          </cell>
          <cell r="D13">
            <v>1</v>
          </cell>
        </row>
        <row r="14">
          <cell r="C14">
            <v>10</v>
          </cell>
          <cell r="D14">
            <v>1</v>
          </cell>
        </row>
        <row r="15">
          <cell r="C15">
            <v>10</v>
          </cell>
          <cell r="D15">
            <v>1</v>
          </cell>
        </row>
        <row r="16">
          <cell r="C16">
            <v>10</v>
          </cell>
          <cell r="D16">
            <v>1</v>
          </cell>
        </row>
        <row r="17">
          <cell r="C17">
            <v>10</v>
          </cell>
          <cell r="D17">
            <v>1</v>
          </cell>
        </row>
        <row r="18">
          <cell r="D18">
            <v>1</v>
          </cell>
        </row>
        <row r="24">
          <cell r="P24">
            <v>0</v>
          </cell>
          <cell r="Q24">
            <v>0</v>
          </cell>
          <cell r="R24">
            <v>0</v>
          </cell>
          <cell r="W24">
            <v>22932.365680450985</v>
          </cell>
        </row>
        <row r="28">
          <cell r="C28" t="str">
            <v>Office</v>
          </cell>
          <cell r="D28">
            <v>1</v>
          </cell>
        </row>
        <row r="29">
          <cell r="C29">
            <v>6</v>
          </cell>
        </row>
        <row r="31">
          <cell r="D31" t="str">
            <v/>
          </cell>
        </row>
        <row r="34">
          <cell r="D34" t="str">
            <v/>
          </cell>
        </row>
        <row r="39">
          <cell r="C39">
            <v>0</v>
          </cell>
        </row>
        <row r="41">
          <cell r="C41">
            <v>15819.430327336786</v>
          </cell>
        </row>
        <row r="44">
          <cell r="A44" t="str">
            <v>FIT OUT</v>
          </cell>
          <cell r="B44">
            <v>0</v>
          </cell>
          <cell r="C44">
            <v>0</v>
          </cell>
          <cell r="L44" t="str">
            <v>MOVE COST</v>
          </cell>
          <cell r="N44">
            <v>0</v>
          </cell>
          <cell r="O44">
            <v>0</v>
          </cell>
        </row>
        <row r="45">
          <cell r="A45" t="str">
            <v>FURNITURES</v>
          </cell>
          <cell r="B45">
            <v>0</v>
          </cell>
          <cell r="C45">
            <v>0</v>
          </cell>
          <cell r="L45" t="str">
            <v>REINSTATEMENT COST</v>
          </cell>
          <cell r="N45">
            <v>0</v>
          </cell>
          <cell r="O45">
            <v>0</v>
          </cell>
        </row>
        <row r="46">
          <cell r="A46" t="str">
            <v>WORKS 1</v>
          </cell>
          <cell r="B46">
            <v>0</v>
          </cell>
          <cell r="C46">
            <v>0</v>
          </cell>
          <cell r="L46" t="str">
            <v>WORKS 1</v>
          </cell>
          <cell r="N46">
            <v>0</v>
          </cell>
          <cell r="O46">
            <v>0</v>
          </cell>
        </row>
        <row r="47">
          <cell r="A47" t="str">
            <v>WORKS 2</v>
          </cell>
          <cell r="B47">
            <v>0</v>
          </cell>
          <cell r="C47">
            <v>0</v>
          </cell>
          <cell r="L47" t="str">
            <v>WORKS 2</v>
          </cell>
          <cell r="N47">
            <v>0</v>
          </cell>
          <cell r="O47">
            <v>0</v>
          </cell>
        </row>
        <row r="48">
          <cell r="A48" t="str">
            <v>WORKS 3</v>
          </cell>
          <cell r="B48">
            <v>0</v>
          </cell>
          <cell r="C48">
            <v>0</v>
          </cell>
          <cell r="L48" t="str">
            <v>WORKS 3</v>
          </cell>
          <cell r="N48">
            <v>0</v>
          </cell>
          <cell r="O48">
            <v>0</v>
          </cell>
        </row>
        <row r="49">
          <cell r="A49" t="str">
            <v>WORKS 4</v>
          </cell>
          <cell r="B49">
            <v>0</v>
          </cell>
          <cell r="C49">
            <v>0</v>
          </cell>
          <cell r="L49" t="str">
            <v>WORKS 4</v>
          </cell>
          <cell r="N49">
            <v>0</v>
          </cell>
          <cell r="O49">
            <v>0</v>
          </cell>
        </row>
        <row r="50">
          <cell r="A50" t="str">
            <v>TOTAL</v>
          </cell>
          <cell r="B50">
            <v>0</v>
          </cell>
          <cell r="L50" t="str">
            <v>WORKS 5</v>
          </cell>
          <cell r="N50">
            <v>0</v>
          </cell>
          <cell r="O50">
            <v>0</v>
          </cell>
        </row>
        <row r="51">
          <cell r="L51" t="str">
            <v>WORKS 6</v>
          </cell>
          <cell r="N51">
            <v>0</v>
          </cell>
          <cell r="O51">
            <v>0</v>
          </cell>
        </row>
        <row r="52">
          <cell r="L52" t="str">
            <v>WORKS 7</v>
          </cell>
          <cell r="N52">
            <v>0</v>
          </cell>
          <cell r="O52">
            <v>0</v>
          </cell>
        </row>
        <row r="53">
          <cell r="L53" t="str">
            <v>WORKS 8</v>
          </cell>
          <cell r="N53">
            <v>0</v>
          </cell>
          <cell r="O53">
            <v>0</v>
          </cell>
        </row>
        <row r="54">
          <cell r="L54" t="str">
            <v>TOTAL</v>
          </cell>
          <cell r="O54">
            <v>0</v>
          </cell>
        </row>
      </sheetData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4Q"/>
      <sheetName val="Headcount"/>
      <sheetName val="Q1 FY04 - Sep 03"/>
      <sheetName val="Outsourcing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modele_premium">
  <a:themeElements>
    <a:clrScheme name="CBRE PREMIUM">
      <a:dk1>
        <a:sysClr val="windowText" lastClr="000000"/>
      </a:dk1>
      <a:lt1>
        <a:sysClr val="window" lastClr="FFFFFF"/>
      </a:lt1>
      <a:dk2>
        <a:srgbClr val="65146F"/>
      </a:dk2>
      <a:lt2>
        <a:srgbClr val="7FB4A6"/>
      </a:lt2>
      <a:accent1>
        <a:srgbClr val="818A8F"/>
      </a:accent1>
      <a:accent2>
        <a:srgbClr val="69BE28"/>
      </a:accent2>
      <a:accent3>
        <a:srgbClr val="005137"/>
      </a:accent3>
      <a:accent4>
        <a:srgbClr val="65146F"/>
      </a:accent4>
      <a:accent5>
        <a:srgbClr val="7FB4A6"/>
      </a:accent5>
      <a:accent6>
        <a:srgbClr val="818A8F"/>
      </a:accent6>
      <a:hlink>
        <a:srgbClr val="69BE28"/>
      </a:hlink>
      <a:folHlink>
        <a:srgbClr val="005137"/>
      </a:folHlink>
    </a:clrScheme>
    <a:fontScheme name="Offic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/>
        </a:solidFill>
        <a:ln>
          <a:solidFill>
            <a:schemeClr val="bg2"/>
          </a:solidFill>
        </a:ln>
      </a:spPr>
      <a:bodyPr rot="0" spcFirstLastPara="0" vertOverflow="overflow" horzOverflow="overflow" vert="horz" wrap="square" lIns="36000" tIns="36000" rIns="36000" bIns="36000" numCol="1" spcCol="0" rtlCol="0" fromWordArt="0" anchor="ctr" anchorCtr="0" forceAA="0" compatLnSpc="1">
        <a:prstTxWarp prst="textNoShape">
          <a:avLst/>
        </a:prstTxWarp>
        <a:noAutofit/>
      </a:bodyPr>
      <a:lstStyle>
        <a:defPPr algn="ctr">
          <a:defRPr sz="1600" dirty="0" err="1" smtClean="0">
            <a:latin typeface="Arial" pitchFamily="34" charset="0"/>
            <a:cs typeface="Arial" pitchFamily="34" charset="0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txDef>
      <a:spPr>
        <a:noFill/>
      </a:spPr>
      <a:bodyPr wrap="none" lIns="36000" tIns="36000" rIns="36000" bIns="36000" rtlCol="0">
        <a:spAutoFit/>
      </a:bodyPr>
      <a:lstStyle>
        <a:defPPr>
          <a:defRPr sz="1400" dirty="0" err="1" smtClean="0">
            <a:latin typeface="Arial" pitchFamily="34" charset="0"/>
            <a:cs typeface="Arial" pitchFamily="34" charset="0"/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  <pageSetUpPr fitToPage="1"/>
  </sheetPr>
  <dimension ref="A1:W117"/>
  <sheetViews>
    <sheetView showGridLines="0" tabSelected="1" zoomScale="90" zoomScaleNormal="90" workbookViewId="0">
      <selection activeCell="N5" sqref="N5"/>
    </sheetView>
  </sheetViews>
  <sheetFormatPr baseColWidth="10" defaultRowHeight="12.75"/>
  <cols>
    <col min="1" max="1" width="5.85546875" customWidth="1"/>
    <col min="2" max="2" width="14.140625" customWidth="1"/>
    <col min="3" max="3" width="13.28515625" customWidth="1"/>
    <col min="4" max="8" width="11.5703125" bestFit="1" customWidth="1"/>
    <col min="9" max="9" width="13.85546875" customWidth="1"/>
    <col min="10" max="11" width="11.5703125" bestFit="1" customWidth="1"/>
    <col min="12" max="12" width="11.85546875" bestFit="1" customWidth="1"/>
    <col min="17" max="17" width="12.7109375" customWidth="1"/>
    <col min="19" max="19" width="13.28515625" customWidth="1"/>
  </cols>
  <sheetData>
    <row r="1" spans="1:23" ht="27.7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3"/>
    </row>
    <row r="2" spans="1:23" ht="18.75" thickBot="1">
      <c r="A2" s="4" t="s">
        <v>1</v>
      </c>
      <c r="B2" s="5"/>
      <c r="C2" s="5"/>
      <c r="D2" s="5"/>
      <c r="E2" s="6"/>
      <c r="F2" s="6"/>
      <c r="G2" s="6"/>
      <c r="H2" s="7"/>
      <c r="Q2" s="8" t="s">
        <v>2</v>
      </c>
      <c r="R2" s="9"/>
      <c r="S2" s="9"/>
      <c r="T2" s="9"/>
      <c r="U2" s="9"/>
      <c r="V2" s="9"/>
      <c r="W2" s="10"/>
    </row>
    <row r="3" spans="1:23" ht="14.25">
      <c r="A3" s="11" t="s">
        <v>3</v>
      </c>
      <c r="B3" s="12"/>
      <c r="C3" s="13"/>
      <c r="D3" s="14">
        <f>'[1]PRESENTATION 1'!D3</f>
        <v>42095</v>
      </c>
      <c r="E3" s="15" t="s">
        <v>4</v>
      </c>
      <c r="F3" s="16"/>
      <c r="G3" s="16"/>
      <c r="H3" s="17">
        <f>'[1]PRESENTATION 1'!H3</f>
        <v>0</v>
      </c>
      <c r="Q3" s="18" t="str">
        <f>+'[1]PRESENTATION 1'!H44</f>
        <v>MOVE COST</v>
      </c>
      <c r="R3" s="19"/>
      <c r="S3" s="20">
        <f>+'[1]DATAS 2'!C361</f>
        <v>0</v>
      </c>
      <c r="T3" s="18" t="str">
        <f>+'[1]PRESENTATION 1'!A44</f>
        <v>FIT OUT</v>
      </c>
      <c r="U3" s="19"/>
      <c r="V3" s="21">
        <f>+'[1]DATAS 2'!C328</f>
        <v>0</v>
      </c>
      <c r="W3" s="22"/>
    </row>
    <row r="4" spans="1:23" ht="15" thickBot="1">
      <c r="A4" s="23" t="s">
        <v>5</v>
      </c>
      <c r="B4" s="24"/>
      <c r="C4" s="25"/>
      <c r="D4" s="26">
        <f>'[1]PRESENTATION 1'!D4</f>
        <v>46477</v>
      </c>
      <c r="E4" s="11" t="s">
        <v>6</v>
      </c>
      <c r="F4" s="12"/>
      <c r="G4" s="12"/>
      <c r="H4" s="27">
        <f>'[1]PRESENTATION 1'!H4</f>
        <v>0</v>
      </c>
      <c r="Q4" s="28" t="s">
        <v>7</v>
      </c>
      <c r="R4" s="29"/>
      <c r="S4" s="30">
        <f>+'[1]DATAS 2'!C362</f>
        <v>0</v>
      </c>
      <c r="T4" s="31" t="str">
        <f>+'[1]PRESENTATION 1'!A45</f>
        <v>FURNITURES</v>
      </c>
      <c r="U4" s="32"/>
      <c r="V4" s="33">
        <f>+'[1]DATAS 2'!C329</f>
        <v>0</v>
      </c>
      <c r="W4" s="34"/>
    </row>
    <row r="5" spans="1:23" ht="15" thickBot="1">
      <c r="A5" s="15" t="s">
        <v>8</v>
      </c>
      <c r="B5" s="16"/>
      <c r="C5" s="16"/>
      <c r="D5" s="16"/>
      <c r="E5" s="11" t="s">
        <v>9</v>
      </c>
      <c r="F5" s="12"/>
      <c r="G5" s="12"/>
      <c r="H5" s="35">
        <f>'[1]PRESENTATION 1'!H5</f>
        <v>0.09</v>
      </c>
      <c r="P5" s="36"/>
      <c r="Q5" s="31" t="s">
        <v>10</v>
      </c>
      <c r="R5" s="32"/>
      <c r="S5" s="37">
        <f>+'[1]DATAS 1'!C362</f>
        <v>2</v>
      </c>
    </row>
    <row r="6" spans="1:23" ht="15" thickBot="1">
      <c r="A6" s="38" t="s">
        <v>11</v>
      </c>
      <c r="B6" s="39"/>
      <c r="C6" s="39"/>
      <c r="D6" s="39"/>
      <c r="E6" s="23" t="s">
        <v>12</v>
      </c>
      <c r="F6" s="24"/>
      <c r="G6" s="25"/>
      <c r="H6" s="40">
        <f>'[1]PRESENTATION 1'!C26</f>
        <v>200</v>
      </c>
      <c r="P6" s="36"/>
      <c r="Q6" s="36"/>
      <c r="R6" s="36"/>
      <c r="S6" s="36"/>
      <c r="T6" s="36"/>
      <c r="U6" s="36"/>
      <c r="V6" s="41"/>
    </row>
    <row r="7" spans="1:23" ht="15" customHeight="1">
      <c r="P7" s="36"/>
      <c r="Q7" s="36"/>
    </row>
    <row r="8" spans="1:23" ht="17.25" customHeight="1">
      <c r="P8" s="36"/>
      <c r="Q8" s="36"/>
    </row>
    <row r="9" spans="1:23" ht="15.75" customHeight="1"/>
    <row r="10" spans="1:23" ht="13.5" thickBot="1"/>
    <row r="11" spans="1:23" ht="16.5" thickBot="1">
      <c r="D11" s="42">
        <f>'[1]PRESENTATION 1'!A1</f>
        <v>0</v>
      </c>
      <c r="E11" s="43"/>
      <c r="F11" s="42">
        <f>'[1]PRESENTATION 2'!A1</f>
        <v>0</v>
      </c>
      <c r="G11" s="43"/>
      <c r="H11" s="42">
        <f>'[1]PRESENTATION 3'!A1</f>
        <v>0</v>
      </c>
      <c r="I11" s="43"/>
      <c r="J11" s="42">
        <f>'[1]PRESENTATION 4'!A1</f>
        <v>0</v>
      </c>
      <c r="K11" s="43"/>
      <c r="L11" s="42">
        <f>'[1]PRESENTATION 5'!A1</f>
        <v>0</v>
      </c>
      <c r="M11" s="43"/>
      <c r="N11" s="42">
        <f>'[1]PRESENTATION 6'!A1</f>
        <v>0</v>
      </c>
      <c r="O11" s="43"/>
      <c r="P11" s="42">
        <f>'[1]PRESENTATION 7'!A1</f>
        <v>0</v>
      </c>
      <c r="Q11" s="43"/>
      <c r="R11" s="42">
        <f>'[1]PRESENTATION 8'!A1</f>
        <v>0</v>
      </c>
      <c r="S11" s="43"/>
      <c r="T11" s="42">
        <f>'[1]PRESENTATION 9'!A1</f>
        <v>0</v>
      </c>
      <c r="U11" s="43"/>
      <c r="V11" s="42">
        <f>'[1]PRESENTATION 10'!A1</f>
        <v>0</v>
      </c>
      <c r="W11" s="43"/>
    </row>
    <row r="12" spans="1:23" ht="15.75">
      <c r="B12" s="44" t="s">
        <v>13</v>
      </c>
      <c r="C12" s="45"/>
      <c r="D12" s="46">
        <f>'[1]PRESENTATION 1'!$S$24</f>
        <v>154591.32305219327</v>
      </c>
      <c r="E12" s="47"/>
      <c r="F12" s="46">
        <f>'[1]PRESENTATION 2'!$W$24</f>
        <v>84962.488806974929</v>
      </c>
      <c r="G12" s="47"/>
      <c r="H12" s="46">
        <f>'[1]PRESENTATION 3'!$W$24</f>
        <v>-432060.83333333331</v>
      </c>
      <c r="I12" s="47"/>
      <c r="J12" s="46">
        <f>'[1]PRESENTATION 4'!$W$24</f>
        <v>13016.387066165655</v>
      </c>
      <c r="K12" s="47"/>
      <c r="L12" s="46">
        <f>'[1]PRESENTATION 5'!$W$24</f>
        <v>13247.757101209174</v>
      </c>
      <c r="M12" s="47"/>
      <c r="N12" s="46">
        <f>'[1]PRESENTATION 6'!$W$24</f>
        <v>102206.13291275113</v>
      </c>
      <c r="O12" s="47"/>
      <c r="P12" s="46">
        <f>'[1]PRESENTATION 7'!$W$24</f>
        <v>22932.365680450985</v>
      </c>
      <c r="Q12" s="47"/>
      <c r="R12" s="46">
        <f>'[1]PRESENTATION 8'!$W$24</f>
        <v>2094.3333333333326</v>
      </c>
      <c r="S12" s="47"/>
      <c r="T12" s="46">
        <f>'[1]PRESENTATION 9'!$W$24</f>
        <v>22932.365680450985</v>
      </c>
      <c r="U12" s="47"/>
      <c r="V12" s="46">
        <f>'[1]PRESENTATION 10'!$W$24</f>
        <v>22932.365680450985</v>
      </c>
      <c r="W12" s="47"/>
    </row>
    <row r="13" spans="1:23" ht="15.75">
      <c r="B13" s="48" t="s">
        <v>14</v>
      </c>
      <c r="C13" s="49"/>
      <c r="D13" s="50">
        <f>$D$12-D12</f>
        <v>0</v>
      </c>
      <c r="E13" s="51"/>
      <c r="F13" s="50">
        <f>$D$12-F12</f>
        <v>69628.834245218342</v>
      </c>
      <c r="G13" s="51"/>
      <c r="H13" s="50">
        <f t="shared" ref="H13" si="0">$D$12-H12</f>
        <v>586652.15638552653</v>
      </c>
      <c r="I13" s="51"/>
      <c r="J13" s="50">
        <f t="shared" ref="J13" si="1">$D$12-J12</f>
        <v>141574.93598602762</v>
      </c>
      <c r="K13" s="51"/>
      <c r="L13" s="50">
        <f t="shared" ref="L13" si="2">$D$12-L12</f>
        <v>141343.56595098411</v>
      </c>
      <c r="M13" s="51"/>
      <c r="N13" s="50">
        <f t="shared" ref="N13" si="3">$D$12-N12</f>
        <v>52385.190139442144</v>
      </c>
      <c r="O13" s="51"/>
      <c r="P13" s="50">
        <f t="shared" ref="P13" si="4">$D$12-P12</f>
        <v>131658.95737174229</v>
      </c>
      <c r="Q13" s="51"/>
      <c r="R13" s="50">
        <f t="shared" ref="R13" si="5">$D$12-R12</f>
        <v>152496.98971885993</v>
      </c>
      <c r="S13" s="51"/>
      <c r="T13" s="50">
        <f t="shared" ref="T13" si="6">$D$12-T12</f>
        <v>131658.95737174229</v>
      </c>
      <c r="U13" s="51"/>
      <c r="V13" s="50">
        <f t="shared" ref="V13" si="7">$D$12-V12</f>
        <v>131658.95737174229</v>
      </c>
      <c r="W13" s="51"/>
    </row>
    <row r="14" spans="1:23" ht="16.5" thickBot="1">
      <c r="B14" s="52" t="s">
        <v>15</v>
      </c>
      <c r="C14" s="53"/>
      <c r="D14" s="54">
        <f>'[1]PRESENTATION 1'!$C$41</f>
        <v>128223.4940360474</v>
      </c>
      <c r="E14" s="55"/>
      <c r="F14" s="54">
        <f>'[1]PRESENTATION 2'!$C$41</f>
        <v>57632.371031907656</v>
      </c>
      <c r="G14" s="55"/>
      <c r="H14" s="54">
        <f>'[1]PRESENTATION 3'!$C$41</f>
        <v>-438201.0146394078</v>
      </c>
      <c r="I14" s="55"/>
      <c r="J14" s="54">
        <f>'[1]PRESENTATION 4'!$C$41</f>
        <v>9828.5909844431335</v>
      </c>
      <c r="K14" s="55"/>
      <c r="L14" s="54">
        <f>'[1]PRESENTATION 5'!$C$41</f>
        <v>10593.510396718802</v>
      </c>
      <c r="M14" s="55"/>
      <c r="N14" s="54">
        <f>'[1]PRESENTATION 6'!$C$41</f>
        <v>75844.623761086128</v>
      </c>
      <c r="O14" s="55"/>
      <c r="P14" s="54">
        <f>'[1]PRESENTATION 7'!$C$41</f>
        <v>15819.430327336786</v>
      </c>
      <c r="Q14" s="55"/>
      <c r="R14" s="54">
        <f>'[1]PRESENTATION 8'!$C$41</f>
        <v>2094.3333333333326</v>
      </c>
      <c r="S14" s="55"/>
      <c r="T14" s="54">
        <f>'[1]PRESENTATION 9'!$C$41</f>
        <v>15819.430327336786</v>
      </c>
      <c r="U14" s="55"/>
      <c r="V14" s="54">
        <f>'[1]PRESENTATION 10'!$C$41</f>
        <v>15819.430327336786</v>
      </c>
      <c r="W14" s="55"/>
    </row>
    <row r="15" spans="1:23" ht="13.5" thickBot="1"/>
    <row r="16" spans="1:23" ht="15.75">
      <c r="B16" s="44" t="str">
        <f>IF('[1]PRESENTATION 1'!C28=Feuil2!D1,"Global headline rent",IF('[1]PRESENTATION 1'!C28=Feuil2!C1, "Office + ICR headline rent","Office headline rent"))</f>
        <v>Global headline rent</v>
      </c>
      <c r="C16" s="45"/>
      <c r="D16" s="56">
        <f>IF('[1]PRESENTATION 1'!C25=Feuil2!B1,'[1]PRESENTATION 1'!D11,IF('[1]PRESENTATION 1'!C25=Feuil2!C1,'[1]PRESENTATION 1'!C11*('[1]PRESENTATION 1'!D11+'[1]PRESENTATION 1'!D18)/'[1]PRESENTATION 1'!C11,('[1]PRESENTATION 1'!C11*'[1]PRESENTATION 1'!D11+'[1]PRESENTATION 1'!C12*'[1]PRESENTATION 1'!D12+'[1]PRESENTATION 1'!C13*'[1]PRESENTATION 1'!D13+'[1]PRESENTATION 1'!C14*'[1]PRESENTATION 1'!D14+'[1]PRESENTATION 1'!C15*'[1]PRESENTATION 1'!D15+'[1]PRESENTATION 1'!C16*'[1]PRESENTATION 1'!D16+'[1]PRESENTATION 1'!C17*'[1]PRESENTATION 1'!D17+'[1]PRESENTATION 1'!D18*'[1]PRESENTATION 1'!C11)/SUM('[1]PRESENTATION 1'!C11:C15)))</f>
        <v>41.183098591549296</v>
      </c>
      <c r="E16" s="57"/>
      <c r="F16" s="56">
        <f>IF('[1]PRESENTATION 2'!C25=Feuil2!B1,'[1]PRESENTATION 2'!D11,IF('[1]PRESENTATION 2'!C25=Feuil2!C1,'[1]PRESENTATION 2'!C11*('[1]PRESENTATION 2'!D11+'[1]PRESENTATION 2'!D18)/'[1]PRESENTATION 2'!C11,('[1]PRESENTATION 2'!C11*'[1]PRESENTATION 2'!D11+'[1]PRESENTATION 2'!C12*'[1]PRESENTATION 2'!D12+'[1]PRESENTATION 2'!C13*'[1]PRESENTATION 2'!D13+'[1]PRESENTATION 2'!C14*'[1]PRESENTATION 2'!D14+'[1]PRESENTATION 2'!C15*'[1]PRESENTATION 2'!D15+'[1]PRESENTATION 2'!C16*'[1]PRESENTATION 2'!D16+'[1]PRESENTATION 2'!C17*'[1]PRESENTATION 2'!D17+'[1]PRESENTATION 2'!D18*'[1]PRESENTATION 2'!C11)/SUM('[1]PRESENTATION 2'!C11:C15)))</f>
        <v>1.9807692307692308</v>
      </c>
      <c r="G16" s="57"/>
      <c r="H16" s="56">
        <f>IF('[1]PRESENTATION 3'!C25=Feuil2!B1,'[1]PRESENTATION 3'!D11,IF('[1]PRESENTATION 3'!C25=Feuil2!C1,'[1]PRESENTATION 3'!C11*('[1]PRESENTATION 3'!D11+'[1]PRESENTATION 3'!D18)/'[1]PRESENTATION 3'!C11,('[1]PRESENTATION 3'!C11*'[1]PRESENTATION 3'!D11+'[1]PRESENTATION 3'!C12*'[1]PRESENTATION 3'!D12+'[1]PRESENTATION 3'!C13*'[1]PRESENTATION 3'!D13+'[1]PRESENTATION 3'!C14*'[1]PRESENTATION 3'!D14+'[1]PRESENTATION 3'!C15*'[1]PRESENTATION 3'!D15+'[1]PRESENTATION 3'!C16*'[1]PRESENTATION 3'!D16+'[1]PRESENTATION 3'!C17*'[1]PRESENTATION 3'!D17+'[1]PRESENTATION 3'!D18*'[1]PRESENTATION 3'!C11)/SUM('[1]PRESENTATION 3'!C11:C15)))</f>
        <v>1.9807692307692308</v>
      </c>
      <c r="I16" s="57"/>
      <c r="J16" s="56">
        <f>IF('[1]PRESENTATION 4'!C28=Feuil2!B1,'[1]PRESENTATION 4'!D11,IF('[1]PRESENTATION 4'!C28=Feuil2!C1,'[1]PRESENTATION 4'!C11*('[1]PRESENTATION 4'!D11+'[1]PRESENTATION 4'!D18)/'[1]PRESENTATION 4'!C11,('[1]PRESENTATION 4'!C11*'[1]PRESENTATION 4'!D11+'[1]PRESENTATION 4'!C12*'[1]PRESENTATION 4'!D12+'[1]PRESENTATION 4'!C13*'[1]PRESENTATION 4'!D13+'[1]PRESENTATION 4'!C14*'[1]PRESENTATION 4'!D14+'[1]PRESENTATION 4'!C15*'[1]PRESENTATION 4'!D15+'[1]PRESENTATION 4'!C16*'[1]PRESENTATION 4'!D16+'[1]PRESENTATION 4'!C17*'[1]PRESENTATION 4'!D17+'[1]PRESENTATION 4'!D18*'[1]PRESENTATION 4'!C11)/SUM('[1]PRESENTATION 4'!C11:C15)))</f>
        <v>1</v>
      </c>
      <c r="K16" s="57"/>
      <c r="L16" s="56">
        <f>IF('[1]PRESENTATION 5'!C28=Feuil2!B1,'[1]PRESENTATION 5'!D11,IF('[1]PRESENTATION 5'!C28=Feuil2!C1,'[1]PRESENTATION 5'!C11*('[1]PRESENTATION 5'!D11+'[1]PRESENTATION 5'!D18)/'[1]PRESENTATION 5'!C11,('[1]PRESENTATION 5'!C11*'[1]PRESENTATION 5'!D11+'[1]PRESENTATION 5'!C12*'[1]PRESENTATION 5'!D12+'[1]PRESENTATION 5'!C13*'[1]PRESENTATION 5'!D13+'[1]PRESENTATION 5'!C14*'[1]PRESENTATION 5'!D14+'[1]PRESENTATION 5'!C15*'[1]PRESENTATION 5'!D15+'[1]PRESENTATION 5'!C16*'[1]PRESENTATION 5'!D16+'[1]PRESENTATION 5'!C17*'[1]PRESENTATION 5'!D17+'[1]PRESENTATION 5'!D18*'[1]PRESENTATION 5'!C11)/SUM('[1]PRESENTATION 5'!C11:C15)))</f>
        <v>1</v>
      </c>
      <c r="M16" s="57"/>
      <c r="N16" s="56">
        <f>IF('[1]PRESENTATION 6'!C28=Feuil2!B1,'[1]PRESENTATION 6'!D11,IF('[1]PRESENTATION 6'!C28=Feuil2!C1,'[1]PRESENTATION 6'!C11*('[1]PRESENTATION 6'!D11+'[1]PRESENTATION 6'!D18)/'[1]PRESENTATION 6'!C11,('[1]PRESENTATION 6'!C11*'[1]PRESENTATION 6'!D11+'[1]PRESENTATION 6'!C12*'[1]PRESENTATION 6'!D12+'[1]PRESENTATION 6'!C13*'[1]PRESENTATION 6'!D13+'[1]PRESENTATION 6'!C14*'[1]PRESENTATION 6'!D14+'[1]PRESENTATION 6'!C15*'[1]PRESENTATION 6'!D15+'[1]PRESENTATION 6'!C16*'[1]PRESENTATION 6'!D16+'[1]PRESENTATION 6'!C17*'[1]PRESENTATION 6'!D17+'[1]PRESENTATION 6'!D18*'[1]PRESENTATION 6'!C11)/SUM('[1]PRESENTATION 6'!C11:C15)))</f>
        <v>1</v>
      </c>
      <c r="O16" s="57"/>
      <c r="P16" s="56">
        <f>IF('[1]PRESENTATION 7'!C28=Feuil2!B1,'[1]PRESENTATION 7'!D11,IF('[1]PRESENTATION 7'!C28=Feuil2!C1,'[1]PRESENTATION 7'!C11*('[1]PRESENTATION 7'!D11+'[1]PRESENTATION 7'!D18)/'[1]PRESENTATION 7'!C11,('[1]PRESENTATION 7'!C11*'[1]PRESENTATION 7'!D11+'[1]PRESENTATION 7'!C12*'[1]PRESENTATION 7'!D12+'[1]PRESENTATION 7'!C13*'[1]PRESENTATION 7'!D13+'[1]PRESENTATION 7'!C14*'[1]PRESENTATION 7'!D14+'[1]PRESENTATION 7'!C15*'[1]PRESENTATION 7'!D15+'[1]PRESENTATION 7'!C16*'[1]PRESENTATION 7'!D16+'[1]PRESENTATION 7'!C17*'[1]PRESENTATION 7'!D17+'[1]PRESENTATION 7'!D18*'[1]PRESENTATION 7'!C11)/SUM('[1]PRESENTATION 7'!C11:C15)))</f>
        <v>1</v>
      </c>
      <c r="Q16" s="57"/>
      <c r="R16" s="56">
        <f>IF('[1]PRESENTATION 8'!C28=Feuil2!B1,'[1]PRESENTATION 8'!D11,IF('[1]PRESENTATION 8'!C28=Feuil2!C1,'[1]PRESENTATION 8'!C11*('[1]PRESENTATION 8'!D11+'[1]PRESENTATION 8'!D18)/'[1]PRESENTATION 8'!C11,('[1]PRESENTATION 8'!C11*'[1]PRESENTATION 8'!D11+'[1]PRESENTATION 8'!C12*'[1]PRESENTATION 8'!D12+'[1]PRESENTATION 8'!C13*'[1]PRESENTATION 8'!D13+'[1]PRESENTATION 8'!C14*'[1]PRESENTATION 8'!D14+'[1]PRESENTATION 8'!C15*'[1]PRESENTATION 8'!D15+'[1]PRESENTATION 8'!C16*'[1]PRESENTATION 8'!D16+'[1]PRESENTATION 8'!C17*'[1]PRESENTATION 8'!D17+'[1]PRESENTATION 8'!D18*'[1]PRESENTATION 8'!C11)/SUM('[1]PRESENTATION 8'!C11:C15)))</f>
        <v>1</v>
      </c>
      <c r="S16" s="57"/>
      <c r="T16" s="56">
        <f>IF('[1]PRESENTATION 9'!C28=Feuil2!B1,'[1]PRESENTATION 9'!D11,IF('[1]PRESENTATION 9'!C28=Feuil2!C1,'[1]PRESENTATION 9'!C11*('[1]PRESENTATION 9'!D11+'[1]PRESENTATION 9'!D18)/'[1]PRESENTATION 9'!C11,('[1]PRESENTATION 9'!C11*'[1]PRESENTATION 9'!D11+'[1]PRESENTATION 9'!C12*'[1]PRESENTATION 9'!D12+'[1]PRESENTATION 9'!C13*'[1]PRESENTATION 9'!D13+'[1]PRESENTATION 9'!C14*'[1]PRESENTATION 9'!D14+'[1]PRESENTATION 9'!C15*'[1]PRESENTATION 9'!D15+'[1]PRESENTATION 9'!C16*'[1]PRESENTATION 9'!D16+'[1]PRESENTATION 9'!C17*'[1]PRESENTATION 9'!D17+'[1]PRESENTATION 9'!D18*'[1]PRESENTATION 9'!C11)/SUM('[1]PRESENTATION 9'!C11:C15)))</f>
        <v>1</v>
      </c>
      <c r="U16" s="57"/>
      <c r="V16" s="56">
        <f>IF('[1]PRESENTATION 10'!C28=Feuil2!B1,'[1]PRESENTATION 10'!D11,IF('[1]PRESENTATION 10'!C28=Feuil2!C1,'[1]PRESENTATION 10'!C11*('[1]PRESENTATION 10'!D11+'[1]PRESENTATION 10'!D18)/'[1]PRESENTATION 10'!C11,('[1]PRESENTATION 10'!C11*'[1]PRESENTATION 10'!D11+'[1]PRESENTATION 10'!C12*'[1]PRESENTATION 10'!D12+'[1]PRESENTATION 10'!C13*'[1]PRESENTATION 10'!D13+'[1]PRESENTATION 10'!C14*'[1]PRESENTATION 10'!D14+'[1]PRESENTATION 10'!C15*'[1]PRESENTATION 10'!D15+'[1]PRESENTATION 10'!C16*'[1]PRESENTATION 10'!D16+'[1]PRESENTATION 10'!C17*'[1]PRESENTATION 10'!D17+'[1]PRESENTATION 10'!D18*'[1]PRESENTATION 10'!C11)/SUM('[1]PRESENTATION 10'!C11:C15)))</f>
        <v>1</v>
      </c>
      <c r="W16" s="57"/>
    </row>
    <row r="17" spans="2:23" ht="15.75">
      <c r="B17" s="48" t="s">
        <v>16</v>
      </c>
      <c r="C17" s="49"/>
      <c r="D17" s="58">
        <f>'[1]PRESENTATION 1'!$D$31</f>
        <v>0.5</v>
      </c>
      <c r="E17" s="59"/>
      <c r="F17" s="58" t="str">
        <f>'[1]PRESENTATION 2'!$D$31</f>
        <v/>
      </c>
      <c r="G17" s="59"/>
      <c r="H17" s="58" t="str">
        <f>'[1]PRESENTATION 3'!$D$31</f>
        <v/>
      </c>
      <c r="I17" s="59"/>
      <c r="J17" s="58" t="str">
        <f>'[1]PRESENTATION 4'!$D$31</f>
        <v/>
      </c>
      <c r="K17" s="59"/>
      <c r="L17" s="58" t="str">
        <f>'[1]PRESENTATION 5'!$D$31</f>
        <v/>
      </c>
      <c r="M17" s="59"/>
      <c r="N17" s="58">
        <f>'[1]PRESENTATION 6'!$D$31</f>
        <v>10</v>
      </c>
      <c r="O17" s="59"/>
      <c r="P17" s="58" t="str">
        <f>'[1]PRESENTATION 7'!$D$31</f>
        <v/>
      </c>
      <c r="Q17" s="59"/>
      <c r="R17" s="58" t="str">
        <f>'[1]PRESENTATION 8'!$D$31</f>
        <v/>
      </c>
      <c r="S17" s="59"/>
      <c r="T17" s="58" t="str">
        <f>'[1]PRESENTATION 9'!$D$31</f>
        <v/>
      </c>
      <c r="U17" s="59"/>
      <c r="V17" s="58" t="str">
        <f>'[1]PRESENTATION 10'!$D$31</f>
        <v/>
      </c>
      <c r="W17" s="59"/>
    </row>
    <row r="18" spans="2:23" ht="15.75">
      <c r="B18" s="48" t="s">
        <v>17</v>
      </c>
      <c r="C18" s="49"/>
      <c r="D18" s="60">
        <f>-(D19-D16)/D16</f>
        <v>0.13541666666666674</v>
      </c>
      <c r="E18" s="61"/>
      <c r="F18" s="60">
        <f t="shared" ref="F18" si="8">-(F19-F16)/F16</f>
        <v>0.12847222222222218</v>
      </c>
      <c r="G18" s="61"/>
      <c r="H18" s="60">
        <f t="shared" ref="H18" si="9">-(H19-H16)/H16</f>
        <v>36.581378101402372</v>
      </c>
      <c r="I18" s="61"/>
      <c r="J18" s="60">
        <f>-(J19-J16)/J16</f>
        <v>0</v>
      </c>
      <c r="K18" s="61"/>
      <c r="L18" s="60">
        <f t="shared" ref="L18" si="10">-(L19-L16)/L16</f>
        <v>0</v>
      </c>
      <c r="M18" s="61"/>
      <c r="N18" s="60">
        <f t="shared" ref="N18" si="11">-(N19-N16)/N16</f>
        <v>0</v>
      </c>
      <c r="O18" s="61"/>
      <c r="P18" s="60">
        <f t="shared" ref="P18" si="12">-(P19-P16)/P16</f>
        <v>0</v>
      </c>
      <c r="Q18" s="61"/>
      <c r="R18" s="60">
        <f t="shared" ref="R18" si="13">-(R19-R16)/R16</f>
        <v>0</v>
      </c>
      <c r="S18" s="61"/>
      <c r="T18" s="60">
        <f t="shared" ref="T18" si="14">-(T19-T16)/T16</f>
        <v>0</v>
      </c>
      <c r="U18" s="61"/>
      <c r="V18" s="60">
        <f t="shared" ref="V18" si="15">-(V19-V16)/V16</f>
        <v>0</v>
      </c>
      <c r="W18" s="61"/>
    </row>
    <row r="19" spans="2:23" ht="15.75">
      <c r="B19" s="48" t="s">
        <v>18</v>
      </c>
      <c r="C19" s="49"/>
      <c r="D19" s="62">
        <f>'[1]PRESENTATION 1'!$D$28</f>
        <v>35.606220657276992</v>
      </c>
      <c r="E19" s="63"/>
      <c r="F19" s="62">
        <f>'[1]PRESENTATION 2'!$D$28</f>
        <v>1.7262954059829061</v>
      </c>
      <c r="G19" s="63"/>
      <c r="H19" s="62">
        <f>'[1]PRESENTATION 3'!$D$28</f>
        <v>-70.478498931623932</v>
      </c>
      <c r="I19" s="63"/>
      <c r="J19" s="62">
        <f>'[1]PRESENTATION 4'!$D$28</f>
        <v>1</v>
      </c>
      <c r="K19" s="63"/>
      <c r="L19" s="62">
        <f>'[1]PRESENTATION 5'!$D$28</f>
        <v>1</v>
      </c>
      <c r="M19" s="63"/>
      <c r="N19" s="62">
        <f>'[1]PRESENTATION 6'!$D$28</f>
        <v>1</v>
      </c>
      <c r="O19" s="63"/>
      <c r="P19" s="62">
        <f>'[1]PRESENTATION 7'!$D$28</f>
        <v>1</v>
      </c>
      <c r="Q19" s="63"/>
      <c r="R19" s="62">
        <f>'[1]PRESENTATION 8'!$D$28</f>
        <v>1</v>
      </c>
      <c r="S19" s="63"/>
      <c r="T19" s="62">
        <f>'[1]PRESENTATION 9'!$D$28</f>
        <v>1</v>
      </c>
      <c r="U19" s="63"/>
      <c r="V19" s="62">
        <f>'[1]PRESENTATION 10'!$D$28</f>
        <v>1</v>
      </c>
      <c r="W19" s="63"/>
    </row>
    <row r="20" spans="2:23" ht="16.5" thickBot="1">
      <c r="B20" s="52" t="s">
        <v>19</v>
      </c>
      <c r="C20" s="53"/>
      <c r="D20" s="64">
        <f>'[1]PRESENTATION 1'!$C$39</f>
        <v>0</v>
      </c>
      <c r="E20" s="65"/>
      <c r="F20" s="64">
        <f>'[1]PRESENTATION 2'!$C$39</f>
        <v>0</v>
      </c>
      <c r="G20" s="65"/>
      <c r="H20" s="64">
        <f>'[1]PRESENTATION 3'!$C$39</f>
        <v>0</v>
      </c>
      <c r="I20" s="65"/>
      <c r="J20" s="64">
        <f>'[1]PRESENTATION 4'!$C$39</f>
        <v>0</v>
      </c>
      <c r="K20" s="65"/>
      <c r="L20" s="64">
        <f>'[1]PRESENTATION 5'!$C$39</f>
        <v>0</v>
      </c>
      <c r="M20" s="65"/>
      <c r="N20" s="64">
        <f>'[1]PRESENTATION 6'!$C$39</f>
        <v>0</v>
      </c>
      <c r="O20" s="65"/>
      <c r="P20" s="64">
        <f>'[1]PRESENTATION 7'!$C$39</f>
        <v>0</v>
      </c>
      <c r="Q20" s="65"/>
      <c r="R20" s="64">
        <f>'[1]PRESENTATION 8'!$C$39</f>
        <v>0</v>
      </c>
      <c r="S20" s="65"/>
      <c r="T20" s="64">
        <f>'[1]PRESENTATION 9'!$C$39</f>
        <v>0</v>
      </c>
      <c r="U20" s="65"/>
      <c r="V20" s="64">
        <f>'[1]PRESENTATION 10'!$C$39</f>
        <v>0</v>
      </c>
      <c r="W20" s="65"/>
    </row>
    <row r="21" spans="2:23">
      <c r="B21" s="66"/>
      <c r="C21" s="66"/>
    </row>
    <row r="60" ht="12.75" customHeight="1"/>
    <row r="61" ht="13.5" customHeight="1"/>
    <row r="81" spans="2:12" hidden="1"/>
    <row r="82" spans="2:12" ht="13.5" hidden="1" thickBot="1"/>
    <row r="83" spans="2:12" ht="13.5" hidden="1" customHeight="1" thickBot="1">
      <c r="B83" s="67"/>
      <c r="C83" s="68">
        <f>'[1]PRESENTATION 1'!$D$31</f>
        <v>0.5</v>
      </c>
      <c r="D83" s="68" t="str">
        <f>'[1]PRESENTATION 2'!$D$31</f>
        <v/>
      </c>
      <c r="E83" s="68" t="str">
        <f>'[1]PRESENTATION 3'!$D$31</f>
        <v/>
      </c>
      <c r="F83" s="68" t="str">
        <f>'[1]PRESENTATION 4'!$D$31</f>
        <v/>
      </c>
      <c r="G83" s="68" t="str">
        <f>'[1]PRESENTATION 5'!$D$31</f>
        <v/>
      </c>
      <c r="H83" s="68">
        <f>'[1]PRESENTATION 6'!$D$31</f>
        <v>10</v>
      </c>
      <c r="I83" s="68" t="str">
        <f>'[1]PRESENTATION 7'!$D$31</f>
        <v/>
      </c>
      <c r="J83" s="68" t="str">
        <f>'[1]PRESENTATION 8'!$D$31</f>
        <v/>
      </c>
      <c r="K83" s="68" t="str">
        <f>'[1]PRESENTATION 9'!$D$31</f>
        <v/>
      </c>
      <c r="L83" s="68" t="str">
        <f>'[1]PRESENTATION 10'!$D$31</f>
        <v/>
      </c>
    </row>
    <row r="84" spans="2:12" ht="13.5" hidden="1" customHeight="1" thickBot="1">
      <c r="B84" s="67"/>
      <c r="C84" s="69">
        <f>'[1]PRESENTATION 1'!$D$34</f>
        <v>0.05</v>
      </c>
      <c r="D84" s="69" t="str">
        <f>'[1]PRESENTATION 2'!$D$34</f>
        <v/>
      </c>
      <c r="E84" s="69" t="str">
        <f>'[1]PRESENTATION 3'!$D$34</f>
        <v/>
      </c>
      <c r="F84" s="69" t="str">
        <f>'[1]PRESENTATION 4'!$D$34</f>
        <v/>
      </c>
      <c r="G84" s="69" t="str">
        <f>'[1]PRESENTATION 5'!$D$34</f>
        <v/>
      </c>
      <c r="H84" s="69">
        <f>'[1]PRESENTATION 6'!$D$34</f>
        <v>10</v>
      </c>
      <c r="I84" s="69" t="str">
        <f>'[1]PRESENTATION 7'!$D$34</f>
        <v/>
      </c>
      <c r="J84" s="69" t="str">
        <f>'[1]PRESENTATION 8'!$D$34</f>
        <v/>
      </c>
      <c r="K84" s="69" t="str">
        <f>'[1]PRESENTATION 9'!$D$34</f>
        <v/>
      </c>
      <c r="L84" s="69" t="str">
        <f>'[1]PRESENTATION 10'!$D$34</f>
        <v/>
      </c>
    </row>
    <row r="85" spans="2:12" hidden="1">
      <c r="B85" s="67"/>
    </row>
    <row r="86" spans="2:12" hidden="1"/>
    <row r="87" spans="2:12" hidden="1"/>
    <row r="88" spans="2:12" hidden="1"/>
    <row r="89" spans="2:12" hidden="1"/>
    <row r="90" spans="2:12" hidden="1"/>
    <row r="91" spans="2:12" hidden="1"/>
    <row r="92" spans="2:12" hidden="1"/>
    <row r="93" spans="2:12" hidden="1"/>
    <row r="94" spans="2:12" hidden="1"/>
    <row r="95" spans="2:12" hidden="1"/>
    <row r="96" spans="2:12" hidden="1"/>
    <row r="97" spans="2:11" hidden="1"/>
    <row r="98" spans="2:11" hidden="1"/>
    <row r="99" spans="2:11" hidden="1"/>
    <row r="100" spans="2:11" hidden="1"/>
    <row r="101" spans="2:11" hidden="1">
      <c r="B101" s="70">
        <f>('[1]PRESENTATION 1'!$L$24+'[1]PRESENTATION 1'!$M$24-'[1]PRESENTATION 1'!$N$24)/'[1]PRESENTATION 1'!$S$24</f>
        <v>0.67730192052660931</v>
      </c>
      <c r="C101" s="70">
        <f>('[1]PRESENTATION 2'!$P$24+'[1]PRESENTATION 2'!$Q$24-'[1]PRESENTATION 2'!$R$24)/'[1]PRESENTATION 2'!$W$24</f>
        <v>0</v>
      </c>
      <c r="D101" s="70">
        <f>('[1]PRESENTATION 3'!$P$24+'[1]PRESENTATION 3'!$Q$24-'[1]PRESENTATION 3'!$R$24)/'[1]PRESENTATION 3'!$W$24</f>
        <v>-1.0415200020058903</v>
      </c>
      <c r="E101" s="70">
        <f>('[1]PRESENTATION 4'!$P$24+'[1]PRESENTATION 4'!$Q$24-'[1]PRESENTATION 4'!$R$24)/'[1]PRESENTATION 4'!$W$24</f>
        <v>0</v>
      </c>
      <c r="F101" s="70">
        <f>('[1]PRESENTATION 5'!$P$24+'[1]PRESENTATION 5'!$Q$24-'[1]PRESENTATION 5'!$R$24)/'[1]PRESENTATION 5'!$W$24</f>
        <v>0</v>
      </c>
      <c r="G101" s="70">
        <f>('[1]PRESENTATION 6'!$P$24+'[1]PRESENTATION 6'!$Q$24-'[1]PRESENTATION 6'!$R$24)/'[1]PRESENTATION 6'!$W$24</f>
        <v>0.77562632469396586</v>
      </c>
      <c r="H101" s="70">
        <f>('[1]PRESENTATION 7'!$P$24+'[1]PRESENTATION 7'!$Q$24-'[1]PRESENTATION 7'!$R$24)/'[1]PRESENTATION 7'!$W$24</f>
        <v>0</v>
      </c>
      <c r="I101" s="70">
        <f>('[1]PRESENTATION 8'!$P$24+'[1]PRESENTATION 8'!$Q$24-'[1]PRESENTATION 8'!$R$24)/'[1]PRESENTATION 8'!$W$24</f>
        <v>0</v>
      </c>
      <c r="J101" s="70">
        <f>('[1]PRESENTATION 9'!$P$24+'[1]PRESENTATION 9'!$Q$24-'[1]PRESENTATION 9'!$R$24)/'[1]PRESENTATION 9'!$W$24</f>
        <v>0</v>
      </c>
      <c r="K101" s="70">
        <f>('[1]PRESENTATION 10'!$P$24+'[1]PRESENTATION 10'!$Q$24-'[1]PRESENTATION 10'!$R$24)/'[1]PRESENTATION 10'!$W$24</f>
        <v>0</v>
      </c>
    </row>
    <row r="102" spans="2:11" hidden="1"/>
    <row r="103" spans="2:11" hidden="1"/>
    <row r="104" spans="2:11" hidden="1"/>
    <row r="105" spans="2:11" hidden="1"/>
    <row r="106" spans="2:11" hidden="1"/>
    <row r="107" spans="2:11" hidden="1"/>
    <row r="108" spans="2:11" hidden="1"/>
    <row r="109" spans="2:11" hidden="1"/>
    <row r="110" spans="2:11" hidden="1"/>
    <row r="116" ht="12.75" customHeight="1"/>
    <row r="117" ht="13.5" customHeight="1"/>
  </sheetData>
  <mergeCells count="117">
    <mergeCell ref="B21:C21"/>
    <mergeCell ref="L20:M20"/>
    <mergeCell ref="N20:O20"/>
    <mergeCell ref="P20:Q20"/>
    <mergeCell ref="R20:S20"/>
    <mergeCell ref="T20:U20"/>
    <mergeCell ref="V20:W20"/>
    <mergeCell ref="N19:O19"/>
    <mergeCell ref="P19:Q19"/>
    <mergeCell ref="R19:S19"/>
    <mergeCell ref="T19:U19"/>
    <mergeCell ref="V19:W19"/>
    <mergeCell ref="B20:C20"/>
    <mergeCell ref="D20:E20"/>
    <mergeCell ref="F20:G20"/>
    <mergeCell ref="H20:I20"/>
    <mergeCell ref="J20:K20"/>
    <mergeCell ref="B19:C19"/>
    <mergeCell ref="D19:E19"/>
    <mergeCell ref="F19:G19"/>
    <mergeCell ref="H19:I19"/>
    <mergeCell ref="J19:K19"/>
    <mergeCell ref="L19:M19"/>
    <mergeCell ref="L18:M18"/>
    <mergeCell ref="N18:O18"/>
    <mergeCell ref="P18:Q18"/>
    <mergeCell ref="R18:S18"/>
    <mergeCell ref="T18:U18"/>
    <mergeCell ref="V18:W18"/>
    <mergeCell ref="N17:O17"/>
    <mergeCell ref="P17:Q17"/>
    <mergeCell ref="R17:S17"/>
    <mergeCell ref="T17:U17"/>
    <mergeCell ref="V17:W17"/>
    <mergeCell ref="B18:C18"/>
    <mergeCell ref="D18:E18"/>
    <mergeCell ref="F18:G18"/>
    <mergeCell ref="H18:I18"/>
    <mergeCell ref="J18:K18"/>
    <mergeCell ref="B17:C17"/>
    <mergeCell ref="D17:E17"/>
    <mergeCell ref="F17:G17"/>
    <mergeCell ref="H17:I17"/>
    <mergeCell ref="J17:K17"/>
    <mergeCell ref="L17:M17"/>
    <mergeCell ref="L16:M16"/>
    <mergeCell ref="N16:O16"/>
    <mergeCell ref="P16:Q16"/>
    <mergeCell ref="R16:S16"/>
    <mergeCell ref="T16:U16"/>
    <mergeCell ref="V16:W16"/>
    <mergeCell ref="N14:O14"/>
    <mergeCell ref="P14:Q14"/>
    <mergeCell ref="R14:S14"/>
    <mergeCell ref="T14:U14"/>
    <mergeCell ref="V14:W14"/>
    <mergeCell ref="B16:C16"/>
    <mergeCell ref="D16:E16"/>
    <mergeCell ref="F16:G16"/>
    <mergeCell ref="H16:I16"/>
    <mergeCell ref="J16:K16"/>
    <mergeCell ref="B14:C14"/>
    <mergeCell ref="D14:E14"/>
    <mergeCell ref="F14:G14"/>
    <mergeCell ref="H14:I14"/>
    <mergeCell ref="J14:K14"/>
    <mergeCell ref="L14:M14"/>
    <mergeCell ref="L13:M13"/>
    <mergeCell ref="N13:O13"/>
    <mergeCell ref="P13:Q13"/>
    <mergeCell ref="R13:S13"/>
    <mergeCell ref="T13:U13"/>
    <mergeCell ref="V13:W13"/>
    <mergeCell ref="N12:O12"/>
    <mergeCell ref="P12:Q12"/>
    <mergeCell ref="R12:S12"/>
    <mergeCell ref="T12:U12"/>
    <mergeCell ref="V12:W12"/>
    <mergeCell ref="B13:C13"/>
    <mergeCell ref="D13:E13"/>
    <mergeCell ref="F13:G13"/>
    <mergeCell ref="H13:I13"/>
    <mergeCell ref="J13:K13"/>
    <mergeCell ref="B12:C12"/>
    <mergeCell ref="D12:E12"/>
    <mergeCell ref="F12:G12"/>
    <mergeCell ref="H12:I12"/>
    <mergeCell ref="J12:K12"/>
    <mergeCell ref="L12:M12"/>
    <mergeCell ref="L11:M11"/>
    <mergeCell ref="N11:O11"/>
    <mergeCell ref="P11:Q11"/>
    <mergeCell ref="R11:S11"/>
    <mergeCell ref="T11:U11"/>
    <mergeCell ref="V11:W11"/>
    <mergeCell ref="A6:D6"/>
    <mergeCell ref="E6:G6"/>
    <mergeCell ref="D11:E11"/>
    <mergeCell ref="F11:G11"/>
    <mergeCell ref="H11:I11"/>
    <mergeCell ref="J11:K11"/>
    <mergeCell ref="A4:C4"/>
    <mergeCell ref="E4:G4"/>
    <mergeCell ref="Q4:R4"/>
    <mergeCell ref="T4:U4"/>
    <mergeCell ref="V4:W4"/>
    <mergeCell ref="A5:D5"/>
    <mergeCell ref="E5:G5"/>
    <mergeCell ref="Q5:R5"/>
    <mergeCell ref="A1:W1"/>
    <mergeCell ref="A2:H2"/>
    <mergeCell ref="Q2:W2"/>
    <mergeCell ref="A3:C3"/>
    <mergeCell ref="E3:G3"/>
    <mergeCell ref="Q3:R3"/>
    <mergeCell ref="T3:U3"/>
    <mergeCell ref="V3:W3"/>
  </mergeCells>
  <pageMargins left="0" right="0" top="0" bottom="0" header="0" footer="0"/>
  <pageSetup paperSize="8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euil12.USF1">
                <anchor moveWithCells="1" sizeWithCells="1">
                  <from>
                    <xdr:col>3</xdr:col>
                    <xdr:colOff>257175</xdr:colOff>
                    <xdr:row>7</xdr:row>
                    <xdr:rowOff>161925</xdr:rowOff>
                  </from>
                  <to>
                    <xdr:col>4</xdr:col>
                    <xdr:colOff>590550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Feuil12.USF2">
                <anchor moveWithCells="1" sizeWithCells="1">
                  <from>
                    <xdr:col>5</xdr:col>
                    <xdr:colOff>200025</xdr:colOff>
                    <xdr:row>7</xdr:row>
                    <xdr:rowOff>161925</xdr:rowOff>
                  </from>
                  <to>
                    <xdr:col>6</xdr:col>
                    <xdr:colOff>533400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Feuil12.USF3">
                <anchor moveWithCells="1" sizeWithCells="1">
                  <from>
                    <xdr:col>7</xdr:col>
                    <xdr:colOff>238125</xdr:colOff>
                    <xdr:row>7</xdr:row>
                    <xdr:rowOff>161925</xdr:rowOff>
                  </from>
                  <to>
                    <xdr:col>8</xdr:col>
                    <xdr:colOff>571500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Feuil12.USF4">
                <anchor moveWithCells="1" sizeWithCells="1">
                  <from>
                    <xdr:col>9</xdr:col>
                    <xdr:colOff>276225</xdr:colOff>
                    <xdr:row>7</xdr:row>
                    <xdr:rowOff>161925</xdr:rowOff>
                  </from>
                  <to>
                    <xdr:col>10</xdr:col>
                    <xdr:colOff>609600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1]!Feuil12.USF5">
                <anchor moveWithCells="1" sizeWithCells="1">
                  <from>
                    <xdr:col>11</xdr:col>
                    <xdr:colOff>257175</xdr:colOff>
                    <xdr:row>7</xdr:row>
                    <xdr:rowOff>161925</xdr:rowOff>
                  </from>
                  <to>
                    <xdr:col>12</xdr:col>
                    <xdr:colOff>571500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1]!Feuil12.USF6">
                <anchor moveWithCells="1" sizeWithCells="1">
                  <from>
                    <xdr:col>13</xdr:col>
                    <xdr:colOff>228600</xdr:colOff>
                    <xdr:row>7</xdr:row>
                    <xdr:rowOff>161925</xdr:rowOff>
                  </from>
                  <to>
                    <xdr:col>14</xdr:col>
                    <xdr:colOff>571500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1]!Feuil12.USF7">
                <anchor moveWithCells="1" sizeWithCells="1">
                  <from>
                    <xdr:col>15</xdr:col>
                    <xdr:colOff>200025</xdr:colOff>
                    <xdr:row>7</xdr:row>
                    <xdr:rowOff>161925</xdr:rowOff>
                  </from>
                  <to>
                    <xdr:col>16</xdr:col>
                    <xdr:colOff>542925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1]!Feuil12.USF8">
                <anchor moveWithCells="1" sizeWithCells="1">
                  <from>
                    <xdr:col>17</xdr:col>
                    <xdr:colOff>219075</xdr:colOff>
                    <xdr:row>7</xdr:row>
                    <xdr:rowOff>161925</xdr:rowOff>
                  </from>
                  <to>
                    <xdr:col>18</xdr:col>
                    <xdr:colOff>561975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1]!Feuil12.USF9">
                <anchor moveWithCells="1" sizeWithCells="1">
                  <from>
                    <xdr:col>19</xdr:col>
                    <xdr:colOff>180975</xdr:colOff>
                    <xdr:row>7</xdr:row>
                    <xdr:rowOff>161925</xdr:rowOff>
                  </from>
                  <to>
                    <xdr:col>20</xdr:col>
                    <xdr:colOff>523875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1]!Feuil12.USF10">
                <anchor moveWithCells="1" sizeWithCells="1">
                  <from>
                    <xdr:col>21</xdr:col>
                    <xdr:colOff>228600</xdr:colOff>
                    <xdr:row>7</xdr:row>
                    <xdr:rowOff>161925</xdr:rowOff>
                  </from>
                  <to>
                    <xdr:col>22</xdr:col>
                    <xdr:colOff>571500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82"/>
  <sheetViews>
    <sheetView showZeros="0" topLeftCell="A23" workbookViewId="0">
      <selection activeCell="A298" sqref="A298"/>
    </sheetView>
  </sheetViews>
  <sheetFormatPr baseColWidth="10" defaultRowHeight="12.75"/>
  <sheetData>
    <row r="1" spans="1:11" hidden="1">
      <c r="A1" s="71" t="s">
        <v>20</v>
      </c>
      <c r="B1" s="71" t="s">
        <v>21</v>
      </c>
      <c r="C1" s="71" t="s">
        <v>22</v>
      </c>
      <c r="D1" s="71" t="s">
        <v>23</v>
      </c>
      <c r="E1">
        <v>3</v>
      </c>
      <c r="F1" t="s">
        <v>24</v>
      </c>
      <c r="H1">
        <f>'[1]DATAS 1'!$A$1</f>
        <v>0</v>
      </c>
      <c r="K1">
        <v>1</v>
      </c>
    </row>
    <row r="2" spans="1:11" hidden="1">
      <c r="A2" s="71" t="s">
        <v>25</v>
      </c>
      <c r="E2">
        <v>4</v>
      </c>
      <c r="F2" t="s">
        <v>26</v>
      </c>
      <c r="H2">
        <f>'[1]DATAS 2'!$A$1</f>
        <v>0</v>
      </c>
      <c r="K2">
        <v>2</v>
      </c>
    </row>
    <row r="3" spans="1:11" hidden="1">
      <c r="A3" t="s">
        <v>27</v>
      </c>
      <c r="E3">
        <v>5</v>
      </c>
      <c r="H3">
        <f>'[1]DATAS 3'!$A$1</f>
        <v>0</v>
      </c>
      <c r="K3">
        <v>3</v>
      </c>
    </row>
    <row r="4" spans="1:11" hidden="1">
      <c r="A4" t="s">
        <v>28</v>
      </c>
      <c r="C4">
        <f>('[1]DATAS 1'!$C$3*'[1]DATAS 1'!$C$11+'[1]DATAS 1'!$C$4*'[1]DATAS 1'!$C$12+'[1]DATAS 1'!$C$3*'[1]DATAS 1'!$C$13+'[1]DATAS 1'!$C$5*'[1]DATAS 1'!$C$14+'[1]DATAS 1'!$C$6*'[1]DATAS 1'!$C$15+'[1]DATAS 1'!$C$7*'[1]DATAS 1'!$C$16+'[1]DATAS 1'!$C$8*'[1]DATAS 1'!$C$17+'[1]DATAS 1'!$C$9*'[1]DATAS 1'!$C$18)/SUM('[1]DATAS 1'!$C$3:$C$8)</f>
        <v>36.549999999999997</v>
      </c>
      <c r="E4">
        <v>6</v>
      </c>
    </row>
    <row r="5" spans="1:11" hidden="1">
      <c r="A5" s="72" t="s">
        <v>29</v>
      </c>
      <c r="B5" s="72"/>
      <c r="E5">
        <v>7</v>
      </c>
    </row>
    <row r="6" spans="1:11" hidden="1">
      <c r="A6" s="72" t="s">
        <v>28</v>
      </c>
      <c r="B6" s="72"/>
      <c r="C6">
        <f>('[1]DATAS 2'!$C$3*'[1]DATAS 2'!$C$11+'[1]DATAS 2'!$C$4*'[1]DATAS 2'!$C$12+'[1]DATAS 2'!$C$3*'[1]DATAS 2'!$C$13+'[1]DATAS 2'!$C$5*'[1]DATAS 2'!$C$14+'[1]DATAS 2'!$C$6*'[1]DATAS 2'!$C$15+'[1]DATAS 2'!$C$7*'[1]DATAS 2'!$C$16+'[1]DATAS 2'!$C$8*'[1]DATAS 2'!$C$17+'[1]DATAS 2'!$C$9*'[1]DATAS 2'!$C$18)/SUM('[1]DATAS 2'!$C$3:$C$8)</f>
        <v>1.9619047619047618</v>
      </c>
      <c r="E6">
        <v>8</v>
      </c>
    </row>
    <row r="7" spans="1:11" hidden="1">
      <c r="A7" s="72" t="s">
        <v>30</v>
      </c>
      <c r="B7" s="72"/>
      <c r="E7">
        <v>9</v>
      </c>
    </row>
    <row r="8" spans="1:11" hidden="1">
      <c r="A8" s="72" t="s">
        <v>28</v>
      </c>
      <c r="B8" s="72"/>
      <c r="C8">
        <f>('[1]DATAS 3'!$C$3*'[1]DATAS 3'!$C$11+'[1]DATAS 3'!$C$4*'[1]DATAS 3'!$C$12+'[1]DATAS 3'!$C$3*'[1]DATAS 3'!$C$13+'[1]DATAS 3'!$C$5*'[1]DATAS 3'!$C$14+'[1]DATAS 3'!$C$6*'[1]DATAS 3'!$C$15+'[1]DATAS 3'!$C$7*'[1]DATAS 3'!$C$16+'[1]DATAS 3'!$C$8*'[1]DATAS 3'!$C$17+'[1]DATAS 3'!$C$9*'[1]DATAS 3'!$C$18)/SUM('[1]DATAS 3'!$C$3:$C$8)</f>
        <v>1.9619047619047618</v>
      </c>
      <c r="E8">
        <v>10</v>
      </c>
    </row>
    <row r="9" spans="1:11" hidden="1">
      <c r="A9" s="72" t="s">
        <v>31</v>
      </c>
      <c r="B9" s="72"/>
      <c r="E9">
        <v>11</v>
      </c>
    </row>
    <row r="10" spans="1:11" hidden="1">
      <c r="A10" s="72" t="s">
        <v>28</v>
      </c>
      <c r="B10" s="72"/>
      <c r="C10">
        <f>('[1]DATAS 4'!$C$3*'[1]DATAS 4'!$C$11+'[1]DATAS 4'!$C$4*'[1]DATAS 4'!$C$12+'[1]DATAS 4'!$C$3*'[1]DATAS 4'!$C$13+'[1]DATAS 4'!$C$5*'[1]DATAS 4'!$C$14+'[1]DATAS 4'!$C$6*'[1]DATAS 4'!$C$15+'[1]DATAS 4'!$C$7*'[1]DATAS 4'!$C$16+'[1]DATAS 4'!$C$8*'[1]DATAS 4'!$C$17+'[1]DATAS 4'!$C$9*'[1]DATAS 4'!$C$18)/SUM('[1]DATAS 4'!$C$3:$C$8)</f>
        <v>1.9619047619047618</v>
      </c>
      <c r="E10">
        <v>12</v>
      </c>
    </row>
    <row r="11" spans="1:11" hidden="1">
      <c r="A11" s="72" t="s">
        <v>32</v>
      </c>
      <c r="B11" s="72"/>
    </row>
    <row r="12" spans="1:11" hidden="1">
      <c r="A12" s="72" t="s">
        <v>28</v>
      </c>
      <c r="B12" s="72"/>
      <c r="C12">
        <f>('[1]DATAS 5'!$C$3*'[1]DATAS 5'!$C$11+'[1]DATAS 5'!$C$4*'[1]DATAS 5'!$C$12+'[1]DATAS 5'!$C$3*'[1]DATAS 5'!$C$13+'[1]DATAS 5'!$C$5*'[1]DATAS 5'!$C$14+'[1]DATAS 5'!$C$6*'[1]DATAS 5'!$C$15+'[1]DATAS 5'!$C$7*'[1]DATAS 5'!$C$16+'[1]DATAS 5'!$C$8*'[1]DATAS 5'!$C$17+'[1]DATAS 5'!$C$9*'[1]DATAS 5'!$C$18)/SUM('[1]DATAS 5'!$C$3:$C$8)</f>
        <v>1.9619047619047618</v>
      </c>
    </row>
    <row r="13" spans="1:11" hidden="1">
      <c r="A13" s="72" t="s">
        <v>33</v>
      </c>
      <c r="B13" s="72"/>
    </row>
    <row r="14" spans="1:11" hidden="1">
      <c r="A14" s="72" t="s">
        <v>28</v>
      </c>
      <c r="B14" s="72"/>
      <c r="C14">
        <f>('[1]DATAS 6'!$C$3*'[1]DATAS 6'!$C$11+'[1]DATAS 6'!$C$4*'[1]DATAS 6'!$C$12+'[1]DATAS 6'!$C$3*'[1]DATAS 6'!$C$13+'[1]DATAS 6'!$C$5*'[1]DATAS 6'!$C$14+'[1]DATAS 6'!$C$6*'[1]DATAS 6'!$C$15+'[1]DATAS 6'!$C$7*'[1]DATAS 6'!$C$16+'[1]DATAS 6'!$C$8*'[1]DATAS 6'!$C$17+'[1]DATAS 6'!$C$9*'[1]DATAS 6'!$C$18)/SUM('[1]DATAS 6'!$C$3:$C$8)</f>
        <v>1.9619047619047618</v>
      </c>
    </row>
    <row r="15" spans="1:11" hidden="1">
      <c r="A15" s="72" t="s">
        <v>34</v>
      </c>
      <c r="B15" s="72"/>
    </row>
    <row r="16" spans="1:11" hidden="1">
      <c r="A16" s="72" t="s">
        <v>28</v>
      </c>
      <c r="B16" s="72"/>
      <c r="C16">
        <f>('[1]DATAS 7'!$C$3*'[1]DATAS 7'!$C$11+'[1]DATAS 7'!$C$4*'[1]DATAS 7'!$C$12+'[1]DATAS 7'!$C$3*'[1]DATAS 7'!$C$13+'[1]DATAS 7'!$C$5*'[1]DATAS 7'!$C$14+'[1]DATAS 7'!$C$6*'[1]DATAS 7'!$C$15+'[1]DATAS 7'!$C$7*'[1]DATAS 7'!$C$16+'[1]DATAS 7'!$C$8*'[1]DATAS 7'!$C$17+'[1]DATAS 7'!$C$9*'[1]DATAS 7'!$C$18)/SUM('[1]DATAS 7'!$C$3:$C$8)</f>
        <v>1.9619047619047618</v>
      </c>
    </row>
    <row r="17" spans="1:23" hidden="1">
      <c r="A17" s="72" t="s">
        <v>35</v>
      </c>
      <c r="B17" s="72"/>
    </row>
    <row r="18" spans="1:23" hidden="1">
      <c r="A18" s="72" t="s">
        <v>28</v>
      </c>
      <c r="B18" s="72"/>
      <c r="C18">
        <f>('[1]DATAS 8'!$C$3*'[1]DATAS 8'!$C$11+'[1]DATAS 8'!$C$4*'[1]DATAS 8'!$C$12+'[1]DATAS 8'!$C$3*'[1]DATAS 8'!$C$13+'[1]DATAS 8'!$C$5*'[1]DATAS 8'!$C$14+'[1]DATAS 8'!$C$6*'[1]DATAS 8'!$C$15+'[1]DATAS 8'!$C$7*'[1]DATAS 8'!$C$16+'[1]DATAS 8'!$C$8*'[1]DATAS 8'!$C$17+'[1]DATAS 8'!$C$9*'[1]DATAS 8'!$C$18)/SUM('[1]DATAS 8'!$C$3:$C$8)</f>
        <v>1.9619047619047618</v>
      </c>
    </row>
    <row r="19" spans="1:23" hidden="1">
      <c r="A19" s="72" t="s">
        <v>36</v>
      </c>
      <c r="B19" s="72"/>
    </row>
    <row r="20" spans="1:23" hidden="1">
      <c r="A20" s="72" t="s">
        <v>28</v>
      </c>
      <c r="B20" s="72"/>
      <c r="C20">
        <f>('[1]DATAS 9'!$C$3*'[1]DATAS 9'!$C$11+'[1]DATAS 9'!$C$4*'[1]DATAS 9'!$C$12+'[1]DATAS 9'!$C$3*'[1]DATAS 9'!$C$13+'[1]DATAS 9'!$C$5*'[1]DATAS 9'!$C$14+'[1]DATAS 9'!$C$6*'[1]DATAS 9'!$C$15+'[1]DATAS 9'!$C$7*'[1]DATAS 9'!$C$16+'[1]DATAS 9'!$C$8*'[1]DATAS 9'!$C$17+'[1]DATAS 9'!$C$9*'[1]DATAS 9'!$C$18)/SUM('[1]DATAS 9'!$C$3:$C$8)</f>
        <v>1.9619047619047618</v>
      </c>
    </row>
    <row r="21" spans="1:23" hidden="1">
      <c r="A21" s="72" t="s">
        <v>37</v>
      </c>
      <c r="B21" s="72"/>
    </row>
    <row r="22" spans="1:23" hidden="1">
      <c r="A22" s="72" t="s">
        <v>28</v>
      </c>
      <c r="B22" s="72"/>
      <c r="C22">
        <f>('[1]DATAS 10'!$C$3*'[1]DATAS 10'!$C$11+'[1]DATAS 10'!$C$4*'[1]DATAS 10'!$C$12+'[1]DATAS 10'!$C$3*'[1]DATAS 10'!$C$13+'[1]DATAS 10'!$C$5*'[1]DATAS 10'!$C$14+'[1]DATAS 10'!$C$6*'[1]DATAS 10'!$C$15+'[1]DATAS 10'!$C$7*'[1]DATAS 10'!$C$16+'[1]DATAS 10'!$C$8*'[1]DATAS 10'!$C$17+'[1]DATAS 10'!$C$9*'[1]DATAS 10'!$C$18)/SUM('[1]DATAS 10'!$C$3:$C$8)</f>
        <v>1.9619047619047618</v>
      </c>
    </row>
    <row r="25" spans="1:23" ht="13.5" thickBot="1"/>
    <row r="26" spans="1:23">
      <c r="A26" s="73" t="s">
        <v>38</v>
      </c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5"/>
    </row>
    <row r="27" spans="1:23">
      <c r="A27" s="76" t="s">
        <v>39</v>
      </c>
      <c r="B27" s="77"/>
      <c r="C27" s="78"/>
      <c r="D27" s="78"/>
      <c r="E27" s="78"/>
      <c r="F27" s="78"/>
      <c r="G27" s="77" t="s">
        <v>40</v>
      </c>
      <c r="H27" s="77"/>
      <c r="I27" s="78"/>
      <c r="J27" s="78"/>
      <c r="K27" s="78"/>
      <c r="L27" s="77" t="s">
        <v>41</v>
      </c>
      <c r="M27" s="77"/>
      <c r="N27" s="78"/>
      <c r="O27" s="78"/>
      <c r="P27" s="78"/>
      <c r="Q27" s="78"/>
      <c r="R27" s="78"/>
      <c r="S27" s="78"/>
      <c r="T27" s="78"/>
      <c r="U27" s="78"/>
      <c r="V27" s="78"/>
      <c r="W27" s="79"/>
    </row>
    <row r="28" spans="1:23">
      <c r="A28" s="80" t="s">
        <v>42</v>
      </c>
      <c r="B28" s="81"/>
      <c r="C28" s="82">
        <f>'[1]DATAS 1'!$H$3</f>
        <v>42095</v>
      </c>
      <c r="D28" s="78"/>
      <c r="E28" s="78"/>
      <c r="F28" s="78"/>
      <c r="G28" s="81" t="s">
        <v>43</v>
      </c>
      <c r="H28" s="81"/>
      <c r="I28" s="78">
        <f>'[1]DATAS 1'!$C$3*'[1]DATAS 1'!$C$11+'[1]DATAS 1'!$C$4*'[1]DATAS 1'!$C$12+'[1]DATAS 1'!$C$13*'[1]DATAS 1'!$C$3+'[1]DATAS 1'!$C$14*'[1]DATAS 1'!$C$5+'[1]DATAS 1'!$C$6*'[1]DATAS 1'!$C$15+'[1]DATAS 1'!$C$7*'[1]DATAS 1'!$C$16+'[1]DATAS 1'!$C$8*'[1]DATAS 1'!$C$17+'[1]DATAS 1'!$C$9*'[1]DATAS 1'!$C$18</f>
        <v>2924</v>
      </c>
      <c r="J28" s="78"/>
      <c r="K28" s="78"/>
      <c r="L28" s="81" t="s">
        <v>44</v>
      </c>
      <c r="M28" s="81"/>
      <c r="N28" s="78"/>
      <c r="O28" s="78"/>
      <c r="P28" s="78"/>
      <c r="Q28" s="78"/>
      <c r="R28" s="78"/>
      <c r="S28" s="78"/>
      <c r="T28" s="78"/>
      <c r="U28" s="78"/>
      <c r="V28" s="78"/>
      <c r="W28" s="79"/>
    </row>
    <row r="29" spans="1:23">
      <c r="A29" s="80" t="s">
        <v>45</v>
      </c>
      <c r="B29" s="81"/>
      <c r="C29" s="78">
        <f>'[1]DATAS 1'!$H$5</f>
        <v>12</v>
      </c>
      <c r="D29" s="78"/>
      <c r="E29" s="78"/>
      <c r="F29" s="78"/>
      <c r="G29" s="81" t="s">
        <v>46</v>
      </c>
      <c r="H29" s="81"/>
      <c r="I29" s="78">
        <f>(('[1]DATAS 1'!$C$3*'[1]DATAS 1'!$C$11+'[1]DATAS 1'!$C$4*'[1]DATAS 1'!$C$12+'[1]DATAS 1'!$C$13*'[1]DATAS 1'!$C$3+'[1]DATAS 1'!$C$14*'[1]DATAS 1'!$C$5+'[1]DATAS 1'!$C$6*'[1]DATAS 1'!$C$15+'[1]DATAS 1'!$C$7*'[1]DATAS 1'!$C$16+'[1]DATAS 1'!$C$8*'[1]DATAS 1'!$C$17+'[1]DATAS 1'!$C$9*'[1]DATAS 1'!$C$18)*'[1]PRESENTATION 1'!$C$29-('[1]DATAS 1'!$C$3*'[1]DATAS 1'!$C$11+'[1]DATAS 1'!$C$4*'[1]DATAS 1'!$C$12+'[1]DATAS 1'!$C$13*'[1]DATAS 1'!$C$3+'[1]DATAS 1'!$C$14*'[1]DATAS 1'!$C$5+'[1]DATAS 1'!$C$6*'[1]DATAS 1'!$C$15+'[1]DATAS 1'!$C$7*'[1]DATAS 1'!$C$16+'[1]DATAS 1'!$C$8*'[1]DATAS 1'!$C$17+'[1]DATAS 1'!$C$9*'[1]DATAS 1'!$C$18)*('[1]DATAS 1'!$H$8+'[1]DATAS 1'!$H$9)/12-'[1]DATAS 1'!$H$9)/'[1]PRESENTATION 1'!$C$29</f>
        <v>2609.2638888888891</v>
      </c>
      <c r="J29" s="78"/>
      <c r="K29" s="78"/>
      <c r="L29" s="81" t="s">
        <v>47</v>
      </c>
      <c r="M29" s="81"/>
      <c r="N29" s="78"/>
      <c r="O29" s="78"/>
      <c r="P29" s="78"/>
      <c r="Q29" s="78"/>
      <c r="R29" s="78"/>
      <c r="S29" s="78"/>
      <c r="T29" s="78"/>
      <c r="U29" s="78"/>
      <c r="V29" s="78"/>
      <c r="W29" s="79"/>
    </row>
    <row r="30" spans="1:23">
      <c r="A30" s="80" t="s">
        <v>48</v>
      </c>
      <c r="B30" s="81"/>
      <c r="C30" s="78">
        <f>'[1]DATAS 1'!$H$8</f>
        <v>15.5</v>
      </c>
      <c r="D30" s="78"/>
      <c r="E30" s="78"/>
      <c r="F30" s="78"/>
      <c r="G30" s="81"/>
      <c r="H30" s="81"/>
      <c r="I30" s="78"/>
      <c r="J30" s="78"/>
      <c r="K30" s="78"/>
      <c r="L30" s="81"/>
      <c r="M30" s="81"/>
      <c r="N30" s="78"/>
      <c r="O30" s="78"/>
      <c r="P30" s="78"/>
      <c r="Q30" s="78"/>
      <c r="R30" s="78"/>
      <c r="S30" s="78"/>
      <c r="T30" s="78"/>
      <c r="U30" s="78"/>
      <c r="V30" s="78"/>
      <c r="W30" s="79"/>
    </row>
    <row r="31" spans="1:23">
      <c r="A31" s="80" t="s">
        <v>49</v>
      </c>
      <c r="B31" s="81"/>
      <c r="C31" s="78">
        <f>'[1]DATAS 1'!H9</f>
        <v>0</v>
      </c>
      <c r="D31" s="78"/>
      <c r="E31" s="78"/>
      <c r="F31" s="78"/>
      <c r="G31" s="81" t="s">
        <v>50</v>
      </c>
      <c r="H31" s="81"/>
      <c r="I31" s="78">
        <f>'[1]DATAS 1'!$H$12*('[1]DATAS 1'!$C$3+'[1]DATAS 1'!$C$4+'[1]DATAS 1'!$C$5+'[1]DATAS 1'!$C$6+'[1]DATAS 1'!$C$7)</f>
        <v>355</v>
      </c>
      <c r="J31" s="78"/>
      <c r="K31" s="78"/>
      <c r="L31" s="81" t="str">
        <f>+'[1]PRESENTATION 1'!$A$44</f>
        <v>FIT OUT</v>
      </c>
      <c r="M31" s="81"/>
      <c r="N31" s="89">
        <v>1000</v>
      </c>
      <c r="O31" s="89">
        <v>2000</v>
      </c>
      <c r="P31" s="90">
        <v>4500</v>
      </c>
      <c r="Q31" s="78"/>
      <c r="R31" s="78"/>
      <c r="S31" s="78"/>
      <c r="T31" s="78"/>
      <c r="U31" s="78"/>
      <c r="V31" s="78"/>
      <c r="W31" s="79"/>
    </row>
    <row r="32" spans="1:23">
      <c r="A32" s="80" t="s">
        <v>51</v>
      </c>
      <c r="B32" s="81"/>
      <c r="C32" s="78">
        <f>'[1]DATAS 1'!$H$6</f>
        <v>4</v>
      </c>
      <c r="D32" s="78"/>
      <c r="E32" s="78"/>
      <c r="F32" s="78"/>
      <c r="G32" s="81" t="s">
        <v>52</v>
      </c>
      <c r="H32" s="81"/>
      <c r="I32" s="78">
        <f>'[1]DATAS 1'!$H$13*('[1]DATAS 1'!$C$3+'[1]DATAS 1'!$C$4+'[1]DATAS 1'!$C$5+'[1]DATAS 1'!$C$6+'[1]DATAS 1'!$C$7)+'[1]DATAS 1'!$H$14*'[1]DATAS 1'!$C$3+'[1]DATAS 1'!$H$15*13*('[1]DATAS 1'!$C$8+'[1]DATAS 1'!$C$9)</f>
        <v>2472</v>
      </c>
      <c r="J32" s="78"/>
      <c r="K32" s="78"/>
      <c r="L32" s="81" t="str">
        <f>+'[1]PRESENTATION 1'!$A$45</f>
        <v>FURNITURES</v>
      </c>
      <c r="M32" s="81"/>
      <c r="N32" s="89">
        <v>1200</v>
      </c>
      <c r="O32" s="89">
        <v>5000</v>
      </c>
      <c r="P32" s="90">
        <v>4000</v>
      </c>
      <c r="Q32" s="78"/>
      <c r="R32" s="78"/>
      <c r="S32" s="78"/>
      <c r="T32" s="78"/>
      <c r="U32" s="78"/>
      <c r="V32" s="78"/>
      <c r="W32" s="79"/>
    </row>
    <row r="33" spans="1:23">
      <c r="A33" s="83"/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81" t="str">
        <f>+'[1]PRESENTATION 1'!$A$46</f>
        <v>WORKS 1</v>
      </c>
      <c r="M33" s="81"/>
      <c r="N33" s="89">
        <v>1000</v>
      </c>
      <c r="O33" s="89">
        <v>2000</v>
      </c>
      <c r="P33" s="90">
        <v>5000</v>
      </c>
      <c r="Q33" s="78"/>
      <c r="R33" s="78"/>
      <c r="S33" s="78"/>
      <c r="T33" s="78"/>
      <c r="U33" s="78"/>
      <c r="V33" s="78"/>
      <c r="W33" s="79"/>
    </row>
    <row r="34" spans="1:23">
      <c r="A34" s="80" t="str">
        <f>'[1]DATAS 1'!$A$3</f>
        <v xml:space="preserve">Office area </v>
      </c>
      <c r="B34" s="81"/>
      <c r="C34" s="90">
        <v>1000</v>
      </c>
      <c r="D34" s="89">
        <v>4500</v>
      </c>
      <c r="E34" s="78"/>
      <c r="F34" s="78"/>
      <c r="G34" s="81"/>
      <c r="H34" s="81"/>
      <c r="I34" s="78"/>
      <c r="J34" s="78"/>
      <c r="K34" s="78"/>
      <c r="L34" s="81" t="str">
        <f>+'[1]PRESENTATION 1'!$A$47</f>
        <v>WORKS 2</v>
      </c>
      <c r="M34" s="81"/>
      <c r="N34" s="90">
        <v>50</v>
      </c>
      <c r="O34" s="90">
        <v>60</v>
      </c>
      <c r="P34" s="90">
        <f>+'[1]PRESENTATION 1'!$C$47</f>
        <v>142</v>
      </c>
      <c r="Q34" s="78"/>
      <c r="R34" s="78"/>
      <c r="S34" s="78"/>
      <c r="T34" s="78"/>
      <c r="U34" s="78"/>
      <c r="V34" s="78"/>
      <c r="W34" s="79"/>
    </row>
    <row r="35" spans="1:23">
      <c r="A35" s="80" t="str">
        <f>'[1]DATAS 1'!$A$4</f>
        <v>Archive area</v>
      </c>
      <c r="B35" s="81"/>
      <c r="C35" s="90">
        <v>12000</v>
      </c>
      <c r="D35" s="89">
        <v>2000</v>
      </c>
      <c r="E35" s="78"/>
      <c r="F35" s="78"/>
      <c r="G35" s="81" t="s">
        <v>53</v>
      </c>
      <c r="H35" s="81"/>
      <c r="I35" s="90">
        <v>50</v>
      </c>
      <c r="J35" s="78"/>
      <c r="K35" s="78"/>
      <c r="L35" s="81" t="str">
        <f>+'[1]PRESENTATION 1'!$A$48</f>
        <v>WORKS 3</v>
      </c>
      <c r="M35" s="81"/>
      <c r="N35" s="78">
        <v>20</v>
      </c>
      <c r="O35" s="78">
        <v>20</v>
      </c>
      <c r="P35" s="78">
        <v>60</v>
      </c>
      <c r="Q35" s="78"/>
      <c r="R35" s="78"/>
      <c r="S35" s="78"/>
      <c r="T35" s="78"/>
      <c r="U35" s="78"/>
      <c r="V35" s="78"/>
      <c r="W35" s="79"/>
    </row>
    <row r="36" spans="1:23">
      <c r="A36" s="80" t="str">
        <f>'[1]DATAS 1'!$A$5</f>
        <v>Storage area</v>
      </c>
      <c r="B36" s="81"/>
      <c r="C36" s="78">
        <f>'[1]DATAS 1'!$C$5</f>
        <v>30</v>
      </c>
      <c r="D36" s="78">
        <f>'[1]DATAS 1'!$C$14</f>
        <v>50</v>
      </c>
      <c r="E36" s="78"/>
      <c r="F36" s="78"/>
      <c r="G36" s="81" t="s">
        <v>54</v>
      </c>
      <c r="H36" s="81"/>
      <c r="I36" s="90">
        <v>1000</v>
      </c>
      <c r="J36" s="78"/>
      <c r="K36" s="78"/>
      <c r="L36" s="81" t="str">
        <f>+'[1]PRESENTATION 1'!$A$49</f>
        <v>WORKS 4</v>
      </c>
      <c r="M36" s="81"/>
      <c r="N36" s="78">
        <f>+'[1]DATAS 1'!$C$333</f>
        <v>2</v>
      </c>
      <c r="O36" s="78">
        <f>+'[1]PRESENTATION 1'!$B$49</f>
        <v>2</v>
      </c>
      <c r="P36" s="78">
        <f>+'[1]PRESENTATION 1'!$C$49</f>
        <v>142</v>
      </c>
      <c r="Q36" s="78"/>
      <c r="R36" s="78"/>
      <c r="S36" s="78"/>
      <c r="T36" s="78"/>
      <c r="U36" s="78"/>
      <c r="V36" s="78"/>
      <c r="W36" s="79"/>
    </row>
    <row r="37" spans="1:23">
      <c r="A37" s="80" t="str">
        <f>'[1]DATAS 1'!$A$6</f>
        <v>Other Area 1</v>
      </c>
      <c r="B37" s="81"/>
      <c r="C37" s="78">
        <v>35</v>
      </c>
      <c r="D37" s="78">
        <f>'[1]DATAS 1'!$C$15</f>
        <v>40</v>
      </c>
      <c r="E37" s="78"/>
      <c r="F37" s="78"/>
      <c r="G37" s="81" t="s">
        <v>55</v>
      </c>
      <c r="H37" s="81"/>
      <c r="I37" s="90">
        <v>2500</v>
      </c>
      <c r="J37" s="78"/>
      <c r="K37" s="78"/>
      <c r="L37" s="81" t="str">
        <f>+'[1]PRESENTATION 1'!$A$50</f>
        <v>TOTAL</v>
      </c>
      <c r="M37" s="81"/>
      <c r="N37" s="78"/>
      <c r="O37" s="78"/>
      <c r="P37" s="78">
        <f>+'[1]PRESENTATION 1'!$B$50</f>
        <v>1297</v>
      </c>
      <c r="Q37" s="78"/>
      <c r="R37" s="78"/>
      <c r="S37" s="78"/>
      <c r="T37" s="78"/>
      <c r="U37" s="78"/>
      <c r="V37" s="78"/>
      <c r="W37" s="79"/>
    </row>
    <row r="38" spans="1:23">
      <c r="A38" s="80" t="str">
        <f>'[1]DATAS 1'!$A$7</f>
        <v>Other area 2</v>
      </c>
      <c r="B38" s="81"/>
      <c r="C38" s="78">
        <v>48</v>
      </c>
      <c r="D38" s="78">
        <f>'[1]DATAS 1'!$C$16</f>
        <v>60</v>
      </c>
      <c r="E38" s="78"/>
      <c r="F38" s="78"/>
      <c r="G38" s="81"/>
      <c r="H38" s="81"/>
      <c r="I38" s="78"/>
      <c r="J38" s="78"/>
      <c r="K38" s="78"/>
      <c r="L38" s="81">
        <f>+'[1]PRESENTATION 1'!$A$51</f>
        <v>0</v>
      </c>
      <c r="M38" s="81"/>
      <c r="N38" s="78"/>
      <c r="O38" s="78"/>
      <c r="P38" s="78"/>
      <c r="Q38" s="78"/>
      <c r="R38" s="78"/>
      <c r="S38" s="78"/>
      <c r="T38" s="78"/>
      <c r="U38" s="78"/>
      <c r="V38" s="78"/>
      <c r="W38" s="79"/>
    </row>
    <row r="39" spans="1:23">
      <c r="A39" s="80" t="str">
        <f>'[1]DATAS 1'!$A$8</f>
        <v xml:space="preserve">Other parking space </v>
      </c>
      <c r="B39" s="81"/>
      <c r="C39" s="78">
        <v>55</v>
      </c>
      <c r="D39" s="78">
        <f>'[1]DATAS 1'!$C$17</f>
        <v>6</v>
      </c>
      <c r="E39" s="78"/>
      <c r="F39" s="78"/>
      <c r="G39" s="77" t="s">
        <v>56</v>
      </c>
      <c r="H39" s="77"/>
      <c r="I39" s="78"/>
      <c r="J39" s="78"/>
      <c r="K39" s="78"/>
      <c r="L39" s="81" t="str">
        <f>'[1]PRESENTATION 1'!$H$44</f>
        <v>MOVE COST</v>
      </c>
      <c r="M39" s="81"/>
      <c r="N39" s="78">
        <f>'[1]DATAS 1'!$C$361</f>
        <v>500</v>
      </c>
      <c r="O39" s="78">
        <f>'[1]PRESENTATION 1'!$J$44</f>
        <v>500</v>
      </c>
      <c r="P39" s="78">
        <f>'[1]PRESENTATION 1'!$K$44</f>
        <v>100000</v>
      </c>
      <c r="Q39" s="78"/>
      <c r="R39" s="78"/>
      <c r="S39" s="78"/>
      <c r="T39" s="78"/>
      <c r="U39" s="78"/>
      <c r="V39" s="78"/>
      <c r="W39" s="79"/>
    </row>
    <row r="40" spans="1:23">
      <c r="A40" s="80" t="str">
        <f>'[1]DATAS 1'!$A$9</f>
        <v>Parking spaces</v>
      </c>
      <c r="B40" s="81"/>
      <c r="C40" s="78">
        <f>'[1]DATAS 1'!$C$9</f>
        <v>10</v>
      </c>
      <c r="D40" s="78">
        <f>'[1]DATAS 1'!$C$18</f>
        <v>1</v>
      </c>
      <c r="E40" s="78"/>
      <c r="F40" s="78"/>
      <c r="G40" s="81"/>
      <c r="H40" s="81"/>
      <c r="I40" s="78"/>
      <c r="J40" s="78"/>
      <c r="K40" s="78"/>
      <c r="L40" s="81" t="str">
        <f>'[1]PRESENTATION 1'!$H$45</f>
        <v>REINSTATEMENT COST</v>
      </c>
      <c r="M40" s="81"/>
      <c r="N40" s="78">
        <f>'[1]DATAS 1'!$C$362</f>
        <v>2</v>
      </c>
      <c r="O40" s="78">
        <f>'[1]PRESENTATION 1'!$J$45</f>
        <v>2</v>
      </c>
      <c r="P40" s="78">
        <f>'[1]PRESENTATION 1'!$K$45</f>
        <v>142</v>
      </c>
      <c r="Q40" s="78"/>
      <c r="R40" s="78"/>
      <c r="S40" s="78"/>
      <c r="T40" s="78"/>
      <c r="U40" s="78"/>
      <c r="V40" s="78"/>
      <c r="W40" s="79"/>
    </row>
    <row r="41" spans="1:23">
      <c r="A41" s="80">
        <f>'[1]DATAS 1'!$A$10</f>
        <v>0</v>
      </c>
      <c r="B41" s="81"/>
      <c r="C41" s="78">
        <f>'[1]DATAS 1'!$C$10</f>
        <v>0</v>
      </c>
      <c r="D41" s="78">
        <f>'[1]DATAS 1'!$C$19</f>
        <v>0</v>
      </c>
      <c r="E41" s="78"/>
      <c r="F41" s="78"/>
      <c r="G41" s="81" t="str">
        <f>G28</f>
        <v>Total headline rent</v>
      </c>
      <c r="H41" s="81"/>
      <c r="I41" s="78">
        <f>I28+I31+I32</f>
        <v>5751</v>
      </c>
      <c r="J41" s="78"/>
      <c r="K41" s="78"/>
      <c r="L41" s="81" t="str">
        <f>'[1]PRESENTATION 1'!$H$46</f>
        <v>WORKS 1</v>
      </c>
      <c r="M41" s="81"/>
      <c r="N41" s="78">
        <f>'[1]DATAS 1'!$C$363</f>
        <v>3</v>
      </c>
      <c r="O41" s="78">
        <f>'[1]PRESENTATION 1'!$J$46</f>
        <v>3</v>
      </c>
      <c r="P41" s="78">
        <f>'[1]PRESENTATION 1'!$K$46</f>
        <v>213</v>
      </c>
      <c r="Q41" s="78"/>
      <c r="R41" s="78"/>
      <c r="S41" s="78"/>
      <c r="T41" s="78"/>
      <c r="U41" s="78"/>
      <c r="V41" s="78"/>
      <c r="W41" s="79"/>
    </row>
    <row r="42" spans="1:23">
      <c r="A42" s="80" t="s">
        <v>57</v>
      </c>
      <c r="B42" s="81"/>
      <c r="C42" s="78"/>
      <c r="D42" s="78">
        <f>'[1]DATAS 1'!$C$13</f>
        <v>30</v>
      </c>
      <c r="E42" s="78"/>
      <c r="F42" s="78"/>
      <c r="G42" s="81" t="str">
        <f>G29</f>
        <v>Total net effective rent</v>
      </c>
      <c r="H42" s="81"/>
      <c r="I42" s="78">
        <f>I29+I31+I32</f>
        <v>5436.2638888888887</v>
      </c>
      <c r="J42" s="78"/>
      <c r="K42" s="78"/>
      <c r="L42" s="81" t="str">
        <f>'[1]PRESENTATION 1'!$H$47</f>
        <v>WORKS 2</v>
      </c>
      <c r="M42" s="81"/>
      <c r="N42" s="78">
        <f>'[1]DATAS 1'!$C$364</f>
        <v>4</v>
      </c>
      <c r="O42" s="78">
        <f>'[1]PRESENTATION 1'!$J$47</f>
        <v>4</v>
      </c>
      <c r="P42" s="78">
        <f>'[1]PRESENTATION 1'!$K$47</f>
        <v>4</v>
      </c>
      <c r="Q42" s="78"/>
      <c r="R42" s="78"/>
      <c r="S42" s="78"/>
      <c r="T42" s="78"/>
      <c r="U42" s="78"/>
      <c r="V42" s="78"/>
      <c r="W42" s="79"/>
    </row>
    <row r="43" spans="1:23">
      <c r="A43" s="80"/>
      <c r="B43" s="81"/>
      <c r="C43" s="78"/>
      <c r="D43" s="78"/>
      <c r="E43" s="78"/>
      <c r="F43" s="78"/>
      <c r="G43" s="81"/>
      <c r="H43" s="81"/>
      <c r="I43" s="78"/>
      <c r="J43" s="78"/>
      <c r="K43" s="78"/>
      <c r="L43" s="81" t="str">
        <f>'[1]PRESENTATION 1'!$H$48</f>
        <v>WORKS 3</v>
      </c>
      <c r="M43" s="81"/>
      <c r="N43" s="78">
        <f>'[1]DATAS 1'!$C$365</f>
        <v>5</v>
      </c>
      <c r="O43" s="78">
        <f>'[1]PRESENTATION 1'!$J$48</f>
        <v>5</v>
      </c>
      <c r="P43" s="78">
        <f>'[1]PRESENTATION 1'!$K$48</f>
        <v>355</v>
      </c>
      <c r="Q43" s="78"/>
      <c r="R43" s="78"/>
      <c r="S43" s="78"/>
      <c r="T43" s="78"/>
      <c r="U43" s="78"/>
      <c r="V43" s="78"/>
      <c r="W43" s="79"/>
    </row>
    <row r="44" spans="1:23">
      <c r="A44" s="80" t="str">
        <f>'[1]DATAS 1'!$F$12</f>
        <v>Service charges</v>
      </c>
      <c r="B44" s="81"/>
      <c r="C44" s="78">
        <f>'[1]DATAS 1'!$H$12</f>
        <v>5</v>
      </c>
      <c r="D44" s="78"/>
      <c r="E44" s="78"/>
      <c r="F44" s="78"/>
      <c r="G44" s="81" t="str">
        <f>G35</f>
        <v>Net effective office rent</v>
      </c>
      <c r="H44" s="81"/>
      <c r="I44" s="78">
        <f>I35+C44+C45+C46</f>
        <v>68</v>
      </c>
      <c r="J44" s="78"/>
      <c r="K44" s="78"/>
      <c r="L44" s="81" t="str">
        <f>'[1]PRESENTATION 1'!$H$49</f>
        <v>WORKS 4</v>
      </c>
      <c r="M44" s="81"/>
      <c r="N44" s="78">
        <f>'[1]DATAS 1'!$C$366</f>
        <v>6</v>
      </c>
      <c r="O44" s="78">
        <f>'[1]PRESENTATION 1'!$J$49</f>
        <v>6</v>
      </c>
      <c r="P44" s="78">
        <f>'[1]PRESENTATION 1'!$K$49</f>
        <v>426</v>
      </c>
      <c r="Q44" s="78"/>
      <c r="R44" s="78"/>
      <c r="S44" s="78"/>
      <c r="T44" s="78"/>
      <c r="U44" s="78"/>
      <c r="V44" s="78"/>
      <c r="W44" s="79"/>
    </row>
    <row r="45" spans="1:23">
      <c r="A45" s="80" t="str">
        <f>'[1]DATAS 1'!$F$13</f>
        <v>Land tax</v>
      </c>
      <c r="B45" s="81"/>
      <c r="C45" s="78">
        <f>'[1]DATAS 1'!$H$13</f>
        <v>6</v>
      </c>
      <c r="D45" s="78"/>
      <c r="E45" s="78"/>
      <c r="F45" s="78"/>
      <c r="G45" s="81" t="str">
        <f t="shared" ref="G45:G47" si="0">G36</f>
        <v>Net effective office+ ICR rent</v>
      </c>
      <c r="H45" s="81"/>
      <c r="I45" s="78">
        <f>I36+C44+C45+C46</f>
        <v>1018</v>
      </c>
      <c r="J45" s="78"/>
      <c r="K45" s="78"/>
      <c r="L45" s="81" t="str">
        <f>'[1]PRESENTATION 1'!$H$50</f>
        <v>WORKS 5</v>
      </c>
      <c r="M45" s="81"/>
      <c r="N45" s="89">
        <f>'[1]DATAS 1'!$C$367</f>
        <v>10</v>
      </c>
      <c r="O45" s="89">
        <f>'[1]PRESENTATION 1'!$J$50</f>
        <v>10</v>
      </c>
      <c r="P45" s="90">
        <f>'[1]PRESENTATION 1'!$K$50</f>
        <v>710</v>
      </c>
      <c r="Q45" s="78"/>
      <c r="R45" s="78"/>
      <c r="S45" s="78"/>
      <c r="T45" s="78"/>
      <c r="U45" s="78"/>
      <c r="V45" s="78"/>
      <c r="W45" s="79"/>
    </row>
    <row r="46" spans="1:23">
      <c r="A46" s="80" t="str">
        <f>'[1]DATAS 1'!$F$14</f>
        <v>Office  tax</v>
      </c>
      <c r="B46" s="81"/>
      <c r="C46" s="78">
        <f>'[1]DATAS 1'!$H$14</f>
        <v>7</v>
      </c>
      <c r="D46" s="78"/>
      <c r="E46" s="78"/>
      <c r="F46" s="78"/>
      <c r="G46" s="81" t="str">
        <f t="shared" si="0"/>
        <v>Net effective global rent</v>
      </c>
      <c r="H46" s="81"/>
      <c r="I46" s="78">
        <f>I37+C44+C45+C46</f>
        <v>2518</v>
      </c>
      <c r="J46" s="78"/>
      <c r="K46" s="78"/>
      <c r="L46" s="81" t="str">
        <f>'[1]PRESENTATION 1'!$H$51</f>
        <v>WORKS 6</v>
      </c>
      <c r="M46" s="81"/>
      <c r="N46" s="78">
        <f>'[1]DATAS 1'!$C$368</f>
        <v>7</v>
      </c>
      <c r="O46" s="78">
        <f>'[1]PRESENTATION 1'!$J$51</f>
        <v>7</v>
      </c>
      <c r="P46" s="78">
        <f>'[1]PRESENTATION 1'!$K$51</f>
        <v>497</v>
      </c>
      <c r="Q46" s="78"/>
      <c r="R46" s="78"/>
      <c r="S46" s="78"/>
      <c r="T46" s="78"/>
      <c r="U46" s="78"/>
      <c r="V46" s="78"/>
      <c r="W46" s="79"/>
    </row>
    <row r="47" spans="1:23">
      <c r="A47" s="80" t="str">
        <f>'[1]DATAS 1'!$F$15</f>
        <v>Car park tax</v>
      </c>
      <c r="B47" s="81"/>
      <c r="C47" s="78">
        <f>'[1]DATAS 1'!$H$15</f>
        <v>8</v>
      </c>
      <c r="D47" s="78"/>
      <c r="E47" s="78"/>
      <c r="F47" s="78"/>
      <c r="G47" s="81">
        <f t="shared" si="0"/>
        <v>0</v>
      </c>
      <c r="H47" s="81"/>
      <c r="I47" s="78"/>
      <c r="J47" s="78"/>
      <c r="K47" s="78"/>
      <c r="L47" s="81" t="str">
        <f>'[1]PRESENTATION 1'!$H$52</f>
        <v>WORKS 7</v>
      </c>
      <c r="M47" s="81"/>
      <c r="N47" s="89">
        <v>810</v>
      </c>
      <c r="O47" s="89">
        <v>810</v>
      </c>
      <c r="P47" s="90">
        <v>250</v>
      </c>
      <c r="Q47" s="78"/>
      <c r="R47" s="78"/>
      <c r="S47" s="78"/>
      <c r="T47" s="78"/>
      <c r="U47" s="78"/>
      <c r="V47" s="78"/>
      <c r="W47" s="79"/>
    </row>
    <row r="48" spans="1:23">
      <c r="A48" s="80"/>
      <c r="B48" s="81"/>
      <c r="C48" s="84">
        <f>'[1]DATAS 1'!$H$16</f>
        <v>0.09</v>
      </c>
      <c r="D48" s="78"/>
      <c r="E48" s="78"/>
      <c r="F48" s="78"/>
      <c r="G48" s="81"/>
      <c r="H48" s="81"/>
      <c r="I48" s="78"/>
      <c r="J48" s="78"/>
      <c r="K48" s="78"/>
      <c r="L48" s="81" t="str">
        <f>'[1]PRESENTATION 1'!$H$53</f>
        <v>WORKS 8</v>
      </c>
      <c r="M48" s="81"/>
      <c r="N48" s="89">
        <v>90</v>
      </c>
      <c r="O48" s="89">
        <v>90</v>
      </c>
      <c r="P48" s="90">
        <v>1000</v>
      </c>
      <c r="Q48" s="78"/>
      <c r="R48" s="78"/>
      <c r="S48" s="78"/>
      <c r="T48" s="78"/>
      <c r="U48" s="78"/>
      <c r="V48" s="78"/>
      <c r="W48" s="79"/>
    </row>
    <row r="49" spans="1:23">
      <c r="A49" s="80"/>
      <c r="B49" s="81"/>
      <c r="C49" s="78">
        <f>'[1]DATAS 1'!$H$17</f>
        <v>0</v>
      </c>
      <c r="D49" s="78"/>
      <c r="E49" s="78"/>
      <c r="F49" s="78"/>
      <c r="G49" s="81"/>
      <c r="H49" s="81"/>
      <c r="I49" s="78"/>
      <c r="J49" s="78"/>
      <c r="K49" s="78"/>
      <c r="L49" s="81" t="str">
        <f>'[1]PRESENTATION 1'!$H$54</f>
        <v>TOTAL</v>
      </c>
      <c r="M49" s="81"/>
      <c r="N49" s="78"/>
      <c r="O49" s="78"/>
      <c r="P49" s="78">
        <f>'[1]PRESENTATION 1'!$K$54</f>
        <v>103554</v>
      </c>
      <c r="Q49" s="78"/>
      <c r="R49" s="78"/>
      <c r="S49" s="78"/>
      <c r="T49" s="78"/>
      <c r="U49" s="78"/>
      <c r="V49" s="78"/>
      <c r="W49" s="79"/>
    </row>
    <row r="50" spans="1:23" ht="13.5" thickBot="1">
      <c r="A50" s="85"/>
      <c r="B50" s="86"/>
      <c r="C50" s="87"/>
      <c r="D50" s="87"/>
      <c r="E50" s="87"/>
      <c r="F50" s="87"/>
      <c r="G50" s="87"/>
      <c r="H50" s="87"/>
      <c r="I50" s="87"/>
      <c r="J50" s="87"/>
      <c r="K50" s="87"/>
      <c r="L50" s="87"/>
      <c r="M50" s="87"/>
      <c r="N50" s="87"/>
      <c r="O50" s="87"/>
      <c r="P50" s="87">
        <f>P49+P37</f>
        <v>104851</v>
      </c>
      <c r="Q50" s="87"/>
      <c r="R50" s="87"/>
      <c r="S50" s="87"/>
      <c r="T50" s="87"/>
      <c r="U50" s="87"/>
      <c r="V50" s="87"/>
      <c r="W50" s="88"/>
    </row>
    <row r="51" spans="1:23" hidden="1">
      <c r="A51" s="73" t="s">
        <v>58</v>
      </c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5"/>
    </row>
    <row r="52" spans="1:23" hidden="1">
      <c r="A52" s="76" t="s">
        <v>39</v>
      </c>
      <c r="B52" s="77"/>
      <c r="C52" s="78"/>
      <c r="D52" s="78"/>
      <c r="E52" s="78"/>
      <c r="F52" s="78"/>
      <c r="G52" s="77" t="s">
        <v>40</v>
      </c>
      <c r="H52" s="77"/>
      <c r="I52" s="78"/>
      <c r="J52" s="78"/>
      <c r="K52" s="78"/>
      <c r="L52" s="77" t="s">
        <v>41</v>
      </c>
      <c r="M52" s="77"/>
      <c r="N52" s="78"/>
      <c r="O52" s="78"/>
      <c r="P52" s="78"/>
      <c r="Q52" s="78"/>
      <c r="R52" s="78"/>
      <c r="S52" s="78"/>
      <c r="T52" s="78"/>
      <c r="U52" s="78"/>
      <c r="V52" s="78"/>
      <c r="W52" s="79"/>
    </row>
    <row r="53" spans="1:23" hidden="1">
      <c r="A53" s="80" t="s">
        <v>42</v>
      </c>
      <c r="B53" s="81"/>
      <c r="C53" s="82">
        <f>'[1]DATAS 2'!$H$3</f>
        <v>42095</v>
      </c>
      <c r="D53" s="78"/>
      <c r="E53" s="78"/>
      <c r="F53" s="78"/>
      <c r="G53" s="81" t="s">
        <v>43</v>
      </c>
      <c r="H53" s="81"/>
      <c r="I53" s="78">
        <f>'[1]DATAS 2'!$C$3*'[1]DATAS 2'!$C$11+'[1]DATAS 2'!$C$4*'[1]DATAS 2'!$C$12+'[1]DATAS 2'!$C$13*'[1]DATAS 2'!$C$3+'[1]DATAS 2'!$C$14*'[1]DATAS 2'!$C$5+'[1]DATAS 2'!$C$6*'[1]DATAS 2'!$C$15+'[1]DATAS 2'!$C$7*'[1]DATAS 2'!$C$16+'[1]DATAS 2'!$C$8*'[1]DATAS 2'!$C$17+'[1]DATAS 2'!$C$9*'[1]DATAS 2'!$C$18</f>
        <v>2060</v>
      </c>
      <c r="J53" s="78"/>
      <c r="K53" s="78"/>
      <c r="L53" s="81" t="s">
        <v>44</v>
      </c>
      <c r="M53" s="81"/>
      <c r="N53" s="78"/>
      <c r="O53" s="78"/>
      <c r="P53" s="78"/>
      <c r="Q53" s="78"/>
      <c r="R53" s="78"/>
      <c r="S53" s="78"/>
      <c r="T53" s="78"/>
      <c r="U53" s="78"/>
      <c r="V53" s="78"/>
      <c r="W53" s="79"/>
    </row>
    <row r="54" spans="1:23" hidden="1">
      <c r="A54" s="80" t="s">
        <v>45</v>
      </c>
      <c r="B54" s="81"/>
      <c r="C54" s="78">
        <f>'[1]DATAS 2'!$H$5</f>
        <v>12</v>
      </c>
      <c r="D54" s="78"/>
      <c r="E54" s="78"/>
      <c r="F54" s="78"/>
      <c r="G54" s="81" t="s">
        <v>46</v>
      </c>
      <c r="H54" s="81"/>
      <c r="I54" s="78">
        <f>(('[1]DATAS 2'!$C$3*'[1]DATAS 2'!$C$11+'[1]DATAS 2'!$C$4*'[1]DATAS 2'!$C$12+'[1]DATAS 2'!$C$13*'[1]DATAS 2'!$C$3+'[1]DATAS 2'!$C$14*'[1]DATAS 2'!$C$5+'[1]DATAS 2'!$C$6*'[1]DATAS 2'!$C$15+'[1]DATAS 2'!$C$7*'[1]DATAS 2'!$C$16+'[1]DATAS 2'!$C$8*'[1]DATAS 2'!$C$17+'[1]DATAS 2'!$C$9*'[1]DATAS 2'!$C$18)*'[1]PRESENTATION 2'!$C$29-('[1]DATAS 2'!$C$3*'[1]DATAS 2'!$C$11+'[1]DATAS 2'!$C$4*'[1]DATAS 2'!$C$12+'[1]DATAS 2'!$C$13*'[1]DATAS 2'!$C$3+'[1]DATAS 2'!$C$14*'[1]DATAS 2'!$C$5+'[1]DATAS 2'!$C$6*'[1]DATAS 2'!$C$15+'[1]DATAS 2'!$C$7*'[1]DATAS 2'!$C$16+'[1]DATAS 2'!$C$8*'[1]DATAS 2'!$C$17+'[1]DATAS 2'!$C$9*'[1]DATAS 2'!$C$18)*('[1]DATAS 2'!$H$8+'[1]DATAS 2'!$H$9)/12-'[1]DATAS 2'!$H$9)/'[1]PRESENTATION 2'!$C$29</f>
        <v>1795.3472222222224</v>
      </c>
      <c r="J54" s="78"/>
      <c r="K54" s="78"/>
      <c r="L54" s="81" t="s">
        <v>47</v>
      </c>
      <c r="M54" s="81"/>
      <c r="N54" s="78"/>
      <c r="O54" s="78"/>
      <c r="P54" s="78"/>
      <c r="Q54" s="78"/>
      <c r="R54" s="78"/>
      <c r="S54" s="78"/>
      <c r="T54" s="78"/>
      <c r="U54" s="78"/>
      <c r="V54" s="78"/>
      <c r="W54" s="79"/>
    </row>
    <row r="55" spans="1:23" hidden="1">
      <c r="A55" s="80" t="s">
        <v>48</v>
      </c>
      <c r="B55" s="81"/>
      <c r="C55" s="78">
        <f>'[1]DATAS 2'!$H$8</f>
        <v>18.5</v>
      </c>
      <c r="D55" s="78"/>
      <c r="E55" s="78"/>
      <c r="F55" s="78"/>
      <c r="G55" s="81"/>
      <c r="H55" s="81"/>
      <c r="I55" s="78"/>
      <c r="J55" s="78"/>
      <c r="K55" s="78"/>
      <c r="L55" s="81"/>
      <c r="M55" s="81"/>
      <c r="N55" s="78"/>
      <c r="O55" s="78"/>
      <c r="P55" s="78"/>
      <c r="Q55" s="78"/>
      <c r="R55" s="78"/>
      <c r="S55" s="78"/>
      <c r="T55" s="78"/>
      <c r="U55" s="78"/>
      <c r="V55" s="78"/>
      <c r="W55" s="79"/>
    </row>
    <row r="56" spans="1:23" hidden="1">
      <c r="A56" s="80" t="s">
        <v>49</v>
      </c>
      <c r="B56" s="81"/>
      <c r="C56" s="78">
        <f>'[1]DATAS 2'!H34</f>
        <v>0</v>
      </c>
      <c r="D56" s="78"/>
      <c r="E56" s="78"/>
      <c r="F56" s="78"/>
      <c r="G56" s="81" t="s">
        <v>50</v>
      </c>
      <c r="H56" s="81"/>
      <c r="I56" s="78">
        <f>'[1]DATAS 2'!$H$12*('[1]DATAS 2'!$C$3+'[1]DATAS 2'!$C$4+'[1]DATAS 2'!$C$5+'[1]DATAS 2'!$C$6+'[1]DATAS 2'!$C$7)</f>
        <v>2080</v>
      </c>
      <c r="J56" s="78"/>
      <c r="K56" s="78"/>
      <c r="L56" s="81" t="str">
        <f>+'[1]PRESENTATION 2'!$A$44</f>
        <v>FIT OUT</v>
      </c>
      <c r="M56" s="81"/>
      <c r="N56" s="78">
        <f>+'[1]DATAS 2'!$C$328</f>
        <v>0</v>
      </c>
      <c r="O56" s="78">
        <f>+'[1]PRESENTATION 2'!$B$44</f>
        <v>0</v>
      </c>
      <c r="P56" s="78">
        <f>+'[1]PRESENTATION 2'!$C$44</f>
        <v>0</v>
      </c>
      <c r="Q56" s="78"/>
      <c r="R56" s="78"/>
      <c r="S56" s="78"/>
      <c r="T56" s="78"/>
      <c r="U56" s="78"/>
      <c r="V56" s="78"/>
      <c r="W56" s="79"/>
    </row>
    <row r="57" spans="1:23" hidden="1">
      <c r="A57" s="80" t="s">
        <v>51</v>
      </c>
      <c r="B57" s="81"/>
      <c r="C57" s="78">
        <f>'[1]DATAS 2'!$H$6</f>
        <v>0</v>
      </c>
      <c r="D57" s="78"/>
      <c r="E57" s="78"/>
      <c r="F57" s="78"/>
      <c r="G57" s="81" t="s">
        <v>52</v>
      </c>
      <c r="H57" s="81"/>
      <c r="I57" s="78">
        <f>'[1]DATAS 2'!$H$13*('[1]DATAS 2'!$C$3+'[1]DATAS 2'!$C$4+'[1]DATAS 2'!$C$5+'[1]DATAS 2'!$C$6+'[1]DATAS 2'!$C$7)+'[1]DATAS 2'!$H$14*'[1]DATAS 2'!$C$3+'[1]DATAS 2'!$H$15*13*('[1]DATAS 2'!$C$8+'[1]DATAS 2'!$C$9)</f>
        <v>4600</v>
      </c>
      <c r="J57" s="78"/>
      <c r="K57" s="78"/>
      <c r="L57" s="81" t="str">
        <f>+'[1]PRESENTATION 2'!$A$45</f>
        <v>FURNITURES</v>
      </c>
      <c r="M57" s="81"/>
      <c r="N57" s="78">
        <f>+'[1]DATAS 2'!$C$329</f>
        <v>0</v>
      </c>
      <c r="O57" s="78">
        <f>+'[1]PRESENTATION 2'!$B$45</f>
        <v>0</v>
      </c>
      <c r="P57" s="78">
        <f>+'[1]PRESENTATION 2'!$C$45</f>
        <v>0</v>
      </c>
      <c r="Q57" s="78"/>
      <c r="R57" s="78"/>
      <c r="S57" s="78"/>
      <c r="T57" s="78"/>
      <c r="U57" s="78"/>
      <c r="V57" s="78"/>
      <c r="W57" s="79"/>
    </row>
    <row r="58" spans="1:23" hidden="1">
      <c r="A58" s="83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81" t="str">
        <f>+'[1]PRESENTATION 2'!$A$46</f>
        <v>WORKS 1</v>
      </c>
      <c r="M58" s="81"/>
      <c r="N58" s="78">
        <f>+'[1]DATAS 2'!$C$330</f>
        <v>0</v>
      </c>
      <c r="O58" s="78">
        <f>+'[1]PRESENTATION 2'!$B$46</f>
        <v>0</v>
      </c>
      <c r="P58" s="78">
        <f>+'[1]PRESENTATION 2'!$C$46</f>
        <v>0</v>
      </c>
      <c r="Q58" s="78"/>
      <c r="R58" s="78"/>
      <c r="S58" s="78"/>
      <c r="T58" s="78"/>
      <c r="U58" s="78"/>
      <c r="V58" s="78"/>
      <c r="W58" s="79"/>
    </row>
    <row r="59" spans="1:23" hidden="1">
      <c r="A59" s="80" t="str">
        <f>'[1]DATAS 2'!$A$3</f>
        <v xml:space="preserve">Office area </v>
      </c>
      <c r="B59" s="81"/>
      <c r="C59" s="78">
        <f>'[1]DATAS 2'!$C$3</f>
        <v>1000</v>
      </c>
      <c r="D59" s="78">
        <f>'[1]DATAS 2'!$C$11</f>
        <v>1</v>
      </c>
      <c r="E59" s="78"/>
      <c r="F59" s="78"/>
      <c r="G59" s="81"/>
      <c r="H59" s="81"/>
      <c r="I59" s="78"/>
      <c r="J59" s="78"/>
      <c r="K59" s="78"/>
      <c r="L59" s="81" t="str">
        <f>+'[1]PRESENTATION 2'!$A$47</f>
        <v>WORKS 2</v>
      </c>
      <c r="M59" s="81"/>
      <c r="N59" s="78">
        <f>+'[1]DATAS 2'!$C$331</f>
        <v>0</v>
      </c>
      <c r="O59" s="78">
        <f>+'[1]PRESENTATION 2'!$B$47</f>
        <v>0</v>
      </c>
      <c r="P59" s="78">
        <f>+'[1]PRESENTATION 2'!$C$47</f>
        <v>0</v>
      </c>
      <c r="Q59" s="78"/>
      <c r="R59" s="78"/>
      <c r="S59" s="78"/>
      <c r="T59" s="78"/>
      <c r="U59" s="78"/>
      <c r="V59" s="78"/>
      <c r="W59" s="79"/>
    </row>
    <row r="60" spans="1:23" hidden="1">
      <c r="A60" s="80" t="str">
        <f>'[1]DATAS 2'!$A$4</f>
        <v>Archive area</v>
      </c>
      <c r="B60" s="81"/>
      <c r="C60" s="78">
        <f>'[1]DATAS 2'!$C$4</f>
        <v>10</v>
      </c>
      <c r="D60" s="78">
        <f>'[1]DATAS 2'!$C$12</f>
        <v>1</v>
      </c>
      <c r="E60" s="78"/>
      <c r="F60" s="78"/>
      <c r="G60" s="81" t="s">
        <v>53</v>
      </c>
      <c r="H60" s="81"/>
      <c r="I60" s="78">
        <f>('[1]DATAS 2'!$C$3*'[1]DATAS 2'!$C$11*'[1]PRESENTATION 2'!$C$29-'[1]DATAS 2'!$C$3*'[1]DATAS 2'!$C$11*'[1]DATAS 2'!$H$8/12-'[1]DATAS 2'!$H$9)/'[1]DATAS 2'!$C$3/'[1]PRESENTATION 2'!$C$29</f>
        <v>0.87152777777777779</v>
      </c>
      <c r="J60" s="78"/>
      <c r="K60" s="78"/>
      <c r="L60" s="81" t="str">
        <f>+'[1]PRESENTATION 2'!$A$48</f>
        <v>WORKS 3</v>
      </c>
      <c r="M60" s="81"/>
      <c r="N60" s="78">
        <f>+'[1]DATAS 2'!$C$332</f>
        <v>0</v>
      </c>
      <c r="O60" s="78">
        <f>+'[1]PRESENTATION 2'!$B$48</f>
        <v>0</v>
      </c>
      <c r="P60" s="78">
        <f>+'[1]PRESENTATION 2'!$C$48</f>
        <v>0</v>
      </c>
      <c r="Q60" s="78"/>
      <c r="R60" s="78"/>
      <c r="S60" s="78"/>
      <c r="T60" s="78"/>
      <c r="U60" s="78"/>
      <c r="V60" s="78"/>
      <c r="W60" s="79"/>
    </row>
    <row r="61" spans="1:23" hidden="1">
      <c r="A61" s="80" t="str">
        <f>'[1]DATAS 2'!$A$5</f>
        <v>Storage area</v>
      </c>
      <c r="B61" s="81"/>
      <c r="C61" s="78">
        <f>'[1]DATAS 2'!$C$5</f>
        <v>10</v>
      </c>
      <c r="D61" s="78">
        <f>'[1]DATAS 2'!$C$14</f>
        <v>1</v>
      </c>
      <c r="E61" s="78"/>
      <c r="F61" s="78"/>
      <c r="G61" s="81" t="s">
        <v>54</v>
      </c>
      <c r="H61" s="81"/>
      <c r="I61" s="78">
        <f>(('[1]DATAS 2'!$C$3*'[1]DATAS 2'!$C$11+'[1]DATAS 2'!$C$3*'[1]DATAS 2'!$C$13)*'[1]PRESENTATION 2'!$C$29-('[1]DATAS 2'!$C$3*'[1]DATAS 2'!$C$11+'[1]DATAS 2'!$C$3*'[1]DATAS 2'!$C$13)*'[1]DATAS 2'!$H$8/12-'[1]DATAS 2'!$H$9)/'[1]DATAS 2'!$C$3/'[1]PRESENTATION 2'!$C$29</f>
        <v>1.7430555555555556</v>
      </c>
      <c r="J61" s="78"/>
      <c r="K61" s="78"/>
      <c r="L61" s="81" t="str">
        <f>+'[1]PRESENTATION 2'!$A$49</f>
        <v>WORKS 4</v>
      </c>
      <c r="M61" s="81"/>
      <c r="N61" s="78">
        <f>+'[1]DATAS 2'!$C$333</f>
        <v>0</v>
      </c>
      <c r="O61" s="78">
        <f>+'[1]PRESENTATION 2'!$B$49</f>
        <v>0</v>
      </c>
      <c r="P61" s="78">
        <f>+'[1]PRESENTATION 2'!$C$49</f>
        <v>0</v>
      </c>
      <c r="Q61" s="78"/>
      <c r="R61" s="78"/>
      <c r="S61" s="78"/>
      <c r="T61" s="78"/>
      <c r="U61" s="78"/>
      <c r="V61" s="78"/>
      <c r="W61" s="79"/>
    </row>
    <row r="62" spans="1:23" hidden="1">
      <c r="A62" s="80" t="str">
        <f>'[1]DATAS 2'!$A$6</f>
        <v>Other Area 1</v>
      </c>
      <c r="B62" s="81"/>
      <c r="C62" s="78">
        <f>'[1]DATAS 2'!$C$6</f>
        <v>10</v>
      </c>
      <c r="D62" s="78">
        <f>'[1]DATAS 2'!$C$15</f>
        <v>1</v>
      </c>
      <c r="E62" s="78"/>
      <c r="F62" s="78"/>
      <c r="G62" s="81" t="s">
        <v>55</v>
      </c>
      <c r="H62" s="81"/>
      <c r="I62" s="78">
        <f>(('[1]DATAS 2'!$C$3*'[1]DATAS 2'!$C$11+'[1]DATAS 2'!$C$4*'[1]DATAS 2'!$C$12+'[1]DATAS 2'!$C$13*'[1]DATAS 2'!$C$3+'[1]DATAS 2'!$C$14*'[1]DATAS 2'!$C$5+'[1]DATAS 2'!$C$6*'[1]DATAS 2'!$C$15+'[1]DATAS 2'!$C$7*'[1]DATAS 2'!$C$16+'[1]DATAS 2'!$C$8*'[1]DATAS 2'!$C$17+'[1]DATAS 2'!$C$9*'[1]DATAS 2'!$C$18)*'[1]PRESENTATION 2'!$C$29-('[1]DATAS 2'!$C$3*'[1]DATAS 2'!$C$11+'[1]DATAS 2'!$C$4*'[1]DATAS 2'!$C$12+'[1]DATAS 2'!$C$13*'[1]DATAS 2'!$C$3+'[1]DATAS 2'!$C$14*'[1]DATAS 2'!$C$5+'[1]DATAS 2'!$C$6*'[1]DATAS 2'!$C$15+'[1]DATAS 2'!$C$7*'[1]DATAS 2'!$C$16+'[1]DATAS 2'!$C$8*'[1]DATAS 2'!$C$17+'[1]DATAS 2'!$C$9*'[1]DATAS 2'!$C$18)*('[1]DATAS 2'!$H$8+'[1]DATAS 2'!$H$9)/12-'[1]DATAS 2'!$H$9)/'[1]PRESENTATION 2'!$C$29/('[1]DATAS 2'!$C$3+'[1]DATAS 2'!$C$4+'[1]DATAS 2'!$C$5+'[1]DATAS 2'!$C$6+'[1]DATAS 2'!$C$7)</f>
        <v>1.7262954059829061</v>
      </c>
      <c r="J62" s="78"/>
      <c r="K62" s="78"/>
      <c r="L62" s="81" t="str">
        <f>+'[1]PRESENTATION 2'!$A$50</f>
        <v>TOTAL</v>
      </c>
      <c r="M62" s="81"/>
      <c r="N62" s="78"/>
      <c r="O62" s="78"/>
      <c r="P62" s="78">
        <f>+'[1]PRESENTATION 2'!$B$50</f>
        <v>0</v>
      </c>
      <c r="Q62" s="78"/>
      <c r="R62" s="78"/>
      <c r="S62" s="78"/>
      <c r="T62" s="78"/>
      <c r="U62" s="78"/>
      <c r="V62" s="78"/>
      <c r="W62" s="79"/>
    </row>
    <row r="63" spans="1:23" hidden="1">
      <c r="A63" s="80" t="str">
        <f>'[1]DATAS 2'!$A$7</f>
        <v>Other area 2</v>
      </c>
      <c r="B63" s="81"/>
      <c r="C63" s="78">
        <f>'[1]DATAS 2'!$C$7</f>
        <v>10</v>
      </c>
      <c r="D63" s="78">
        <f>'[1]DATAS 2'!$C$16</f>
        <v>1</v>
      </c>
      <c r="E63" s="78"/>
      <c r="F63" s="78"/>
      <c r="G63" s="81"/>
      <c r="H63" s="81"/>
      <c r="I63" s="78"/>
      <c r="J63" s="78"/>
      <c r="K63" s="78"/>
      <c r="L63" s="81">
        <f>+'[1]PRESENTATION 2'!$A$51</f>
        <v>0</v>
      </c>
      <c r="M63" s="81"/>
      <c r="N63" s="78"/>
      <c r="O63" s="78"/>
      <c r="P63" s="78"/>
      <c r="Q63" s="78"/>
      <c r="R63" s="78"/>
      <c r="S63" s="78"/>
      <c r="T63" s="78"/>
      <c r="U63" s="78"/>
      <c r="V63" s="78"/>
      <c r="W63" s="79"/>
    </row>
    <row r="64" spans="1:23" hidden="1">
      <c r="A64" s="80" t="str">
        <f>'[1]DATAS 2'!$A$8</f>
        <v xml:space="preserve">Other parking space </v>
      </c>
      <c r="B64" s="81"/>
      <c r="C64" s="78">
        <f>'[1]DATAS 2'!$C$8</f>
        <v>10</v>
      </c>
      <c r="D64" s="78">
        <f>'[1]DATAS 2'!$C$17</f>
        <v>1</v>
      </c>
      <c r="E64" s="78"/>
      <c r="F64" s="78"/>
      <c r="G64" s="77" t="s">
        <v>56</v>
      </c>
      <c r="H64" s="77"/>
      <c r="I64" s="78"/>
      <c r="J64" s="78"/>
      <c r="K64" s="78"/>
      <c r="L64" s="81" t="str">
        <f>'[1]PRESENTATION 2'!$L$44</f>
        <v>MOVE COST</v>
      </c>
      <c r="M64" s="81"/>
      <c r="N64" s="78">
        <f>'[1]DATAS 2'!$C$361</f>
        <v>0</v>
      </c>
      <c r="O64" s="78">
        <f>'[1]PRESENTATION 2'!$N$44</f>
        <v>0</v>
      </c>
      <c r="P64" s="78">
        <f>'[1]PRESENTATION 2'!$O$44</f>
        <v>0</v>
      </c>
      <c r="Q64" s="78"/>
      <c r="R64" s="78"/>
      <c r="S64" s="78"/>
      <c r="T64" s="78"/>
      <c r="U64" s="78"/>
      <c r="V64" s="78"/>
      <c r="W64" s="79"/>
    </row>
    <row r="65" spans="1:23" hidden="1">
      <c r="A65" s="80" t="str">
        <f>'[1]DATAS 2'!$A$9</f>
        <v>Parking spaces</v>
      </c>
      <c r="B65" s="81"/>
      <c r="C65" s="78">
        <f>'[1]DATAS 2'!$C$9</f>
        <v>10</v>
      </c>
      <c r="D65" s="78">
        <f>'[1]DATAS 2'!$C$18</f>
        <v>1</v>
      </c>
      <c r="E65" s="78"/>
      <c r="F65" s="78"/>
      <c r="G65" s="81"/>
      <c r="H65" s="81"/>
      <c r="I65" s="78"/>
      <c r="J65" s="78"/>
      <c r="K65" s="78"/>
      <c r="L65" s="81" t="str">
        <f>'[1]PRESENTATION 2'!$L$45</f>
        <v>REINSTATEMENT COST</v>
      </c>
      <c r="M65" s="81"/>
      <c r="N65" s="78">
        <f>'[1]DATAS 2'!$C$362</f>
        <v>0</v>
      </c>
      <c r="O65" s="78">
        <f>'[1]PRESENTATION 2'!$N$45</f>
        <v>0</v>
      </c>
      <c r="P65" s="78">
        <f>'[1]PRESENTATION 2'!$O$45</f>
        <v>0</v>
      </c>
      <c r="Q65" s="78"/>
      <c r="R65" s="78"/>
      <c r="S65" s="78"/>
      <c r="T65" s="78"/>
      <c r="U65" s="78"/>
      <c r="V65" s="78"/>
      <c r="W65" s="79"/>
    </row>
    <row r="66" spans="1:23" hidden="1">
      <c r="A66" s="80">
        <f>'[1]DATAS 2'!$A$10</f>
        <v>0</v>
      </c>
      <c r="B66" s="81"/>
      <c r="C66" s="78">
        <f>'[1]DATAS 2'!$C$10</f>
        <v>0</v>
      </c>
      <c r="D66" s="78">
        <f>'[1]DATAS 2'!$C$19</f>
        <v>0</v>
      </c>
      <c r="E66" s="78"/>
      <c r="F66" s="78"/>
      <c r="G66" s="81" t="str">
        <f>G53</f>
        <v>Total headline rent</v>
      </c>
      <c r="H66" s="81"/>
      <c r="I66" s="78">
        <f>I53+I56+I57</f>
        <v>8740</v>
      </c>
      <c r="J66" s="78"/>
      <c r="K66" s="78"/>
      <c r="L66" s="81" t="str">
        <f>'[1]PRESENTATION 2'!$L$46</f>
        <v>REINSTATEMENT CURRENT</v>
      </c>
      <c r="M66" s="81"/>
      <c r="N66" s="78">
        <f>'[1]DATAS 2'!$C$363</f>
        <v>0</v>
      </c>
      <c r="O66" s="78">
        <f>'[1]PRESENTATION 2'!$N$46</f>
        <v>0</v>
      </c>
      <c r="P66" s="78">
        <f>'[1]PRESENTATION 2'!$O$46</f>
        <v>0</v>
      </c>
      <c r="Q66" s="78"/>
      <c r="R66" s="78"/>
      <c r="S66" s="78"/>
      <c r="T66" s="78"/>
      <c r="U66" s="78"/>
      <c r="V66" s="78"/>
      <c r="W66" s="79"/>
    </row>
    <row r="67" spans="1:23" hidden="1">
      <c r="A67" s="80" t="s">
        <v>57</v>
      </c>
      <c r="B67" s="81"/>
      <c r="C67" s="78"/>
      <c r="D67" s="78">
        <f>'[1]DATAS 2'!$C$13</f>
        <v>1</v>
      </c>
      <c r="E67" s="78"/>
      <c r="F67" s="78"/>
      <c r="G67" s="81" t="str">
        <f>G54</f>
        <v>Total net effective rent</v>
      </c>
      <c r="H67" s="81"/>
      <c r="I67" s="78">
        <f>I54+I56+I57</f>
        <v>8475.3472222222226</v>
      </c>
      <c r="J67" s="78"/>
      <c r="K67" s="78"/>
      <c r="L67" s="81" t="str">
        <f>'[1]PRESENTATION 2'!$L$47</f>
        <v>WORKS 2</v>
      </c>
      <c r="M67" s="81"/>
      <c r="N67" s="78">
        <f>'[1]DATAS 2'!$C$364</f>
        <v>0</v>
      </c>
      <c r="O67" s="78">
        <f>'[1]PRESENTATION 2'!$N$47</f>
        <v>0</v>
      </c>
      <c r="P67" s="78">
        <f>'[1]PRESENTATION 2'!$O$47</f>
        <v>0</v>
      </c>
      <c r="Q67" s="78"/>
      <c r="R67" s="78"/>
      <c r="S67" s="78"/>
      <c r="T67" s="78"/>
      <c r="U67" s="78"/>
      <c r="V67" s="78"/>
      <c r="W67" s="79"/>
    </row>
    <row r="68" spans="1:23" hidden="1">
      <c r="A68" s="80"/>
      <c r="B68" s="81"/>
      <c r="C68" s="78"/>
      <c r="D68" s="78"/>
      <c r="E68" s="78"/>
      <c r="F68" s="78"/>
      <c r="G68" s="81"/>
      <c r="H68" s="81"/>
      <c r="I68" s="78"/>
      <c r="J68" s="78"/>
      <c r="K68" s="78"/>
      <c r="L68" s="81" t="str">
        <f>'[1]PRESENTATION 2'!$L$48</f>
        <v>WORKS 3</v>
      </c>
      <c r="M68" s="81"/>
      <c r="N68" s="78">
        <f>'[1]DATAS 2'!$C$365</f>
        <v>0</v>
      </c>
      <c r="O68" s="78">
        <f>'[1]PRESENTATION 2'!$N$48</f>
        <v>0</v>
      </c>
      <c r="P68" s="78">
        <f>'[1]PRESENTATION 2'!$O$48</f>
        <v>0</v>
      </c>
      <c r="Q68" s="78"/>
      <c r="R68" s="78"/>
      <c r="S68" s="78"/>
      <c r="T68" s="78"/>
      <c r="U68" s="78"/>
      <c r="V68" s="78"/>
      <c r="W68" s="79"/>
    </row>
    <row r="69" spans="1:23" hidden="1">
      <c r="A69" s="80" t="str">
        <f>'[1]DATAS 2'!$F$12</f>
        <v>Service charges</v>
      </c>
      <c r="B69" s="81"/>
      <c r="C69" s="78">
        <f>'[1]DATAS 2'!$H$12</f>
        <v>2</v>
      </c>
      <c r="D69" s="78"/>
      <c r="E69" s="78"/>
      <c r="F69" s="78"/>
      <c r="G69" s="81" t="str">
        <f>G60</f>
        <v>Net effective office rent</v>
      </c>
      <c r="H69" s="81"/>
      <c r="I69" s="78">
        <f>I60+C69+C70+C71</f>
        <v>6.8715277777777777</v>
      </c>
      <c r="J69" s="78"/>
      <c r="K69" s="78"/>
      <c r="L69" s="81" t="str">
        <f>'[1]PRESENTATION 2'!$L$49</f>
        <v>WORKS 4</v>
      </c>
      <c r="M69" s="81"/>
      <c r="N69" s="78">
        <f>'[1]DATAS 2'!$C$366</f>
        <v>0</v>
      </c>
      <c r="O69" s="78">
        <f>'[1]PRESENTATION 2'!$N$49</f>
        <v>0</v>
      </c>
      <c r="P69" s="78">
        <f>'[1]PRESENTATION 2'!$O$49</f>
        <v>0</v>
      </c>
      <c r="Q69" s="78"/>
      <c r="R69" s="78"/>
      <c r="S69" s="78"/>
      <c r="T69" s="78"/>
      <c r="U69" s="78"/>
      <c r="V69" s="78"/>
      <c r="W69" s="79"/>
    </row>
    <row r="70" spans="1:23" hidden="1">
      <c r="A70" s="80" t="str">
        <f>'[1]DATAS 2'!$F$13</f>
        <v>Land tax</v>
      </c>
      <c r="B70" s="81"/>
      <c r="C70" s="78">
        <f>'[1]DATAS 2'!$H$13</f>
        <v>2</v>
      </c>
      <c r="D70" s="78"/>
      <c r="E70" s="78"/>
      <c r="F70" s="78"/>
      <c r="G70" s="81" t="str">
        <f t="shared" ref="G70:G72" si="1">G61</f>
        <v>Net effective office+ ICR rent</v>
      </c>
      <c r="H70" s="81"/>
      <c r="I70" s="78">
        <f>I61+C69+C70+C71</f>
        <v>7.7430555555555554</v>
      </c>
      <c r="J70" s="78"/>
      <c r="K70" s="78"/>
      <c r="L70" s="81" t="str">
        <f>'[1]PRESENTATION 2'!$L$50</f>
        <v>WORKS 5</v>
      </c>
      <c r="M70" s="81"/>
      <c r="N70" s="78">
        <f>'[1]DATAS 2'!$C$367</f>
        <v>0</v>
      </c>
      <c r="O70" s="78">
        <f>'[1]PRESENTATION 2'!$N$50</f>
        <v>0</v>
      </c>
      <c r="P70" s="78">
        <f>'[1]PRESENTATION 2'!$O$50</f>
        <v>0</v>
      </c>
      <c r="Q70" s="78"/>
      <c r="R70" s="78"/>
      <c r="S70" s="78"/>
      <c r="T70" s="78"/>
      <c r="U70" s="78"/>
      <c r="V70" s="78"/>
      <c r="W70" s="79"/>
    </row>
    <row r="71" spans="1:23" hidden="1">
      <c r="A71" s="80" t="str">
        <f>'[1]DATAS 2'!$F$14</f>
        <v>Office  tax</v>
      </c>
      <c r="B71" s="81"/>
      <c r="C71" s="78">
        <f>'[1]DATAS 2'!$H$14</f>
        <v>2</v>
      </c>
      <c r="D71" s="78"/>
      <c r="E71" s="78"/>
      <c r="F71" s="78"/>
      <c r="G71" s="81" t="str">
        <f t="shared" si="1"/>
        <v>Net effective global rent</v>
      </c>
      <c r="H71" s="81"/>
      <c r="I71" s="78">
        <f>I62+C69+C70+C71</f>
        <v>7.7262954059829063</v>
      </c>
      <c r="J71" s="78"/>
      <c r="K71" s="78"/>
      <c r="L71" s="81" t="str">
        <f>'[1]PRESENTATION 2'!$L$51</f>
        <v>WORKS 6</v>
      </c>
      <c r="M71" s="81"/>
      <c r="N71" s="78">
        <f>'[1]DATAS 2'!$C$368</f>
        <v>0</v>
      </c>
      <c r="O71" s="78">
        <f>'[1]PRESENTATION 2'!$N$51</f>
        <v>0</v>
      </c>
      <c r="P71" s="78">
        <f>'[1]PRESENTATION 2'!$O$51</f>
        <v>0</v>
      </c>
      <c r="Q71" s="78"/>
      <c r="R71" s="78"/>
      <c r="S71" s="78"/>
      <c r="T71" s="78"/>
      <c r="U71" s="78"/>
      <c r="V71" s="78"/>
      <c r="W71" s="79"/>
    </row>
    <row r="72" spans="1:23" hidden="1">
      <c r="A72" s="80" t="str">
        <f>'[1]DATAS 2'!$F$15</f>
        <v>Car park tax</v>
      </c>
      <c r="B72" s="81"/>
      <c r="C72" s="78">
        <f>'[1]DATAS 2'!$H$15</f>
        <v>2</v>
      </c>
      <c r="D72" s="78"/>
      <c r="E72" s="78"/>
      <c r="F72" s="78"/>
      <c r="G72" s="81">
        <f t="shared" si="1"/>
        <v>0</v>
      </c>
      <c r="H72" s="81"/>
      <c r="I72" s="78"/>
      <c r="J72" s="78"/>
      <c r="K72" s="78"/>
      <c r="L72" s="81" t="str">
        <f>'[1]PRESENTATION 2'!$L$52</f>
        <v>WORKS 7</v>
      </c>
      <c r="M72" s="81"/>
      <c r="N72" s="78">
        <f>'[1]DATAS 2'!$C$369</f>
        <v>0</v>
      </c>
      <c r="O72" s="78">
        <f>'[1]PRESENTATION 2'!$N$52</f>
        <v>0</v>
      </c>
      <c r="P72" s="78">
        <f>'[1]PRESENTATION 2'!$O$52</f>
        <v>0</v>
      </c>
      <c r="Q72" s="78"/>
      <c r="R72" s="78"/>
      <c r="S72" s="78"/>
      <c r="T72" s="78"/>
      <c r="U72" s="78"/>
      <c r="V72" s="78"/>
      <c r="W72" s="79"/>
    </row>
    <row r="73" spans="1:23" hidden="1">
      <c r="A73" s="80"/>
      <c r="B73" s="81"/>
      <c r="C73" s="84">
        <f>'[1]DATAS 2'!$H$16</f>
        <v>0</v>
      </c>
      <c r="D73" s="78"/>
      <c r="E73" s="78"/>
      <c r="F73" s="78"/>
      <c r="G73" s="81"/>
      <c r="H73" s="81"/>
      <c r="I73" s="78"/>
      <c r="J73" s="78"/>
      <c r="K73" s="78"/>
      <c r="L73" s="81" t="str">
        <f>'[1]PRESENTATION 2'!$L$53</f>
        <v>WORKS 8</v>
      </c>
      <c r="M73" s="81"/>
      <c r="N73" s="78">
        <f>'[1]DATAS 2'!$C$370</f>
        <v>0</v>
      </c>
      <c r="O73" s="78">
        <f>'[1]PRESENTATION 2'!$N$53</f>
        <v>0</v>
      </c>
      <c r="P73" s="78">
        <f>'[1]PRESENTATION 2'!$O$53</f>
        <v>0</v>
      </c>
      <c r="Q73" s="78"/>
      <c r="R73" s="78"/>
      <c r="S73" s="78"/>
      <c r="T73" s="78"/>
      <c r="U73" s="78"/>
      <c r="V73" s="78"/>
      <c r="W73" s="79"/>
    </row>
    <row r="74" spans="1:23" ht="13.5" hidden="1" thickBot="1">
      <c r="A74" s="85"/>
      <c r="B74" s="86"/>
      <c r="C74" s="87">
        <f>'[1]DATAS 2'!$H$17</f>
        <v>0</v>
      </c>
      <c r="D74" s="87"/>
      <c r="E74" s="87"/>
      <c r="F74" s="87"/>
      <c r="G74" s="86"/>
      <c r="H74" s="86"/>
      <c r="I74" s="87"/>
      <c r="J74" s="87"/>
      <c r="K74" s="87"/>
      <c r="L74" s="86" t="str">
        <f>'[1]PRESENTATION 2'!$L$54</f>
        <v>TOTAL</v>
      </c>
      <c r="M74" s="86"/>
      <c r="N74" s="87"/>
      <c r="O74" s="87"/>
      <c r="P74" s="87">
        <f>'[1]PRESENTATION 2'!$O$54</f>
        <v>0</v>
      </c>
      <c r="Q74" s="87">
        <f>P74+P62</f>
        <v>0</v>
      </c>
      <c r="R74" s="87"/>
      <c r="S74" s="87"/>
      <c r="T74" s="87"/>
      <c r="U74" s="87"/>
      <c r="V74" s="87"/>
      <c r="W74" s="88"/>
    </row>
    <row r="75" spans="1:23" ht="13.5" hidden="1" thickBot="1"/>
    <row r="76" spans="1:23" hidden="1">
      <c r="A76" s="73" t="s">
        <v>59</v>
      </c>
      <c r="B76" s="74"/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5"/>
    </row>
    <row r="77" spans="1:23" hidden="1">
      <c r="A77" s="76" t="s">
        <v>39</v>
      </c>
      <c r="B77" s="77"/>
      <c r="C77" s="78"/>
      <c r="D77" s="78"/>
      <c r="E77" s="78"/>
      <c r="F77" s="78"/>
      <c r="G77" s="77" t="s">
        <v>40</v>
      </c>
      <c r="H77" s="77"/>
      <c r="I77" s="78"/>
      <c r="J77" s="78"/>
      <c r="K77" s="78"/>
      <c r="L77" s="77" t="s">
        <v>41</v>
      </c>
      <c r="M77" s="77"/>
      <c r="N77" s="78"/>
      <c r="O77" s="78"/>
      <c r="P77" s="78"/>
      <c r="Q77" s="78"/>
      <c r="R77" s="78"/>
      <c r="S77" s="78"/>
      <c r="T77" s="78"/>
      <c r="U77" s="78"/>
      <c r="V77" s="78"/>
      <c r="W77" s="79"/>
    </row>
    <row r="78" spans="1:23" hidden="1">
      <c r="A78" s="80" t="s">
        <v>42</v>
      </c>
      <c r="B78" s="81"/>
      <c r="C78" s="82">
        <f>'[1]DATAS 3'!$H$3</f>
        <v>42095</v>
      </c>
      <c r="D78" s="78"/>
      <c r="E78" s="78"/>
      <c r="F78" s="78"/>
      <c r="G78" s="81" t="s">
        <v>43</v>
      </c>
      <c r="H78" s="81"/>
      <c r="I78" s="78">
        <f>'[1]DATAS 3'!$C$3*'[1]DATAS 3'!$C$11+'[1]DATAS 3'!$C$4*'[1]DATAS 3'!$C$12+'[1]DATAS 3'!$C$13*'[1]DATAS 3'!$C$3+'[1]DATAS 3'!$C$14*'[1]DATAS 3'!$C$5+'[1]DATAS 3'!$C$6*'[1]DATAS 3'!$C$15+'[1]DATAS 3'!$C$7*'[1]DATAS 3'!$C$16+'[1]DATAS 3'!$C$8*'[1]DATAS 3'!$C$17+'[1]DATAS 3'!$C$9*'[1]DATAS 3'!$C$18</f>
        <v>2060</v>
      </c>
      <c r="J78" s="78"/>
      <c r="K78" s="78"/>
      <c r="L78" s="81" t="s">
        <v>44</v>
      </c>
      <c r="M78" s="81"/>
      <c r="N78" s="78"/>
      <c r="O78" s="78"/>
      <c r="P78" s="78"/>
      <c r="Q78" s="78"/>
      <c r="R78" s="78"/>
      <c r="S78" s="78"/>
      <c r="T78" s="78"/>
      <c r="U78" s="78"/>
      <c r="V78" s="78"/>
      <c r="W78" s="79"/>
    </row>
    <row r="79" spans="1:23" hidden="1">
      <c r="A79" s="80" t="s">
        <v>45</v>
      </c>
      <c r="B79" s="81"/>
      <c r="C79" s="78">
        <f>'[1]DATAS 3'!$H$5</f>
        <v>12</v>
      </c>
      <c r="D79" s="78"/>
      <c r="E79" s="78"/>
      <c r="F79" s="78"/>
      <c r="G79" s="81" t="s">
        <v>46</v>
      </c>
      <c r="H79" s="81"/>
      <c r="I79" s="78">
        <f>(('[1]DATAS 3'!$C$3*'[1]DATAS 3'!$C$11+'[1]DATAS 3'!$C$4*'[1]DATAS 3'!$C$12+'[1]DATAS 3'!$C$13*'[1]DATAS 3'!$C$3+'[1]DATAS 3'!$C$14*'[1]DATAS 3'!$C$5+'[1]DATAS 3'!$C$6*'[1]DATAS 3'!$C$15+'[1]DATAS 3'!$C$7*'[1]DATAS 3'!$C$16+'[1]DATAS 3'!$C$8*'[1]DATAS 3'!$C$17+'[1]DATAS 3'!$C$9*'[1]DATAS 3'!$C$18)*'[1]PRESENTATION 3'!$C$29-('[1]DATAS 3'!$C$3*'[1]DATAS 3'!$C$11+'[1]DATAS 3'!$C$4*'[1]DATAS 3'!$C$12+'[1]DATAS 3'!$C$13*'[1]DATAS 3'!$C$3+'[1]DATAS 3'!$C$14*'[1]DATAS 3'!$C$5+'[1]DATAS 3'!$C$6*'[1]DATAS 3'!$C$15+'[1]DATAS 3'!$C$7*'[1]DATAS 3'!$C$16+'[1]DATAS 3'!$C$8*'[1]DATAS 3'!$C$17+'[1]DATAS 3'!$C$9*'[1]DATAS 3'!$C$18)*('[1]DATAS 3'!$H$8+'[1]DATAS 3'!$H$9)/12-'[1]DATAS 3'!$H$9)/'[1]PRESENTATION 3'!$C$29</f>
        <v>-12948297.638888888</v>
      </c>
      <c r="J79" s="78"/>
      <c r="K79" s="78"/>
      <c r="L79" s="81" t="s">
        <v>47</v>
      </c>
      <c r="M79" s="81"/>
      <c r="N79" s="78"/>
      <c r="O79" s="78"/>
      <c r="P79" s="78"/>
      <c r="Q79" s="78"/>
      <c r="R79" s="78"/>
      <c r="S79" s="78"/>
      <c r="T79" s="78"/>
      <c r="U79" s="78"/>
      <c r="V79" s="78"/>
      <c r="W79" s="79"/>
    </row>
    <row r="80" spans="1:23" hidden="1">
      <c r="A80" s="80" t="s">
        <v>48</v>
      </c>
      <c r="B80" s="81"/>
      <c r="C80" s="78">
        <f>'[1]DATAS 3'!$H$8</f>
        <v>12.5</v>
      </c>
      <c r="D80" s="78"/>
      <c r="E80" s="78"/>
      <c r="F80" s="78"/>
      <c r="G80" s="81"/>
      <c r="H80" s="81"/>
      <c r="I80" s="78"/>
      <c r="J80" s="78"/>
      <c r="K80" s="78"/>
      <c r="L80" s="81"/>
      <c r="M80" s="81"/>
      <c r="N80" s="78"/>
      <c r="O80" s="78"/>
      <c r="P80" s="78"/>
      <c r="Q80" s="78"/>
      <c r="R80" s="78"/>
      <c r="S80" s="78"/>
      <c r="T80" s="78"/>
      <c r="U80" s="78"/>
      <c r="V80" s="78"/>
      <c r="W80" s="79"/>
    </row>
    <row r="81" spans="1:23" hidden="1">
      <c r="A81" s="80" t="s">
        <v>49</v>
      </c>
      <c r="B81" s="81"/>
      <c r="C81" s="78">
        <f>'[1]DATAS 3'!H59</f>
        <v>0</v>
      </c>
      <c r="D81" s="78"/>
      <c r="E81" s="78"/>
      <c r="F81" s="78"/>
      <c r="G81" s="81" t="s">
        <v>50</v>
      </c>
      <c r="H81" s="81"/>
      <c r="I81" s="78">
        <f>'[1]DATAS 3'!$H$12*('[1]DATAS 3'!$C$3+'[1]DATAS 3'!$C$4+'[1]DATAS 3'!$C$5+'[1]DATAS 3'!$C$6+'[1]DATAS 3'!$C$7)</f>
        <v>0</v>
      </c>
      <c r="J81" s="78"/>
      <c r="K81" s="78"/>
      <c r="L81" s="81" t="str">
        <f>+'[1]PRESENTATION 3'!$A$44</f>
        <v>FIT OUT</v>
      </c>
      <c r="M81" s="81"/>
      <c r="N81" s="78">
        <f>+'[1]DATAS 3'!$C$328</f>
        <v>0</v>
      </c>
      <c r="O81" s="78">
        <f>+'[1]PRESENTATION 3'!$B$44</f>
        <v>0</v>
      </c>
      <c r="P81" s="78">
        <f>+'[1]PRESENTATION 3'!$C$44</f>
        <v>0</v>
      </c>
      <c r="Q81" s="78"/>
      <c r="R81" s="78"/>
      <c r="S81" s="78"/>
      <c r="T81" s="78"/>
      <c r="U81" s="78"/>
      <c r="V81" s="78"/>
      <c r="W81" s="79"/>
    </row>
    <row r="82" spans="1:23" hidden="1">
      <c r="A82" s="80" t="s">
        <v>51</v>
      </c>
      <c r="B82" s="81"/>
      <c r="C82" s="78">
        <f>'[1]DATAS 3'!$H$6</f>
        <v>0</v>
      </c>
      <c r="D82" s="78"/>
      <c r="E82" s="78"/>
      <c r="F82" s="78"/>
      <c r="G82" s="81" t="s">
        <v>52</v>
      </c>
      <c r="H82" s="81"/>
      <c r="I82" s="78">
        <f>'[1]DATAS 3'!$H$13*('[1]DATAS 3'!$C$3+'[1]DATAS 3'!$C$4+'[1]DATAS 3'!$C$5+'[1]DATAS 3'!$C$6+'[1]DATAS 3'!$C$7)+'[1]DATAS 3'!$H$14*'[1]DATAS 3'!$C$3+'[1]DATAS 3'!$H$15*13*('[1]DATAS 3'!$C$8+'[1]DATAS 3'!$C$9)</f>
        <v>0</v>
      </c>
      <c r="J82" s="78"/>
      <c r="K82" s="78"/>
      <c r="L82" s="81" t="str">
        <f>+'[1]PRESENTATION 3'!$A$45</f>
        <v>FURNITURES</v>
      </c>
      <c r="M82" s="81"/>
      <c r="N82" s="78">
        <f>+'[1]DATAS 3'!$C$329</f>
        <v>0</v>
      </c>
      <c r="O82" s="78">
        <f>+'[1]PRESENTATION 3'!$B$45</f>
        <v>0</v>
      </c>
      <c r="P82" s="78">
        <f>+'[1]PRESENTATION 3'!$C$45</f>
        <v>0</v>
      </c>
      <c r="Q82" s="78"/>
      <c r="R82" s="78"/>
      <c r="S82" s="78"/>
      <c r="T82" s="78"/>
      <c r="U82" s="78"/>
      <c r="V82" s="78"/>
      <c r="W82" s="79"/>
    </row>
    <row r="83" spans="1:23" hidden="1">
      <c r="A83" s="83"/>
      <c r="B83" s="78"/>
      <c r="C83" s="78"/>
      <c r="D83" s="78"/>
      <c r="E83" s="78"/>
      <c r="F83" s="78"/>
      <c r="G83" s="78"/>
      <c r="H83" s="78"/>
      <c r="I83" s="78"/>
      <c r="J83" s="78"/>
      <c r="K83" s="78"/>
      <c r="L83" s="81" t="str">
        <f>+'[1]PRESENTATION 3'!$A$46</f>
        <v>WORKS 1</v>
      </c>
      <c r="M83" s="81"/>
      <c r="N83" s="78">
        <f>+'[1]DATAS 3'!$C$330</f>
        <v>0</v>
      </c>
      <c r="O83" s="78">
        <f>+'[1]PRESENTATION 3'!$B$46</f>
        <v>0</v>
      </c>
      <c r="P83" s="78">
        <f>+'[1]PRESENTATION 3'!$C$46</f>
        <v>0</v>
      </c>
      <c r="Q83" s="78"/>
      <c r="R83" s="78"/>
      <c r="S83" s="78"/>
      <c r="T83" s="78"/>
      <c r="U83" s="78"/>
      <c r="V83" s="78"/>
      <c r="W83" s="79"/>
    </row>
    <row r="84" spans="1:23" hidden="1">
      <c r="A84" s="80" t="str">
        <f>'[1]DATAS 3'!$A$3</f>
        <v xml:space="preserve">Office area </v>
      </c>
      <c r="B84" s="81"/>
      <c r="C84" s="78">
        <f>'[1]DATAS 3'!$C$3</f>
        <v>1000</v>
      </c>
      <c r="D84" s="78">
        <f>'[1]DATAS 3'!$C$11</f>
        <v>1</v>
      </c>
      <c r="E84" s="78"/>
      <c r="F84" s="78"/>
      <c r="G84" s="81"/>
      <c r="H84" s="81"/>
      <c r="I84" s="78"/>
      <c r="J84" s="78"/>
      <c r="K84" s="78"/>
      <c r="L84" s="81" t="str">
        <f>+'[1]PRESENTATION 3'!$A$47</f>
        <v>WORKS 2</v>
      </c>
      <c r="M84" s="81"/>
      <c r="N84" s="78">
        <f>+'[1]DATAS 3'!$C$331</f>
        <v>0</v>
      </c>
      <c r="O84" s="78">
        <f>+'[1]PRESENTATION 3'!$B$47</f>
        <v>0</v>
      </c>
      <c r="P84" s="78">
        <f>+'[1]PRESENTATION 3'!$C$47</f>
        <v>0</v>
      </c>
      <c r="Q84" s="78"/>
      <c r="R84" s="78"/>
      <c r="S84" s="78"/>
      <c r="T84" s="78"/>
      <c r="U84" s="78"/>
      <c r="V84" s="78"/>
      <c r="W84" s="79"/>
    </row>
    <row r="85" spans="1:23" hidden="1">
      <c r="A85" s="80" t="str">
        <f>'[1]DATAS 3'!$A$4</f>
        <v>Archive area</v>
      </c>
      <c r="B85" s="81"/>
      <c r="C85" s="78">
        <f>'[1]DATAS 3'!$C$4</f>
        <v>10</v>
      </c>
      <c r="D85" s="78">
        <f>'[1]DATAS 3'!$C$12</f>
        <v>1</v>
      </c>
      <c r="E85" s="78"/>
      <c r="F85" s="78"/>
      <c r="G85" s="81" t="s">
        <v>53</v>
      </c>
      <c r="H85" s="81"/>
      <c r="I85" s="78">
        <f>('[1]DATAS 3'!$C$3*'[1]DATAS 3'!$C$11*'[1]PRESENTATION 3'!$C$29-'[1]DATAS 3'!$C$3*'[1]DATAS 3'!$C$11*'[1]DATAS 3'!$H$8/12-'[1]DATAS 3'!$H$9)/'[1]DATAS 3'!$C$3/'[1]PRESENTATION 3'!$C$29</f>
        <v>-74.173611111111114</v>
      </c>
      <c r="J85" s="78"/>
      <c r="K85" s="78"/>
      <c r="L85" s="81" t="str">
        <f>+'[1]PRESENTATION 3'!$A$48</f>
        <v>WORKS 3</v>
      </c>
      <c r="M85" s="81"/>
      <c r="N85" s="78">
        <f>+'[1]DATAS 3'!$C$332</f>
        <v>0</v>
      </c>
      <c r="O85" s="78">
        <f>+'[1]PRESENTATION 3'!$B$48</f>
        <v>0</v>
      </c>
      <c r="P85" s="78">
        <f>+'[1]PRESENTATION 3'!$C$48</f>
        <v>0</v>
      </c>
      <c r="Q85" s="78"/>
      <c r="R85" s="78"/>
      <c r="S85" s="78"/>
      <c r="T85" s="78"/>
      <c r="U85" s="78"/>
      <c r="V85" s="78"/>
      <c r="W85" s="79"/>
    </row>
    <row r="86" spans="1:23" hidden="1">
      <c r="A86" s="80" t="str">
        <f>'[1]DATAS 3'!$A$5</f>
        <v>Storage area</v>
      </c>
      <c r="B86" s="81"/>
      <c r="C86" s="78">
        <f>'[1]DATAS 3'!$C$5</f>
        <v>10</v>
      </c>
      <c r="D86" s="78">
        <f>'[1]DATAS 3'!$C$14</f>
        <v>1</v>
      </c>
      <c r="E86" s="78"/>
      <c r="F86" s="78"/>
      <c r="G86" s="81" t="s">
        <v>54</v>
      </c>
      <c r="H86" s="81"/>
      <c r="I86" s="78">
        <f>(('[1]DATAS 3'!$C$3*'[1]DATAS 3'!$C$11+'[1]DATAS 3'!$C$3*'[1]DATAS 3'!$C$13)*'[1]PRESENTATION 3'!$C$29-('[1]DATAS 3'!$C$3*'[1]DATAS 3'!$C$11+'[1]DATAS 3'!$C$3*'[1]DATAS 3'!$C$13)*'[1]DATAS 3'!$H$8/12-'[1]DATAS 3'!$H$9)/'[1]DATAS 3'!$C$3/'[1]PRESENTATION 3'!$C$29</f>
        <v>-73.347222222222214</v>
      </c>
      <c r="J86" s="78"/>
      <c r="K86" s="78"/>
      <c r="L86" s="81" t="str">
        <f>+'[1]PRESENTATION 3'!$A$49</f>
        <v>WORKS 4</v>
      </c>
      <c r="M86" s="81"/>
      <c r="N86" s="78">
        <f>+'[1]DATAS 3'!$C$333</f>
        <v>0</v>
      </c>
      <c r="O86" s="78">
        <f>+'[1]PRESENTATION 3'!$B$49</f>
        <v>0</v>
      </c>
      <c r="P86" s="78">
        <f>+'[1]PRESENTATION 3'!$C$49</f>
        <v>0</v>
      </c>
      <c r="Q86" s="78"/>
      <c r="R86" s="78"/>
      <c r="S86" s="78"/>
      <c r="T86" s="78"/>
      <c r="U86" s="78"/>
      <c r="V86" s="78"/>
      <c r="W86" s="79"/>
    </row>
    <row r="87" spans="1:23" hidden="1">
      <c r="A87" s="80" t="str">
        <f>'[1]DATAS 3'!$A$6</f>
        <v>Other Area 1</v>
      </c>
      <c r="B87" s="81"/>
      <c r="C87" s="78">
        <f>'[1]DATAS 3'!$C$6</f>
        <v>10</v>
      </c>
      <c r="D87" s="78">
        <f>'[1]DATAS 3'!$C$15</f>
        <v>1</v>
      </c>
      <c r="E87" s="78"/>
      <c r="F87" s="78"/>
      <c r="G87" s="81" t="s">
        <v>55</v>
      </c>
      <c r="H87" s="81"/>
      <c r="I87" s="78">
        <f>(('[1]DATAS 3'!$C$3*'[1]DATAS 3'!$C$11+'[1]DATAS 3'!$C$4*'[1]DATAS 3'!$C$12+'[1]DATAS 3'!$C$13*'[1]DATAS 3'!$C$3+'[1]DATAS 3'!$C$14*'[1]DATAS 3'!$C$5+'[1]DATAS 3'!$C$6*'[1]DATAS 3'!$C$15+'[1]DATAS 3'!$C$7*'[1]DATAS 3'!$C$16+'[1]DATAS 3'!$C$8*'[1]DATAS 3'!$C$17+'[1]DATAS 3'!$C$9*'[1]DATAS 3'!$C$18)*'[1]PRESENTATION 3'!$C$29-('[1]DATAS 3'!$C$3*'[1]DATAS 3'!$C$11+'[1]DATAS 3'!$C$4*'[1]DATAS 3'!$C$12+'[1]DATAS 3'!$C$13*'[1]DATAS 3'!$C$3+'[1]DATAS 3'!$C$14*'[1]DATAS 3'!$C$5+'[1]DATAS 3'!$C$6*'[1]DATAS 3'!$C$15+'[1]DATAS 3'!$C$7*'[1]DATAS 3'!$C$16+'[1]DATAS 3'!$C$8*'[1]DATAS 3'!$C$17+'[1]DATAS 3'!$C$9*'[1]DATAS 3'!$C$18)*('[1]DATAS 3'!$H$8+'[1]DATAS 3'!$H$9)/12-'[1]DATAS 3'!$H$9)/'[1]PRESENTATION 3'!$C$29/('[1]DATAS 3'!$C$3+'[1]DATAS 3'!$C$4+'[1]DATAS 3'!$C$5+'[1]DATAS 3'!$C$6+'[1]DATAS 3'!$C$7)</f>
        <v>-12450.286191239315</v>
      </c>
      <c r="J87" s="78"/>
      <c r="K87" s="78"/>
      <c r="L87" s="81" t="str">
        <f>+'[1]PRESENTATION 3'!$A$50</f>
        <v>TOTAL</v>
      </c>
      <c r="M87" s="81"/>
      <c r="N87" s="78"/>
      <c r="O87" s="78"/>
      <c r="P87" s="78">
        <f>+'[1]PRESENTATION 3'!$B$50</f>
        <v>0</v>
      </c>
      <c r="Q87" s="78"/>
      <c r="R87" s="78"/>
      <c r="S87" s="78"/>
      <c r="T87" s="78"/>
      <c r="U87" s="78"/>
      <c r="V87" s="78"/>
      <c r="W87" s="79"/>
    </row>
    <row r="88" spans="1:23" hidden="1">
      <c r="A88" s="80" t="str">
        <f>'[1]DATAS 3'!$A$7</f>
        <v>Other area 2</v>
      </c>
      <c r="B88" s="81"/>
      <c r="C88" s="78">
        <f>'[1]DATAS 3'!$C$7</f>
        <v>10</v>
      </c>
      <c r="D88" s="78">
        <f>'[1]DATAS 3'!$C$16</f>
        <v>1</v>
      </c>
      <c r="E88" s="78"/>
      <c r="F88" s="78"/>
      <c r="G88" s="81"/>
      <c r="H88" s="81"/>
      <c r="I88" s="78"/>
      <c r="J88" s="78"/>
      <c r="K88" s="78"/>
      <c r="L88" s="81">
        <f>+'[1]PRESENTATION 3'!$A$51</f>
        <v>0</v>
      </c>
      <c r="M88" s="81"/>
      <c r="N88" s="78"/>
      <c r="O88" s="78"/>
      <c r="P88" s="78"/>
      <c r="Q88" s="78"/>
      <c r="R88" s="78"/>
      <c r="S88" s="78"/>
      <c r="T88" s="78"/>
      <c r="U88" s="78"/>
      <c r="V88" s="78"/>
      <c r="W88" s="79"/>
    </row>
    <row r="89" spans="1:23" hidden="1">
      <c r="A89" s="80" t="str">
        <f>'[1]DATAS 3'!$A$8</f>
        <v xml:space="preserve">Other parking space </v>
      </c>
      <c r="B89" s="81"/>
      <c r="C89" s="78">
        <f>'[1]DATAS 3'!$C$8</f>
        <v>10</v>
      </c>
      <c r="D89" s="78">
        <f>'[1]DATAS 3'!$C$17</f>
        <v>1</v>
      </c>
      <c r="E89" s="78"/>
      <c r="F89" s="78"/>
      <c r="G89" s="77" t="s">
        <v>56</v>
      </c>
      <c r="H89" s="77"/>
      <c r="I89" s="78"/>
      <c r="J89" s="78"/>
      <c r="K89" s="78"/>
      <c r="L89" s="72" t="str">
        <f>'[1]PRESENTATION 3'!$L$44</f>
        <v>MOVE COST</v>
      </c>
      <c r="M89" s="72"/>
      <c r="N89">
        <f>'[1]DATAS 3'!$C$361</f>
        <v>0</v>
      </c>
      <c r="O89">
        <f>'[1]PRESENTATION 3'!$N$44</f>
        <v>0</v>
      </c>
      <c r="P89">
        <f>'[1]PRESENTATION 3'!$O$44</f>
        <v>0</v>
      </c>
      <c r="Q89" s="78"/>
      <c r="R89" s="78"/>
      <c r="S89" s="78"/>
      <c r="T89" s="78"/>
      <c r="U89" s="78"/>
      <c r="V89" s="78"/>
      <c r="W89" s="79"/>
    </row>
    <row r="90" spans="1:23" hidden="1">
      <c r="A90" s="80" t="str">
        <f>'[1]DATAS 3'!$A$9</f>
        <v>Parking spaces</v>
      </c>
      <c r="B90" s="81"/>
      <c r="C90" s="78">
        <f>'[1]DATAS 3'!$C$9</f>
        <v>10</v>
      </c>
      <c r="D90" s="78">
        <f>'[1]DATAS 3'!$C$18</f>
        <v>1</v>
      </c>
      <c r="E90" s="78"/>
      <c r="F90" s="78"/>
      <c r="G90" s="81"/>
      <c r="H90" s="81"/>
      <c r="I90" s="78"/>
      <c r="J90" s="78"/>
      <c r="K90" s="78"/>
      <c r="L90" s="72" t="str">
        <f>'[1]PRESENTATION 3'!$L$45</f>
        <v>REINSTATEMENT CAPITAL 8</v>
      </c>
      <c r="M90" s="72"/>
      <c r="N90">
        <f>'[1]DATAS 3'!$C$362</f>
        <v>0</v>
      </c>
      <c r="O90">
        <f>'[1]PRESENTATION 3'!$N$45</f>
        <v>0</v>
      </c>
      <c r="P90">
        <f>'[1]PRESENTATION 3'!$O$45</f>
        <v>0</v>
      </c>
      <c r="Q90" s="78"/>
      <c r="R90" s="78"/>
      <c r="S90" s="78"/>
      <c r="T90" s="78"/>
      <c r="U90" s="78"/>
      <c r="V90" s="78"/>
      <c r="W90" s="79"/>
    </row>
    <row r="91" spans="1:23" hidden="1">
      <c r="A91" s="80">
        <f>'[1]DATAS 3'!$A$10</f>
        <v>0</v>
      </c>
      <c r="B91" s="81"/>
      <c r="C91" s="78">
        <f>'[1]DATAS 3'!$C$10</f>
        <v>0</v>
      </c>
      <c r="D91" s="78">
        <f>'[1]DATAS 3'!$C$19</f>
        <v>0</v>
      </c>
      <c r="E91" s="78"/>
      <c r="F91" s="78"/>
      <c r="G91" s="81" t="str">
        <f>G78</f>
        <v>Total headline rent</v>
      </c>
      <c r="H91" s="81"/>
      <c r="I91" s="78">
        <f>I78+I81+I82</f>
        <v>2060</v>
      </c>
      <c r="J91" s="78"/>
      <c r="K91" s="78"/>
      <c r="L91" s="72" t="str">
        <f>'[1]PRESENTATION 3'!$L$46</f>
        <v>REINSTATEMENT STATU QUO</v>
      </c>
      <c r="M91" s="72"/>
      <c r="N91">
        <f>'[1]DATAS 3'!$C$363</f>
        <v>0</v>
      </c>
      <c r="O91">
        <f>'[1]PRESENTATION 3'!$N$46</f>
        <v>0</v>
      </c>
      <c r="P91">
        <f>'[1]PRESENTATION 3'!$O$46</f>
        <v>0</v>
      </c>
      <c r="Q91" s="78"/>
      <c r="R91" s="78"/>
      <c r="S91" s="78"/>
      <c r="T91" s="78"/>
      <c r="U91" s="78"/>
      <c r="V91" s="78"/>
      <c r="W91" s="79"/>
    </row>
    <row r="92" spans="1:23" hidden="1">
      <c r="A92" s="80" t="s">
        <v>57</v>
      </c>
      <c r="B92" s="81"/>
      <c r="C92" s="78"/>
      <c r="D92" s="78">
        <f>'[1]DATAS 3'!$C$13</f>
        <v>1</v>
      </c>
      <c r="E92" s="78"/>
      <c r="F92" s="78"/>
      <c r="G92" s="81" t="str">
        <f>G79</f>
        <v>Total net effective rent</v>
      </c>
      <c r="H92" s="81"/>
      <c r="I92" s="78">
        <f>I79+I81+I82</f>
        <v>-12948297.638888888</v>
      </c>
      <c r="J92" s="78"/>
      <c r="K92" s="78"/>
      <c r="L92" s="72" t="str">
        <f>'[1]PRESENTATION 3'!$L$47</f>
        <v>WORKS 2</v>
      </c>
      <c r="M92" s="72"/>
      <c r="N92">
        <f>'[1]DATAS 3'!$C$364</f>
        <v>0</v>
      </c>
      <c r="O92">
        <f>'[1]PRESENTATION 3'!$N$47</f>
        <v>0</v>
      </c>
      <c r="P92">
        <f>'[1]PRESENTATION 3'!$O$47</f>
        <v>0</v>
      </c>
      <c r="Q92" s="78"/>
      <c r="R92" s="78"/>
      <c r="S92" s="78"/>
      <c r="T92" s="78"/>
      <c r="U92" s="78"/>
      <c r="V92" s="78"/>
      <c r="W92" s="79"/>
    </row>
    <row r="93" spans="1:23" hidden="1">
      <c r="A93" s="80"/>
      <c r="B93" s="81"/>
      <c r="C93" s="78"/>
      <c r="D93" s="78"/>
      <c r="E93" s="78"/>
      <c r="F93" s="78"/>
      <c r="G93" s="81"/>
      <c r="H93" s="81"/>
      <c r="I93" s="78"/>
      <c r="J93" s="78"/>
      <c r="K93" s="78"/>
      <c r="L93" s="72" t="str">
        <f>'[1]PRESENTATION 3'!$L$48</f>
        <v>WORKS 3</v>
      </c>
      <c r="M93" s="72"/>
      <c r="N93">
        <f>'[1]DATAS 3'!$C$365</f>
        <v>0</v>
      </c>
      <c r="O93">
        <f>'[1]PRESENTATION 3'!$N$48</f>
        <v>0</v>
      </c>
      <c r="P93">
        <f>'[1]PRESENTATION 3'!$O$48</f>
        <v>0</v>
      </c>
      <c r="Q93" s="78"/>
      <c r="R93" s="78"/>
      <c r="S93" s="78"/>
      <c r="T93" s="78"/>
      <c r="U93" s="78"/>
      <c r="V93" s="78"/>
      <c r="W93" s="79"/>
    </row>
    <row r="94" spans="1:23" hidden="1">
      <c r="A94" s="80" t="str">
        <f>'[1]DATAS 3'!$F$12</f>
        <v>Service charges</v>
      </c>
      <c r="B94" s="81"/>
      <c r="C94" s="78">
        <f>'[1]DATAS 3'!$H$12</f>
        <v>0</v>
      </c>
      <c r="D94" s="78"/>
      <c r="E94" s="78"/>
      <c r="F94" s="78"/>
      <c r="G94" s="81" t="str">
        <f>G85</f>
        <v>Net effective office rent</v>
      </c>
      <c r="H94" s="81"/>
      <c r="I94" s="78">
        <f>I85+C94+C95+C96</f>
        <v>-74.173611111111114</v>
      </c>
      <c r="J94" s="78"/>
      <c r="K94" s="78"/>
      <c r="L94" s="72" t="str">
        <f>'[1]PRESENTATION 3'!$L$49</f>
        <v>WORKS 4</v>
      </c>
      <c r="M94" s="72"/>
      <c r="N94">
        <f>'[1]DATAS 3'!$C$366</f>
        <v>0</v>
      </c>
      <c r="O94">
        <f>'[1]PRESENTATION 3'!$N$49</f>
        <v>0</v>
      </c>
      <c r="P94">
        <f>'[1]PRESENTATION 3'!$O$49</f>
        <v>0</v>
      </c>
      <c r="Q94" s="78"/>
      <c r="R94" s="78"/>
      <c r="S94" s="78"/>
      <c r="T94" s="78"/>
      <c r="U94" s="78"/>
      <c r="V94" s="78"/>
      <c r="W94" s="79"/>
    </row>
    <row r="95" spans="1:23" hidden="1">
      <c r="A95" s="80" t="str">
        <f>'[1]DATAS 3'!$F$13</f>
        <v>Land tax</v>
      </c>
      <c r="B95" s="81"/>
      <c r="C95" s="78">
        <f>'[1]DATAS 3'!$H$13</f>
        <v>0</v>
      </c>
      <c r="D95" s="78"/>
      <c r="E95" s="78"/>
      <c r="F95" s="78"/>
      <c r="G95" s="81" t="str">
        <f t="shared" ref="G95:G97" si="2">G86</f>
        <v>Net effective office+ ICR rent</v>
      </c>
      <c r="H95" s="81"/>
      <c r="I95" s="78">
        <f>I86+C94+C95+C96</f>
        <v>-73.347222222222214</v>
      </c>
      <c r="J95" s="78"/>
      <c r="K95" s="78"/>
      <c r="L95" s="72" t="str">
        <f>'[1]PRESENTATION 3'!$L$50</f>
        <v>WORKS 5</v>
      </c>
      <c r="M95" s="72"/>
      <c r="N95">
        <f>'[1]DATAS 3'!$C$367</f>
        <v>0</v>
      </c>
      <c r="O95">
        <f>'[1]PRESENTATION 3'!$N$50</f>
        <v>0</v>
      </c>
      <c r="P95">
        <f>'[1]PRESENTATION 3'!$O$50</f>
        <v>0</v>
      </c>
      <c r="Q95" s="78"/>
      <c r="R95" s="78"/>
      <c r="S95" s="78"/>
      <c r="T95" s="78"/>
      <c r="U95" s="78"/>
      <c r="V95" s="78"/>
      <c r="W95" s="79"/>
    </row>
    <row r="96" spans="1:23" hidden="1">
      <c r="A96" s="80" t="str">
        <f>'[1]DATAS 3'!$F$14</f>
        <v>Office  tax</v>
      </c>
      <c r="B96" s="81"/>
      <c r="C96" s="78">
        <f>'[1]DATAS 3'!$H$14</f>
        <v>0</v>
      </c>
      <c r="D96" s="78"/>
      <c r="E96" s="78"/>
      <c r="F96" s="78"/>
      <c r="G96" s="81" t="str">
        <f t="shared" si="2"/>
        <v>Net effective global rent</v>
      </c>
      <c r="H96" s="81"/>
      <c r="I96" s="78">
        <f>I87+C94+C95+C96</f>
        <v>-12450.286191239315</v>
      </c>
      <c r="J96" s="78"/>
      <c r="K96" s="78"/>
      <c r="L96" s="72" t="str">
        <f>'[1]PRESENTATION 3'!$L$51</f>
        <v>WORKS 6</v>
      </c>
      <c r="M96" s="72"/>
      <c r="N96">
        <f>'[1]DATAS 3'!$C$368</f>
        <v>0</v>
      </c>
      <c r="O96">
        <f>'[1]PRESENTATION 3'!$N$51</f>
        <v>0</v>
      </c>
      <c r="P96">
        <f>'[1]PRESENTATION 3'!$O$51</f>
        <v>0</v>
      </c>
      <c r="Q96" s="78"/>
      <c r="R96" s="78"/>
      <c r="S96" s="78"/>
      <c r="T96" s="78"/>
      <c r="U96" s="78"/>
      <c r="V96" s="78"/>
      <c r="W96" s="79"/>
    </row>
    <row r="97" spans="1:23" hidden="1">
      <c r="A97" s="80" t="str">
        <f>'[1]DATAS 3'!$F$15</f>
        <v>Car park tax</v>
      </c>
      <c r="B97" s="81"/>
      <c r="C97" s="78">
        <f>'[1]DATAS 3'!$H$15</f>
        <v>0</v>
      </c>
      <c r="D97" s="78"/>
      <c r="E97" s="78"/>
      <c r="F97" s="78"/>
      <c r="G97" s="81">
        <f t="shared" si="2"/>
        <v>0</v>
      </c>
      <c r="H97" s="81"/>
      <c r="I97" s="78"/>
      <c r="J97" s="78"/>
      <c r="K97" s="78"/>
      <c r="L97" s="72" t="str">
        <f>'[1]PRESENTATION 3'!$L$52</f>
        <v>WORKS 7</v>
      </c>
      <c r="M97" s="72"/>
      <c r="N97">
        <f>'[1]DATAS 3'!$C$369</f>
        <v>0</v>
      </c>
      <c r="O97">
        <f>'[1]PRESENTATION 3'!$N$52</f>
        <v>0</v>
      </c>
      <c r="P97">
        <f>'[1]PRESENTATION 3'!$O$52</f>
        <v>0</v>
      </c>
      <c r="Q97" s="78"/>
      <c r="R97" s="78"/>
      <c r="S97" s="78"/>
      <c r="T97" s="78"/>
      <c r="U97" s="78"/>
      <c r="V97" s="78"/>
      <c r="W97" s="79"/>
    </row>
    <row r="98" spans="1:23" hidden="1">
      <c r="A98" s="80"/>
      <c r="B98" s="81"/>
      <c r="C98" s="84">
        <f>'[1]DATAS 3'!$H$16</f>
        <v>0</v>
      </c>
      <c r="D98" s="78"/>
      <c r="E98" s="78"/>
      <c r="F98" s="78"/>
      <c r="G98" s="81"/>
      <c r="H98" s="81"/>
      <c r="I98" s="78"/>
      <c r="J98" s="78"/>
      <c r="K98" s="78"/>
      <c r="L98" s="72" t="str">
        <f>'[1]PRESENTATION 3'!$L$53</f>
        <v>WORKS 8</v>
      </c>
      <c r="M98" s="72"/>
      <c r="N98">
        <f>'[1]DATAS 3'!$C$370</f>
        <v>0</v>
      </c>
      <c r="O98">
        <f>'[1]PRESENTATION 3'!$N$53</f>
        <v>0</v>
      </c>
      <c r="P98">
        <f>'[1]PRESENTATION 3'!$O$53</f>
        <v>0</v>
      </c>
      <c r="Q98" s="78"/>
      <c r="R98" s="78"/>
      <c r="S98" s="78"/>
      <c r="T98" s="78"/>
      <c r="U98" s="78"/>
      <c r="V98" s="78"/>
      <c r="W98" s="79"/>
    </row>
    <row r="99" spans="1:23" hidden="1">
      <c r="A99" s="80"/>
      <c r="B99" s="81"/>
      <c r="C99" s="78">
        <f>'[1]DATAS 3'!$H$17</f>
        <v>0</v>
      </c>
      <c r="D99" s="78"/>
      <c r="E99" s="78"/>
      <c r="F99" s="78"/>
      <c r="G99" s="81"/>
      <c r="H99" s="81"/>
      <c r="I99" s="78"/>
      <c r="J99" s="78"/>
      <c r="K99" s="78"/>
      <c r="L99" s="72" t="str">
        <f>'[1]PRESENTATION 3'!$L$54</f>
        <v>TOTAL</v>
      </c>
      <c r="M99" s="72"/>
      <c r="P99">
        <f>'[1]PRESENTATION 3'!$O$54</f>
        <v>0</v>
      </c>
      <c r="Q99" s="78"/>
      <c r="R99" s="78"/>
      <c r="S99" s="78"/>
      <c r="T99" s="78"/>
      <c r="U99" s="78"/>
      <c r="V99" s="78"/>
      <c r="W99" s="79"/>
    </row>
    <row r="100" spans="1:23" ht="13.5" hidden="1" thickBot="1">
      <c r="A100" s="85"/>
      <c r="B100" s="86"/>
      <c r="C100" s="87"/>
      <c r="D100" s="87"/>
      <c r="E100" s="87"/>
      <c r="F100" s="87"/>
      <c r="G100" s="87"/>
      <c r="H100" s="87"/>
      <c r="I100" s="87"/>
      <c r="J100" s="87"/>
      <c r="K100" s="87"/>
      <c r="L100" s="87">
        <f>+P99+P87</f>
        <v>0</v>
      </c>
      <c r="M100" s="87"/>
      <c r="N100" s="87"/>
      <c r="O100" s="87"/>
      <c r="P100" s="87"/>
      <c r="Q100" s="87"/>
      <c r="R100" s="87"/>
      <c r="S100" s="87"/>
      <c r="T100" s="87"/>
      <c r="U100" s="87"/>
      <c r="V100" s="87"/>
      <c r="W100" s="88"/>
    </row>
    <row r="101" spans="1:23" ht="13.5" hidden="1" thickBot="1"/>
    <row r="102" spans="1:23" hidden="1">
      <c r="A102" s="73" t="s">
        <v>60</v>
      </c>
      <c r="B102" s="74"/>
      <c r="C102" s="74"/>
      <c r="D102" s="74"/>
      <c r="E102" s="74"/>
      <c r="F102" s="74"/>
      <c r="G102" s="74"/>
      <c r="H102" s="74"/>
      <c r="I102" s="74"/>
      <c r="J102" s="74"/>
      <c r="K102" s="74"/>
      <c r="L102" s="74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5"/>
    </row>
    <row r="103" spans="1:23" hidden="1">
      <c r="A103" s="76" t="s">
        <v>39</v>
      </c>
      <c r="B103" s="77"/>
      <c r="C103" s="78"/>
      <c r="D103" s="78"/>
      <c r="E103" s="78"/>
      <c r="F103" s="78"/>
      <c r="G103" s="77" t="s">
        <v>40</v>
      </c>
      <c r="H103" s="77"/>
      <c r="I103" s="78"/>
      <c r="J103" s="78"/>
      <c r="K103" s="78"/>
      <c r="L103" s="77" t="s">
        <v>41</v>
      </c>
      <c r="M103" s="77"/>
      <c r="N103" s="78"/>
      <c r="O103" s="78"/>
      <c r="P103" s="78"/>
      <c r="Q103" s="78"/>
      <c r="R103" s="78"/>
      <c r="S103" s="78"/>
      <c r="T103" s="78"/>
      <c r="U103" s="78"/>
      <c r="V103" s="78"/>
      <c r="W103" s="79"/>
    </row>
    <row r="104" spans="1:23" hidden="1">
      <c r="A104" s="80" t="s">
        <v>42</v>
      </c>
      <c r="B104" s="81"/>
      <c r="C104" s="82">
        <f>'[1]DATAS 4'!$H$3</f>
        <v>42309</v>
      </c>
      <c r="D104" s="78"/>
      <c r="E104" s="78"/>
      <c r="F104" s="78"/>
      <c r="G104" s="81" t="s">
        <v>43</v>
      </c>
      <c r="H104" s="81"/>
      <c r="I104" s="78">
        <f>'[1]DATAS 4'!$C$3*'[1]DATAS 4'!$C$11+'[1]DATAS 4'!$C$4*'[1]DATAS 4'!$C$12+'[1]DATAS 4'!$C$13*'[1]DATAS 4'!$C$3+'[1]DATAS 4'!$C$14*'[1]DATAS 4'!$C$5+'[1]DATAS 4'!$C$6*'[1]DATAS 4'!$C$15+'[1]DATAS 4'!$C$7*'[1]DATAS 4'!$C$16+'[1]DATAS 4'!$C$8*'[1]DATAS 4'!$C$17+'[1]DATAS 4'!$C$9*'[1]DATAS 4'!$C$18</f>
        <v>2060</v>
      </c>
      <c r="J104" s="78"/>
      <c r="K104" s="78"/>
      <c r="L104" s="81" t="s">
        <v>44</v>
      </c>
      <c r="M104" s="81"/>
      <c r="N104" s="78"/>
      <c r="O104" s="78"/>
      <c r="P104" s="78"/>
      <c r="Q104" s="78"/>
      <c r="R104" s="78"/>
      <c r="S104" s="78"/>
      <c r="T104" s="78"/>
      <c r="U104" s="78"/>
      <c r="V104" s="78"/>
      <c r="W104" s="79"/>
    </row>
    <row r="105" spans="1:23" hidden="1">
      <c r="A105" s="80" t="s">
        <v>45</v>
      </c>
      <c r="B105" s="81"/>
      <c r="C105" s="78">
        <f>'[1]DATAS 4'!$H$5</f>
        <v>9</v>
      </c>
      <c r="D105" s="78"/>
      <c r="E105" s="78"/>
      <c r="F105" s="78"/>
      <c r="G105" s="81" t="s">
        <v>46</v>
      </c>
      <c r="H105" s="81"/>
      <c r="I105" s="78">
        <f>(('[1]DATAS 4'!$C$3*'[1]DATAS 4'!$C$11+'[1]DATAS 4'!$C$4*'[1]DATAS 4'!$C$12+'[1]DATAS 4'!$C$13*'[1]DATAS 4'!$C$3+'[1]DATAS 4'!$C$14*'[1]DATAS 4'!$C$5+'[1]DATAS 4'!$C$6*'[1]DATAS 4'!$C$15+'[1]DATAS 4'!$C$7*'[1]DATAS 4'!$C$16+'[1]DATAS 4'!$C$8*'[1]DATAS 4'!$C$17+'[1]DATAS 4'!$C$9*'[1]DATAS 4'!$C$18)*'[1]PRESENTATION 4'!$C$29-('[1]DATAS 4'!$C$3*'[1]DATAS 4'!$C$11+'[1]DATAS 4'!$C$4*'[1]DATAS 4'!$C$12+'[1]DATAS 4'!$C$13*'[1]DATAS 4'!$C$3+'[1]DATAS 4'!$C$14*'[1]DATAS 4'!$C$5+'[1]DATAS 4'!$C$6*'[1]DATAS 4'!$C$15+'[1]DATAS 4'!$C$7*'[1]DATAS 4'!$C$16+'[1]DATAS 4'!$C$8*'[1]DATAS 4'!$C$17+'[1]DATAS 4'!$C$9*'[1]DATAS 4'!$C$18)*('[1]DATAS 4'!$H$8+'[1]DATAS 4'!$H$9)/12-'[1]DATAS 4'!$H$9)/'[1]PRESENTATION 4'!$C$29</f>
        <v>2060</v>
      </c>
      <c r="J105" s="78"/>
      <c r="K105" s="78"/>
      <c r="L105" s="81" t="s">
        <v>47</v>
      </c>
      <c r="M105" s="81"/>
      <c r="N105" s="78"/>
      <c r="O105" s="78"/>
      <c r="P105" s="78"/>
      <c r="Q105" s="78"/>
      <c r="R105" s="78"/>
      <c r="S105" s="78"/>
      <c r="T105" s="78"/>
      <c r="U105" s="78"/>
      <c r="V105" s="78"/>
      <c r="W105" s="79"/>
    </row>
    <row r="106" spans="1:23" hidden="1">
      <c r="A106" s="80" t="s">
        <v>48</v>
      </c>
      <c r="B106" s="81"/>
      <c r="C106" s="78">
        <f>'[1]DATAS 4'!$H$8</f>
        <v>0</v>
      </c>
      <c r="D106" s="78"/>
      <c r="E106" s="78"/>
      <c r="F106" s="78"/>
      <c r="G106" s="81"/>
      <c r="H106" s="81"/>
      <c r="I106" s="78"/>
      <c r="J106" s="78"/>
      <c r="K106" s="78"/>
      <c r="L106" s="81"/>
      <c r="M106" s="81"/>
      <c r="N106" s="78"/>
      <c r="O106" s="78"/>
      <c r="P106" s="78"/>
      <c r="Q106" s="78"/>
      <c r="R106" s="78"/>
      <c r="S106" s="78"/>
      <c r="T106" s="78"/>
      <c r="U106" s="78"/>
      <c r="V106" s="78"/>
      <c r="W106" s="79"/>
    </row>
    <row r="107" spans="1:23" hidden="1">
      <c r="A107" s="80" t="s">
        <v>49</v>
      </c>
      <c r="B107" s="81"/>
      <c r="C107" s="78">
        <f>'[1]DATAS 4'!H85</f>
        <v>0</v>
      </c>
      <c r="D107" s="78"/>
      <c r="E107" s="78"/>
      <c r="F107" s="78"/>
      <c r="G107" s="81" t="s">
        <v>50</v>
      </c>
      <c r="H107" s="81"/>
      <c r="I107" s="78">
        <f>'[1]DATAS 4'!$H$12*('[1]DATAS 4'!$C$3+'[1]DATAS 4'!$C$4+'[1]DATAS 4'!$C$5+'[1]DATAS 4'!$C$6+'[1]DATAS 4'!$C$7)</f>
        <v>0</v>
      </c>
      <c r="J107" s="78"/>
      <c r="K107" s="78"/>
      <c r="L107" s="81" t="str">
        <f>+'[1]PRESENTATION 4'!$A$44</f>
        <v>FIT OUT</v>
      </c>
      <c r="M107" s="81"/>
      <c r="N107" s="78">
        <f>+'[1]DATAS 4'!$C$328</f>
        <v>0</v>
      </c>
      <c r="O107" s="78">
        <f>+'[1]PRESENTATION 4'!$B$44</f>
        <v>0</v>
      </c>
      <c r="P107" s="78">
        <f>+'[1]PRESENTATION 4'!$C$44</f>
        <v>0</v>
      </c>
      <c r="Q107" s="78"/>
      <c r="R107" s="78"/>
      <c r="S107" s="78"/>
      <c r="T107" s="78"/>
      <c r="U107" s="78"/>
      <c r="V107" s="78"/>
      <c r="W107" s="79"/>
    </row>
    <row r="108" spans="1:23" hidden="1">
      <c r="A108" s="80" t="s">
        <v>51</v>
      </c>
      <c r="B108" s="81"/>
      <c r="C108" s="78">
        <f>'[1]DATAS 4'!$H$6</f>
        <v>0</v>
      </c>
      <c r="D108" s="78"/>
      <c r="E108" s="78"/>
      <c r="F108" s="78"/>
      <c r="G108" s="81" t="s">
        <v>52</v>
      </c>
      <c r="H108" s="81"/>
      <c r="I108" s="78">
        <f>'[1]DATAS 4'!$H$13*('[1]DATAS 4'!$C$3+'[1]DATAS 4'!$C$4+'[1]DATAS 4'!$C$5+'[1]DATAS 4'!$C$6+'[1]DATAS 4'!$C$7)+'[1]DATAS 4'!$H$14*'[1]DATAS 4'!$C$3+'[1]DATAS 4'!$H$15*13*('[1]DATAS 4'!$C$8+'[1]DATAS 4'!$C$9)</f>
        <v>0</v>
      </c>
      <c r="J108" s="78"/>
      <c r="K108" s="78"/>
      <c r="L108" s="81" t="str">
        <f>+'[1]PRESENTATION 4'!$A$45</f>
        <v>FURNITURES</v>
      </c>
      <c r="M108" s="81"/>
      <c r="N108" s="78">
        <f>+'[1]DATAS 4'!$C$329</f>
        <v>0</v>
      </c>
      <c r="O108" s="78">
        <f>+'[1]PRESENTATION 4'!$B$45</f>
        <v>0</v>
      </c>
      <c r="P108" s="78">
        <f>+'[1]PRESENTATION 4'!$C$45</f>
        <v>0</v>
      </c>
      <c r="Q108" s="78"/>
      <c r="R108" s="78"/>
      <c r="S108" s="78"/>
      <c r="T108" s="78"/>
      <c r="U108" s="78"/>
      <c r="V108" s="78"/>
      <c r="W108" s="79"/>
    </row>
    <row r="109" spans="1:23" hidden="1">
      <c r="A109" s="83"/>
      <c r="B109" s="78"/>
      <c r="C109" s="78"/>
      <c r="D109" s="78"/>
      <c r="E109" s="78"/>
      <c r="F109" s="78"/>
      <c r="G109" s="78"/>
      <c r="H109" s="78"/>
      <c r="I109" s="78"/>
      <c r="J109" s="78"/>
      <c r="K109" s="78"/>
      <c r="L109" s="81" t="str">
        <f>+'[1]PRESENTATION 4'!$A$46</f>
        <v>WORKS 1</v>
      </c>
      <c r="M109" s="81"/>
      <c r="N109" s="78">
        <f>+'[1]DATAS 4'!$C$330</f>
        <v>0</v>
      </c>
      <c r="O109" s="78">
        <f>+'[1]PRESENTATION 4'!$B$46</f>
        <v>0</v>
      </c>
      <c r="P109" s="78">
        <f>+'[1]PRESENTATION 4'!$C$46</f>
        <v>0</v>
      </c>
      <c r="Q109" s="78"/>
      <c r="R109" s="78"/>
      <c r="S109" s="78"/>
      <c r="T109" s="78"/>
      <c r="U109" s="78"/>
      <c r="V109" s="78"/>
      <c r="W109" s="79"/>
    </row>
    <row r="110" spans="1:23" hidden="1">
      <c r="A110" s="80" t="str">
        <f>'[1]DATAS 4'!$A$3</f>
        <v xml:space="preserve">Office area </v>
      </c>
      <c r="B110" s="81"/>
      <c r="C110" s="78">
        <f>'[1]DATAS 4'!$C$3</f>
        <v>1000</v>
      </c>
      <c r="D110" s="78">
        <f>'[1]DATAS 4'!$C$11</f>
        <v>1</v>
      </c>
      <c r="E110" s="78"/>
      <c r="F110" s="78"/>
      <c r="G110" s="81"/>
      <c r="H110" s="81"/>
      <c r="I110" s="78"/>
      <c r="J110" s="78"/>
      <c r="K110" s="78"/>
      <c r="L110" s="81" t="str">
        <f>+'[1]PRESENTATION 4'!$A$47</f>
        <v>WORKS 2</v>
      </c>
      <c r="M110" s="81"/>
      <c r="N110" s="78">
        <f>+'[1]DATAS 4'!$C$331</f>
        <v>0</v>
      </c>
      <c r="O110" s="78">
        <f>+'[1]PRESENTATION 4'!$B$47</f>
        <v>0</v>
      </c>
      <c r="P110" s="78">
        <f>+'[1]PRESENTATION 4'!$C$47</f>
        <v>0</v>
      </c>
      <c r="Q110" s="78"/>
      <c r="R110" s="78"/>
      <c r="S110" s="78"/>
      <c r="T110" s="78"/>
      <c r="U110" s="78"/>
      <c r="V110" s="78"/>
      <c r="W110" s="79"/>
    </row>
    <row r="111" spans="1:23" hidden="1">
      <c r="A111" s="80" t="str">
        <f>'[1]DATAS 4'!$A$4</f>
        <v>Archive area</v>
      </c>
      <c r="B111" s="81"/>
      <c r="C111" s="78">
        <f>'[1]DATAS 4'!$C$4</f>
        <v>10</v>
      </c>
      <c r="D111" s="78">
        <f>'[1]DATAS 4'!$C$12</f>
        <v>1</v>
      </c>
      <c r="E111" s="78"/>
      <c r="F111" s="78"/>
      <c r="G111" s="81" t="s">
        <v>53</v>
      </c>
      <c r="H111" s="81"/>
      <c r="I111" s="78">
        <f>('[1]DATAS 4'!$C$3*'[1]DATAS 4'!$C$11*'[1]PRESENTATION 4'!$C$29-'[1]DATAS 4'!$C$3*'[1]DATAS 4'!$C$11*'[1]DATAS 4'!$H$8/12-'[1]DATAS 4'!$H$9)/'[1]DATAS 4'!$C$3/'[1]PRESENTATION 4'!$C$29</f>
        <v>1</v>
      </c>
      <c r="J111" s="78"/>
      <c r="K111" s="78"/>
      <c r="L111" s="81" t="str">
        <f>+'[1]PRESENTATION 4'!$A$48</f>
        <v>WORKS 3</v>
      </c>
      <c r="M111" s="81"/>
      <c r="N111" s="78">
        <f>+'[1]DATAS 4'!$C$332</f>
        <v>0</v>
      </c>
      <c r="O111" s="78">
        <f>+'[1]PRESENTATION 4'!$B$48</f>
        <v>0</v>
      </c>
      <c r="P111" s="78">
        <f>+'[1]PRESENTATION 4'!$C$48</f>
        <v>0</v>
      </c>
      <c r="Q111" s="78"/>
      <c r="R111" s="78"/>
      <c r="S111" s="78"/>
      <c r="T111" s="78"/>
      <c r="U111" s="78"/>
      <c r="V111" s="78"/>
      <c r="W111" s="79"/>
    </row>
    <row r="112" spans="1:23" hidden="1">
      <c r="A112" s="80" t="str">
        <f>'[1]DATAS 4'!$A$5</f>
        <v>Storage area</v>
      </c>
      <c r="B112" s="81"/>
      <c r="C112" s="78">
        <f>'[1]DATAS 4'!$C$5</f>
        <v>10</v>
      </c>
      <c r="D112" s="78">
        <f>'[1]DATAS 4'!$C$14</f>
        <v>1</v>
      </c>
      <c r="E112" s="78"/>
      <c r="F112" s="78"/>
      <c r="G112" s="81" t="s">
        <v>54</v>
      </c>
      <c r="H112" s="81"/>
      <c r="I112" s="78">
        <f>(('[1]DATAS 4'!$C$3*'[1]DATAS 4'!$C$11+'[1]DATAS 4'!$C$3*'[1]DATAS 4'!$C$13)*'[1]PRESENTATION 4'!$C$29-('[1]DATAS 4'!$C$3*'[1]DATAS 4'!$C$11+'[1]DATAS 4'!$C$3*'[1]DATAS 4'!$C$13)*'[1]DATAS 4'!$H$8/12-'[1]DATAS 4'!$H$9)/'[1]DATAS 4'!$C$3/'[1]PRESENTATION 4'!$C$29</f>
        <v>2</v>
      </c>
      <c r="J112" s="78"/>
      <c r="K112" s="78"/>
      <c r="L112" s="81" t="str">
        <f>+'[1]PRESENTATION 4'!$A$49</f>
        <v>WORKS 4</v>
      </c>
      <c r="M112" s="81"/>
      <c r="N112" s="78">
        <f>+'[1]DATAS 4'!$C$333</f>
        <v>0</v>
      </c>
      <c r="O112" s="78">
        <f>+'[1]PRESENTATION 4'!$B$49</f>
        <v>0</v>
      </c>
      <c r="P112" s="78">
        <f>+'[1]PRESENTATION 4'!$C$49</f>
        <v>0</v>
      </c>
      <c r="Q112" s="78"/>
      <c r="R112" s="78"/>
      <c r="S112" s="78"/>
      <c r="T112" s="78"/>
      <c r="U112" s="78"/>
      <c r="V112" s="78"/>
      <c r="W112" s="79"/>
    </row>
    <row r="113" spans="1:23" hidden="1">
      <c r="A113" s="80" t="str">
        <f>'[1]DATAS 4'!$A$6</f>
        <v>Other Area 1</v>
      </c>
      <c r="B113" s="81"/>
      <c r="C113" s="78">
        <f>'[1]DATAS 4'!$C$6</f>
        <v>10</v>
      </c>
      <c r="D113" s="78">
        <f>'[1]DATAS 4'!$C$15</f>
        <v>1</v>
      </c>
      <c r="E113" s="78"/>
      <c r="F113" s="78"/>
      <c r="G113" s="81" t="s">
        <v>55</v>
      </c>
      <c r="H113" s="81"/>
      <c r="I113" s="78">
        <f>(('[1]DATAS 4'!$C$3*'[1]DATAS 4'!$C$11+'[1]DATAS 4'!$C$4*'[1]DATAS 4'!$C$12+'[1]DATAS 4'!$C$13*'[1]DATAS 4'!$C$3+'[1]DATAS 4'!$C$14*'[1]DATAS 4'!$C$5+'[1]DATAS 4'!$C$6*'[1]DATAS 4'!$C$15+'[1]DATAS 4'!$C$7*'[1]DATAS 4'!$C$16+'[1]DATAS 4'!$C$8*'[1]DATAS 4'!$C$17+'[1]DATAS 4'!$C$9*'[1]DATAS 4'!$C$18)*'[1]PRESENTATION 4'!$C$29-('[1]DATAS 4'!$C$3*'[1]DATAS 4'!$C$11+'[1]DATAS 4'!$C$4*'[1]DATAS 4'!$C$12+'[1]DATAS 4'!$C$13*'[1]DATAS 4'!$C$3+'[1]DATAS 4'!$C$14*'[1]DATAS 4'!$C$5+'[1]DATAS 4'!$C$6*'[1]DATAS 4'!$C$15+'[1]DATAS 4'!$C$7*'[1]DATAS 4'!$C$16+'[1]DATAS 4'!$C$8*'[1]DATAS 4'!$C$17+'[1]DATAS 4'!$C$9*'[1]DATAS 4'!$C$18)*('[1]DATAS 4'!$H$8+'[1]DATAS 4'!$H$9)/12-'[1]DATAS 4'!$H$9)/'[1]PRESENTATION 4'!$C$29/('[1]DATAS 4'!$C$3+'[1]DATAS 4'!$C$4+'[1]DATAS 4'!$C$5+'[1]DATAS 4'!$C$6+'[1]DATAS 4'!$C$7)</f>
        <v>1.9807692307692308</v>
      </c>
      <c r="J113" s="78"/>
      <c r="K113" s="78"/>
      <c r="L113" s="81" t="str">
        <f>+'[1]PRESENTATION 4'!$A$50</f>
        <v>TOTAL</v>
      </c>
      <c r="M113" s="81"/>
      <c r="N113" s="78"/>
      <c r="O113" s="78"/>
      <c r="P113" s="78">
        <f>+'[1]PRESENTATION 4'!$B$50</f>
        <v>0</v>
      </c>
      <c r="Q113" s="78"/>
      <c r="R113" s="78"/>
      <c r="S113" s="78"/>
      <c r="T113" s="78"/>
      <c r="U113" s="78"/>
      <c r="V113" s="78"/>
      <c r="W113" s="79"/>
    </row>
    <row r="114" spans="1:23" hidden="1">
      <c r="A114" s="80" t="str">
        <f>'[1]DATAS 4'!$A$7</f>
        <v>Other area 2</v>
      </c>
      <c r="B114" s="81"/>
      <c r="C114" s="78">
        <f>'[1]DATAS 4'!$C$7</f>
        <v>10</v>
      </c>
      <c r="D114" s="78">
        <f>'[1]DATAS 4'!$C$16</f>
        <v>1</v>
      </c>
      <c r="E114" s="78"/>
      <c r="F114" s="78"/>
      <c r="G114" s="81"/>
      <c r="H114" s="81"/>
      <c r="I114" s="78"/>
      <c r="J114" s="78"/>
      <c r="K114" s="78"/>
      <c r="L114" s="81">
        <f>+'[1]PRESENTATION 4'!$A$51</f>
        <v>0</v>
      </c>
      <c r="M114" s="81"/>
      <c r="N114" s="78"/>
      <c r="O114" s="78"/>
      <c r="P114" s="78"/>
      <c r="Q114" s="78"/>
      <c r="R114" s="78"/>
      <c r="S114" s="78"/>
      <c r="T114" s="78"/>
      <c r="U114" s="78"/>
      <c r="V114" s="78"/>
      <c r="W114" s="79"/>
    </row>
    <row r="115" spans="1:23" hidden="1">
      <c r="A115" s="80" t="str">
        <f>'[1]DATAS 4'!$A$8</f>
        <v xml:space="preserve">Other parking space </v>
      </c>
      <c r="B115" s="81"/>
      <c r="C115" s="78">
        <f>'[1]DATAS 4'!$C$8</f>
        <v>10</v>
      </c>
      <c r="D115" s="78">
        <f>'[1]DATAS 4'!$C$17</f>
        <v>1</v>
      </c>
      <c r="E115" s="78"/>
      <c r="F115" s="78"/>
      <c r="G115" s="77" t="s">
        <v>56</v>
      </c>
      <c r="H115" s="77"/>
      <c r="I115" s="78"/>
      <c r="J115" s="78"/>
      <c r="K115" s="78"/>
      <c r="L115" s="72" t="str">
        <f>'[1]PRESENTATION 4'!$L$44</f>
        <v>MOVE COST</v>
      </c>
      <c r="M115" s="72"/>
      <c r="N115">
        <f>'[1]DATAS 4'!$C$361</f>
        <v>0</v>
      </c>
      <c r="O115">
        <f>'[1]PRESENTATION 4'!$N$44</f>
        <v>0</v>
      </c>
      <c r="P115">
        <f>'[1]PRESENTATION 4'!$O$44</f>
        <v>0</v>
      </c>
      <c r="Q115" s="78"/>
      <c r="R115" s="78"/>
      <c r="S115" s="78"/>
      <c r="T115" s="78"/>
      <c r="U115" s="78"/>
      <c r="V115" s="78"/>
      <c r="W115" s="79"/>
    </row>
    <row r="116" spans="1:23" hidden="1">
      <c r="A116" s="80" t="str">
        <f>'[1]DATAS 4'!$A$9</f>
        <v>Parking spaces</v>
      </c>
      <c r="B116" s="81"/>
      <c r="C116" s="78">
        <f>'[1]DATAS 4'!$C$9</f>
        <v>10</v>
      </c>
      <c r="D116" s="78">
        <f>'[1]DATAS 4'!$C$18</f>
        <v>1</v>
      </c>
      <c r="E116" s="78"/>
      <c r="F116" s="78"/>
      <c r="G116" s="81"/>
      <c r="H116" s="81"/>
      <c r="I116" s="78"/>
      <c r="J116" s="78"/>
      <c r="K116" s="78"/>
      <c r="L116" s="72" t="str">
        <f>'[1]PRESENTATION 4'!$L$45</f>
        <v>REINSTATEMENT COST</v>
      </c>
      <c r="M116" s="72"/>
      <c r="N116">
        <f>'[1]DATAS 4'!$C$362</f>
        <v>0</v>
      </c>
      <c r="O116">
        <f>'[1]PRESENTATION 4'!$N$45</f>
        <v>0</v>
      </c>
      <c r="P116">
        <f>'[1]PRESENTATION 4'!$O$45</f>
        <v>0</v>
      </c>
      <c r="Q116" s="78"/>
      <c r="R116" s="78"/>
      <c r="S116" s="78"/>
      <c r="T116" s="78"/>
      <c r="U116" s="78"/>
      <c r="V116" s="78"/>
      <c r="W116" s="79"/>
    </row>
    <row r="117" spans="1:23" hidden="1">
      <c r="A117" s="80">
        <f>'[1]DATAS 4'!$A$10</f>
        <v>0</v>
      </c>
      <c r="B117" s="81"/>
      <c r="C117" s="78">
        <f>'[1]DATAS 4'!$C$10</f>
        <v>0</v>
      </c>
      <c r="D117" s="78">
        <f>'[1]DATAS 4'!$C$19</f>
        <v>0</v>
      </c>
      <c r="E117" s="78"/>
      <c r="F117" s="78"/>
      <c r="G117" s="81" t="str">
        <f>G104</f>
        <v>Total headline rent</v>
      </c>
      <c r="H117" s="81"/>
      <c r="I117" s="78">
        <f>I104+I107+I108</f>
        <v>2060</v>
      </c>
      <c r="J117" s="78"/>
      <c r="K117" s="78"/>
      <c r="L117" s="72" t="str">
        <f>'[1]PRESENTATION 4'!$L$46</f>
        <v>REINSTATEMENT COST Current</v>
      </c>
      <c r="M117" s="72"/>
      <c r="N117">
        <f>'[1]DATAS 4'!$C$363</f>
        <v>0</v>
      </c>
      <c r="O117">
        <f>'[1]PRESENTATION 4'!$N$46</f>
        <v>0</v>
      </c>
      <c r="P117">
        <f>'[1]PRESENTATION 4'!$O$46</f>
        <v>0</v>
      </c>
      <c r="Q117" s="78"/>
      <c r="R117" s="78"/>
      <c r="S117" s="78"/>
      <c r="T117" s="78"/>
      <c r="U117" s="78"/>
      <c r="V117" s="78"/>
      <c r="W117" s="79"/>
    </row>
    <row r="118" spans="1:23" hidden="1">
      <c r="A118" s="80" t="s">
        <v>57</v>
      </c>
      <c r="B118" s="81"/>
      <c r="C118" s="78"/>
      <c r="D118" s="78">
        <f>'[1]DATAS 4'!$C$13</f>
        <v>1</v>
      </c>
      <c r="E118" s="78"/>
      <c r="F118" s="78"/>
      <c r="G118" s="81" t="str">
        <f>G105</f>
        <v>Total net effective rent</v>
      </c>
      <c r="H118" s="81"/>
      <c r="I118" s="78">
        <f>I105+I107+I108</f>
        <v>2060</v>
      </c>
      <c r="J118" s="78"/>
      <c r="K118" s="78"/>
      <c r="L118" s="72" t="str">
        <f>'[1]PRESENTATION 4'!$L$47</f>
        <v>WORKS 2</v>
      </c>
      <c r="M118" s="72"/>
      <c r="N118">
        <f>'[1]DATAS 4'!$C$364</f>
        <v>0</v>
      </c>
      <c r="O118">
        <f>'[1]PRESENTATION 4'!$N$47</f>
        <v>0</v>
      </c>
      <c r="P118">
        <f>'[1]PRESENTATION 4'!$O$47</f>
        <v>0</v>
      </c>
      <c r="Q118" s="78"/>
      <c r="R118" s="78"/>
      <c r="S118" s="78"/>
      <c r="T118" s="78"/>
      <c r="U118" s="78"/>
      <c r="V118" s="78"/>
      <c r="W118" s="79"/>
    </row>
    <row r="119" spans="1:23" hidden="1">
      <c r="A119" s="80"/>
      <c r="B119" s="81"/>
      <c r="C119" s="78"/>
      <c r="D119" s="78"/>
      <c r="E119" s="78"/>
      <c r="F119" s="78"/>
      <c r="G119" s="81"/>
      <c r="H119" s="81"/>
      <c r="I119" s="78"/>
      <c r="J119" s="78"/>
      <c r="K119" s="78"/>
      <c r="L119" s="72" t="str">
        <f>'[1]PRESENTATION 4'!$L$48</f>
        <v>WORKS 3</v>
      </c>
      <c r="M119" s="72"/>
      <c r="N119">
        <f>'[1]DATAS 4'!$C$365</f>
        <v>0</v>
      </c>
      <c r="O119">
        <f>'[1]PRESENTATION 4'!$N$48</f>
        <v>0</v>
      </c>
      <c r="P119">
        <f>'[1]PRESENTATION 4'!$O$48</f>
        <v>0</v>
      </c>
      <c r="Q119" s="78"/>
      <c r="R119" s="78"/>
      <c r="S119" s="78"/>
      <c r="T119" s="78"/>
      <c r="U119" s="78"/>
      <c r="V119" s="78"/>
      <c r="W119" s="79"/>
    </row>
    <row r="120" spans="1:23" hidden="1">
      <c r="A120" s="80" t="str">
        <f>'[1]DATAS 4'!$F$12</f>
        <v>Service charges</v>
      </c>
      <c r="B120" s="81"/>
      <c r="C120" s="78">
        <f>'[1]DATAS 4'!$H$12</f>
        <v>0</v>
      </c>
      <c r="D120" s="78"/>
      <c r="E120" s="78"/>
      <c r="F120" s="78"/>
      <c r="G120" s="81" t="str">
        <f>G111</f>
        <v>Net effective office rent</v>
      </c>
      <c r="H120" s="81"/>
      <c r="I120" s="78">
        <f>I111+C120+C121+C122</f>
        <v>1</v>
      </c>
      <c r="J120" s="78"/>
      <c r="K120" s="78"/>
      <c r="L120" s="72" t="str">
        <f>'[1]PRESENTATION 4'!$L$49</f>
        <v>WORKS 4</v>
      </c>
      <c r="M120" s="72"/>
      <c r="N120">
        <f>'[1]DATAS 4'!$C$366</f>
        <v>0</v>
      </c>
      <c r="O120">
        <f>'[1]PRESENTATION 4'!$N$49</f>
        <v>0</v>
      </c>
      <c r="P120">
        <f>'[1]PRESENTATION 4'!$O$49</f>
        <v>0</v>
      </c>
      <c r="Q120" s="78"/>
      <c r="R120" s="78"/>
      <c r="S120" s="78"/>
      <c r="T120" s="78"/>
      <c r="U120" s="78"/>
      <c r="V120" s="78"/>
      <c r="W120" s="79"/>
    </row>
    <row r="121" spans="1:23" hidden="1">
      <c r="A121" s="80" t="str">
        <f>'[1]DATAS 4'!$F$13</f>
        <v>Land tax</v>
      </c>
      <c r="B121" s="81"/>
      <c r="C121" s="78">
        <f>'[1]DATAS 4'!$H$13</f>
        <v>0</v>
      </c>
      <c r="D121" s="78"/>
      <c r="E121" s="78"/>
      <c r="F121" s="78"/>
      <c r="G121" s="81" t="str">
        <f t="shared" ref="G121:G123" si="3">G112</f>
        <v>Net effective office+ ICR rent</v>
      </c>
      <c r="H121" s="81"/>
      <c r="I121" s="78">
        <f>I112+C120+C121+C122</f>
        <v>2</v>
      </c>
      <c r="J121" s="78"/>
      <c r="K121" s="78"/>
      <c r="L121" s="72" t="str">
        <f>'[1]PRESENTATION 4'!$L$50</f>
        <v>WORKS 5</v>
      </c>
      <c r="M121" s="72"/>
      <c r="N121">
        <f>'[1]DATAS 4'!$C$367</f>
        <v>0</v>
      </c>
      <c r="O121">
        <f>'[1]PRESENTATION 4'!$N$50</f>
        <v>0</v>
      </c>
      <c r="P121">
        <f>'[1]PRESENTATION 4'!$O$50</f>
        <v>0</v>
      </c>
      <c r="Q121" s="78"/>
      <c r="R121" s="78"/>
      <c r="S121" s="78"/>
      <c r="T121" s="78"/>
      <c r="U121" s="78"/>
      <c r="V121" s="78"/>
      <c r="W121" s="79"/>
    </row>
    <row r="122" spans="1:23" hidden="1">
      <c r="A122" s="80" t="str">
        <f>'[1]DATAS 4'!$F$14</f>
        <v>Office  tax</v>
      </c>
      <c r="B122" s="81"/>
      <c r="C122" s="78">
        <f>'[1]DATAS 4'!$H$14</f>
        <v>0</v>
      </c>
      <c r="D122" s="78"/>
      <c r="E122" s="78"/>
      <c r="F122" s="78"/>
      <c r="G122" s="81" t="str">
        <f t="shared" si="3"/>
        <v>Net effective global rent</v>
      </c>
      <c r="H122" s="81"/>
      <c r="I122" s="78">
        <f>I113+C120+C121+C122</f>
        <v>1.9807692307692308</v>
      </c>
      <c r="J122" s="78"/>
      <c r="K122" s="78"/>
      <c r="L122" s="72" t="str">
        <f>'[1]PRESENTATION 4'!$L$51</f>
        <v>WORKS 6</v>
      </c>
      <c r="M122" s="72"/>
      <c r="N122">
        <f>'[1]DATAS 4'!$C$368</f>
        <v>0</v>
      </c>
      <c r="O122">
        <f>'[1]PRESENTATION 4'!$N$51</f>
        <v>0</v>
      </c>
      <c r="P122">
        <f>'[1]PRESENTATION 4'!$O$51</f>
        <v>0</v>
      </c>
      <c r="Q122" s="78"/>
      <c r="R122" s="78"/>
      <c r="S122" s="78"/>
      <c r="T122" s="78"/>
      <c r="U122" s="78"/>
      <c r="V122" s="78"/>
      <c r="W122" s="79"/>
    </row>
    <row r="123" spans="1:23" hidden="1">
      <c r="A123" s="80" t="str">
        <f>'[1]DATAS 4'!$F$15</f>
        <v>Car park tax</v>
      </c>
      <c r="B123" s="81"/>
      <c r="C123" s="78">
        <f>'[1]DATAS 4'!$H$15</f>
        <v>0</v>
      </c>
      <c r="D123" s="78"/>
      <c r="E123" s="78"/>
      <c r="F123" s="78"/>
      <c r="G123" s="81">
        <f t="shared" si="3"/>
        <v>0</v>
      </c>
      <c r="H123" s="81"/>
      <c r="I123" s="78"/>
      <c r="J123" s="78"/>
      <c r="K123" s="78"/>
      <c r="L123" s="72" t="str">
        <f>'[1]PRESENTATION 4'!$L$52</f>
        <v>WORKS 7</v>
      </c>
      <c r="M123" s="72"/>
      <c r="N123">
        <f>'[1]DATAS 4'!$C$369</f>
        <v>0</v>
      </c>
      <c r="O123">
        <f>'[1]PRESENTATION 4'!$N$52</f>
        <v>0</v>
      </c>
      <c r="P123">
        <f>'[1]PRESENTATION 4'!$O$52</f>
        <v>0</v>
      </c>
      <c r="Q123" s="78"/>
      <c r="R123" s="78"/>
      <c r="S123" s="78"/>
      <c r="T123" s="78"/>
      <c r="U123" s="78"/>
      <c r="V123" s="78"/>
      <c r="W123" s="79"/>
    </row>
    <row r="124" spans="1:23" hidden="1">
      <c r="A124" s="80"/>
      <c r="B124" s="81"/>
      <c r="C124" s="84">
        <f>'[1]DATAS 4'!$H$16</f>
        <v>0</v>
      </c>
      <c r="D124" s="78"/>
      <c r="E124" s="78"/>
      <c r="F124" s="78"/>
      <c r="G124" s="81"/>
      <c r="H124" s="81"/>
      <c r="I124" s="78"/>
      <c r="J124" s="78"/>
      <c r="K124" s="78"/>
      <c r="L124" s="72" t="str">
        <f>'[1]PRESENTATION 4'!$L$53</f>
        <v>WORKS 8</v>
      </c>
      <c r="M124" s="72"/>
      <c r="N124">
        <f>'[1]DATAS 4'!$C$370</f>
        <v>0</v>
      </c>
      <c r="O124">
        <f>'[1]PRESENTATION 4'!$N$53</f>
        <v>0</v>
      </c>
      <c r="P124">
        <f>'[1]PRESENTATION 4'!$O$53</f>
        <v>0</v>
      </c>
      <c r="Q124" s="78"/>
      <c r="R124" s="78"/>
      <c r="S124" s="78"/>
      <c r="T124" s="78"/>
      <c r="U124" s="78"/>
      <c r="V124" s="78"/>
      <c r="W124" s="79"/>
    </row>
    <row r="125" spans="1:23" hidden="1">
      <c r="A125" s="80"/>
      <c r="B125" s="81"/>
      <c r="C125" s="78">
        <f>'[1]DATAS 4'!$H$17</f>
        <v>0</v>
      </c>
      <c r="D125" s="78"/>
      <c r="E125" s="78"/>
      <c r="F125" s="78"/>
      <c r="G125" s="81"/>
      <c r="H125" s="81"/>
      <c r="I125" s="78"/>
      <c r="J125" s="78"/>
      <c r="K125" s="78"/>
      <c r="L125" s="72" t="str">
        <f>'[1]PRESENTATION 4'!$L$54</f>
        <v>TOTAL</v>
      </c>
      <c r="M125" s="72"/>
      <c r="P125">
        <f>'[1]PRESENTATION 4'!$O$54</f>
        <v>0</v>
      </c>
      <c r="Q125" s="78"/>
      <c r="R125" s="78"/>
      <c r="S125" s="78"/>
      <c r="T125" s="78"/>
      <c r="U125" s="78"/>
      <c r="V125" s="78"/>
      <c r="W125" s="79"/>
    </row>
    <row r="126" spans="1:23" ht="13.5" hidden="1" thickBot="1">
      <c r="A126" s="85"/>
      <c r="B126" s="86"/>
      <c r="C126" s="87"/>
      <c r="D126" s="87"/>
      <c r="E126" s="87"/>
      <c r="F126" s="87"/>
      <c r="G126" s="87"/>
      <c r="H126" s="87"/>
      <c r="I126" s="87"/>
      <c r="J126" s="87"/>
      <c r="K126" s="87"/>
      <c r="L126" s="87">
        <f>P125+P113</f>
        <v>0</v>
      </c>
      <c r="M126" s="87"/>
      <c r="N126" s="87"/>
      <c r="O126" s="87"/>
      <c r="P126" s="87"/>
      <c r="Q126" s="87"/>
      <c r="R126" s="87"/>
      <c r="S126" s="87"/>
      <c r="T126" s="87"/>
      <c r="U126" s="87"/>
      <c r="V126" s="87"/>
      <c r="W126" s="88"/>
    </row>
    <row r="127" spans="1:23" ht="13.5" hidden="1" thickBot="1"/>
    <row r="128" spans="1:23" hidden="1">
      <c r="A128" s="73" t="s">
        <v>61</v>
      </c>
      <c r="B128" s="74"/>
      <c r="C128" s="74"/>
      <c r="D128" s="74"/>
      <c r="E128" s="74"/>
      <c r="F128" s="74"/>
      <c r="G128" s="74"/>
      <c r="H128" s="74"/>
      <c r="I128" s="74"/>
      <c r="J128" s="74"/>
      <c r="K128" s="74"/>
      <c r="L128" s="74"/>
      <c r="M128" s="74"/>
      <c r="N128" s="74"/>
      <c r="O128" s="74"/>
      <c r="P128" s="74"/>
      <c r="Q128" s="74"/>
      <c r="R128" s="74"/>
      <c r="S128" s="74"/>
      <c r="T128" s="74"/>
      <c r="U128" s="74"/>
      <c r="V128" s="74"/>
      <c r="W128" s="75"/>
    </row>
    <row r="129" spans="1:23" hidden="1">
      <c r="A129" s="76" t="s">
        <v>39</v>
      </c>
      <c r="B129" s="77"/>
      <c r="C129" s="78"/>
      <c r="D129" s="78"/>
      <c r="E129" s="78"/>
      <c r="F129" s="78"/>
      <c r="G129" s="77" t="s">
        <v>40</v>
      </c>
      <c r="H129" s="77"/>
      <c r="I129" s="78"/>
      <c r="J129" s="78"/>
      <c r="K129" s="78"/>
      <c r="L129" s="77" t="s">
        <v>41</v>
      </c>
      <c r="M129" s="77"/>
      <c r="N129" s="78"/>
      <c r="O129" s="78"/>
      <c r="P129" s="78"/>
      <c r="Q129" s="78"/>
      <c r="R129" s="78"/>
      <c r="S129" s="78"/>
      <c r="T129" s="78"/>
      <c r="U129" s="78"/>
      <c r="V129" s="78"/>
      <c r="W129" s="79"/>
    </row>
    <row r="130" spans="1:23" hidden="1">
      <c r="A130" s="80" t="s">
        <v>42</v>
      </c>
      <c r="B130" s="81"/>
      <c r="C130" s="82">
        <f>'[1]DATAS 5'!$H$3</f>
        <v>42795</v>
      </c>
      <c r="D130" s="78"/>
      <c r="E130" s="78"/>
      <c r="F130" s="78"/>
      <c r="G130" s="81" t="s">
        <v>43</v>
      </c>
      <c r="H130" s="81"/>
      <c r="I130" s="78">
        <f>'[1]DATAS 5'!$C$3*'[1]DATAS 5'!$C$11+'[1]DATAS 5'!$C$4*'[1]DATAS 5'!$C$12+'[1]DATAS 5'!$C$13*'[1]DATAS 5'!$C$3+'[1]DATAS 5'!$C$14*'[1]DATAS 5'!$C$5+'[1]DATAS 5'!$C$6*'[1]DATAS 5'!$C$15+'[1]DATAS 5'!$C$7*'[1]DATAS 5'!$C$16+'[1]DATAS 5'!$C$8*'[1]DATAS 5'!$C$17+'[1]DATAS 5'!$C$9*'[1]DATAS 5'!$C$18</f>
        <v>2060</v>
      </c>
      <c r="J130" s="78"/>
      <c r="K130" s="78"/>
      <c r="L130" s="81" t="s">
        <v>44</v>
      </c>
      <c r="M130" s="81"/>
      <c r="N130" s="78"/>
      <c r="O130" s="78"/>
      <c r="P130" s="78"/>
      <c r="Q130" s="78"/>
      <c r="R130" s="78"/>
      <c r="S130" s="78"/>
      <c r="T130" s="78"/>
      <c r="U130" s="78"/>
      <c r="V130" s="78"/>
      <c r="W130" s="79"/>
    </row>
    <row r="131" spans="1:23" hidden="1">
      <c r="A131" s="80" t="s">
        <v>45</v>
      </c>
      <c r="B131" s="81"/>
      <c r="C131" s="78">
        <f>'[1]DATAS 5'!$H$5</f>
        <v>6</v>
      </c>
      <c r="D131" s="78"/>
      <c r="E131" s="78"/>
      <c r="F131" s="78"/>
      <c r="G131" s="81" t="s">
        <v>46</v>
      </c>
      <c r="H131" s="81"/>
      <c r="I131" s="78">
        <f>(('[1]DATAS 5'!$C$3*'[1]DATAS 5'!$C$11+'[1]DATAS 5'!$C$4*'[1]DATAS 5'!$C$12+'[1]DATAS 5'!$C$13*'[1]DATAS 5'!$C$3+'[1]DATAS 5'!$C$14*'[1]DATAS 5'!$C$5+'[1]DATAS 5'!$C$6*'[1]DATAS 5'!$C$15+'[1]DATAS 5'!$C$7*'[1]DATAS 5'!$C$16+'[1]DATAS 5'!$C$8*'[1]DATAS 5'!$C$17+'[1]DATAS 5'!$C$9*'[1]DATAS 5'!$C$18)*'[1]PRESENTATION 5'!$C$29-('[1]DATAS 5'!$C$3*'[1]DATAS 5'!$C$11+'[1]DATAS 5'!$C$4*'[1]DATAS 5'!$C$12+'[1]DATAS 5'!$C$13*'[1]DATAS 5'!$C$3+'[1]DATAS 5'!$C$14*'[1]DATAS 5'!$C$5+'[1]DATAS 5'!$C$6*'[1]DATAS 5'!$C$15+'[1]DATAS 5'!$C$7*'[1]DATAS 5'!$C$16+'[1]DATAS 5'!$C$8*'[1]DATAS 5'!$C$17+'[1]DATAS 5'!$C$9*'[1]DATAS 5'!$C$18)*('[1]DATAS 5'!$H$8+'[1]DATAS 5'!$H$9)/12-'[1]DATAS 5'!$H$9)/'[1]PRESENTATION 5'!$C$29</f>
        <v>2060</v>
      </c>
      <c r="J131" s="78"/>
      <c r="K131" s="78"/>
      <c r="L131" s="81" t="s">
        <v>47</v>
      </c>
      <c r="M131" s="81"/>
      <c r="N131" s="78"/>
      <c r="O131" s="78"/>
      <c r="P131" s="78"/>
      <c r="Q131" s="78"/>
      <c r="R131" s="78"/>
      <c r="S131" s="78"/>
      <c r="T131" s="78"/>
      <c r="U131" s="78"/>
      <c r="V131" s="78"/>
      <c r="W131" s="79"/>
    </row>
    <row r="132" spans="1:23" hidden="1">
      <c r="A132" s="80" t="s">
        <v>48</v>
      </c>
      <c r="B132" s="81"/>
      <c r="C132" s="78">
        <f>'[1]DATAS 5'!$H$8</f>
        <v>0</v>
      </c>
      <c r="D132" s="78"/>
      <c r="E132" s="78"/>
      <c r="F132" s="78"/>
      <c r="G132" s="81"/>
      <c r="H132" s="81"/>
      <c r="I132" s="78"/>
      <c r="J132" s="78"/>
      <c r="K132" s="78"/>
      <c r="L132" s="81"/>
      <c r="M132" s="81"/>
      <c r="N132" s="78"/>
      <c r="O132" s="78"/>
      <c r="P132" s="78"/>
      <c r="Q132" s="78"/>
      <c r="R132" s="78"/>
      <c r="S132" s="78"/>
      <c r="T132" s="78"/>
      <c r="U132" s="78"/>
      <c r="V132" s="78"/>
      <c r="W132" s="79"/>
    </row>
    <row r="133" spans="1:23" hidden="1">
      <c r="A133" s="80" t="s">
        <v>49</v>
      </c>
      <c r="B133" s="81"/>
      <c r="C133" s="78">
        <f>'[1]DATAS 5'!H111</f>
        <v>1.1261624192640001</v>
      </c>
      <c r="D133" s="78"/>
      <c r="E133" s="78"/>
      <c r="F133" s="78"/>
      <c r="G133" s="81" t="s">
        <v>50</v>
      </c>
      <c r="H133" s="81"/>
      <c r="I133" s="78">
        <f>'[1]DATAS 5'!$H$12*('[1]DATAS 5'!$C$3+'[1]DATAS 5'!$C$4+'[1]DATAS 5'!$C$5+'[1]DATAS 5'!$C$6+'[1]DATAS 5'!$C$7)</f>
        <v>0</v>
      </c>
      <c r="J133" s="78"/>
      <c r="K133" s="78"/>
      <c r="L133" s="81" t="str">
        <f>+'[1]PRESENTATION 5'!$A$44</f>
        <v>FIT OUT</v>
      </c>
      <c r="M133" s="81"/>
      <c r="N133" s="78">
        <f>+'[1]DATAS 5'!$C$328</f>
        <v>0</v>
      </c>
      <c r="O133" s="78">
        <f>+'[1]PRESENTATION 5'!$B$44</f>
        <v>0</v>
      </c>
      <c r="P133" s="78">
        <f>+'[1]PRESENTATION 5'!$C$44</f>
        <v>0</v>
      </c>
      <c r="Q133" s="78"/>
      <c r="R133" s="78"/>
      <c r="S133" s="78"/>
      <c r="T133" s="78"/>
      <c r="U133" s="78"/>
      <c r="V133" s="78"/>
      <c r="W133" s="79"/>
    </row>
    <row r="134" spans="1:23" hidden="1">
      <c r="A134" s="80" t="s">
        <v>51</v>
      </c>
      <c r="B134" s="81"/>
      <c r="C134" s="78">
        <f>'[1]DATAS 5'!$H$6</f>
        <v>0</v>
      </c>
      <c r="D134" s="78"/>
      <c r="E134" s="78"/>
      <c r="F134" s="78"/>
      <c r="G134" s="81" t="s">
        <v>52</v>
      </c>
      <c r="H134" s="81"/>
      <c r="I134" s="78">
        <f>'[1]DATAS 5'!$H$13*('[1]DATAS 5'!$C$3+'[1]DATAS 5'!$C$4+'[1]DATAS 5'!$C$5+'[1]DATAS 5'!$C$6+'[1]DATAS 5'!$C$7)+'[1]DATAS 5'!$H$14*'[1]DATAS 5'!$C$3+'[1]DATAS 5'!$H$15*13*('[1]DATAS 5'!$C$8+'[1]DATAS 5'!$C$9)</f>
        <v>0</v>
      </c>
      <c r="J134" s="78"/>
      <c r="K134" s="78"/>
      <c r="L134" s="81" t="str">
        <f>+'[1]PRESENTATION 5'!$A$45</f>
        <v>FURNITURES</v>
      </c>
      <c r="M134" s="81"/>
      <c r="N134" s="78">
        <f>+'[1]DATAS 5'!$C$329</f>
        <v>0</v>
      </c>
      <c r="O134" s="78">
        <f>+'[1]PRESENTATION 5'!$B$45</f>
        <v>0</v>
      </c>
      <c r="P134" s="78">
        <f>+'[1]PRESENTATION 5'!$C$45</f>
        <v>0</v>
      </c>
      <c r="Q134" s="78"/>
      <c r="R134" s="78"/>
      <c r="S134" s="78"/>
      <c r="T134" s="78"/>
      <c r="U134" s="78"/>
      <c r="V134" s="78"/>
      <c r="W134" s="79"/>
    </row>
    <row r="135" spans="1:23" hidden="1">
      <c r="A135" s="83"/>
      <c r="B135" s="78"/>
      <c r="C135" s="78"/>
      <c r="D135" s="78"/>
      <c r="E135" s="78"/>
      <c r="F135" s="78"/>
      <c r="G135" s="78"/>
      <c r="H135" s="78"/>
      <c r="I135" s="78"/>
      <c r="J135" s="78"/>
      <c r="K135" s="78"/>
      <c r="L135" s="81" t="str">
        <f>+'[1]PRESENTATION 5'!$A$46</f>
        <v>WORKS 1</v>
      </c>
      <c r="M135" s="81"/>
      <c r="N135" s="78">
        <f>+'[1]DATAS 5'!$C$330</f>
        <v>0</v>
      </c>
      <c r="O135" s="78">
        <f>+'[1]PRESENTATION 5'!$B$46</f>
        <v>0</v>
      </c>
      <c r="P135" s="78">
        <f>+'[1]PRESENTATION 5'!$C$46</f>
        <v>0</v>
      </c>
      <c r="Q135" s="78"/>
      <c r="R135" s="78"/>
      <c r="S135" s="78"/>
      <c r="T135" s="78"/>
      <c r="U135" s="78"/>
      <c r="V135" s="78"/>
      <c r="W135" s="79"/>
    </row>
    <row r="136" spans="1:23" hidden="1">
      <c r="A136" s="80" t="str">
        <f>'[1]DATAS 5'!$A$3</f>
        <v xml:space="preserve">Office area </v>
      </c>
      <c r="B136" s="81"/>
      <c r="C136" s="78">
        <f>'[1]DATAS 5'!$C$3</f>
        <v>1000</v>
      </c>
      <c r="D136" s="78">
        <f>'[1]DATAS 5'!$C$11</f>
        <v>1</v>
      </c>
      <c r="E136" s="78"/>
      <c r="F136" s="78"/>
      <c r="G136" s="81"/>
      <c r="H136" s="81"/>
      <c r="I136" s="78"/>
      <c r="J136" s="78"/>
      <c r="K136" s="78"/>
      <c r="L136" s="81" t="str">
        <f>+'[1]PRESENTATION 5'!$A$47</f>
        <v>WORKS 2</v>
      </c>
      <c r="M136" s="81"/>
      <c r="N136" s="78">
        <f>+'[1]DATAS 5'!$C$331</f>
        <v>0</v>
      </c>
      <c r="O136" s="78">
        <f>+'[1]PRESENTATION 5'!$B$47</f>
        <v>0</v>
      </c>
      <c r="P136" s="78">
        <f>+'[1]PRESENTATION 5'!$C$47</f>
        <v>0</v>
      </c>
      <c r="Q136" s="78"/>
      <c r="R136" s="78"/>
      <c r="S136" s="78"/>
      <c r="T136" s="78"/>
      <c r="U136" s="78"/>
      <c r="V136" s="78"/>
      <c r="W136" s="79"/>
    </row>
    <row r="137" spans="1:23" hidden="1">
      <c r="A137" s="80" t="str">
        <f>'[1]DATAS 5'!$A$4</f>
        <v>Archive area</v>
      </c>
      <c r="B137" s="81"/>
      <c r="C137" s="78">
        <f>'[1]DATAS 5'!$C$4</f>
        <v>10</v>
      </c>
      <c r="D137" s="78">
        <f>'[1]DATAS 5'!$C$12</f>
        <v>1</v>
      </c>
      <c r="E137" s="78"/>
      <c r="F137" s="78"/>
      <c r="G137" s="81" t="s">
        <v>53</v>
      </c>
      <c r="H137" s="81"/>
      <c r="I137" s="78">
        <f>('[1]DATAS 5'!$C$3*'[1]DATAS 5'!$C$11*'[1]PRESENTATION 5'!$C$29-'[1]DATAS 5'!$C$3*'[1]DATAS 5'!$C$11*'[1]DATAS 5'!$H$8/12-'[1]DATAS 5'!$H$9)/'[1]DATAS 5'!$C$3/'[1]PRESENTATION 5'!$C$29</f>
        <v>1</v>
      </c>
      <c r="J137" s="78"/>
      <c r="K137" s="78"/>
      <c r="L137" s="81" t="str">
        <f>+'[1]PRESENTATION 5'!$A$48</f>
        <v>WORKS 3</v>
      </c>
      <c r="M137" s="81"/>
      <c r="N137" s="78">
        <f>+'[1]DATAS 5'!$C$332</f>
        <v>0</v>
      </c>
      <c r="O137" s="78">
        <f>+'[1]PRESENTATION 5'!$B$48</f>
        <v>0</v>
      </c>
      <c r="P137" s="78">
        <f>+'[1]PRESENTATION 5'!$C$48</f>
        <v>0</v>
      </c>
      <c r="Q137" s="78"/>
      <c r="R137" s="78"/>
      <c r="S137" s="78"/>
      <c r="T137" s="78"/>
      <c r="U137" s="78"/>
      <c r="V137" s="78"/>
      <c r="W137" s="79"/>
    </row>
    <row r="138" spans="1:23" hidden="1">
      <c r="A138" s="80" t="str">
        <f>'[1]DATAS 5'!$A$5</f>
        <v>Storage area</v>
      </c>
      <c r="B138" s="81"/>
      <c r="C138" s="78">
        <f>'[1]DATAS 5'!$C$5</f>
        <v>10</v>
      </c>
      <c r="D138" s="78">
        <f>'[1]DATAS 5'!$C$14</f>
        <v>1</v>
      </c>
      <c r="E138" s="78"/>
      <c r="F138" s="78"/>
      <c r="G138" s="81" t="s">
        <v>54</v>
      </c>
      <c r="H138" s="81"/>
      <c r="I138" s="78">
        <f>(('[1]DATAS 5'!$C$3*'[1]DATAS 5'!$C$11+'[1]DATAS 5'!$C$3*'[1]DATAS 5'!$C$13)*'[1]PRESENTATION 5'!$C$29-('[1]DATAS 5'!$C$3*'[1]DATAS 5'!$C$11+'[1]DATAS 5'!$C$3*'[1]DATAS 5'!$C$13)*'[1]DATAS 5'!$H$8/12-'[1]DATAS 5'!$H$9)/'[1]DATAS 5'!$C$3/'[1]PRESENTATION 5'!$C$29</f>
        <v>2</v>
      </c>
      <c r="J138" s="78"/>
      <c r="K138" s="78"/>
      <c r="L138" s="81" t="str">
        <f>+'[1]PRESENTATION 5'!$A$49</f>
        <v>WORKS 4</v>
      </c>
      <c r="M138" s="81"/>
      <c r="N138" s="78">
        <f>+'[1]DATAS 5'!$C$333</f>
        <v>0</v>
      </c>
      <c r="O138" s="78">
        <f>+'[1]PRESENTATION 5'!$B$49</f>
        <v>0</v>
      </c>
      <c r="P138" s="78">
        <f>+'[1]PRESENTATION 5'!$C$49</f>
        <v>0</v>
      </c>
      <c r="Q138" s="78"/>
      <c r="R138" s="78"/>
      <c r="S138" s="78"/>
      <c r="T138" s="78"/>
      <c r="U138" s="78"/>
      <c r="V138" s="78"/>
      <c r="W138" s="79"/>
    </row>
    <row r="139" spans="1:23" hidden="1">
      <c r="A139" s="80" t="str">
        <f>'[1]DATAS 5'!$A$6</f>
        <v>Other Area 1</v>
      </c>
      <c r="B139" s="81"/>
      <c r="C139" s="78">
        <f>'[1]DATAS 5'!$C$6</f>
        <v>10</v>
      </c>
      <c r="D139" s="78">
        <f>'[1]DATAS 5'!$C$15</f>
        <v>1</v>
      </c>
      <c r="E139" s="78"/>
      <c r="F139" s="78"/>
      <c r="G139" s="81" t="s">
        <v>55</v>
      </c>
      <c r="H139" s="81"/>
      <c r="I139" s="78">
        <f>(('[1]DATAS 5'!$C$3*'[1]DATAS 5'!$C$11+'[1]DATAS 5'!$C$4*'[1]DATAS 5'!$C$12+'[1]DATAS 5'!$C$13*'[1]DATAS 5'!$C$3+'[1]DATAS 5'!$C$14*'[1]DATAS 5'!$C$5+'[1]DATAS 5'!$C$6*'[1]DATAS 5'!$C$15+'[1]DATAS 5'!$C$7*'[1]DATAS 5'!$C$16+'[1]DATAS 5'!$C$8*'[1]DATAS 5'!$C$17+'[1]DATAS 5'!$C$9*'[1]DATAS 5'!$C$18)*'[1]PRESENTATION 5'!$C$29-('[1]DATAS 5'!$C$3*'[1]DATAS 5'!$C$11+'[1]DATAS 5'!$C$4*'[1]DATAS 5'!$C$12+'[1]DATAS 5'!$C$13*'[1]DATAS 5'!$C$3+'[1]DATAS 5'!$C$14*'[1]DATAS 5'!$C$5+'[1]DATAS 5'!$C$6*'[1]DATAS 5'!$C$15+'[1]DATAS 5'!$C$7*'[1]DATAS 5'!$C$16+'[1]DATAS 5'!$C$8*'[1]DATAS 5'!$C$17+'[1]DATAS 5'!$C$9*'[1]DATAS 5'!$C$18)*('[1]DATAS 5'!$H$8+'[1]DATAS 5'!$H$9)/12-'[1]DATAS 5'!$H$9)/'[1]PRESENTATION 5'!$C$29/('[1]DATAS 5'!$C$3+'[1]DATAS 5'!$C$4+'[1]DATAS 5'!$C$5+'[1]DATAS 5'!$C$6+'[1]DATAS 5'!$C$7)</f>
        <v>1.9807692307692308</v>
      </c>
      <c r="J139" s="78"/>
      <c r="K139" s="78"/>
      <c r="L139" s="81" t="str">
        <f>+'[1]PRESENTATION 5'!$A$50</f>
        <v>TOTAL</v>
      </c>
      <c r="M139" s="81"/>
      <c r="N139" s="78"/>
      <c r="O139" s="78"/>
      <c r="P139" s="78">
        <f>+'[1]PRESENTATION 5'!$B$50</f>
        <v>0</v>
      </c>
      <c r="Q139" s="78"/>
      <c r="R139" s="78"/>
      <c r="S139" s="78"/>
      <c r="T139" s="78"/>
      <c r="U139" s="78"/>
      <c r="V139" s="78"/>
      <c r="W139" s="79"/>
    </row>
    <row r="140" spans="1:23" hidden="1">
      <c r="A140" s="80" t="str">
        <f>'[1]DATAS 5'!$A$7</f>
        <v>Other area 2</v>
      </c>
      <c r="B140" s="81"/>
      <c r="C140" s="78">
        <f>'[1]DATAS 5'!$C$7</f>
        <v>10</v>
      </c>
      <c r="D140" s="78">
        <f>'[1]DATAS 5'!$C$16</f>
        <v>1</v>
      </c>
      <c r="E140" s="78"/>
      <c r="F140" s="78"/>
      <c r="G140" s="81"/>
      <c r="H140" s="81"/>
      <c r="I140" s="78"/>
      <c r="J140" s="78"/>
      <c r="K140" s="78"/>
      <c r="L140" s="81">
        <f>+'[1]PRESENTATION 5'!$A$51</f>
        <v>0</v>
      </c>
      <c r="M140" s="81"/>
      <c r="N140" s="78"/>
      <c r="O140" s="78"/>
      <c r="P140" s="78"/>
      <c r="Q140" s="78"/>
      <c r="R140" s="78"/>
      <c r="S140" s="78"/>
      <c r="T140" s="78"/>
      <c r="U140" s="78"/>
      <c r="V140" s="78"/>
      <c r="W140" s="79"/>
    </row>
    <row r="141" spans="1:23" hidden="1">
      <c r="A141" s="80" t="str">
        <f>'[1]DATAS 5'!$A$8</f>
        <v xml:space="preserve">Other parking space </v>
      </c>
      <c r="B141" s="81"/>
      <c r="C141" s="78">
        <f>'[1]DATAS 5'!$C$8</f>
        <v>10</v>
      </c>
      <c r="D141" s="78">
        <f>'[1]DATAS 5'!$C$17</f>
        <v>1</v>
      </c>
      <c r="E141" s="78"/>
      <c r="F141" s="78"/>
      <c r="G141" s="77" t="s">
        <v>56</v>
      </c>
      <c r="H141" s="77"/>
      <c r="I141" s="78"/>
      <c r="J141" s="78"/>
      <c r="K141" s="78"/>
      <c r="L141" s="72" t="str">
        <f>'[1]PRESENTATION 5'!$L$44</f>
        <v>MOVE COST</v>
      </c>
      <c r="M141" s="72"/>
      <c r="N141">
        <f>'[1]DATAS 5'!$C$361</f>
        <v>0</v>
      </c>
      <c r="O141">
        <f>'[1]PRESENTATION 5'!$N$44</f>
        <v>0</v>
      </c>
      <c r="P141">
        <f>'[1]PRESENTATION 5'!$O$44</f>
        <v>0</v>
      </c>
      <c r="Q141" s="78"/>
      <c r="R141" s="78"/>
      <c r="S141" s="78"/>
      <c r="T141" s="78"/>
      <c r="U141" s="78"/>
      <c r="V141" s="78"/>
      <c r="W141" s="79"/>
    </row>
    <row r="142" spans="1:23" hidden="1">
      <c r="A142" s="80" t="str">
        <f>'[1]DATAS 5'!$A$9</f>
        <v>Parking spaces</v>
      </c>
      <c r="B142" s="81"/>
      <c r="C142" s="78">
        <f>'[1]DATAS 5'!$C$9</f>
        <v>10</v>
      </c>
      <c r="D142" s="78">
        <f>'[1]DATAS 5'!$C$18</f>
        <v>1</v>
      </c>
      <c r="E142" s="78"/>
      <c r="F142" s="78"/>
      <c r="G142" s="81"/>
      <c r="H142" s="81"/>
      <c r="I142" s="78"/>
      <c r="J142" s="78"/>
      <c r="K142" s="78"/>
      <c r="L142" s="72" t="str">
        <f>'[1]PRESENTATION 5'!$L$45</f>
        <v>REINSTATEMENT COST Future</v>
      </c>
      <c r="M142" s="72"/>
      <c r="N142">
        <f>'[1]DATAS 5'!$C$362</f>
        <v>0</v>
      </c>
      <c r="O142">
        <f>'[1]PRESENTATION 5'!$N$45</f>
        <v>0</v>
      </c>
      <c r="P142">
        <f>'[1]PRESENTATION 5'!$O$45</f>
        <v>0</v>
      </c>
      <c r="Q142" s="78"/>
      <c r="R142" s="78"/>
      <c r="S142" s="78"/>
      <c r="T142" s="78"/>
      <c r="U142" s="78"/>
      <c r="V142" s="78"/>
      <c r="W142" s="79"/>
    </row>
    <row r="143" spans="1:23" hidden="1">
      <c r="A143" s="80">
        <f>'[1]DATAS 5'!$A$10</f>
        <v>0</v>
      </c>
      <c r="B143" s="81"/>
      <c r="C143" s="78">
        <f>'[1]DATAS 5'!$C$10</f>
        <v>0</v>
      </c>
      <c r="D143" s="78">
        <f>'[1]DATAS 5'!$C$19</f>
        <v>0</v>
      </c>
      <c r="E143" s="78"/>
      <c r="F143" s="78"/>
      <c r="G143" s="81" t="str">
        <f>G130</f>
        <v>Total headline rent</v>
      </c>
      <c r="H143" s="81"/>
      <c r="I143" s="78">
        <f>I130+I133+I134</f>
        <v>2060</v>
      </c>
      <c r="J143" s="78"/>
      <c r="K143" s="78"/>
      <c r="L143" s="72" t="str">
        <f>'[1]PRESENTATION 5'!$L$46</f>
        <v>REINSTATEMENT COST Current</v>
      </c>
      <c r="M143" s="72"/>
      <c r="N143">
        <f>'[1]DATAS 5'!$C$363</f>
        <v>0</v>
      </c>
      <c r="O143">
        <f>'[1]PRESENTATION 5'!$N$46</f>
        <v>0</v>
      </c>
      <c r="P143">
        <f>'[1]PRESENTATION 5'!$O$46</f>
        <v>0</v>
      </c>
      <c r="Q143" s="78"/>
      <c r="R143" s="78"/>
      <c r="S143" s="78"/>
      <c r="T143" s="78"/>
      <c r="U143" s="78"/>
      <c r="V143" s="78"/>
      <c r="W143" s="79"/>
    </row>
    <row r="144" spans="1:23" hidden="1">
      <c r="A144" s="80" t="s">
        <v>57</v>
      </c>
      <c r="B144" s="81"/>
      <c r="C144" s="78"/>
      <c r="D144" s="78">
        <f>'[1]DATAS 5'!$C$13</f>
        <v>1</v>
      </c>
      <c r="E144" s="78"/>
      <c r="F144" s="78"/>
      <c r="G144" s="81" t="str">
        <f>G131</f>
        <v>Total net effective rent</v>
      </c>
      <c r="H144" s="81"/>
      <c r="I144" s="78">
        <f>I131+I133+I134</f>
        <v>2060</v>
      </c>
      <c r="J144" s="78"/>
      <c r="K144" s="78"/>
      <c r="L144" s="72" t="str">
        <f>'[1]PRESENTATION 5'!$L$47</f>
        <v>WORKS 2</v>
      </c>
      <c r="M144" s="72"/>
      <c r="N144">
        <f>'[1]DATAS 5'!$C$364</f>
        <v>0</v>
      </c>
      <c r="O144">
        <f>'[1]PRESENTATION 5'!$N$47</f>
        <v>0</v>
      </c>
      <c r="P144">
        <f>'[1]PRESENTATION 5'!$O$47</f>
        <v>0</v>
      </c>
      <c r="Q144" s="78"/>
      <c r="R144" s="78"/>
      <c r="S144" s="78"/>
      <c r="T144" s="78"/>
      <c r="U144" s="78"/>
      <c r="V144" s="78"/>
      <c r="W144" s="79"/>
    </row>
    <row r="145" spans="1:23" hidden="1">
      <c r="A145" s="80"/>
      <c r="B145" s="81"/>
      <c r="C145" s="78"/>
      <c r="D145" s="78"/>
      <c r="E145" s="78"/>
      <c r="F145" s="78"/>
      <c r="G145" s="81"/>
      <c r="H145" s="81"/>
      <c r="I145" s="78"/>
      <c r="J145" s="78"/>
      <c r="K145" s="78"/>
      <c r="L145" s="72" t="str">
        <f>'[1]PRESENTATION 5'!$L$48</f>
        <v>WORKS 3</v>
      </c>
      <c r="M145" s="72"/>
      <c r="N145">
        <f>'[1]DATAS 5'!$C$365</f>
        <v>0</v>
      </c>
      <c r="O145">
        <f>'[1]PRESENTATION 5'!$N$48</f>
        <v>0</v>
      </c>
      <c r="P145">
        <f>'[1]PRESENTATION 5'!$O$48</f>
        <v>0</v>
      </c>
      <c r="Q145" s="78"/>
      <c r="R145" s="78"/>
      <c r="S145" s="78"/>
      <c r="T145" s="78"/>
      <c r="U145" s="78"/>
      <c r="V145" s="78"/>
      <c r="W145" s="79"/>
    </row>
    <row r="146" spans="1:23" hidden="1">
      <c r="A146" s="80" t="str">
        <f>'[1]DATAS 5'!$F$12</f>
        <v>Service charges</v>
      </c>
      <c r="B146" s="81"/>
      <c r="C146" s="78">
        <f>'[1]DATAS 5'!$H$12</f>
        <v>0</v>
      </c>
      <c r="D146" s="78"/>
      <c r="E146" s="78"/>
      <c r="F146" s="78"/>
      <c r="G146" s="81" t="str">
        <f>G137</f>
        <v>Net effective office rent</v>
      </c>
      <c r="H146" s="81"/>
      <c r="I146" s="78">
        <f>I137+C146+C147+C148</f>
        <v>1</v>
      </c>
      <c r="J146" s="78"/>
      <c r="K146" s="78"/>
      <c r="L146" s="72" t="str">
        <f>'[1]PRESENTATION 5'!$L$49</f>
        <v>WORKS 4</v>
      </c>
      <c r="M146" s="72"/>
      <c r="N146">
        <f>'[1]DATAS 5'!$C$366</f>
        <v>0</v>
      </c>
      <c r="O146">
        <f>'[1]PRESENTATION 5'!$N$49</f>
        <v>0</v>
      </c>
      <c r="P146">
        <f>'[1]PRESENTATION 5'!$O$49</f>
        <v>0</v>
      </c>
      <c r="Q146" s="78"/>
      <c r="R146" s="78"/>
      <c r="S146" s="78"/>
      <c r="T146" s="78"/>
      <c r="U146" s="78"/>
      <c r="V146" s="78"/>
      <c r="W146" s="79"/>
    </row>
    <row r="147" spans="1:23" hidden="1">
      <c r="A147" s="80" t="str">
        <f>'[1]DATAS 5'!$F$13</f>
        <v>Land tax</v>
      </c>
      <c r="B147" s="81"/>
      <c r="C147" s="78">
        <f>'[1]DATAS 5'!$H$13</f>
        <v>0</v>
      </c>
      <c r="D147" s="78"/>
      <c r="E147" s="78"/>
      <c r="F147" s="78"/>
      <c r="G147" s="81" t="str">
        <f t="shared" ref="G147:G149" si="4">G138</f>
        <v>Net effective office+ ICR rent</v>
      </c>
      <c r="H147" s="81"/>
      <c r="I147" s="78">
        <f>I138+C146+C147+C148</f>
        <v>2</v>
      </c>
      <c r="J147" s="78"/>
      <c r="K147" s="78"/>
      <c r="L147" s="72" t="str">
        <f>'[1]PRESENTATION 5'!$L$50</f>
        <v>WORKS 5</v>
      </c>
      <c r="M147" s="72"/>
      <c r="N147">
        <f>'[1]DATAS 5'!$C$367</f>
        <v>0</v>
      </c>
      <c r="O147">
        <f>'[1]PRESENTATION 5'!$N$50</f>
        <v>0</v>
      </c>
      <c r="P147">
        <f>'[1]PRESENTATION 5'!$O$50</f>
        <v>0</v>
      </c>
      <c r="Q147" s="78"/>
      <c r="R147" s="78"/>
      <c r="S147" s="78"/>
      <c r="T147" s="78"/>
      <c r="U147" s="78"/>
      <c r="V147" s="78"/>
      <c r="W147" s="79"/>
    </row>
    <row r="148" spans="1:23" hidden="1">
      <c r="A148" s="80" t="str">
        <f>'[1]DATAS 5'!$F$14</f>
        <v>Office  tax</v>
      </c>
      <c r="B148" s="81"/>
      <c r="C148" s="78">
        <f>'[1]DATAS 5'!$H$14</f>
        <v>0</v>
      </c>
      <c r="D148" s="78"/>
      <c r="E148" s="78"/>
      <c r="F148" s="78"/>
      <c r="G148" s="81" t="str">
        <f t="shared" si="4"/>
        <v>Net effective global rent</v>
      </c>
      <c r="H148" s="81"/>
      <c r="I148" s="78">
        <f>I139+C146+C147+C148</f>
        <v>1.9807692307692308</v>
      </c>
      <c r="J148" s="78"/>
      <c r="K148" s="78"/>
      <c r="L148" s="72" t="str">
        <f>'[1]PRESENTATION 5'!$L$51</f>
        <v>WORKS 6</v>
      </c>
      <c r="M148" s="72"/>
      <c r="N148">
        <f>'[1]DATAS 5'!$C$368</f>
        <v>0</v>
      </c>
      <c r="O148">
        <f>'[1]PRESENTATION 5'!$N$51</f>
        <v>0</v>
      </c>
      <c r="P148">
        <f>'[1]PRESENTATION 5'!$O$51</f>
        <v>0</v>
      </c>
      <c r="Q148" s="78"/>
      <c r="R148" s="78"/>
      <c r="S148" s="78"/>
      <c r="T148" s="78"/>
      <c r="U148" s="78"/>
      <c r="V148" s="78"/>
      <c r="W148" s="79"/>
    </row>
    <row r="149" spans="1:23" hidden="1">
      <c r="A149" s="80" t="str">
        <f>'[1]DATAS 5'!$F$15</f>
        <v>Car park tax</v>
      </c>
      <c r="B149" s="81"/>
      <c r="C149" s="78">
        <f>'[1]DATAS 5'!$H$15</f>
        <v>0</v>
      </c>
      <c r="D149" s="78"/>
      <c r="E149" s="78"/>
      <c r="F149" s="78"/>
      <c r="G149" s="81">
        <f t="shared" si="4"/>
        <v>0</v>
      </c>
      <c r="H149" s="81"/>
      <c r="I149" s="78"/>
      <c r="J149" s="78"/>
      <c r="K149" s="78"/>
      <c r="L149" s="72" t="str">
        <f>'[1]PRESENTATION 5'!$L$52</f>
        <v>WORKS 7</v>
      </c>
      <c r="M149" s="72"/>
      <c r="N149">
        <f>'[1]DATAS 5'!$C$369</f>
        <v>0</v>
      </c>
      <c r="O149">
        <f>'[1]PRESENTATION 5'!$N$52</f>
        <v>0</v>
      </c>
      <c r="P149">
        <f>'[1]PRESENTATION 5'!$O$52</f>
        <v>0</v>
      </c>
      <c r="Q149" s="78"/>
      <c r="R149" s="78"/>
      <c r="S149" s="78"/>
      <c r="T149" s="78"/>
      <c r="U149" s="78"/>
      <c r="V149" s="78"/>
      <c r="W149" s="79"/>
    </row>
    <row r="150" spans="1:23" hidden="1">
      <c r="A150" s="80"/>
      <c r="B150" s="81"/>
      <c r="C150" s="84">
        <f>'[1]DATAS 5'!$H$16</f>
        <v>0</v>
      </c>
      <c r="D150" s="78"/>
      <c r="E150" s="78"/>
      <c r="F150" s="78"/>
      <c r="G150" s="81"/>
      <c r="H150" s="81"/>
      <c r="I150" s="78"/>
      <c r="J150" s="78"/>
      <c r="K150" s="78"/>
      <c r="L150" s="72" t="str">
        <f>'[1]PRESENTATION 5'!$L$53</f>
        <v>WORKS 8</v>
      </c>
      <c r="M150" s="72"/>
      <c r="N150">
        <f>'[1]DATAS 5'!$C$370</f>
        <v>0</v>
      </c>
      <c r="O150">
        <f>'[1]PRESENTATION 5'!$N$53</f>
        <v>0</v>
      </c>
      <c r="P150">
        <f>'[1]PRESENTATION 5'!$O$53</f>
        <v>0</v>
      </c>
      <c r="Q150" s="78"/>
      <c r="R150" s="78"/>
      <c r="S150" s="78"/>
      <c r="T150" s="78"/>
      <c r="U150" s="78"/>
      <c r="V150" s="78"/>
      <c r="W150" s="79"/>
    </row>
    <row r="151" spans="1:23" hidden="1">
      <c r="A151" s="80"/>
      <c r="B151" s="81"/>
      <c r="C151" s="78">
        <f>'[1]DATAS 5'!$H$17</f>
        <v>0</v>
      </c>
      <c r="D151" s="78"/>
      <c r="E151" s="78"/>
      <c r="F151" s="78"/>
      <c r="G151" s="81"/>
      <c r="H151" s="81"/>
      <c r="I151" s="78"/>
      <c r="J151" s="78"/>
      <c r="K151" s="78"/>
      <c r="L151" s="72" t="str">
        <f>'[1]PRESENTATION 5'!$L$54</f>
        <v>TOTAL</v>
      </c>
      <c r="M151" s="72"/>
      <c r="P151">
        <f>'[1]PRESENTATION 5'!$O$54</f>
        <v>0</v>
      </c>
      <c r="Q151" s="78"/>
      <c r="R151" s="78"/>
      <c r="S151" s="78"/>
      <c r="T151" s="78"/>
      <c r="U151" s="78"/>
      <c r="V151" s="78"/>
      <c r="W151" s="79"/>
    </row>
    <row r="152" spans="1:23" ht="13.5" hidden="1" thickBot="1">
      <c r="A152" s="85"/>
      <c r="B152" s="86"/>
      <c r="C152" s="87"/>
      <c r="D152" s="87"/>
      <c r="E152" s="87"/>
      <c r="F152" s="87"/>
      <c r="G152" s="87"/>
      <c r="H152" s="87"/>
      <c r="I152" s="87"/>
      <c r="J152" s="87"/>
      <c r="K152" s="87"/>
      <c r="L152" s="87">
        <f>P151+P139</f>
        <v>0</v>
      </c>
      <c r="M152" s="87"/>
      <c r="N152" s="87"/>
      <c r="O152" s="87"/>
      <c r="P152" s="87"/>
      <c r="Q152" s="87"/>
      <c r="R152" s="87"/>
      <c r="S152" s="87"/>
      <c r="T152" s="87"/>
      <c r="U152" s="87"/>
      <c r="V152" s="87"/>
      <c r="W152" s="88"/>
    </row>
    <row r="153" spans="1:23" ht="13.5" hidden="1" thickBot="1"/>
    <row r="154" spans="1:23" hidden="1">
      <c r="A154" s="73" t="s">
        <v>62</v>
      </c>
      <c r="B154" s="74"/>
      <c r="C154" s="74"/>
      <c r="D154" s="74"/>
      <c r="E154" s="74"/>
      <c r="F154" s="74"/>
      <c r="G154" s="74"/>
      <c r="H154" s="74"/>
      <c r="I154" s="74"/>
      <c r="J154" s="74"/>
      <c r="K154" s="74"/>
      <c r="L154" s="74"/>
      <c r="M154" s="74"/>
      <c r="N154" s="74"/>
      <c r="O154" s="74"/>
      <c r="P154" s="74"/>
      <c r="Q154" s="74"/>
      <c r="R154" s="74"/>
      <c r="S154" s="74"/>
      <c r="T154" s="74"/>
      <c r="U154" s="74"/>
      <c r="V154" s="74"/>
      <c r="W154" s="75"/>
    </row>
    <row r="155" spans="1:23" hidden="1">
      <c r="A155" s="76" t="s">
        <v>39</v>
      </c>
      <c r="B155" s="77"/>
      <c r="C155" s="78"/>
      <c r="D155" s="78"/>
      <c r="E155" s="78"/>
      <c r="F155" s="78"/>
      <c r="G155" s="77" t="s">
        <v>40</v>
      </c>
      <c r="H155" s="77"/>
      <c r="I155" s="78"/>
      <c r="J155" s="78"/>
      <c r="K155" s="78"/>
      <c r="L155" s="77" t="s">
        <v>41</v>
      </c>
      <c r="M155" s="77"/>
      <c r="N155" s="78"/>
      <c r="O155" s="78"/>
      <c r="P155" s="78"/>
      <c r="Q155" s="78"/>
      <c r="R155" s="78"/>
      <c r="S155" s="78"/>
      <c r="T155" s="78"/>
      <c r="U155" s="78"/>
      <c r="V155" s="78"/>
      <c r="W155" s="79"/>
    </row>
    <row r="156" spans="1:23" hidden="1">
      <c r="A156" s="80" t="s">
        <v>42</v>
      </c>
      <c r="B156" s="81"/>
      <c r="C156" s="82">
        <f>'[1]DATAS 6'!$H$3</f>
        <v>41640</v>
      </c>
      <c r="D156" s="78"/>
      <c r="E156" s="78"/>
      <c r="F156" s="78"/>
      <c r="G156" s="81" t="s">
        <v>43</v>
      </c>
      <c r="H156" s="81"/>
      <c r="I156" s="78">
        <f>'[1]DATAS 6'!$C$3*'[1]DATAS 6'!$C$11+'[1]DATAS 6'!$C$4*'[1]DATAS 6'!$C$12+'[1]DATAS 6'!$C$13*'[1]DATAS 6'!$C$3+'[1]DATAS 6'!$C$14*'[1]DATAS 6'!$C$5+'[1]DATAS 6'!$C$6*'[1]DATAS 6'!$C$15+'[1]DATAS 6'!$C$7*'[1]DATAS 6'!$C$16+'[1]DATAS 6'!$C$8*'[1]DATAS 6'!$C$17+'[1]DATAS 6'!$C$9*'[1]DATAS 6'!$C$18</f>
        <v>2060</v>
      </c>
      <c r="J156" s="78"/>
      <c r="K156" s="78"/>
      <c r="L156" s="81" t="s">
        <v>44</v>
      </c>
      <c r="M156" s="81"/>
      <c r="N156" s="78"/>
      <c r="O156" s="78"/>
      <c r="P156" s="78"/>
      <c r="Q156" s="78"/>
      <c r="R156" s="78"/>
      <c r="S156" s="78"/>
      <c r="T156" s="78"/>
      <c r="U156" s="78"/>
      <c r="V156" s="78"/>
      <c r="W156" s="79"/>
    </row>
    <row r="157" spans="1:23" hidden="1">
      <c r="A157" s="80" t="s">
        <v>45</v>
      </c>
      <c r="B157" s="81"/>
      <c r="C157" s="78">
        <f>'[1]DATAS 6'!$H$5</f>
        <v>9</v>
      </c>
      <c r="D157" s="78"/>
      <c r="E157" s="78"/>
      <c r="F157" s="78"/>
      <c r="G157" s="81" t="s">
        <v>46</v>
      </c>
      <c r="H157" s="81"/>
      <c r="I157" s="78">
        <f>(('[1]DATAS 6'!$C$3*'[1]DATAS 6'!$C$11+'[1]DATAS 6'!$C$4*'[1]DATAS 6'!$C$12+'[1]DATAS 6'!$C$13*'[1]DATAS 6'!$C$3+'[1]DATAS 6'!$C$14*'[1]DATAS 6'!$C$5+'[1]DATAS 6'!$C$6*'[1]DATAS 6'!$C$15+'[1]DATAS 6'!$C$7*'[1]DATAS 6'!$C$16+'[1]DATAS 6'!$C$8*'[1]DATAS 6'!$C$17+'[1]DATAS 6'!$C$9*'[1]DATAS 6'!$C$18)*'[1]PRESENTATION 6'!$C$29-('[1]DATAS 6'!$C$3*'[1]DATAS 6'!$C$11+'[1]DATAS 6'!$C$4*'[1]DATAS 6'!$C$12+'[1]DATAS 6'!$C$13*'[1]DATAS 6'!$C$3+'[1]DATAS 6'!$C$14*'[1]DATAS 6'!$C$5+'[1]DATAS 6'!$C$6*'[1]DATAS 6'!$C$15+'[1]DATAS 6'!$C$7*'[1]DATAS 6'!$C$16+'[1]DATAS 6'!$C$8*'[1]DATAS 6'!$C$17+'[1]DATAS 6'!$C$9*'[1]DATAS 6'!$C$18)*('[1]DATAS 6'!$H$8+'[1]DATAS 6'!$H$9)/12-'[1]DATAS 6'!$H$9)/'[1]PRESENTATION 6'!$C$29</f>
        <v>2060</v>
      </c>
      <c r="J157" s="78"/>
      <c r="K157" s="78"/>
      <c r="L157" s="81" t="s">
        <v>47</v>
      </c>
      <c r="M157" s="81"/>
      <c r="N157" s="78"/>
      <c r="O157" s="78"/>
      <c r="P157" s="78"/>
      <c r="Q157" s="78"/>
      <c r="R157" s="78"/>
      <c r="S157" s="78"/>
      <c r="T157" s="78"/>
      <c r="U157" s="78"/>
      <c r="V157" s="78"/>
      <c r="W157" s="79"/>
    </row>
    <row r="158" spans="1:23" hidden="1">
      <c r="A158" s="80" t="s">
        <v>48</v>
      </c>
      <c r="B158" s="81"/>
      <c r="C158" s="78">
        <f>'[1]DATAS 6'!$H$8</f>
        <v>0</v>
      </c>
      <c r="D158" s="78"/>
      <c r="E158" s="78"/>
      <c r="F158" s="78"/>
      <c r="G158" s="81"/>
      <c r="H158" s="81"/>
      <c r="I158" s="78"/>
      <c r="J158" s="78"/>
      <c r="K158" s="78"/>
      <c r="L158" s="81"/>
      <c r="M158" s="81"/>
      <c r="N158" s="78"/>
      <c r="O158" s="78"/>
      <c r="P158" s="78"/>
      <c r="Q158" s="78"/>
      <c r="R158" s="78"/>
      <c r="S158" s="78"/>
      <c r="T158" s="78"/>
      <c r="U158" s="78"/>
      <c r="V158" s="78"/>
      <c r="W158" s="79"/>
    </row>
    <row r="159" spans="1:23" hidden="1">
      <c r="A159" s="80" t="s">
        <v>49</v>
      </c>
      <c r="B159" s="81"/>
      <c r="C159" s="78">
        <f>'[1]DATAS 6'!H137</f>
        <v>0</v>
      </c>
      <c r="D159" s="78"/>
      <c r="E159" s="78"/>
      <c r="F159" s="78"/>
      <c r="G159" s="81" t="s">
        <v>50</v>
      </c>
      <c r="H159" s="81"/>
      <c r="I159" s="78">
        <f>'[1]DATAS 6'!$H$12*('[1]DATAS 6'!$C$3+'[1]DATAS 6'!$C$4+'[1]DATAS 6'!$C$5+'[1]DATAS 6'!$C$6+'[1]DATAS 6'!$C$7)</f>
        <v>0</v>
      </c>
      <c r="J159" s="78"/>
      <c r="K159" s="78"/>
      <c r="L159" s="81" t="str">
        <f>+'[1]PRESENTATION 6'!$A$44</f>
        <v>FIT OUT</v>
      </c>
      <c r="M159" s="81"/>
      <c r="N159" s="78">
        <f>+'[1]DATAS 6'!$C$328</f>
        <v>0</v>
      </c>
      <c r="O159" s="78">
        <f>+'[1]PRESENTATION 6'!$B$44</f>
        <v>0</v>
      </c>
      <c r="P159" s="78">
        <f>+'[1]PRESENTATION 6'!$C$44</f>
        <v>0</v>
      </c>
      <c r="Q159" s="78"/>
      <c r="R159" s="78"/>
      <c r="S159" s="78"/>
      <c r="T159" s="78"/>
      <c r="U159" s="78"/>
      <c r="V159" s="78"/>
      <c r="W159" s="79"/>
    </row>
    <row r="160" spans="1:23" hidden="1">
      <c r="A160" s="80" t="s">
        <v>51</v>
      </c>
      <c r="B160" s="81"/>
      <c r="C160" s="78">
        <f>'[1]DATAS 6'!$H$6</f>
        <v>0</v>
      </c>
      <c r="D160" s="78"/>
      <c r="E160" s="78"/>
      <c r="F160" s="78"/>
      <c r="G160" s="81" t="s">
        <v>52</v>
      </c>
      <c r="H160" s="81"/>
      <c r="I160" s="78">
        <f>'[1]DATAS 6'!$H$13*('[1]DATAS 6'!$C$3+'[1]DATAS 6'!$C$4+'[1]DATAS 6'!$C$5+'[1]DATAS 6'!$C$6+'[1]DATAS 6'!$C$7)+'[1]DATAS 6'!$H$14*'[1]DATAS 6'!$C$3+'[1]DATAS 6'!$H$15*13*('[1]DATAS 6'!$C$8+'[1]DATAS 6'!$C$9)</f>
        <v>0</v>
      </c>
      <c r="J160" s="78"/>
      <c r="K160" s="78"/>
      <c r="L160" s="81" t="str">
        <f>+'[1]PRESENTATION 6'!$A$45</f>
        <v>FURNITURES</v>
      </c>
      <c r="M160" s="81"/>
      <c r="N160" s="78">
        <f>+'[1]DATAS 6'!$C$329</f>
        <v>0</v>
      </c>
      <c r="O160" s="78">
        <f>+'[1]PRESENTATION 6'!$B$45</f>
        <v>0</v>
      </c>
      <c r="P160" s="78">
        <f>+'[1]PRESENTATION 6'!$C$45</f>
        <v>0</v>
      </c>
      <c r="Q160" s="78"/>
      <c r="R160" s="78"/>
      <c r="S160" s="78"/>
      <c r="T160" s="78"/>
      <c r="U160" s="78"/>
      <c r="V160" s="78"/>
      <c r="W160" s="79"/>
    </row>
    <row r="161" spans="1:23" hidden="1">
      <c r="A161" s="83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81" t="str">
        <f>+'[1]PRESENTATION 6'!$A$46</f>
        <v>WORKS 1</v>
      </c>
      <c r="M161" s="81"/>
      <c r="N161" s="78">
        <f>+'[1]DATAS 6'!$C$330</f>
        <v>0</v>
      </c>
      <c r="O161" s="78">
        <f>+'[1]PRESENTATION 6'!$B$46</f>
        <v>0</v>
      </c>
      <c r="P161" s="78">
        <f>+'[1]PRESENTATION 6'!$C$46</f>
        <v>0</v>
      </c>
      <c r="Q161" s="78"/>
      <c r="R161" s="78"/>
      <c r="S161" s="78"/>
      <c r="T161" s="78"/>
      <c r="U161" s="78"/>
      <c r="V161" s="78"/>
      <c r="W161" s="79"/>
    </row>
    <row r="162" spans="1:23" hidden="1">
      <c r="A162" s="80" t="str">
        <f>'[1]DATAS 6'!$A$3</f>
        <v xml:space="preserve">Office area </v>
      </c>
      <c r="B162" s="81"/>
      <c r="C162" s="78">
        <f>'[1]DATAS 6'!$C$3</f>
        <v>1000</v>
      </c>
      <c r="D162" s="78">
        <f>'[1]DATAS 6'!$C$11</f>
        <v>1</v>
      </c>
      <c r="E162" s="78"/>
      <c r="F162" s="78"/>
      <c r="G162" s="81"/>
      <c r="H162" s="81"/>
      <c r="I162" s="78"/>
      <c r="J162" s="78"/>
      <c r="K162" s="78"/>
      <c r="L162" s="81" t="str">
        <f>+'[1]PRESENTATION 6'!$A$47</f>
        <v>WORKS 2</v>
      </c>
      <c r="M162" s="81"/>
      <c r="N162" s="78">
        <f>+'[1]DATAS 6'!$C$331</f>
        <v>0</v>
      </c>
      <c r="O162" s="78">
        <f>+'[1]PRESENTATION 6'!$B$47</f>
        <v>0</v>
      </c>
      <c r="P162" s="78">
        <f>+'[1]PRESENTATION 6'!$C$47</f>
        <v>0</v>
      </c>
      <c r="Q162" s="78"/>
      <c r="R162" s="78"/>
      <c r="S162" s="78"/>
      <c r="T162" s="78"/>
      <c r="U162" s="78"/>
      <c r="V162" s="78"/>
      <c r="W162" s="79"/>
    </row>
    <row r="163" spans="1:23" hidden="1">
      <c r="A163" s="80" t="str">
        <f>'[1]DATAS 6'!$A$4</f>
        <v>Archive area</v>
      </c>
      <c r="B163" s="81"/>
      <c r="C163" s="78">
        <f>'[1]DATAS 6'!$C$4</f>
        <v>10</v>
      </c>
      <c r="D163" s="78">
        <f>'[1]DATAS 6'!$C$12</f>
        <v>1</v>
      </c>
      <c r="E163" s="78"/>
      <c r="F163" s="78"/>
      <c r="G163" s="81" t="s">
        <v>53</v>
      </c>
      <c r="H163" s="81"/>
      <c r="I163" s="78">
        <f>('[1]DATAS 6'!$C$3*'[1]DATAS 6'!$C$11*'[1]PRESENTATION 6'!$C$29-'[1]DATAS 6'!$C$3*'[1]DATAS 6'!$C$11*'[1]DATAS 6'!$H$8/12-'[1]DATAS 6'!$H$9)/'[1]DATAS 6'!$C$3/'[1]PRESENTATION 6'!$C$29</f>
        <v>1</v>
      </c>
      <c r="J163" s="78"/>
      <c r="K163" s="78"/>
      <c r="L163" s="81" t="str">
        <f>+'[1]PRESENTATION 6'!$A$48</f>
        <v>WORKS 3</v>
      </c>
      <c r="M163" s="81"/>
      <c r="N163" s="78">
        <f>+'[1]DATAS 6'!$C$332</f>
        <v>0</v>
      </c>
      <c r="O163" s="78">
        <f>+'[1]PRESENTATION 6'!$B$48</f>
        <v>0</v>
      </c>
      <c r="P163" s="78">
        <f>+'[1]PRESENTATION 6'!$C$48</f>
        <v>0</v>
      </c>
      <c r="Q163" s="78"/>
      <c r="R163" s="78"/>
      <c r="S163" s="78"/>
      <c r="T163" s="78"/>
      <c r="U163" s="78"/>
      <c r="V163" s="78"/>
      <c r="W163" s="79"/>
    </row>
    <row r="164" spans="1:23" hidden="1">
      <c r="A164" s="80" t="str">
        <f>'[1]DATAS 6'!$A$5</f>
        <v>Storage area</v>
      </c>
      <c r="B164" s="81"/>
      <c r="C164" s="78">
        <f>'[1]DATAS 6'!$C$5</f>
        <v>10</v>
      </c>
      <c r="D164" s="78">
        <f>'[1]DATAS 6'!$C$14</f>
        <v>1</v>
      </c>
      <c r="E164" s="78"/>
      <c r="F164" s="78"/>
      <c r="G164" s="81" t="s">
        <v>54</v>
      </c>
      <c r="H164" s="81"/>
      <c r="I164" s="78">
        <f>(('[1]DATAS 6'!$C$3*'[1]DATAS 6'!$C$11+'[1]DATAS 6'!$C$3*'[1]DATAS 6'!$C$13)*'[1]PRESENTATION 6'!$C$29-('[1]DATAS 6'!$C$3*'[1]DATAS 6'!$C$11+'[1]DATAS 6'!$C$3*'[1]DATAS 6'!$C$13)*'[1]DATAS 6'!$H$8/12-'[1]DATAS 6'!$H$9)/'[1]DATAS 6'!$C$3/'[1]PRESENTATION 6'!$C$29</f>
        <v>2</v>
      </c>
      <c r="J164" s="78"/>
      <c r="K164" s="78"/>
      <c r="L164" s="81" t="str">
        <f>+'[1]PRESENTATION 6'!$A$49</f>
        <v>WORKS 4</v>
      </c>
      <c r="M164" s="81"/>
      <c r="N164" s="78">
        <f>+'[1]DATAS 6'!$C$333</f>
        <v>0</v>
      </c>
      <c r="O164" s="78">
        <f>+'[1]PRESENTATION 6'!$B$49</f>
        <v>0</v>
      </c>
      <c r="P164" s="78">
        <f>+'[1]PRESENTATION 6'!$C$49</f>
        <v>0</v>
      </c>
      <c r="Q164" s="78"/>
      <c r="R164" s="78"/>
      <c r="S164" s="78"/>
      <c r="T164" s="78"/>
      <c r="U164" s="78"/>
      <c r="V164" s="78"/>
      <c r="W164" s="79"/>
    </row>
    <row r="165" spans="1:23" hidden="1">
      <c r="A165" s="80" t="str">
        <f>'[1]DATAS 6'!$A$6</f>
        <v>Other Area 1</v>
      </c>
      <c r="B165" s="81"/>
      <c r="C165" s="78">
        <f>'[1]DATAS 6'!$C$6</f>
        <v>10</v>
      </c>
      <c r="D165" s="78">
        <f>'[1]DATAS 6'!$C$15</f>
        <v>1</v>
      </c>
      <c r="E165" s="78"/>
      <c r="F165" s="78"/>
      <c r="G165" s="81" t="s">
        <v>55</v>
      </c>
      <c r="H165" s="81"/>
      <c r="I165" s="78">
        <f>(('[1]DATAS 6'!$C$3*'[1]DATAS 6'!$C$11+'[1]DATAS 6'!$C$4*'[1]DATAS 6'!$C$12+'[1]DATAS 6'!$C$13*'[1]DATAS 6'!$C$3+'[1]DATAS 6'!$C$14*'[1]DATAS 6'!$C$5+'[1]DATAS 6'!$C$6*'[1]DATAS 6'!$C$15+'[1]DATAS 6'!$C$7*'[1]DATAS 6'!$C$16+'[1]DATAS 6'!$C$8*'[1]DATAS 6'!$C$17+'[1]DATAS 6'!$C$9*'[1]DATAS 6'!$C$18)*'[1]PRESENTATION 6'!$C$29-('[1]DATAS 6'!$C$3*'[1]DATAS 6'!$C$11+'[1]DATAS 6'!$C$4*'[1]DATAS 6'!$C$12+'[1]DATAS 6'!$C$13*'[1]DATAS 6'!$C$3+'[1]DATAS 6'!$C$14*'[1]DATAS 6'!$C$5+'[1]DATAS 6'!$C$6*'[1]DATAS 6'!$C$15+'[1]DATAS 6'!$C$7*'[1]DATAS 6'!$C$16+'[1]DATAS 6'!$C$8*'[1]DATAS 6'!$C$17+'[1]DATAS 6'!$C$9*'[1]DATAS 6'!$C$18)*('[1]DATAS 6'!$H$8+'[1]DATAS 6'!$H$9)/12-'[1]DATAS 6'!$H$9)/'[1]PRESENTATION 6'!$C$29/('[1]DATAS 6'!$C$3+'[1]DATAS 6'!$C$4+'[1]DATAS 6'!$C$5+'[1]DATAS 6'!$C$6+'[1]DATAS 6'!$C$7)</f>
        <v>1.9807692307692308</v>
      </c>
      <c r="J165" s="78"/>
      <c r="K165" s="78"/>
      <c r="L165" s="81" t="str">
        <f>+'[1]PRESENTATION 6'!$A$50</f>
        <v>TOTAL</v>
      </c>
      <c r="M165" s="81"/>
      <c r="N165" s="78"/>
      <c r="O165" s="78"/>
      <c r="P165" s="78">
        <f>+'[1]PRESENTATION 6'!$B$50</f>
        <v>0</v>
      </c>
      <c r="Q165" s="78"/>
      <c r="R165" s="78"/>
      <c r="S165" s="78"/>
      <c r="T165" s="78"/>
      <c r="U165" s="78"/>
      <c r="V165" s="78"/>
      <c r="W165" s="79"/>
    </row>
    <row r="166" spans="1:23" hidden="1">
      <c r="A166" s="80" t="str">
        <f>'[1]DATAS 6'!$A$7</f>
        <v>Other area 2</v>
      </c>
      <c r="B166" s="81"/>
      <c r="C166" s="78">
        <f>'[1]DATAS 6'!$C$7</f>
        <v>10</v>
      </c>
      <c r="D166" s="78">
        <f>'[1]DATAS 6'!$C$16</f>
        <v>1</v>
      </c>
      <c r="E166" s="78"/>
      <c r="F166" s="78"/>
      <c r="G166" s="81"/>
      <c r="H166" s="81"/>
      <c r="I166" s="78"/>
      <c r="J166" s="78"/>
      <c r="K166" s="78"/>
      <c r="L166" s="81">
        <f>+'[1]PRESENTATION 6'!$A$51</f>
        <v>0</v>
      </c>
      <c r="M166" s="81"/>
      <c r="N166" s="78"/>
      <c r="O166" s="78"/>
      <c r="P166" s="78"/>
      <c r="Q166" s="78"/>
      <c r="R166" s="78"/>
      <c r="S166" s="78"/>
      <c r="T166" s="78"/>
      <c r="U166" s="78"/>
      <c r="V166" s="78"/>
      <c r="W166" s="79"/>
    </row>
    <row r="167" spans="1:23" hidden="1">
      <c r="A167" s="80" t="str">
        <f>'[1]DATAS 6'!$A$8</f>
        <v xml:space="preserve">Other parking space </v>
      </c>
      <c r="B167" s="81"/>
      <c r="C167" s="78">
        <f>'[1]DATAS 6'!$C$8</f>
        <v>10</v>
      </c>
      <c r="D167" s="78">
        <f>'[1]DATAS 6'!$C$17</f>
        <v>1</v>
      </c>
      <c r="E167" s="78"/>
      <c r="F167" s="78"/>
      <c r="G167" s="77" t="s">
        <v>56</v>
      </c>
      <c r="H167" s="77"/>
      <c r="I167" s="78"/>
      <c r="J167" s="78"/>
      <c r="K167" s="78"/>
      <c r="L167" s="72" t="str">
        <f>'[1]PRESENTATION 6'!$L$44</f>
        <v>MOVE COST</v>
      </c>
      <c r="M167" s="72"/>
      <c r="N167">
        <f>'[1]DATAS 6'!$C$361</f>
        <v>20</v>
      </c>
      <c r="O167">
        <f>'[1]PRESENTATION 6'!$N$44</f>
        <v>20</v>
      </c>
      <c r="P167">
        <f>'[1]PRESENTATION 6'!$O$44</f>
        <v>2000</v>
      </c>
      <c r="Q167" s="78"/>
      <c r="R167" s="78"/>
      <c r="S167" s="78"/>
      <c r="T167" s="78"/>
      <c r="U167" s="78"/>
      <c r="V167" s="78"/>
      <c r="W167" s="79"/>
    </row>
    <row r="168" spans="1:23" hidden="1">
      <c r="A168" s="80" t="str">
        <f>'[1]DATAS 6'!$A$9</f>
        <v>Parking spaces</v>
      </c>
      <c r="B168" s="81"/>
      <c r="C168" s="78">
        <f>'[1]DATAS 6'!$C$9</f>
        <v>10</v>
      </c>
      <c r="D168" s="78">
        <f>'[1]DATAS 6'!$C$18</f>
        <v>1</v>
      </c>
      <c r="E168" s="78"/>
      <c r="F168" s="78"/>
      <c r="G168" s="81"/>
      <c r="H168" s="81"/>
      <c r="I168" s="78"/>
      <c r="J168" s="78"/>
      <c r="K168" s="78"/>
      <c r="L168" s="72" t="str">
        <f>'[1]PRESENTATION 6'!$L$45</f>
        <v>REINSTATEMENT COST</v>
      </c>
      <c r="M168" s="72"/>
      <c r="N168">
        <f>'[1]DATAS 6'!$C$362</f>
        <v>30</v>
      </c>
      <c r="O168">
        <f>'[1]PRESENTATION 6'!$N$45</f>
        <v>34.301699261827054</v>
      </c>
      <c r="P168">
        <f>'[1]PRESENTATION 6'!$O$45</f>
        <v>35673.767232300139</v>
      </c>
      <c r="Q168" s="78"/>
      <c r="R168" s="78"/>
      <c r="S168" s="78"/>
      <c r="T168" s="78"/>
      <c r="U168" s="78"/>
      <c r="V168" s="78"/>
      <c r="W168" s="79"/>
    </row>
    <row r="169" spans="1:23" hidden="1">
      <c r="A169" s="80">
        <f>'[1]DATAS 6'!$A$10</f>
        <v>0</v>
      </c>
      <c r="B169" s="81"/>
      <c r="C169" s="78">
        <f>'[1]DATAS 6'!$C$10</f>
        <v>0</v>
      </c>
      <c r="D169" s="78">
        <f>'[1]DATAS 6'!$C$19</f>
        <v>0</v>
      </c>
      <c r="E169" s="78"/>
      <c r="F169" s="78"/>
      <c r="G169" s="81" t="str">
        <f>G156</f>
        <v>Total headline rent</v>
      </c>
      <c r="H169" s="81"/>
      <c r="I169" s="78">
        <f>I156+I159+I160</f>
        <v>2060</v>
      </c>
      <c r="J169" s="78"/>
      <c r="K169" s="78"/>
      <c r="L169" s="72" t="str">
        <f>'[1]PRESENTATION 6'!$L$46</f>
        <v>WORKS 1</v>
      </c>
      <c r="M169" s="72"/>
      <c r="N169">
        <f>'[1]DATAS 6'!$C$363</f>
        <v>40</v>
      </c>
      <c r="O169">
        <f>'[1]PRESENTATION 6'!$N$46</f>
        <v>40</v>
      </c>
      <c r="P169">
        <f>'[1]PRESENTATION 6'!$O$46</f>
        <v>41600</v>
      </c>
      <c r="Q169" s="78"/>
      <c r="R169" s="78"/>
      <c r="S169" s="78"/>
      <c r="T169" s="78"/>
      <c r="U169" s="78"/>
      <c r="V169" s="78"/>
      <c r="W169" s="79"/>
    </row>
    <row r="170" spans="1:23" hidden="1">
      <c r="A170" s="80" t="s">
        <v>57</v>
      </c>
      <c r="B170" s="81"/>
      <c r="C170" s="78"/>
      <c r="D170" s="78">
        <f>'[1]DATAS 6'!$C$13</f>
        <v>1</v>
      </c>
      <c r="E170" s="78"/>
      <c r="F170" s="78"/>
      <c r="G170" s="81" t="str">
        <f>G157</f>
        <v>Total net effective rent</v>
      </c>
      <c r="H170" s="81"/>
      <c r="I170" s="78">
        <f>I157+I159+I160</f>
        <v>2060</v>
      </c>
      <c r="J170" s="78"/>
      <c r="K170" s="78"/>
      <c r="L170" s="72" t="str">
        <f>'[1]PRESENTATION 6'!$L$47</f>
        <v>WORKS 2</v>
      </c>
      <c r="M170" s="72"/>
      <c r="N170">
        <f>'[1]DATAS 6'!$C$364</f>
        <v>50</v>
      </c>
      <c r="O170">
        <f>'[1]PRESENTATION 6'!$N$47</f>
        <v>9.1588550940403692</v>
      </c>
      <c r="P170">
        <f>'[1]PRESENTATION 6'!$O$47</f>
        <v>9.1588550940403692</v>
      </c>
      <c r="Q170" s="78"/>
      <c r="R170" s="78"/>
      <c r="S170" s="78"/>
      <c r="T170" s="78"/>
      <c r="U170" s="78"/>
      <c r="V170" s="78"/>
      <c r="W170" s="79"/>
    </row>
    <row r="171" spans="1:23" hidden="1">
      <c r="A171" s="80"/>
      <c r="B171" s="81"/>
      <c r="C171" s="78"/>
      <c r="D171" s="78"/>
      <c r="E171" s="78"/>
      <c r="F171" s="78"/>
      <c r="G171" s="81"/>
      <c r="H171" s="81"/>
      <c r="I171" s="78"/>
      <c r="J171" s="78"/>
      <c r="K171" s="78"/>
      <c r="L171" s="72" t="str">
        <f>'[1]PRESENTATION 6'!$L$48</f>
        <v>WORKS 3</v>
      </c>
      <c r="M171" s="72"/>
      <c r="N171">
        <v>60</v>
      </c>
      <c r="O171">
        <f>'[1]PRESENTATION 6'!$N$48</f>
        <v>0</v>
      </c>
      <c r="P171">
        <f>'[1]PRESENTATION 6'!$O$48</f>
        <v>0</v>
      </c>
      <c r="Q171" s="78"/>
      <c r="R171" s="78"/>
      <c r="S171" s="78"/>
      <c r="T171" s="78"/>
      <c r="U171" s="78"/>
      <c r="V171" s="78"/>
      <c r="W171" s="79"/>
    </row>
    <row r="172" spans="1:23" hidden="1">
      <c r="A172" s="80" t="str">
        <f>'[1]DATAS 6'!$F$12</f>
        <v>Service charges</v>
      </c>
      <c r="B172" s="81"/>
      <c r="C172" s="78">
        <f>'[1]DATAS 6'!$H$12</f>
        <v>0</v>
      </c>
      <c r="D172" s="78"/>
      <c r="E172" s="78"/>
      <c r="F172" s="78"/>
      <c r="G172" s="81" t="str">
        <f>G163</f>
        <v>Net effective office rent</v>
      </c>
      <c r="H172" s="81"/>
      <c r="I172" s="78">
        <f>I163+C172+C173+C174</f>
        <v>1</v>
      </c>
      <c r="J172" s="78"/>
      <c r="K172" s="78"/>
      <c r="L172" s="72" t="str">
        <f>'[1]PRESENTATION 6'!$L$49</f>
        <v>WORKS 4</v>
      </c>
      <c r="M172" s="72"/>
      <c r="N172">
        <v>62</v>
      </c>
      <c r="O172">
        <f>'[1]PRESENTATION 6'!$N$49</f>
        <v>0</v>
      </c>
      <c r="P172">
        <f>'[1]PRESENTATION 6'!$O$49</f>
        <v>0</v>
      </c>
      <c r="Q172" s="78"/>
      <c r="R172" s="78"/>
      <c r="S172" s="78"/>
      <c r="T172" s="78"/>
      <c r="U172" s="78"/>
      <c r="V172" s="78"/>
      <c r="W172" s="79"/>
    </row>
    <row r="173" spans="1:23" hidden="1">
      <c r="A173" s="80" t="str">
        <f>'[1]DATAS 6'!$F$13</f>
        <v>Land tax</v>
      </c>
      <c r="B173" s="81"/>
      <c r="C173" s="78">
        <f>'[1]DATAS 6'!$H$13</f>
        <v>0</v>
      </c>
      <c r="D173" s="78"/>
      <c r="E173" s="78"/>
      <c r="F173" s="78"/>
      <c r="G173" s="81" t="str">
        <f t="shared" ref="G173:G175" si="5">G164</f>
        <v>Net effective office+ ICR rent</v>
      </c>
      <c r="H173" s="81"/>
      <c r="I173" s="78">
        <f>I164+C172+C173+C174</f>
        <v>2</v>
      </c>
      <c r="J173" s="78"/>
      <c r="K173" s="78"/>
      <c r="L173" s="72" t="str">
        <f>'[1]PRESENTATION 6'!$L$50</f>
        <v>WORKS 5</v>
      </c>
      <c r="M173" s="72"/>
      <c r="N173">
        <v>63</v>
      </c>
      <c r="O173">
        <f>'[1]PRESENTATION 6'!$N$50</f>
        <v>0</v>
      </c>
      <c r="P173">
        <f>'[1]PRESENTATION 6'!$O$50</f>
        <v>0</v>
      </c>
      <c r="Q173" s="78"/>
      <c r="R173" s="78"/>
      <c r="S173" s="78"/>
      <c r="T173" s="78"/>
      <c r="U173" s="78"/>
      <c r="V173" s="78"/>
      <c r="W173" s="79"/>
    </row>
    <row r="174" spans="1:23" hidden="1">
      <c r="A174" s="80" t="str">
        <f>'[1]DATAS 6'!$F$14</f>
        <v>Office  tax</v>
      </c>
      <c r="B174" s="81"/>
      <c r="C174" s="78">
        <f>'[1]DATAS 6'!$H$14</f>
        <v>0</v>
      </c>
      <c r="D174" s="78"/>
      <c r="E174" s="78"/>
      <c r="F174" s="78"/>
      <c r="G174" s="81" t="str">
        <f t="shared" si="5"/>
        <v>Net effective global rent</v>
      </c>
      <c r="H174" s="81"/>
      <c r="I174" s="78">
        <f>I165+C172+C173+C174</f>
        <v>1.9807692307692308</v>
      </c>
      <c r="J174" s="78"/>
      <c r="K174" s="78"/>
      <c r="L174" s="72" t="str">
        <f>'[1]PRESENTATION 6'!$L$51</f>
        <v>WORKS 6</v>
      </c>
      <c r="M174" s="72"/>
      <c r="N174">
        <v>64</v>
      </c>
      <c r="O174">
        <f>'[1]PRESENTATION 6'!$N$51</f>
        <v>0</v>
      </c>
      <c r="P174">
        <f>'[1]PRESENTATION 6'!$O$51</f>
        <v>0</v>
      </c>
      <c r="Q174" s="78"/>
      <c r="R174" s="78"/>
      <c r="S174" s="78"/>
      <c r="T174" s="78"/>
      <c r="U174" s="78"/>
      <c r="V174" s="78"/>
      <c r="W174" s="79"/>
    </row>
    <row r="175" spans="1:23" hidden="1">
      <c r="A175" s="80" t="str">
        <f>'[1]DATAS 6'!$F$15</f>
        <v>Car park tax</v>
      </c>
      <c r="B175" s="81"/>
      <c r="C175" s="78">
        <f>'[1]DATAS 6'!$H$15</f>
        <v>0</v>
      </c>
      <c r="D175" s="78"/>
      <c r="E175" s="78"/>
      <c r="F175" s="78"/>
      <c r="G175" s="81">
        <f t="shared" si="5"/>
        <v>0</v>
      </c>
      <c r="H175" s="81"/>
      <c r="I175" s="78"/>
      <c r="J175" s="78"/>
      <c r="K175" s="78"/>
      <c r="L175" s="72" t="str">
        <f>'[1]PRESENTATION 6'!$L$52</f>
        <v>WORKS 7</v>
      </c>
      <c r="M175" s="72"/>
      <c r="N175">
        <v>65</v>
      </c>
      <c r="O175">
        <f>'[1]PRESENTATION 6'!$N$52</f>
        <v>0</v>
      </c>
      <c r="P175">
        <f>'[1]PRESENTATION 6'!$O$52</f>
        <v>0</v>
      </c>
      <c r="Q175" s="78"/>
      <c r="R175" s="78"/>
      <c r="S175" s="78"/>
      <c r="T175" s="78"/>
      <c r="U175" s="78"/>
      <c r="V175" s="78"/>
      <c r="W175" s="79"/>
    </row>
    <row r="176" spans="1:23" hidden="1">
      <c r="A176" s="80"/>
      <c r="B176" s="81"/>
      <c r="C176" s="84">
        <f>'[1]DATAS 6'!$H$16</f>
        <v>0</v>
      </c>
      <c r="D176" s="78"/>
      <c r="E176" s="78"/>
      <c r="F176" s="78"/>
      <c r="G176" s="81"/>
      <c r="H176" s="81"/>
      <c r="I176" s="78"/>
      <c r="J176" s="78"/>
      <c r="K176" s="78"/>
      <c r="L176" s="72" t="str">
        <f>'[1]PRESENTATION 6'!$L$53</f>
        <v>WORKS 8</v>
      </c>
      <c r="M176" s="72"/>
      <c r="N176">
        <v>66</v>
      </c>
      <c r="O176">
        <f>'[1]PRESENTATION 6'!$N$53</f>
        <v>0</v>
      </c>
      <c r="P176">
        <f>'[1]PRESENTATION 6'!$O$53</f>
        <v>0</v>
      </c>
      <c r="Q176" s="78"/>
      <c r="R176" s="78"/>
      <c r="S176" s="78"/>
      <c r="T176" s="78"/>
      <c r="U176" s="78"/>
      <c r="V176" s="78"/>
      <c r="W176" s="79"/>
    </row>
    <row r="177" spans="1:23" hidden="1">
      <c r="A177" s="80"/>
      <c r="B177" s="81"/>
      <c r="C177" s="78">
        <f>'[1]DATAS 6'!$H$17</f>
        <v>0</v>
      </c>
      <c r="D177" s="78"/>
      <c r="E177" s="78"/>
      <c r="F177" s="78"/>
      <c r="G177" s="81"/>
      <c r="H177" s="81"/>
      <c r="I177" s="78"/>
      <c r="J177" s="78"/>
      <c r="K177" s="78"/>
      <c r="L177" s="72" t="str">
        <f>'[1]PRESENTATION 6'!$L$54</f>
        <v>TOTAL</v>
      </c>
      <c r="M177" s="72"/>
      <c r="P177">
        <f>'[1]PRESENTATION 6'!$O$54</f>
        <v>79282.926087394168</v>
      </c>
      <c r="Q177" s="78"/>
      <c r="R177" s="78"/>
      <c r="S177" s="78"/>
      <c r="T177" s="78"/>
      <c r="U177" s="78"/>
      <c r="V177" s="78"/>
      <c r="W177" s="79"/>
    </row>
    <row r="178" spans="1:23" ht="13.5" hidden="1" thickBot="1">
      <c r="A178" s="85"/>
      <c r="B178" s="86"/>
      <c r="C178" s="87"/>
      <c r="D178" s="87"/>
      <c r="E178" s="87"/>
      <c r="F178" s="87"/>
      <c r="G178" s="87"/>
      <c r="H178" s="87"/>
      <c r="I178" s="87"/>
      <c r="J178" s="87"/>
      <c r="K178" s="87"/>
      <c r="L178" s="87">
        <f>P177+P165</f>
        <v>79282.926087394168</v>
      </c>
      <c r="M178" s="87"/>
      <c r="N178" s="87"/>
      <c r="O178" s="87"/>
      <c r="P178" s="87"/>
      <c r="Q178" s="87"/>
      <c r="R178" s="87"/>
      <c r="S178" s="87"/>
      <c r="T178" s="87"/>
      <c r="U178" s="87"/>
      <c r="V178" s="87"/>
      <c r="W178" s="88"/>
    </row>
    <row r="179" spans="1:23" ht="13.5" hidden="1" thickBot="1"/>
    <row r="180" spans="1:23" hidden="1">
      <c r="A180" s="73" t="s">
        <v>63</v>
      </c>
      <c r="B180" s="74"/>
      <c r="C180" s="74"/>
      <c r="D180" s="74"/>
      <c r="E180" s="74"/>
      <c r="F180" s="74"/>
      <c r="G180" s="74"/>
      <c r="H180" s="74"/>
      <c r="I180" s="74"/>
      <c r="J180" s="74"/>
      <c r="K180" s="74"/>
      <c r="L180" s="74"/>
      <c r="M180" s="74"/>
      <c r="N180" s="74"/>
      <c r="O180" s="74"/>
      <c r="P180" s="74"/>
      <c r="Q180" s="74"/>
      <c r="R180" s="74"/>
      <c r="S180" s="74"/>
      <c r="T180" s="74"/>
      <c r="U180" s="74"/>
      <c r="V180" s="74"/>
      <c r="W180" s="75"/>
    </row>
    <row r="181" spans="1:23" hidden="1">
      <c r="A181" s="76" t="s">
        <v>39</v>
      </c>
      <c r="B181" s="77"/>
      <c r="C181" s="78"/>
      <c r="D181" s="78"/>
      <c r="E181" s="78"/>
      <c r="F181" s="78"/>
      <c r="G181" s="77" t="s">
        <v>40</v>
      </c>
      <c r="H181" s="77"/>
      <c r="I181" s="78"/>
      <c r="J181" s="78"/>
      <c r="K181" s="78"/>
      <c r="L181" s="77" t="s">
        <v>41</v>
      </c>
      <c r="M181" s="77"/>
      <c r="N181" s="78"/>
      <c r="O181" s="78"/>
      <c r="P181" s="78"/>
      <c r="Q181" s="78"/>
      <c r="R181" s="78"/>
      <c r="S181" s="78"/>
      <c r="T181" s="78"/>
      <c r="U181" s="78"/>
      <c r="V181" s="78"/>
      <c r="W181" s="79"/>
    </row>
    <row r="182" spans="1:23" hidden="1">
      <c r="A182" s="80" t="s">
        <v>42</v>
      </c>
      <c r="B182" s="81"/>
      <c r="C182" s="82">
        <f>'[1]DATAS 7'!$H$3</f>
        <v>41640</v>
      </c>
      <c r="D182" s="78"/>
      <c r="E182" s="78"/>
      <c r="F182" s="78"/>
      <c r="G182" s="81" t="s">
        <v>43</v>
      </c>
      <c r="H182" s="81"/>
      <c r="I182" s="78">
        <f>'[1]DATAS 7'!$C$3*'[1]DATAS 7'!$C$11+'[1]DATAS 7'!$C$4*'[1]DATAS 7'!$C$12+'[1]DATAS 7'!$C$13*'[1]DATAS 7'!$C$3+'[1]DATAS 7'!$C$14*'[1]DATAS 7'!$C$5+'[1]DATAS 7'!$C$6*'[1]DATAS 7'!$C$15+'[1]DATAS 7'!$C$7*'[1]DATAS 7'!$C$16+'[1]DATAS 7'!$C$8*'[1]DATAS 7'!$C$17+'[1]DATAS 7'!$C$9*'[1]DATAS 7'!$C$18</f>
        <v>2060</v>
      </c>
      <c r="J182" s="78"/>
      <c r="K182" s="78"/>
      <c r="L182" s="81" t="s">
        <v>44</v>
      </c>
      <c r="M182" s="81"/>
      <c r="N182" s="78"/>
      <c r="O182" s="78"/>
      <c r="P182" s="78"/>
      <c r="Q182" s="78"/>
      <c r="R182" s="78"/>
      <c r="S182" s="78"/>
      <c r="T182" s="78"/>
      <c r="U182" s="78"/>
      <c r="V182" s="78"/>
      <c r="W182" s="79"/>
    </row>
    <row r="183" spans="1:23" hidden="1">
      <c r="A183" s="80" t="s">
        <v>45</v>
      </c>
      <c r="B183" s="81"/>
      <c r="C183" s="78">
        <f>'[1]DATAS 7'!$H$5</f>
        <v>9</v>
      </c>
      <c r="D183" s="78"/>
      <c r="E183" s="78"/>
      <c r="F183" s="78"/>
      <c r="G183" s="81" t="s">
        <v>46</v>
      </c>
      <c r="H183" s="81"/>
      <c r="I183" s="78">
        <f>(('[1]DATAS 7'!$C$3*'[1]DATAS 7'!$C$11+'[1]DATAS 7'!$C$4*'[1]DATAS 7'!$C$12+'[1]DATAS 7'!$C$13*'[1]DATAS 7'!$C$3+'[1]DATAS 7'!$C$14*'[1]DATAS 7'!$C$5+'[1]DATAS 7'!$C$6*'[1]DATAS 7'!$C$15+'[1]DATAS 7'!$C$7*'[1]DATAS 7'!$C$16+'[1]DATAS 7'!$C$8*'[1]DATAS 7'!$C$17+'[1]DATAS 7'!$C$9*'[1]DATAS 7'!$C$18)*'[1]PRESENTATION 7'!$C$29-('[1]DATAS 7'!$C$3*'[1]DATAS 7'!$C$11+'[1]DATAS 7'!$C$4*'[1]DATAS 7'!$C$12+'[1]DATAS 7'!$C$13*'[1]DATAS 7'!$C$3+'[1]DATAS 7'!$C$14*'[1]DATAS 7'!$C$5+'[1]DATAS 7'!$C$6*'[1]DATAS 7'!$C$15+'[1]DATAS 7'!$C$7*'[1]DATAS 7'!$C$16+'[1]DATAS 7'!$C$8*'[1]DATAS 7'!$C$17+'[1]DATAS 7'!$C$9*'[1]DATAS 7'!$C$18)*('[1]DATAS 7'!$H$8+'[1]DATAS 7'!$H$9)/12-'[1]DATAS 7'!$H$9)/'[1]PRESENTATION 7'!$C$29</f>
        <v>2060</v>
      </c>
      <c r="J183" s="78"/>
      <c r="K183" s="78"/>
      <c r="L183" s="81" t="s">
        <v>47</v>
      </c>
      <c r="M183" s="81"/>
      <c r="N183" s="78"/>
      <c r="O183" s="78"/>
      <c r="P183" s="78"/>
      <c r="Q183" s="78"/>
      <c r="R183" s="78"/>
      <c r="S183" s="78"/>
      <c r="T183" s="78"/>
      <c r="U183" s="78"/>
      <c r="V183" s="78"/>
      <c r="W183" s="79"/>
    </row>
    <row r="184" spans="1:23" hidden="1">
      <c r="A184" s="80" t="s">
        <v>48</v>
      </c>
      <c r="B184" s="81"/>
      <c r="C184" s="78">
        <f>'[1]DATAS 7'!$H$8</f>
        <v>0</v>
      </c>
      <c r="D184" s="78"/>
      <c r="E184" s="78"/>
      <c r="F184" s="78"/>
      <c r="G184" s="81"/>
      <c r="H184" s="81"/>
      <c r="I184" s="78"/>
      <c r="J184" s="78"/>
      <c r="K184" s="78"/>
      <c r="L184" s="81"/>
      <c r="M184" s="81"/>
      <c r="N184" s="78"/>
      <c r="O184" s="78"/>
      <c r="P184" s="78"/>
      <c r="Q184" s="78"/>
      <c r="R184" s="78"/>
      <c r="S184" s="78"/>
      <c r="T184" s="78"/>
      <c r="U184" s="78"/>
      <c r="V184" s="78"/>
      <c r="W184" s="79"/>
    </row>
    <row r="185" spans="1:23" hidden="1">
      <c r="A185" s="80" t="s">
        <v>49</v>
      </c>
      <c r="B185" s="81"/>
      <c r="C185" s="78">
        <f>'[1]DATAS 7'!H163</f>
        <v>0</v>
      </c>
      <c r="D185" s="78"/>
      <c r="E185" s="78"/>
      <c r="F185" s="78"/>
      <c r="G185" s="81" t="s">
        <v>50</v>
      </c>
      <c r="H185" s="81"/>
      <c r="I185" s="78">
        <f>'[1]DATAS 7'!$H$12*('[1]DATAS 7'!$C$3+'[1]DATAS 7'!$C$4+'[1]DATAS 7'!$C$5+'[1]DATAS 7'!$C$6+'[1]DATAS 7'!$C$7)</f>
        <v>0</v>
      </c>
      <c r="J185" s="78"/>
      <c r="K185" s="78"/>
      <c r="L185" s="81" t="str">
        <f>+'[1]PRESENTATION 7'!$A$44</f>
        <v>FIT OUT</v>
      </c>
      <c r="M185" s="81"/>
      <c r="N185" s="78">
        <f>+'[1]DATAS 7'!$C$328</f>
        <v>0</v>
      </c>
      <c r="O185" s="78">
        <f>+'[1]PRESENTATION 7'!$B$44</f>
        <v>0</v>
      </c>
      <c r="P185" s="78">
        <f>+'[1]PRESENTATION 7'!$C$44</f>
        <v>0</v>
      </c>
      <c r="Q185" s="78"/>
      <c r="R185" s="78"/>
      <c r="S185" s="78"/>
      <c r="T185" s="78"/>
      <c r="U185" s="78"/>
      <c r="V185" s="78"/>
      <c r="W185" s="79"/>
    </row>
    <row r="186" spans="1:23" hidden="1">
      <c r="A186" s="80" t="s">
        <v>51</v>
      </c>
      <c r="B186" s="81"/>
      <c r="C186" s="78">
        <f>'[1]DATAS 7'!$H$6</f>
        <v>0</v>
      </c>
      <c r="D186" s="78"/>
      <c r="E186" s="78"/>
      <c r="F186" s="78"/>
      <c r="G186" s="81" t="s">
        <v>52</v>
      </c>
      <c r="H186" s="81"/>
      <c r="I186" s="78">
        <f>'[1]DATAS 7'!$H$13*('[1]DATAS 7'!$C$3+'[1]DATAS 7'!$C$4+'[1]DATAS 7'!$C$5+'[1]DATAS 7'!$C$6+'[1]DATAS 7'!$C$7)+'[1]DATAS 7'!$H$14*'[1]DATAS 7'!$C$3+'[1]DATAS 7'!$H$15*13*('[1]DATAS 7'!$C$8+'[1]DATAS 7'!$C$9)</f>
        <v>0</v>
      </c>
      <c r="J186" s="78"/>
      <c r="K186" s="78"/>
      <c r="L186" s="81" t="str">
        <f>+'[1]PRESENTATION 7'!$A$45</f>
        <v>FURNITURES</v>
      </c>
      <c r="M186" s="81"/>
      <c r="N186" s="78">
        <f>+'[1]DATAS 7'!$C$329</f>
        <v>0</v>
      </c>
      <c r="O186" s="78">
        <f>+'[1]PRESENTATION 7'!$B$45</f>
        <v>0</v>
      </c>
      <c r="P186" s="78">
        <f>+'[1]PRESENTATION 7'!$C$45</f>
        <v>0</v>
      </c>
      <c r="Q186" s="78"/>
      <c r="R186" s="78"/>
      <c r="S186" s="78"/>
      <c r="T186" s="78"/>
      <c r="U186" s="78"/>
      <c r="V186" s="78"/>
      <c r="W186" s="79"/>
    </row>
    <row r="187" spans="1:23" hidden="1">
      <c r="A187" s="83"/>
      <c r="B187" s="78"/>
      <c r="C187" s="78"/>
      <c r="D187" s="78"/>
      <c r="E187" s="78"/>
      <c r="F187" s="78"/>
      <c r="G187" s="78"/>
      <c r="H187" s="78"/>
      <c r="I187" s="78"/>
      <c r="J187" s="78"/>
      <c r="K187" s="78"/>
      <c r="L187" s="81" t="str">
        <f>+'[1]PRESENTATION 7'!$A$46</f>
        <v>WORKS 1</v>
      </c>
      <c r="M187" s="81"/>
      <c r="N187" s="78">
        <f>+'[1]DATAS 7'!$C$330</f>
        <v>0</v>
      </c>
      <c r="O187" s="78">
        <f>+'[1]PRESENTATION 7'!$B$46</f>
        <v>0</v>
      </c>
      <c r="P187" s="78">
        <f>+'[1]PRESENTATION 7'!$C$46</f>
        <v>0</v>
      </c>
      <c r="Q187" s="78"/>
      <c r="R187" s="78"/>
      <c r="S187" s="78"/>
      <c r="T187" s="78"/>
      <c r="U187" s="78"/>
      <c r="V187" s="78"/>
      <c r="W187" s="79"/>
    </row>
    <row r="188" spans="1:23" hidden="1">
      <c r="A188" s="80" t="str">
        <f>'[1]DATAS 7'!$A$3</f>
        <v xml:space="preserve">Office area </v>
      </c>
      <c r="B188" s="81"/>
      <c r="C188" s="78">
        <f>'[1]DATAS 7'!$C$3</f>
        <v>1000</v>
      </c>
      <c r="D188" s="78">
        <f>'[1]DATAS 7'!$C$11</f>
        <v>1</v>
      </c>
      <c r="E188" s="78"/>
      <c r="F188" s="78"/>
      <c r="G188" s="81"/>
      <c r="H188" s="81"/>
      <c r="I188" s="78"/>
      <c r="J188" s="78"/>
      <c r="K188" s="78"/>
      <c r="L188" s="81" t="str">
        <f>+'[1]PRESENTATION 7'!$A$47</f>
        <v>WORKS 2</v>
      </c>
      <c r="M188" s="81"/>
      <c r="N188" s="78">
        <f>+'[1]DATAS 7'!$C$331</f>
        <v>0</v>
      </c>
      <c r="O188" s="78">
        <f>+'[1]PRESENTATION 7'!$B$47</f>
        <v>0</v>
      </c>
      <c r="P188" s="78">
        <f>+'[1]PRESENTATION 7'!$C$47</f>
        <v>0</v>
      </c>
      <c r="Q188" s="78"/>
      <c r="R188" s="78"/>
      <c r="S188" s="78"/>
      <c r="T188" s="78"/>
      <c r="U188" s="78"/>
      <c r="V188" s="78"/>
      <c r="W188" s="79"/>
    </row>
    <row r="189" spans="1:23" hidden="1">
      <c r="A189" s="80" t="str">
        <f>'[1]DATAS 7'!$A$4</f>
        <v>Archive area</v>
      </c>
      <c r="B189" s="81"/>
      <c r="C189" s="78">
        <f>'[1]DATAS 7'!$C$4</f>
        <v>10</v>
      </c>
      <c r="D189" s="78">
        <f>'[1]DATAS 7'!$C$12</f>
        <v>1</v>
      </c>
      <c r="E189" s="78"/>
      <c r="F189" s="78"/>
      <c r="G189" s="81" t="s">
        <v>53</v>
      </c>
      <c r="H189" s="81"/>
      <c r="I189" s="78">
        <f>('[1]DATAS 7'!$C$3*'[1]DATAS 7'!$C$11*'[1]PRESENTATION 7'!$C$29-'[1]DATAS 7'!$C$3*'[1]DATAS 7'!$C$11*'[1]DATAS 7'!$H$8/12-'[1]DATAS 7'!$H$9)/'[1]DATAS 7'!$C$3/'[1]PRESENTATION 7'!$C$29</f>
        <v>1</v>
      </c>
      <c r="J189" s="78"/>
      <c r="K189" s="78"/>
      <c r="L189" s="81" t="str">
        <f>+'[1]PRESENTATION 7'!$A$48</f>
        <v>WORKS 3</v>
      </c>
      <c r="M189" s="81"/>
      <c r="N189" s="78">
        <f>+'[1]DATAS 7'!$C$332</f>
        <v>0</v>
      </c>
      <c r="O189" s="78">
        <f>+'[1]PRESENTATION 7'!$B$48</f>
        <v>0</v>
      </c>
      <c r="P189" s="78">
        <f>+'[1]PRESENTATION 7'!$C$48</f>
        <v>0</v>
      </c>
      <c r="Q189" s="78"/>
      <c r="R189" s="78"/>
      <c r="S189" s="78"/>
      <c r="T189" s="78"/>
      <c r="U189" s="78"/>
      <c r="V189" s="78"/>
      <c r="W189" s="79"/>
    </row>
    <row r="190" spans="1:23" hidden="1">
      <c r="A190" s="80" t="str">
        <f>'[1]DATAS 7'!$A$5</f>
        <v>Storage area</v>
      </c>
      <c r="B190" s="81"/>
      <c r="C190" s="78">
        <f>'[1]DATAS 7'!$C$5</f>
        <v>10</v>
      </c>
      <c r="D190" s="78">
        <f>'[1]DATAS 7'!$C$14</f>
        <v>1</v>
      </c>
      <c r="E190" s="78"/>
      <c r="F190" s="78"/>
      <c r="G190" s="81" t="s">
        <v>54</v>
      </c>
      <c r="H190" s="81"/>
      <c r="I190" s="78">
        <f>(('[1]DATAS 7'!$C$3*'[1]DATAS 7'!$C$11+'[1]DATAS 7'!$C$3*'[1]DATAS 7'!$C$13)*'[1]PRESENTATION 7'!$C$29-('[1]DATAS 7'!$C$3*'[1]DATAS 7'!$C$11+'[1]DATAS 7'!$C$3*'[1]DATAS 7'!$C$13)*'[1]DATAS 7'!$H$8/12-'[1]DATAS 7'!$H$9)/'[1]DATAS 7'!$C$3/'[1]PRESENTATION 7'!$C$29</f>
        <v>2</v>
      </c>
      <c r="J190" s="78"/>
      <c r="K190" s="78"/>
      <c r="L190" s="81" t="str">
        <f>+'[1]PRESENTATION 7'!$A$49</f>
        <v>WORKS 4</v>
      </c>
      <c r="M190" s="81"/>
      <c r="N190" s="78">
        <f>+'[1]DATAS 7'!$C$333</f>
        <v>0</v>
      </c>
      <c r="O190" s="78">
        <f>+'[1]PRESENTATION 7'!$B$49</f>
        <v>0</v>
      </c>
      <c r="P190" s="78">
        <f>+'[1]PRESENTATION 7'!$C$49</f>
        <v>0</v>
      </c>
      <c r="Q190" s="78"/>
      <c r="R190" s="78"/>
      <c r="S190" s="78"/>
      <c r="T190" s="78"/>
      <c r="U190" s="78"/>
      <c r="V190" s="78"/>
      <c r="W190" s="79"/>
    </row>
    <row r="191" spans="1:23" hidden="1">
      <c r="A191" s="80" t="str">
        <f>'[1]DATAS 7'!$A$6</f>
        <v>Other Area 1</v>
      </c>
      <c r="B191" s="81"/>
      <c r="C191" s="78">
        <f>'[1]DATAS 7'!$C$6</f>
        <v>10</v>
      </c>
      <c r="D191" s="78">
        <f>'[1]DATAS 7'!$C$15</f>
        <v>1</v>
      </c>
      <c r="E191" s="78"/>
      <c r="F191" s="78"/>
      <c r="G191" s="81" t="s">
        <v>55</v>
      </c>
      <c r="H191" s="81"/>
      <c r="I191" s="78">
        <f>(('[1]DATAS 7'!$C$3*'[1]DATAS 7'!$C$11+'[1]DATAS 7'!$C$4*'[1]DATAS 7'!$C$12+'[1]DATAS 7'!$C$13*'[1]DATAS 7'!$C$3+'[1]DATAS 7'!$C$14*'[1]DATAS 7'!$C$5+'[1]DATAS 7'!$C$6*'[1]DATAS 7'!$C$15+'[1]DATAS 7'!$C$7*'[1]DATAS 7'!$C$16+'[1]DATAS 7'!$C$8*'[1]DATAS 7'!$C$17+'[1]DATAS 7'!$C$9*'[1]DATAS 7'!$C$18)*'[1]PRESENTATION 7'!$C$29-('[1]DATAS 7'!$C$3*'[1]DATAS 7'!$C$11+'[1]DATAS 7'!$C$4*'[1]DATAS 7'!$C$12+'[1]DATAS 7'!$C$13*'[1]DATAS 7'!$C$3+'[1]DATAS 7'!$C$14*'[1]DATAS 7'!$C$5+'[1]DATAS 7'!$C$6*'[1]DATAS 7'!$C$15+'[1]DATAS 7'!$C$7*'[1]DATAS 7'!$C$16+'[1]DATAS 7'!$C$8*'[1]DATAS 7'!$C$17+'[1]DATAS 7'!$C$9*'[1]DATAS 7'!$C$18)*('[1]DATAS 7'!$H$8+'[1]DATAS 7'!$H$9)/12-'[1]DATAS 7'!$H$9)/'[1]PRESENTATION 7'!$C$29/('[1]DATAS 7'!$C$3+'[1]DATAS 7'!$C$4+'[1]DATAS 7'!$C$5+'[1]DATAS 7'!$C$6+'[1]DATAS 7'!$C$7)</f>
        <v>1.9807692307692308</v>
      </c>
      <c r="J191" s="78"/>
      <c r="K191" s="78"/>
      <c r="L191" s="81" t="str">
        <f>+'[1]PRESENTATION 7'!$A$50</f>
        <v>TOTAL</v>
      </c>
      <c r="M191" s="81"/>
      <c r="N191" s="78"/>
      <c r="O191" s="78"/>
      <c r="P191" s="78">
        <f>+'[1]PRESENTATION 7'!$B$50</f>
        <v>0</v>
      </c>
      <c r="Q191" s="78"/>
      <c r="R191" s="78"/>
      <c r="S191" s="78"/>
      <c r="T191" s="78"/>
      <c r="U191" s="78"/>
      <c r="V191" s="78"/>
      <c r="W191" s="79"/>
    </row>
    <row r="192" spans="1:23" hidden="1">
      <c r="A192" s="80" t="str">
        <f>'[1]DATAS 7'!$A$7</f>
        <v>Other area 2</v>
      </c>
      <c r="B192" s="81"/>
      <c r="C192" s="78">
        <f>'[1]DATAS 7'!$C$7</f>
        <v>10</v>
      </c>
      <c r="D192" s="78">
        <f>'[1]DATAS 7'!$C$16</f>
        <v>1</v>
      </c>
      <c r="E192" s="78"/>
      <c r="F192" s="78"/>
      <c r="G192" s="81"/>
      <c r="H192" s="81"/>
      <c r="I192" s="78"/>
      <c r="J192" s="78"/>
      <c r="K192" s="78"/>
      <c r="L192" s="81">
        <f>+'[1]PRESENTATION 7'!$A$51</f>
        <v>0</v>
      </c>
      <c r="M192" s="81"/>
      <c r="N192" s="78"/>
      <c r="O192" s="78"/>
      <c r="P192" s="78"/>
      <c r="Q192" s="78"/>
      <c r="R192" s="78"/>
      <c r="S192" s="78"/>
      <c r="T192" s="78"/>
      <c r="U192" s="78"/>
      <c r="V192" s="78"/>
      <c r="W192" s="79"/>
    </row>
    <row r="193" spans="1:23" hidden="1">
      <c r="A193" s="80" t="str">
        <f>'[1]DATAS 7'!$A$8</f>
        <v xml:space="preserve">Other parking space </v>
      </c>
      <c r="B193" s="81"/>
      <c r="C193" s="78">
        <f>'[1]DATAS 7'!$C$8</f>
        <v>10</v>
      </c>
      <c r="D193" s="78">
        <f>'[1]DATAS 7'!$C$17</f>
        <v>1</v>
      </c>
      <c r="E193" s="78"/>
      <c r="F193" s="78"/>
      <c r="G193" s="77" t="s">
        <v>56</v>
      </c>
      <c r="H193" s="77"/>
      <c r="I193" s="78"/>
      <c r="J193" s="78"/>
      <c r="K193" s="78"/>
      <c r="L193" s="72" t="str">
        <f>'[1]PRESENTATION 7'!$L$44</f>
        <v>MOVE COST</v>
      </c>
      <c r="M193" s="72"/>
      <c r="N193">
        <f>'[1]DATAS 7'!$C$361</f>
        <v>0</v>
      </c>
      <c r="O193">
        <f>'[1]PRESENTATION 7'!$N$44</f>
        <v>0</v>
      </c>
      <c r="P193">
        <f>'[1]PRESENTATION 7'!$O$44</f>
        <v>0</v>
      </c>
      <c r="Q193" s="78"/>
      <c r="R193" s="78"/>
      <c r="S193" s="78"/>
      <c r="T193" s="78"/>
      <c r="U193" s="78"/>
      <c r="V193" s="78"/>
      <c r="W193" s="79"/>
    </row>
    <row r="194" spans="1:23" hidden="1">
      <c r="A194" s="80" t="str">
        <f>'[1]DATAS 7'!$A$9</f>
        <v>Parking spaces</v>
      </c>
      <c r="B194" s="81"/>
      <c r="C194" s="78">
        <f>'[1]DATAS 7'!$C$9</f>
        <v>10</v>
      </c>
      <c r="D194" s="78">
        <f>'[1]DATAS 7'!$C$18</f>
        <v>1</v>
      </c>
      <c r="E194" s="78"/>
      <c r="F194" s="78"/>
      <c r="G194" s="81"/>
      <c r="H194" s="81"/>
      <c r="I194" s="78"/>
      <c r="J194" s="78"/>
      <c r="K194" s="78"/>
      <c r="L194" s="72" t="str">
        <f>'[1]PRESENTATION 7'!$L$45</f>
        <v>REINSTATEMENT COST</v>
      </c>
      <c r="M194" s="72"/>
      <c r="N194">
        <f>'[1]DATAS 7'!$C$362</f>
        <v>0</v>
      </c>
      <c r="O194">
        <f>'[1]PRESENTATION 7'!$N$45</f>
        <v>0</v>
      </c>
      <c r="P194">
        <f>'[1]PRESENTATION 7'!$O$45</f>
        <v>0</v>
      </c>
      <c r="Q194" s="78"/>
      <c r="R194" s="78"/>
      <c r="S194" s="78"/>
      <c r="T194" s="78"/>
      <c r="U194" s="78"/>
      <c r="V194" s="78"/>
      <c r="W194" s="79"/>
    </row>
    <row r="195" spans="1:23" hidden="1">
      <c r="A195" s="80">
        <f>'[1]DATAS 7'!$A$10</f>
        <v>0</v>
      </c>
      <c r="B195" s="81"/>
      <c r="C195" s="78">
        <f>'[1]DATAS 7'!$C$10</f>
        <v>0</v>
      </c>
      <c r="D195" s="78">
        <f>'[1]DATAS 7'!$C$19</f>
        <v>0</v>
      </c>
      <c r="E195" s="78"/>
      <c r="F195" s="78"/>
      <c r="G195" s="81" t="str">
        <f>G182</f>
        <v>Total headline rent</v>
      </c>
      <c r="H195" s="81"/>
      <c r="I195" s="78">
        <f>I182+I185+I186</f>
        <v>2060</v>
      </c>
      <c r="J195" s="78"/>
      <c r="K195" s="78"/>
      <c r="L195" s="72" t="str">
        <f>'[1]PRESENTATION 7'!$L$46</f>
        <v>WORKS 1</v>
      </c>
      <c r="M195" s="72"/>
      <c r="N195">
        <f>'[1]DATAS 7'!$C$363</f>
        <v>0</v>
      </c>
      <c r="O195">
        <f>'[1]PRESENTATION 7'!$N$46</f>
        <v>0</v>
      </c>
      <c r="P195">
        <f>'[1]PRESENTATION 7'!$O$46</f>
        <v>0</v>
      </c>
      <c r="Q195" s="78"/>
      <c r="R195" s="78"/>
      <c r="S195" s="78"/>
      <c r="T195" s="78"/>
      <c r="U195" s="78"/>
      <c r="V195" s="78"/>
      <c r="W195" s="79"/>
    </row>
    <row r="196" spans="1:23" hidden="1">
      <c r="A196" s="80" t="s">
        <v>57</v>
      </c>
      <c r="B196" s="81"/>
      <c r="C196" s="78"/>
      <c r="D196" s="78">
        <f>'[1]DATAS 7'!$C$13</f>
        <v>1</v>
      </c>
      <c r="E196" s="78"/>
      <c r="F196" s="78"/>
      <c r="G196" s="81" t="str">
        <f>G183</f>
        <v>Total net effective rent</v>
      </c>
      <c r="H196" s="81"/>
      <c r="I196" s="78">
        <f>I183+I185+I186</f>
        <v>2060</v>
      </c>
      <c r="J196" s="78"/>
      <c r="K196" s="78"/>
      <c r="L196" s="72" t="str">
        <f>'[1]PRESENTATION 7'!$L$47</f>
        <v>WORKS 2</v>
      </c>
      <c r="M196" s="72"/>
      <c r="N196">
        <f>'[1]DATAS 7'!$C$364</f>
        <v>0</v>
      </c>
      <c r="O196">
        <f>'[1]PRESENTATION 7'!$N$47</f>
        <v>0</v>
      </c>
      <c r="P196">
        <f>'[1]PRESENTATION 7'!$O$47</f>
        <v>0</v>
      </c>
      <c r="Q196" s="78"/>
      <c r="R196" s="78"/>
      <c r="S196" s="78"/>
      <c r="T196" s="78"/>
      <c r="U196" s="78"/>
      <c r="V196" s="78"/>
      <c r="W196" s="79"/>
    </row>
    <row r="197" spans="1:23" hidden="1">
      <c r="A197" s="80"/>
      <c r="B197" s="81"/>
      <c r="C197" s="78"/>
      <c r="D197" s="78"/>
      <c r="E197" s="78"/>
      <c r="F197" s="78"/>
      <c r="G197" s="81"/>
      <c r="H197" s="81"/>
      <c r="I197" s="78"/>
      <c r="J197" s="78"/>
      <c r="K197" s="78"/>
      <c r="L197" s="72" t="str">
        <f>'[1]PRESENTATION 7'!$L$48</f>
        <v>WORKS 3</v>
      </c>
      <c r="M197" s="72"/>
      <c r="N197">
        <f>'[1]DATAS 7'!$C$365</f>
        <v>0</v>
      </c>
      <c r="O197">
        <f>'[1]PRESENTATION 7'!$N$48</f>
        <v>0</v>
      </c>
      <c r="P197">
        <f>'[1]PRESENTATION 7'!$O$48</f>
        <v>0</v>
      </c>
      <c r="Q197" s="78"/>
      <c r="R197" s="78"/>
      <c r="S197" s="78"/>
      <c r="T197" s="78"/>
      <c r="U197" s="78"/>
      <c r="V197" s="78"/>
      <c r="W197" s="79"/>
    </row>
    <row r="198" spans="1:23" hidden="1">
      <c r="A198" s="80" t="str">
        <f>'[1]DATAS 7'!$F$12</f>
        <v>Service charges</v>
      </c>
      <c r="B198" s="81"/>
      <c r="C198" s="78">
        <f>'[1]DATAS 7'!$H$12</f>
        <v>0</v>
      </c>
      <c r="D198" s="78"/>
      <c r="E198" s="78"/>
      <c r="F198" s="78"/>
      <c r="G198" s="81" t="str">
        <f>G189</f>
        <v>Net effective office rent</v>
      </c>
      <c r="H198" s="81"/>
      <c r="I198" s="78">
        <f>I189+C198+C199+C200</f>
        <v>1</v>
      </c>
      <c r="J198" s="78"/>
      <c r="K198" s="78"/>
      <c r="L198" s="72" t="str">
        <f>'[1]PRESENTATION 7'!$L$49</f>
        <v>WORKS 4</v>
      </c>
      <c r="M198" s="72"/>
      <c r="N198">
        <f>'[1]DATAS 7'!$C$366</f>
        <v>0</v>
      </c>
      <c r="O198">
        <f>'[1]PRESENTATION 7'!$N$49</f>
        <v>0</v>
      </c>
      <c r="P198">
        <f>'[1]PRESENTATION 7'!$O$49</f>
        <v>0</v>
      </c>
      <c r="Q198" s="78"/>
      <c r="R198" s="78"/>
      <c r="S198" s="78"/>
      <c r="T198" s="78"/>
      <c r="U198" s="78"/>
      <c r="V198" s="78"/>
      <c r="W198" s="79"/>
    </row>
    <row r="199" spans="1:23" hidden="1">
      <c r="A199" s="80" t="str">
        <f>'[1]DATAS 7'!$F$13</f>
        <v>Land tax</v>
      </c>
      <c r="B199" s="81"/>
      <c r="C199" s="78">
        <f>'[1]DATAS 7'!$H$13</f>
        <v>0</v>
      </c>
      <c r="D199" s="78"/>
      <c r="E199" s="78"/>
      <c r="F199" s="78"/>
      <c r="G199" s="81" t="str">
        <f t="shared" ref="G199:G201" si="6">G190</f>
        <v>Net effective office+ ICR rent</v>
      </c>
      <c r="H199" s="81"/>
      <c r="I199" s="78">
        <f>I190+C198+C199+C200</f>
        <v>2</v>
      </c>
      <c r="J199" s="78"/>
      <c r="K199" s="78"/>
      <c r="L199" s="72" t="str">
        <f>'[1]PRESENTATION 7'!$L$50</f>
        <v>WORKS 5</v>
      </c>
      <c r="M199" s="72"/>
      <c r="N199">
        <f>'[1]DATAS 7'!$C$367</f>
        <v>0</v>
      </c>
      <c r="O199">
        <f>'[1]PRESENTATION 7'!$N$50</f>
        <v>0</v>
      </c>
      <c r="P199">
        <f>'[1]PRESENTATION 7'!$O$50</f>
        <v>0</v>
      </c>
      <c r="Q199" s="78"/>
      <c r="R199" s="78"/>
      <c r="S199" s="78"/>
      <c r="T199" s="78"/>
      <c r="U199" s="78"/>
      <c r="V199" s="78"/>
      <c r="W199" s="79"/>
    </row>
    <row r="200" spans="1:23" hidden="1">
      <c r="A200" s="80" t="str">
        <f>'[1]DATAS 7'!$F$14</f>
        <v>Office  tax</v>
      </c>
      <c r="B200" s="81"/>
      <c r="C200" s="78">
        <f>'[1]DATAS 7'!$H$14</f>
        <v>0</v>
      </c>
      <c r="D200" s="78"/>
      <c r="E200" s="78"/>
      <c r="F200" s="78"/>
      <c r="G200" s="81" t="str">
        <f t="shared" si="6"/>
        <v>Net effective global rent</v>
      </c>
      <c r="H200" s="81"/>
      <c r="I200" s="78">
        <f>I191+C198+C199+C200</f>
        <v>1.9807692307692308</v>
      </c>
      <c r="J200" s="78"/>
      <c r="K200" s="78"/>
      <c r="L200" s="72" t="str">
        <f>'[1]PRESENTATION 7'!$L$51</f>
        <v>WORKS 6</v>
      </c>
      <c r="M200" s="72"/>
      <c r="N200">
        <f>'[1]DATAS 7'!$C$368</f>
        <v>0</v>
      </c>
      <c r="O200">
        <f>'[1]PRESENTATION 7'!$N$51</f>
        <v>0</v>
      </c>
      <c r="P200">
        <f>'[1]PRESENTATION 7'!$O$51</f>
        <v>0</v>
      </c>
      <c r="Q200" s="78"/>
      <c r="R200" s="78"/>
      <c r="S200" s="78"/>
      <c r="T200" s="78"/>
      <c r="U200" s="78"/>
      <c r="V200" s="78"/>
      <c r="W200" s="79"/>
    </row>
    <row r="201" spans="1:23" hidden="1">
      <c r="A201" s="80" t="str">
        <f>'[1]DATAS 7'!$F$15</f>
        <v>Car park tax</v>
      </c>
      <c r="B201" s="81"/>
      <c r="C201" s="78">
        <f>'[1]DATAS 7'!$H$15</f>
        <v>0</v>
      </c>
      <c r="D201" s="78"/>
      <c r="E201" s="78"/>
      <c r="F201" s="78"/>
      <c r="G201" s="81">
        <f t="shared" si="6"/>
        <v>0</v>
      </c>
      <c r="H201" s="81"/>
      <c r="I201" s="78"/>
      <c r="J201" s="78"/>
      <c r="K201" s="78"/>
      <c r="L201" s="72" t="str">
        <f>'[1]PRESENTATION 7'!$L$52</f>
        <v>WORKS 7</v>
      </c>
      <c r="M201" s="72"/>
      <c r="N201">
        <f>'[1]DATAS 7'!$C$369</f>
        <v>0</v>
      </c>
      <c r="O201">
        <f>'[1]PRESENTATION 7'!$N$52</f>
        <v>0</v>
      </c>
      <c r="P201">
        <f>'[1]PRESENTATION 7'!$O$52</f>
        <v>0</v>
      </c>
      <c r="Q201" s="78"/>
      <c r="R201" s="78"/>
      <c r="S201" s="78"/>
      <c r="T201" s="78"/>
      <c r="U201" s="78"/>
      <c r="V201" s="78"/>
      <c r="W201" s="79"/>
    </row>
    <row r="202" spans="1:23" hidden="1">
      <c r="A202" s="80"/>
      <c r="B202" s="81"/>
      <c r="C202" s="84">
        <f>'[1]DATAS 7'!$H$16</f>
        <v>0</v>
      </c>
      <c r="D202" s="78"/>
      <c r="E202" s="78"/>
      <c r="F202" s="78"/>
      <c r="G202" s="81"/>
      <c r="H202" s="81"/>
      <c r="I202" s="78"/>
      <c r="J202" s="78"/>
      <c r="K202" s="78"/>
      <c r="L202" s="72" t="str">
        <f>'[1]PRESENTATION 7'!$L$53</f>
        <v>WORKS 8</v>
      </c>
      <c r="M202" s="72"/>
      <c r="N202">
        <f>'[1]DATAS 7'!$C$370</f>
        <v>0</v>
      </c>
      <c r="O202">
        <f>'[1]PRESENTATION 7'!$N$53</f>
        <v>0</v>
      </c>
      <c r="P202">
        <f>'[1]PRESENTATION 7'!$O$53</f>
        <v>0</v>
      </c>
      <c r="Q202" s="78"/>
      <c r="R202" s="78"/>
      <c r="S202" s="78"/>
      <c r="T202" s="78"/>
      <c r="U202" s="78"/>
      <c r="V202" s="78"/>
      <c r="W202" s="79"/>
    </row>
    <row r="203" spans="1:23" hidden="1">
      <c r="A203" s="80"/>
      <c r="B203" s="81"/>
      <c r="C203" s="78">
        <f>'[1]DATAS 7'!$H$17</f>
        <v>0</v>
      </c>
      <c r="D203" s="78"/>
      <c r="E203" s="78"/>
      <c r="F203" s="78"/>
      <c r="G203" s="81"/>
      <c r="H203" s="81"/>
      <c r="I203" s="78"/>
      <c r="J203" s="78"/>
      <c r="K203" s="78"/>
      <c r="L203" s="72" t="str">
        <f>'[1]PRESENTATION 7'!$L$54</f>
        <v>TOTAL</v>
      </c>
      <c r="M203" s="72"/>
      <c r="P203">
        <f>'[1]PRESENTATION 7'!$O$54</f>
        <v>0</v>
      </c>
      <c r="Q203" s="78"/>
      <c r="R203" s="78"/>
      <c r="S203" s="78"/>
      <c r="T203" s="78"/>
      <c r="U203" s="78"/>
      <c r="V203" s="78"/>
      <c r="W203" s="79"/>
    </row>
    <row r="204" spans="1:23" ht="13.5" hidden="1" thickBot="1">
      <c r="A204" s="85"/>
      <c r="B204" s="86"/>
      <c r="C204" s="87"/>
      <c r="D204" s="87"/>
      <c r="E204" s="87"/>
      <c r="F204" s="87"/>
      <c r="G204" s="87"/>
      <c r="H204" s="87"/>
      <c r="I204" s="87"/>
      <c r="J204" s="87"/>
      <c r="K204" s="87"/>
      <c r="L204" s="87">
        <f>+P203+P191</f>
        <v>0</v>
      </c>
      <c r="M204" s="87"/>
      <c r="N204" s="87"/>
      <c r="O204" s="87"/>
      <c r="P204" s="87"/>
      <c r="Q204" s="87"/>
      <c r="R204" s="87"/>
      <c r="S204" s="87"/>
      <c r="T204" s="87"/>
      <c r="U204" s="87"/>
      <c r="V204" s="87"/>
      <c r="W204" s="88"/>
    </row>
    <row r="205" spans="1:23" ht="13.5" hidden="1" thickBot="1"/>
    <row r="206" spans="1:23" hidden="1">
      <c r="A206" s="73" t="s">
        <v>64</v>
      </c>
      <c r="B206" s="74"/>
      <c r="C206" s="74"/>
      <c r="D206" s="74"/>
      <c r="E206" s="74"/>
      <c r="F206" s="74"/>
      <c r="G206" s="74"/>
      <c r="H206" s="74"/>
      <c r="I206" s="74"/>
      <c r="J206" s="74"/>
      <c r="K206" s="74"/>
      <c r="L206" s="74"/>
      <c r="M206" s="74"/>
      <c r="N206" s="74"/>
      <c r="O206" s="74"/>
      <c r="P206" s="74"/>
      <c r="Q206" s="74"/>
      <c r="R206" s="74"/>
      <c r="S206" s="74"/>
      <c r="T206" s="74"/>
      <c r="U206" s="74"/>
      <c r="V206" s="74"/>
      <c r="W206" s="75"/>
    </row>
    <row r="207" spans="1:23" hidden="1">
      <c r="A207" s="76" t="s">
        <v>39</v>
      </c>
      <c r="B207" s="77"/>
      <c r="C207" s="78"/>
      <c r="D207" s="78"/>
      <c r="E207" s="78"/>
      <c r="F207" s="78"/>
      <c r="G207" s="77" t="s">
        <v>40</v>
      </c>
      <c r="H207" s="77"/>
      <c r="I207" s="78"/>
      <c r="J207" s="78"/>
      <c r="K207" s="78"/>
      <c r="L207" s="77" t="s">
        <v>41</v>
      </c>
      <c r="M207" s="77"/>
      <c r="N207" s="78"/>
      <c r="O207" s="78"/>
      <c r="P207" s="78"/>
      <c r="Q207" s="78"/>
      <c r="R207" s="78"/>
      <c r="S207" s="78"/>
      <c r="T207" s="78"/>
      <c r="U207" s="78"/>
      <c r="V207" s="78"/>
      <c r="W207" s="79"/>
    </row>
    <row r="208" spans="1:23" hidden="1">
      <c r="A208" s="80" t="s">
        <v>42</v>
      </c>
      <c r="B208" s="81"/>
      <c r="C208" s="82">
        <f>'[1]DATAS 8'!$H$3</f>
        <v>41640</v>
      </c>
      <c r="D208" s="78"/>
      <c r="E208" s="78"/>
      <c r="F208" s="78"/>
      <c r="G208" s="81" t="s">
        <v>43</v>
      </c>
      <c r="H208" s="81"/>
      <c r="I208" s="78">
        <f>'[1]DATAS 8'!$C$3*'[1]DATAS 8'!$C$11+'[1]DATAS 8'!$C$4*'[1]DATAS 8'!$C$12+'[1]DATAS 8'!$C$13*'[1]DATAS 8'!$C$3+'[1]DATAS 8'!$C$14*'[1]DATAS 8'!$C$5+'[1]DATAS 8'!$C$6*'[1]DATAS 8'!$C$15+'[1]DATAS 8'!$C$7*'[1]DATAS 8'!$C$16+'[1]DATAS 8'!$C$8*'[1]DATAS 8'!$C$17+'[1]DATAS 8'!$C$9*'[1]DATAS 8'!$C$18</f>
        <v>2060</v>
      </c>
      <c r="J208" s="78"/>
      <c r="K208" s="78"/>
      <c r="L208" s="81" t="s">
        <v>44</v>
      </c>
      <c r="M208" s="81"/>
      <c r="N208" s="78"/>
      <c r="O208" s="78"/>
      <c r="P208" s="78"/>
      <c r="Q208" s="78"/>
      <c r="R208" s="78"/>
      <c r="S208" s="78"/>
      <c r="T208" s="78"/>
      <c r="U208" s="78"/>
      <c r="V208" s="78"/>
      <c r="W208" s="79"/>
    </row>
    <row r="209" spans="1:23" hidden="1">
      <c r="A209" s="80" t="s">
        <v>45</v>
      </c>
      <c r="B209" s="81"/>
      <c r="C209" s="78">
        <f>'[1]DATAS 8'!$H$5</f>
        <v>9</v>
      </c>
      <c r="D209" s="78"/>
      <c r="E209" s="78"/>
      <c r="F209" s="78"/>
      <c r="G209" s="81" t="s">
        <v>46</v>
      </c>
      <c r="H209" s="81"/>
      <c r="I209" s="78">
        <f>(('[1]DATAS 8'!$C$3*'[1]DATAS 8'!$C$11+'[1]DATAS 8'!$C$4*'[1]DATAS 8'!$C$12+'[1]DATAS 8'!$C$13*'[1]DATAS 8'!$C$3+'[1]DATAS 8'!$C$14*'[1]DATAS 8'!$C$5+'[1]DATAS 8'!$C$6*'[1]DATAS 8'!$C$15+'[1]DATAS 8'!$C$7*'[1]DATAS 8'!$C$16+'[1]DATAS 8'!$C$8*'[1]DATAS 8'!$C$17+'[1]DATAS 8'!$C$9*'[1]DATAS 8'!$C$18)*'[1]PRESENTATION 8'!$C$29-('[1]DATAS 8'!$C$3*'[1]DATAS 8'!$C$11+'[1]DATAS 8'!$C$4*'[1]DATAS 8'!$C$12+'[1]DATAS 8'!$C$13*'[1]DATAS 8'!$C$3+'[1]DATAS 8'!$C$14*'[1]DATAS 8'!$C$5+'[1]DATAS 8'!$C$6*'[1]DATAS 8'!$C$15+'[1]DATAS 8'!$C$7*'[1]DATAS 8'!$C$16+'[1]DATAS 8'!$C$8*'[1]DATAS 8'!$C$17+'[1]DATAS 8'!$C$9*'[1]DATAS 8'!$C$18)*('[1]DATAS 8'!$H$8+'[1]DATAS 8'!$H$9)/12-'[1]DATAS 8'!$H$9)/'[1]PRESENTATION 8'!$C$29</f>
        <v>2060</v>
      </c>
      <c r="J209" s="78"/>
      <c r="K209" s="78"/>
      <c r="L209" s="81" t="s">
        <v>47</v>
      </c>
      <c r="M209" s="81"/>
      <c r="N209" s="78"/>
      <c r="O209" s="78"/>
      <c r="P209" s="78"/>
      <c r="Q209" s="78"/>
      <c r="R209" s="78"/>
      <c r="S209" s="78"/>
      <c r="T209" s="78"/>
      <c r="U209" s="78"/>
      <c r="V209" s="78"/>
      <c r="W209" s="79"/>
    </row>
    <row r="210" spans="1:23" hidden="1">
      <c r="A210" s="80" t="s">
        <v>48</v>
      </c>
      <c r="B210" s="81"/>
      <c r="C210" s="78">
        <f>'[1]DATAS 8'!$H$8</f>
        <v>0</v>
      </c>
      <c r="D210" s="78"/>
      <c r="E210" s="78"/>
      <c r="F210" s="78"/>
      <c r="G210" s="81"/>
      <c r="H210" s="81"/>
      <c r="I210" s="78"/>
      <c r="J210" s="78"/>
      <c r="K210" s="78"/>
      <c r="L210" s="81"/>
      <c r="M210" s="81"/>
      <c r="N210" s="78"/>
      <c r="O210" s="78"/>
      <c r="P210" s="78"/>
      <c r="Q210" s="78"/>
      <c r="R210" s="78"/>
      <c r="S210" s="78"/>
      <c r="T210" s="78"/>
      <c r="U210" s="78"/>
      <c r="V210" s="78"/>
      <c r="W210" s="79"/>
    </row>
    <row r="211" spans="1:23" hidden="1">
      <c r="A211" s="80" t="s">
        <v>49</v>
      </c>
      <c r="B211" s="81"/>
      <c r="C211" s="78">
        <f>'[1]DATAS 8'!H189</f>
        <v>0</v>
      </c>
      <c r="D211" s="78"/>
      <c r="E211" s="78"/>
      <c r="F211" s="78"/>
      <c r="G211" s="81" t="s">
        <v>50</v>
      </c>
      <c r="H211" s="81"/>
      <c r="I211" s="78">
        <f>'[1]DATAS 8'!$H$12*('[1]DATAS 8'!$C$3+'[1]DATAS 8'!$C$4+'[1]DATAS 8'!$C$5+'[1]DATAS 8'!$C$6+'[1]DATAS 8'!$C$7)</f>
        <v>0</v>
      </c>
      <c r="J211" s="78"/>
      <c r="K211" s="78"/>
      <c r="L211" s="81" t="str">
        <f>+'[1]PRESENTATION 8'!$A$44</f>
        <v>FIT OUT</v>
      </c>
      <c r="M211" s="81"/>
      <c r="N211" s="78">
        <f>+'[1]DATAS 8'!$C$328</f>
        <v>0</v>
      </c>
      <c r="O211" s="78">
        <f>+'[1]PRESENTATION 8'!$B$44</f>
        <v>0</v>
      </c>
      <c r="P211" s="78">
        <f>+'[1]PRESENTATION 8'!$C$44</f>
        <v>0</v>
      </c>
      <c r="Q211" s="78"/>
      <c r="R211" s="78"/>
      <c r="S211" s="78"/>
      <c r="T211" s="78"/>
      <c r="U211" s="78"/>
      <c r="V211" s="78"/>
      <c r="W211" s="79"/>
    </row>
    <row r="212" spans="1:23" hidden="1">
      <c r="A212" s="80" t="s">
        <v>51</v>
      </c>
      <c r="B212" s="81"/>
      <c r="C212" s="78">
        <f>'[1]DATAS 8'!$H$6</f>
        <v>0</v>
      </c>
      <c r="D212" s="78"/>
      <c r="E212" s="78"/>
      <c r="F212" s="78"/>
      <c r="G212" s="81" t="s">
        <v>52</v>
      </c>
      <c r="H212" s="81"/>
      <c r="I212" s="78">
        <f>'[1]DATAS 8'!$H$13*('[1]DATAS 8'!$C$3+'[1]DATAS 8'!$C$4+'[1]DATAS 8'!$C$5+'[1]DATAS 8'!$C$6+'[1]DATAS 8'!$C$7)+'[1]DATAS 8'!$H$14*'[1]DATAS 8'!$C$3+'[1]DATAS 8'!$H$15*13*('[1]DATAS 8'!$C$8+'[1]DATAS 8'!$C$9)</f>
        <v>0</v>
      </c>
      <c r="J212" s="78"/>
      <c r="K212" s="78"/>
      <c r="L212" s="81" t="str">
        <f>+'[1]PRESENTATION 8'!$A$45</f>
        <v>FURNITURES</v>
      </c>
      <c r="M212" s="81"/>
      <c r="N212" s="78">
        <f>+'[1]DATAS 8'!$C$329</f>
        <v>0</v>
      </c>
      <c r="O212" s="78">
        <f>+'[1]PRESENTATION 8'!$B$45</f>
        <v>0</v>
      </c>
      <c r="P212" s="78">
        <f>+'[1]PRESENTATION 8'!$C$45</f>
        <v>0</v>
      </c>
      <c r="Q212" s="78"/>
      <c r="R212" s="78"/>
      <c r="S212" s="78"/>
      <c r="T212" s="78"/>
      <c r="U212" s="78"/>
      <c r="V212" s="78"/>
      <c r="W212" s="79"/>
    </row>
    <row r="213" spans="1:23" hidden="1">
      <c r="A213" s="83"/>
      <c r="B213" s="78"/>
      <c r="C213" s="78"/>
      <c r="D213" s="78"/>
      <c r="E213" s="78"/>
      <c r="F213" s="78"/>
      <c r="G213" s="78"/>
      <c r="H213" s="78"/>
      <c r="I213" s="78"/>
      <c r="J213" s="78"/>
      <c r="K213" s="78"/>
      <c r="L213" s="81" t="str">
        <f>+'[1]PRESENTATION 8'!$A$46</f>
        <v>WORKS 1</v>
      </c>
      <c r="M213" s="81"/>
      <c r="N213" s="78">
        <f>+'[1]DATAS 8'!$C$330</f>
        <v>0</v>
      </c>
      <c r="O213" s="78">
        <f>+'[1]PRESENTATION 8'!$B$46</f>
        <v>0</v>
      </c>
      <c r="P213" s="78">
        <f>+'[1]PRESENTATION 8'!$C$46</f>
        <v>0</v>
      </c>
      <c r="Q213" s="78"/>
      <c r="R213" s="78"/>
      <c r="S213" s="78"/>
      <c r="T213" s="78"/>
      <c r="U213" s="78"/>
      <c r="V213" s="78"/>
      <c r="W213" s="79"/>
    </row>
    <row r="214" spans="1:23" hidden="1">
      <c r="A214" s="80" t="str">
        <f>'[1]DATAS 8'!$A$3</f>
        <v xml:space="preserve">Office area </v>
      </c>
      <c r="B214" s="81"/>
      <c r="C214" s="78">
        <f>'[1]DATAS 8'!$C$3</f>
        <v>1000</v>
      </c>
      <c r="D214" s="78">
        <f>'[1]DATAS 8'!$C$11</f>
        <v>1</v>
      </c>
      <c r="E214" s="78"/>
      <c r="F214" s="78"/>
      <c r="G214" s="81"/>
      <c r="H214" s="81"/>
      <c r="I214" s="78"/>
      <c r="J214" s="78"/>
      <c r="K214" s="78"/>
      <c r="L214" s="81" t="str">
        <f>+'[1]PRESENTATION 8'!$A$47</f>
        <v>WORKS 2</v>
      </c>
      <c r="M214" s="81"/>
      <c r="N214" s="78">
        <f>+'[1]DATAS 8'!$C$331</f>
        <v>0</v>
      </c>
      <c r="O214" s="78">
        <f>+'[1]PRESENTATION 8'!$B$47</f>
        <v>0</v>
      </c>
      <c r="P214" s="78">
        <f>+'[1]PRESENTATION 8'!$C$47</f>
        <v>0</v>
      </c>
      <c r="Q214" s="78"/>
      <c r="R214" s="78"/>
      <c r="S214" s="78"/>
      <c r="T214" s="78"/>
      <c r="U214" s="78"/>
      <c r="V214" s="78"/>
      <c r="W214" s="79"/>
    </row>
    <row r="215" spans="1:23" hidden="1">
      <c r="A215" s="80" t="str">
        <f>'[1]DATAS 8'!$A$4</f>
        <v>Archive area</v>
      </c>
      <c r="B215" s="81"/>
      <c r="C215" s="78">
        <f>'[1]DATAS 8'!$C$4</f>
        <v>10</v>
      </c>
      <c r="D215" s="78">
        <f>'[1]DATAS 8'!$C$12</f>
        <v>1</v>
      </c>
      <c r="E215" s="78"/>
      <c r="F215" s="78"/>
      <c r="G215" s="81" t="s">
        <v>53</v>
      </c>
      <c r="H215" s="81"/>
      <c r="I215" s="78">
        <f>('[1]DATAS 8'!$C$3*'[1]DATAS 8'!$C$11*'[1]PRESENTATION 8'!$C$29-'[1]DATAS 8'!$C$3*'[1]DATAS 8'!$C$11*'[1]DATAS 8'!$H$8/12-'[1]DATAS 8'!$H$9)/'[1]DATAS 8'!$C$3/'[1]PRESENTATION 8'!$C$29</f>
        <v>1</v>
      </c>
      <c r="J215" s="78"/>
      <c r="K215" s="78"/>
      <c r="L215" s="81" t="str">
        <f>+'[1]PRESENTATION 8'!$A$48</f>
        <v>WORKS 3</v>
      </c>
      <c r="M215" s="81"/>
      <c r="N215" s="78">
        <f>+'[1]DATAS 8'!$C$332</f>
        <v>0</v>
      </c>
      <c r="O215" s="78">
        <f>+'[1]PRESENTATION 8'!$B$48</f>
        <v>0</v>
      </c>
      <c r="P215" s="78">
        <f>+'[1]PRESENTATION 8'!$C$48</f>
        <v>0</v>
      </c>
      <c r="Q215" s="78"/>
      <c r="R215" s="78"/>
      <c r="S215" s="78"/>
      <c r="T215" s="78"/>
      <c r="U215" s="78"/>
      <c r="V215" s="78"/>
      <c r="W215" s="79"/>
    </row>
    <row r="216" spans="1:23" hidden="1">
      <c r="A216" s="80" t="str">
        <f>'[1]DATAS 8'!$A$5</f>
        <v>Storage area</v>
      </c>
      <c r="B216" s="81"/>
      <c r="C216" s="78">
        <f>'[1]DATAS 8'!$C$5</f>
        <v>10</v>
      </c>
      <c r="D216" s="78">
        <f>'[1]DATAS 8'!$C$14</f>
        <v>1</v>
      </c>
      <c r="E216" s="78"/>
      <c r="F216" s="78"/>
      <c r="G216" s="81" t="s">
        <v>54</v>
      </c>
      <c r="H216" s="81"/>
      <c r="I216" s="78">
        <f>(('[1]DATAS 8'!$C$3*'[1]DATAS 8'!$C$11+'[1]DATAS 8'!$C$3*'[1]DATAS 8'!$C$13)*'[1]PRESENTATION 8'!$C$29-('[1]DATAS 8'!$C$3*'[1]DATAS 8'!$C$11+'[1]DATAS 8'!$C$3*'[1]DATAS 8'!$C$13)*'[1]DATAS 8'!$H$8/12-'[1]DATAS 8'!$H$9)/'[1]DATAS 8'!$C$3/'[1]PRESENTATION 8'!$C$29</f>
        <v>2</v>
      </c>
      <c r="J216" s="78"/>
      <c r="K216" s="78"/>
      <c r="L216" s="81" t="str">
        <f>+'[1]PRESENTATION 8'!$A$49</f>
        <v>WORKS 4</v>
      </c>
      <c r="M216" s="81"/>
      <c r="N216" s="78">
        <f>+'[1]DATAS 8'!$C$333</f>
        <v>0</v>
      </c>
      <c r="O216" s="78">
        <f>+'[1]PRESENTATION 8'!$B$49</f>
        <v>0</v>
      </c>
      <c r="P216" s="78">
        <f>+'[1]PRESENTATION 8'!$C$49</f>
        <v>0</v>
      </c>
      <c r="Q216" s="78"/>
      <c r="R216" s="78"/>
      <c r="S216" s="78"/>
      <c r="T216" s="78"/>
      <c r="U216" s="78"/>
      <c r="V216" s="78"/>
      <c r="W216" s="79"/>
    </row>
    <row r="217" spans="1:23" hidden="1">
      <c r="A217" s="80" t="str">
        <f>'[1]DATAS 8'!$A$6</f>
        <v>Other Area 1</v>
      </c>
      <c r="B217" s="81"/>
      <c r="C217" s="78">
        <f>'[1]DATAS 8'!$C$6</f>
        <v>10</v>
      </c>
      <c r="D217" s="78">
        <f>'[1]DATAS 8'!$C$15</f>
        <v>1</v>
      </c>
      <c r="E217" s="78"/>
      <c r="F217" s="78"/>
      <c r="G217" s="81" t="s">
        <v>55</v>
      </c>
      <c r="H217" s="81"/>
      <c r="I217" s="78">
        <f>(('[1]DATAS 8'!$C$3*'[1]DATAS 8'!$C$11+'[1]DATAS 8'!$C$4*'[1]DATAS 8'!$C$12+'[1]DATAS 8'!$C$13*'[1]DATAS 8'!$C$3+'[1]DATAS 8'!$C$14*'[1]DATAS 8'!$C$5+'[1]DATAS 8'!$C$6*'[1]DATAS 8'!$C$15+'[1]DATAS 8'!$C$7*'[1]DATAS 8'!$C$16+'[1]DATAS 8'!$C$8*'[1]DATAS 8'!$C$17+'[1]DATAS 8'!$C$9*'[1]DATAS 8'!$C$18)*'[1]PRESENTATION 8'!$C$29-('[1]DATAS 8'!$C$3*'[1]DATAS 8'!$C$11+'[1]DATAS 8'!$C$4*'[1]DATAS 8'!$C$12+'[1]DATAS 8'!$C$13*'[1]DATAS 8'!$C$3+'[1]DATAS 8'!$C$14*'[1]DATAS 8'!$C$5+'[1]DATAS 8'!$C$6*'[1]DATAS 8'!$C$15+'[1]DATAS 8'!$C$7*'[1]DATAS 8'!$C$16+'[1]DATAS 8'!$C$8*'[1]DATAS 8'!$C$17+'[1]DATAS 8'!$C$9*'[1]DATAS 8'!$C$18)*('[1]DATAS 8'!$H$8+'[1]DATAS 8'!$H$9)/12-'[1]DATAS 8'!$H$9)/'[1]PRESENTATION 8'!$C$29/('[1]DATAS 8'!$C$3+'[1]DATAS 8'!$C$4+'[1]DATAS 8'!$C$5+'[1]DATAS 8'!$C$6+'[1]DATAS 8'!$C$7)</f>
        <v>1.9807692307692308</v>
      </c>
      <c r="J217" s="78"/>
      <c r="K217" s="78"/>
      <c r="L217" s="81" t="str">
        <f>+'[1]PRESENTATION 8'!$A$50</f>
        <v>TOTAL</v>
      </c>
      <c r="M217" s="81"/>
      <c r="N217" s="78"/>
      <c r="O217" s="78"/>
      <c r="P217" s="78">
        <f>+'[1]PRESENTATION 8'!$B$50</f>
        <v>0</v>
      </c>
      <c r="Q217" s="78"/>
      <c r="R217" s="78"/>
      <c r="S217" s="78"/>
      <c r="T217" s="78"/>
      <c r="U217" s="78"/>
      <c r="V217" s="78"/>
      <c r="W217" s="79"/>
    </row>
    <row r="218" spans="1:23" hidden="1">
      <c r="A218" s="80" t="str">
        <f>'[1]DATAS 8'!$A$7</f>
        <v>Other area 2</v>
      </c>
      <c r="B218" s="81"/>
      <c r="C218" s="78">
        <f>'[1]DATAS 8'!$C$7</f>
        <v>10</v>
      </c>
      <c r="D218" s="78">
        <f>'[1]DATAS 8'!$C$16</f>
        <v>1</v>
      </c>
      <c r="E218" s="78"/>
      <c r="F218" s="78"/>
      <c r="G218" s="81"/>
      <c r="H218" s="81"/>
      <c r="I218" s="78"/>
      <c r="J218" s="78"/>
      <c r="K218" s="78"/>
      <c r="L218" s="81">
        <f>+'[1]PRESENTATION 8'!$A$51</f>
        <v>0</v>
      </c>
      <c r="M218" s="81"/>
      <c r="N218" s="78"/>
      <c r="O218" s="78"/>
      <c r="P218" s="78"/>
      <c r="Q218" s="78"/>
      <c r="R218" s="78"/>
      <c r="S218" s="78"/>
      <c r="T218" s="78"/>
      <c r="U218" s="78"/>
      <c r="V218" s="78"/>
      <c r="W218" s="79"/>
    </row>
    <row r="219" spans="1:23" hidden="1">
      <c r="A219" s="80" t="str">
        <f>'[1]DATAS 8'!$A$8</f>
        <v xml:space="preserve">Other parking space </v>
      </c>
      <c r="B219" s="81"/>
      <c r="C219" s="78">
        <f>'[1]DATAS 8'!$C$8</f>
        <v>10</v>
      </c>
      <c r="D219" s="78">
        <f>'[1]DATAS 8'!$C$17</f>
        <v>1</v>
      </c>
      <c r="E219" s="78"/>
      <c r="F219" s="78"/>
      <c r="G219" s="77" t="s">
        <v>56</v>
      </c>
      <c r="H219" s="77"/>
      <c r="I219" s="78"/>
      <c r="J219" s="78"/>
      <c r="K219" s="78"/>
      <c r="L219" s="72" t="str">
        <f>'[1]PRESENTATION 8'!$L$44</f>
        <v>MOVE COST</v>
      </c>
      <c r="M219" s="72"/>
      <c r="N219">
        <f>'[1]DATAS 8'!$C$361</f>
        <v>0</v>
      </c>
      <c r="O219">
        <f>'[1]PRESENTATION 8'!$N$44</f>
        <v>0</v>
      </c>
      <c r="P219">
        <f>'[1]PRESENTATION 8'!$O$44</f>
        <v>0</v>
      </c>
      <c r="Q219" s="78"/>
      <c r="R219" s="78"/>
      <c r="S219" s="78"/>
      <c r="T219" s="78"/>
      <c r="U219" s="78"/>
      <c r="V219" s="78"/>
      <c r="W219" s="79"/>
    </row>
    <row r="220" spans="1:23" hidden="1">
      <c r="A220" s="80" t="str">
        <f>'[1]DATAS 8'!$A$9</f>
        <v>Parking spaces</v>
      </c>
      <c r="B220" s="81"/>
      <c r="C220" s="78">
        <f>'[1]DATAS 8'!$C$9</f>
        <v>10</v>
      </c>
      <c r="D220" s="78">
        <f>'[1]DATAS 8'!$C$18</f>
        <v>1</v>
      </c>
      <c r="E220" s="78"/>
      <c r="F220" s="78"/>
      <c r="G220" s="81"/>
      <c r="H220" s="81"/>
      <c r="I220" s="78"/>
      <c r="J220" s="78"/>
      <c r="K220" s="78"/>
      <c r="L220" s="72" t="str">
        <f>'[1]PRESENTATION 8'!$L$45</f>
        <v>REINSTATEMENT COST</v>
      </c>
      <c r="M220" s="72"/>
      <c r="N220">
        <f>'[1]DATAS 8'!$C$362</f>
        <v>0</v>
      </c>
      <c r="O220">
        <f>'[1]PRESENTATION 8'!$N$45</f>
        <v>0</v>
      </c>
      <c r="P220">
        <f>'[1]PRESENTATION 8'!$O$45</f>
        <v>0</v>
      </c>
      <c r="Q220" s="78"/>
      <c r="R220" s="78"/>
      <c r="S220" s="78"/>
      <c r="T220" s="78"/>
      <c r="U220" s="78"/>
      <c r="V220" s="78"/>
      <c r="W220" s="79"/>
    </row>
    <row r="221" spans="1:23" hidden="1">
      <c r="A221" s="80">
        <f>'[1]DATAS 8'!$A$10</f>
        <v>0</v>
      </c>
      <c r="B221" s="81"/>
      <c r="C221" s="78">
        <f>'[1]DATAS 8'!$C$10</f>
        <v>0</v>
      </c>
      <c r="D221" s="78">
        <f>'[1]DATAS 8'!$C$19</f>
        <v>0</v>
      </c>
      <c r="E221" s="78"/>
      <c r="F221" s="78"/>
      <c r="G221" s="81" t="str">
        <f>G208</f>
        <v>Total headline rent</v>
      </c>
      <c r="H221" s="81"/>
      <c r="I221" s="78">
        <f>I208+I211+I212</f>
        <v>2060</v>
      </c>
      <c r="J221" s="78"/>
      <c r="K221" s="78"/>
      <c r="L221" s="72" t="str">
        <f>'[1]PRESENTATION 8'!$L$46</f>
        <v>WORKS 1</v>
      </c>
      <c r="M221" s="72"/>
      <c r="N221">
        <f>'[1]DATAS 8'!$C$363</f>
        <v>0</v>
      </c>
      <c r="O221">
        <f>'[1]PRESENTATION 8'!$N$46</f>
        <v>0</v>
      </c>
      <c r="P221">
        <f>'[1]PRESENTATION 8'!$O$46</f>
        <v>0</v>
      </c>
      <c r="Q221" s="78"/>
      <c r="R221" s="78"/>
      <c r="S221" s="78"/>
      <c r="T221" s="78"/>
      <c r="U221" s="78"/>
      <c r="V221" s="78"/>
      <c r="W221" s="79"/>
    </row>
    <row r="222" spans="1:23" hidden="1">
      <c r="A222" s="80" t="s">
        <v>57</v>
      </c>
      <c r="B222" s="81"/>
      <c r="C222" s="78"/>
      <c r="D222" s="78">
        <f>'[1]DATAS 8'!$C$13</f>
        <v>1</v>
      </c>
      <c r="E222" s="78"/>
      <c r="F222" s="78"/>
      <c r="G222" s="81" t="str">
        <f>G209</f>
        <v>Total net effective rent</v>
      </c>
      <c r="H222" s="81"/>
      <c r="I222" s="78">
        <f>I209+I211+I212</f>
        <v>2060</v>
      </c>
      <c r="J222" s="78"/>
      <c r="K222" s="78"/>
      <c r="L222" s="72" t="str">
        <f>'[1]PRESENTATION 8'!$L$47</f>
        <v>WORKS 2</v>
      </c>
      <c r="M222" s="72"/>
      <c r="N222">
        <f>'[1]DATAS 8'!$C$364</f>
        <v>0</v>
      </c>
      <c r="O222">
        <f>'[1]PRESENTATION 8'!$N$47</f>
        <v>0</v>
      </c>
      <c r="P222">
        <f>'[1]PRESENTATION 8'!$O$47</f>
        <v>0</v>
      </c>
      <c r="Q222" s="78"/>
      <c r="R222" s="78"/>
      <c r="S222" s="78"/>
      <c r="T222" s="78"/>
      <c r="U222" s="78"/>
      <c r="V222" s="78"/>
      <c r="W222" s="79"/>
    </row>
    <row r="223" spans="1:23" hidden="1">
      <c r="A223" s="80"/>
      <c r="B223" s="81"/>
      <c r="C223" s="78"/>
      <c r="D223" s="78"/>
      <c r="E223" s="78"/>
      <c r="F223" s="78"/>
      <c r="G223" s="81"/>
      <c r="H223" s="81"/>
      <c r="I223" s="78"/>
      <c r="J223" s="78"/>
      <c r="K223" s="78"/>
      <c r="L223" s="72" t="str">
        <f>'[1]PRESENTATION 8'!$L$48</f>
        <v>WORKS 3</v>
      </c>
      <c r="M223" s="72"/>
      <c r="N223">
        <f>'[1]DATAS 8'!$C$365</f>
        <v>0</v>
      </c>
      <c r="O223">
        <f>'[1]PRESENTATION 8'!$N$48</f>
        <v>0</v>
      </c>
      <c r="P223">
        <f>'[1]PRESENTATION 8'!$O$48</f>
        <v>0</v>
      </c>
      <c r="Q223" s="78"/>
      <c r="R223" s="78"/>
      <c r="S223" s="78"/>
      <c r="T223" s="78"/>
      <c r="U223" s="78"/>
      <c r="V223" s="78"/>
      <c r="W223" s="79"/>
    </row>
    <row r="224" spans="1:23" hidden="1">
      <c r="A224" s="80" t="str">
        <f>'[1]DATAS 8'!$F$12</f>
        <v>Service charges</v>
      </c>
      <c r="B224" s="81"/>
      <c r="C224" s="78">
        <f>'[1]DATAS 8'!$H$12</f>
        <v>0</v>
      </c>
      <c r="D224" s="78"/>
      <c r="E224" s="78"/>
      <c r="F224" s="78"/>
      <c r="G224" s="81" t="str">
        <f>G215</f>
        <v>Net effective office rent</v>
      </c>
      <c r="H224" s="81"/>
      <c r="I224" s="78">
        <f>I215+C224+C225+C226</f>
        <v>1</v>
      </c>
      <c r="J224" s="78"/>
      <c r="K224" s="78"/>
      <c r="L224" s="72" t="str">
        <f>'[1]PRESENTATION 8'!$L$49</f>
        <v>WORKS 4</v>
      </c>
      <c r="M224" s="72"/>
      <c r="N224">
        <f>'[1]DATAS 8'!$C$366</f>
        <v>0</v>
      </c>
      <c r="O224">
        <f>'[1]PRESENTATION 8'!$N$49</f>
        <v>0</v>
      </c>
      <c r="P224">
        <f>'[1]PRESENTATION 8'!$O$49</f>
        <v>0</v>
      </c>
      <c r="Q224" s="78"/>
      <c r="R224" s="78"/>
      <c r="S224" s="78"/>
      <c r="T224" s="78"/>
      <c r="U224" s="78"/>
      <c r="V224" s="78"/>
      <c r="W224" s="79"/>
    </row>
    <row r="225" spans="1:23" hidden="1">
      <c r="A225" s="80" t="str">
        <f>'[1]DATAS 8'!$F$13</f>
        <v>Land tax</v>
      </c>
      <c r="B225" s="81"/>
      <c r="C225" s="78">
        <f>'[1]DATAS 8'!$H$13</f>
        <v>0</v>
      </c>
      <c r="D225" s="78"/>
      <c r="E225" s="78"/>
      <c r="F225" s="78"/>
      <c r="G225" s="81" t="str">
        <f t="shared" ref="G225:G227" si="7">G216</f>
        <v>Net effective office+ ICR rent</v>
      </c>
      <c r="H225" s="81"/>
      <c r="I225" s="78">
        <f>I216+C224+C225+C226</f>
        <v>2</v>
      </c>
      <c r="J225" s="78"/>
      <c r="K225" s="78"/>
      <c r="L225" s="72" t="str">
        <f>'[1]PRESENTATION 8'!$L$50</f>
        <v>WORKS 5</v>
      </c>
      <c r="M225" s="72"/>
      <c r="N225">
        <f>'[1]DATAS 8'!$C$367</f>
        <v>0</v>
      </c>
      <c r="O225">
        <f>'[1]PRESENTATION 8'!$N$50</f>
        <v>0</v>
      </c>
      <c r="P225">
        <f>'[1]PRESENTATION 8'!$O$50</f>
        <v>0</v>
      </c>
      <c r="Q225" s="78"/>
      <c r="R225" s="78"/>
      <c r="S225" s="78"/>
      <c r="T225" s="78"/>
      <c r="U225" s="78"/>
      <c r="V225" s="78"/>
      <c r="W225" s="79"/>
    </row>
    <row r="226" spans="1:23" hidden="1">
      <c r="A226" s="80" t="str">
        <f>'[1]DATAS 8'!$F$14</f>
        <v>Office  tax</v>
      </c>
      <c r="B226" s="81"/>
      <c r="C226" s="78">
        <f>'[1]DATAS 8'!$H$14</f>
        <v>0</v>
      </c>
      <c r="D226" s="78"/>
      <c r="E226" s="78"/>
      <c r="F226" s="78"/>
      <c r="G226" s="81" t="str">
        <f t="shared" si="7"/>
        <v>Net effective global rent</v>
      </c>
      <c r="H226" s="81"/>
      <c r="I226" s="78">
        <f>I217+C224+C225+C226</f>
        <v>1.9807692307692308</v>
      </c>
      <c r="J226" s="78"/>
      <c r="K226" s="78"/>
      <c r="L226" s="72" t="str">
        <f>'[1]PRESENTATION 8'!$L$51</f>
        <v>WORKS 6</v>
      </c>
      <c r="M226" s="72"/>
      <c r="N226">
        <f>'[1]DATAS 8'!$C$368</f>
        <v>0</v>
      </c>
      <c r="O226">
        <f>'[1]PRESENTATION 8'!$N$51</f>
        <v>0</v>
      </c>
      <c r="P226">
        <f>'[1]PRESENTATION 8'!$O$51</f>
        <v>0</v>
      </c>
      <c r="Q226" s="78"/>
      <c r="R226" s="78"/>
      <c r="S226" s="78"/>
      <c r="T226" s="78"/>
      <c r="U226" s="78"/>
      <c r="V226" s="78"/>
      <c r="W226" s="79"/>
    </row>
    <row r="227" spans="1:23" hidden="1">
      <c r="A227" s="80" t="str">
        <f>'[1]DATAS 8'!$F$15</f>
        <v>Car park tax</v>
      </c>
      <c r="B227" s="81"/>
      <c r="C227" s="78">
        <f>'[1]DATAS 8'!$H$15</f>
        <v>0</v>
      </c>
      <c r="D227" s="78"/>
      <c r="E227" s="78"/>
      <c r="F227" s="78"/>
      <c r="G227" s="81">
        <f t="shared" si="7"/>
        <v>0</v>
      </c>
      <c r="H227" s="81"/>
      <c r="I227" s="78"/>
      <c r="J227" s="78"/>
      <c r="K227" s="78"/>
      <c r="L227" s="72" t="str">
        <f>'[1]PRESENTATION 8'!$L$52</f>
        <v>WORKS 7</v>
      </c>
      <c r="M227" s="72"/>
      <c r="N227">
        <f>'[1]DATAS 8'!$C$369</f>
        <v>0</v>
      </c>
      <c r="O227">
        <f>'[1]PRESENTATION 8'!$N$52</f>
        <v>0</v>
      </c>
      <c r="P227">
        <f>'[1]PRESENTATION 8'!$O$52</f>
        <v>0</v>
      </c>
      <c r="Q227" s="78"/>
      <c r="R227" s="78"/>
      <c r="S227" s="78"/>
      <c r="T227" s="78"/>
      <c r="U227" s="78"/>
      <c r="V227" s="78"/>
      <c r="W227" s="79"/>
    </row>
    <row r="228" spans="1:23" hidden="1">
      <c r="A228" s="80"/>
      <c r="B228" s="81"/>
      <c r="C228" s="84">
        <f>'[1]DATAS 8'!$H$16</f>
        <v>0</v>
      </c>
      <c r="D228" s="78"/>
      <c r="E228" s="78"/>
      <c r="F228" s="78"/>
      <c r="G228" s="81"/>
      <c r="H228" s="81"/>
      <c r="I228" s="78"/>
      <c r="J228" s="78"/>
      <c r="K228" s="78"/>
      <c r="L228" s="72" t="str">
        <f>'[1]PRESENTATION 8'!$L$53</f>
        <v>WORKS 8</v>
      </c>
      <c r="M228" s="72"/>
      <c r="N228">
        <f>'[1]DATAS 8'!$C$370</f>
        <v>0</v>
      </c>
      <c r="O228">
        <f>'[1]PRESENTATION 8'!$N$53</f>
        <v>0</v>
      </c>
      <c r="P228">
        <f>'[1]PRESENTATION 8'!$O$53</f>
        <v>0</v>
      </c>
      <c r="Q228" s="78"/>
      <c r="R228" s="78"/>
      <c r="S228" s="78"/>
      <c r="T228" s="78"/>
      <c r="U228" s="78"/>
      <c r="V228" s="78"/>
      <c r="W228" s="79"/>
    </row>
    <row r="229" spans="1:23" hidden="1">
      <c r="A229" s="80"/>
      <c r="B229" s="81"/>
      <c r="C229" s="78">
        <f>'[1]DATAS 8'!$H$17</f>
        <v>0</v>
      </c>
      <c r="D229" s="78"/>
      <c r="E229" s="78"/>
      <c r="F229" s="78"/>
      <c r="G229" s="81"/>
      <c r="H229" s="81"/>
      <c r="I229" s="78"/>
      <c r="J229" s="78"/>
      <c r="K229" s="78"/>
      <c r="L229" s="72" t="str">
        <f>'[1]PRESENTATION 8'!$L$54</f>
        <v>TOTAL</v>
      </c>
      <c r="M229" s="72"/>
      <c r="P229">
        <f>'[1]PRESENTATION 8'!$O$54</f>
        <v>0</v>
      </c>
      <c r="Q229" s="78"/>
      <c r="R229" s="78"/>
      <c r="S229" s="78"/>
      <c r="T229" s="78"/>
      <c r="U229" s="78"/>
      <c r="V229" s="78"/>
      <c r="W229" s="79"/>
    </row>
    <row r="230" spans="1:23" ht="13.5" hidden="1" thickBot="1">
      <c r="A230" s="85"/>
      <c r="B230" s="86"/>
      <c r="C230" s="87"/>
      <c r="D230" s="87"/>
      <c r="E230" s="87"/>
      <c r="F230" s="87"/>
      <c r="G230" s="87"/>
      <c r="H230" s="87"/>
      <c r="I230" s="87"/>
      <c r="J230" s="87"/>
      <c r="K230" s="87"/>
      <c r="L230" s="87">
        <f>P229+P217</f>
        <v>0</v>
      </c>
      <c r="M230" s="87"/>
      <c r="N230" s="87"/>
      <c r="O230" s="87"/>
      <c r="P230" s="87"/>
      <c r="Q230" s="87"/>
      <c r="R230" s="87"/>
      <c r="S230" s="87"/>
      <c r="T230" s="87"/>
      <c r="U230" s="87"/>
      <c r="V230" s="87"/>
      <c r="W230" s="88"/>
    </row>
    <row r="231" spans="1:23" ht="13.5" hidden="1" thickBot="1"/>
    <row r="232" spans="1:23" hidden="1">
      <c r="A232" s="73" t="s">
        <v>65</v>
      </c>
      <c r="B232" s="74"/>
      <c r="C232" s="74"/>
      <c r="D232" s="74"/>
      <c r="E232" s="74"/>
      <c r="F232" s="74"/>
      <c r="G232" s="74"/>
      <c r="H232" s="74"/>
      <c r="I232" s="74"/>
      <c r="J232" s="74"/>
      <c r="K232" s="74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5"/>
    </row>
    <row r="233" spans="1:23" hidden="1">
      <c r="A233" s="76" t="s">
        <v>39</v>
      </c>
      <c r="B233" s="77"/>
      <c r="C233" s="78"/>
      <c r="D233" s="78"/>
      <c r="E233" s="78"/>
      <c r="F233" s="78"/>
      <c r="G233" s="77" t="s">
        <v>40</v>
      </c>
      <c r="H233" s="77"/>
      <c r="I233" s="78"/>
      <c r="J233" s="78"/>
      <c r="K233" s="78"/>
      <c r="L233" s="77" t="s">
        <v>41</v>
      </c>
      <c r="M233" s="77"/>
      <c r="N233" s="78"/>
      <c r="O233" s="78"/>
      <c r="P233" s="78"/>
      <c r="Q233" s="78"/>
      <c r="R233" s="78"/>
      <c r="S233" s="78"/>
      <c r="T233" s="78"/>
      <c r="U233" s="78"/>
      <c r="V233" s="78"/>
      <c r="W233" s="79"/>
    </row>
    <row r="234" spans="1:23" hidden="1">
      <c r="A234" s="80" t="s">
        <v>42</v>
      </c>
      <c r="B234" s="81"/>
      <c r="C234" s="82">
        <f>'[1]DATAS 9'!$H$3</f>
        <v>41640</v>
      </c>
      <c r="D234" s="78"/>
      <c r="E234" s="78"/>
      <c r="F234" s="78"/>
      <c r="G234" s="81" t="s">
        <v>43</v>
      </c>
      <c r="H234" s="81"/>
      <c r="I234" s="78">
        <f>'[1]DATAS 9'!$C$3*'[1]DATAS 9'!$C$11+'[1]DATAS 9'!$C$4*'[1]DATAS 9'!$C$12+'[1]DATAS 9'!$C$13*'[1]DATAS 9'!$C$3+'[1]DATAS 9'!$C$14*'[1]DATAS 9'!$C$5+'[1]DATAS 9'!$C$6*'[1]DATAS 9'!$C$15+'[1]DATAS 9'!$C$7*'[1]DATAS 9'!$C$16+'[1]DATAS 9'!$C$8*'[1]DATAS 9'!$C$17+'[1]DATAS 9'!$C$9*'[1]DATAS 9'!$C$18</f>
        <v>2060</v>
      </c>
      <c r="J234" s="78"/>
      <c r="K234" s="78"/>
      <c r="L234" s="81" t="s">
        <v>44</v>
      </c>
      <c r="M234" s="81"/>
      <c r="N234" s="78"/>
      <c r="O234" s="78"/>
      <c r="P234" s="78"/>
      <c r="Q234" s="78"/>
      <c r="R234" s="78"/>
      <c r="S234" s="78"/>
      <c r="T234" s="78"/>
      <c r="U234" s="78"/>
      <c r="V234" s="78"/>
      <c r="W234" s="79"/>
    </row>
    <row r="235" spans="1:23" hidden="1">
      <c r="A235" s="80" t="s">
        <v>45</v>
      </c>
      <c r="B235" s="81"/>
      <c r="C235" s="78">
        <f>'[1]DATAS 9'!$H$5</f>
        <v>9</v>
      </c>
      <c r="D235" s="78"/>
      <c r="E235" s="78"/>
      <c r="F235" s="78"/>
      <c r="G235" s="81" t="s">
        <v>46</v>
      </c>
      <c r="H235" s="81"/>
      <c r="I235" s="78">
        <f>(('[1]DATAS 9'!$C$3*'[1]DATAS 9'!$C$11+'[1]DATAS 9'!$C$4*'[1]DATAS 9'!$C$12+'[1]DATAS 9'!$C$13*'[1]DATAS 9'!$C$3+'[1]DATAS 9'!$C$14*'[1]DATAS 9'!$C$5+'[1]DATAS 9'!$C$6*'[1]DATAS 9'!$C$15+'[1]DATAS 9'!$C$7*'[1]DATAS 9'!$C$16+'[1]DATAS 9'!$C$8*'[1]DATAS 9'!$C$17+'[1]DATAS 9'!$C$9*'[1]DATAS 9'!$C$18)*'[1]PRESENTATION 9'!$C$29-('[1]DATAS 9'!$C$3*'[1]DATAS 9'!$C$11+'[1]DATAS 9'!$C$4*'[1]DATAS 9'!$C$12+'[1]DATAS 9'!$C$13*'[1]DATAS 9'!$C$3+'[1]DATAS 9'!$C$14*'[1]DATAS 9'!$C$5+'[1]DATAS 9'!$C$6*'[1]DATAS 9'!$C$15+'[1]DATAS 9'!$C$7*'[1]DATAS 9'!$C$16+'[1]DATAS 9'!$C$8*'[1]DATAS 9'!$C$17+'[1]DATAS 9'!$C$9*'[1]DATAS 9'!$C$18)*('[1]DATAS 9'!$H$8+'[1]DATAS 9'!$H$9)/12-'[1]DATAS 9'!$H$9)/'[1]PRESENTATION 9'!$C$29</f>
        <v>2060</v>
      </c>
      <c r="J235" s="78"/>
      <c r="K235" s="78"/>
      <c r="L235" s="81" t="s">
        <v>47</v>
      </c>
      <c r="M235" s="81"/>
      <c r="N235" s="78"/>
      <c r="O235" s="78"/>
      <c r="P235" s="78"/>
      <c r="Q235" s="78"/>
      <c r="R235" s="78"/>
      <c r="S235" s="78"/>
      <c r="T235" s="78"/>
      <c r="U235" s="78"/>
      <c r="V235" s="78"/>
      <c r="W235" s="79"/>
    </row>
    <row r="236" spans="1:23" hidden="1">
      <c r="A236" s="80" t="s">
        <v>48</v>
      </c>
      <c r="B236" s="81"/>
      <c r="C236" s="78">
        <f>'[1]DATAS 9'!$H$8</f>
        <v>0</v>
      </c>
      <c r="D236" s="78"/>
      <c r="E236" s="78"/>
      <c r="F236" s="78"/>
      <c r="G236" s="81"/>
      <c r="H236" s="81"/>
      <c r="I236" s="78"/>
      <c r="J236" s="78"/>
      <c r="K236" s="78"/>
      <c r="L236" s="81"/>
      <c r="M236" s="81"/>
      <c r="N236" s="78"/>
      <c r="O236" s="78"/>
      <c r="P236" s="78"/>
      <c r="Q236" s="78"/>
      <c r="R236" s="78"/>
      <c r="S236" s="78"/>
      <c r="T236" s="78"/>
      <c r="U236" s="78"/>
      <c r="V236" s="78"/>
      <c r="W236" s="79"/>
    </row>
    <row r="237" spans="1:23" hidden="1">
      <c r="A237" s="80" t="s">
        <v>49</v>
      </c>
      <c r="B237" s="81"/>
      <c r="C237" s="78">
        <f>'[1]DATAS 9'!H215</f>
        <v>0</v>
      </c>
      <c r="D237" s="78"/>
      <c r="E237" s="78"/>
      <c r="F237" s="78"/>
      <c r="G237" s="81" t="s">
        <v>50</v>
      </c>
      <c r="H237" s="81"/>
      <c r="I237" s="78">
        <f>'[1]DATAS 9'!$H$12*('[1]DATAS 9'!$C$3+'[1]DATAS 9'!$C$4+'[1]DATAS 9'!$C$5+'[1]DATAS 9'!$C$6+'[1]DATAS 9'!$C$7)</f>
        <v>0</v>
      </c>
      <c r="J237" s="78"/>
      <c r="K237" s="78"/>
      <c r="L237" s="81" t="str">
        <f>+'[1]PRESENTATION 9'!$A$44</f>
        <v>FIT OUT</v>
      </c>
      <c r="M237" s="81"/>
      <c r="N237" s="78">
        <f>+'[1]DATAS 9'!$C$328</f>
        <v>0</v>
      </c>
      <c r="O237" s="78">
        <f>+'[1]PRESENTATION 9'!$B$44</f>
        <v>0</v>
      </c>
      <c r="P237" s="78">
        <f>+'[1]PRESENTATION 9'!$C$44</f>
        <v>0</v>
      </c>
      <c r="Q237" s="78"/>
      <c r="R237" s="78"/>
      <c r="S237" s="78"/>
      <c r="T237" s="78"/>
      <c r="U237" s="78"/>
      <c r="V237" s="78"/>
      <c r="W237" s="79"/>
    </row>
    <row r="238" spans="1:23" hidden="1">
      <c r="A238" s="80" t="s">
        <v>51</v>
      </c>
      <c r="B238" s="81"/>
      <c r="C238" s="78">
        <f>'[1]DATAS 9'!$H$6</f>
        <v>0</v>
      </c>
      <c r="D238" s="78"/>
      <c r="E238" s="78"/>
      <c r="F238" s="78"/>
      <c r="G238" s="81" t="s">
        <v>52</v>
      </c>
      <c r="H238" s="81"/>
      <c r="I238" s="78">
        <f>'[1]DATAS 9'!$H$13*('[1]DATAS 9'!$C$3+'[1]DATAS 9'!$C$4+'[1]DATAS 9'!$C$5+'[1]DATAS 9'!$C$6+'[1]DATAS 9'!$C$7)+'[1]DATAS 9'!$H$14*'[1]DATAS 9'!$C$3+'[1]DATAS 9'!$H$15*13*('[1]DATAS 9'!$C$8+'[1]DATAS 9'!$C$9)</f>
        <v>0</v>
      </c>
      <c r="J238" s="78"/>
      <c r="K238" s="78"/>
      <c r="L238" s="81" t="str">
        <f>+'[1]PRESENTATION 9'!$A$45</f>
        <v>FURNITURES</v>
      </c>
      <c r="M238" s="81"/>
      <c r="N238" s="78">
        <f>+'[1]DATAS 9'!$C$329</f>
        <v>0</v>
      </c>
      <c r="O238" s="78">
        <f>+'[1]PRESENTATION 9'!$B$45</f>
        <v>0</v>
      </c>
      <c r="P238" s="78">
        <f>+'[1]PRESENTATION 9'!$C$45</f>
        <v>0</v>
      </c>
      <c r="Q238" s="78"/>
      <c r="R238" s="78"/>
      <c r="S238" s="78"/>
      <c r="T238" s="78"/>
      <c r="U238" s="78"/>
      <c r="V238" s="78"/>
      <c r="W238" s="79"/>
    </row>
    <row r="239" spans="1:23" hidden="1">
      <c r="A239" s="83"/>
      <c r="B239" s="78"/>
      <c r="C239" s="78"/>
      <c r="D239" s="78"/>
      <c r="E239" s="78"/>
      <c r="F239" s="78"/>
      <c r="G239" s="78"/>
      <c r="H239" s="78"/>
      <c r="I239" s="78"/>
      <c r="J239" s="78"/>
      <c r="K239" s="78"/>
      <c r="L239" s="81" t="str">
        <f>+'[1]PRESENTATION 9'!$A$46</f>
        <v>WORKS 1</v>
      </c>
      <c r="M239" s="81"/>
      <c r="N239" s="78">
        <f>+'[1]DATAS 9'!$C$330</f>
        <v>0</v>
      </c>
      <c r="O239" s="78">
        <f>+'[1]PRESENTATION 9'!$B$46</f>
        <v>0</v>
      </c>
      <c r="P239" s="78">
        <f>+'[1]PRESENTATION 9'!$C$46</f>
        <v>0</v>
      </c>
      <c r="Q239" s="78"/>
      <c r="R239" s="78"/>
      <c r="S239" s="78"/>
      <c r="T239" s="78"/>
      <c r="U239" s="78"/>
      <c r="V239" s="78"/>
      <c r="W239" s="79"/>
    </row>
    <row r="240" spans="1:23" hidden="1">
      <c r="A240" s="80" t="str">
        <f>'[1]DATAS 9'!$A$3</f>
        <v xml:space="preserve">Office area </v>
      </c>
      <c r="B240" s="81"/>
      <c r="C240" s="78">
        <f>'[1]DATAS 9'!$C$3</f>
        <v>1000</v>
      </c>
      <c r="D240" s="78">
        <f>'[1]DATAS 9'!$C$11</f>
        <v>1</v>
      </c>
      <c r="E240" s="78"/>
      <c r="F240" s="78"/>
      <c r="G240" s="81"/>
      <c r="H240" s="81"/>
      <c r="I240" s="78"/>
      <c r="J240" s="78"/>
      <c r="K240" s="78"/>
      <c r="L240" s="81" t="str">
        <f>+'[1]PRESENTATION 9'!$A$47</f>
        <v>WORKS 2</v>
      </c>
      <c r="M240" s="81"/>
      <c r="N240" s="78">
        <f>+'[1]DATAS 9'!$C$331</f>
        <v>0</v>
      </c>
      <c r="O240" s="78">
        <f>+'[1]PRESENTATION 9'!$B$47</f>
        <v>0</v>
      </c>
      <c r="P240" s="78">
        <f>+'[1]PRESENTATION 9'!$C$47</f>
        <v>0</v>
      </c>
      <c r="Q240" s="78"/>
      <c r="R240" s="78"/>
      <c r="S240" s="78"/>
      <c r="T240" s="78"/>
      <c r="U240" s="78"/>
      <c r="V240" s="78"/>
      <c r="W240" s="79"/>
    </row>
    <row r="241" spans="1:23" hidden="1">
      <c r="A241" s="80" t="str">
        <f>'[1]DATAS 9'!$A$4</f>
        <v>Archive area</v>
      </c>
      <c r="B241" s="81"/>
      <c r="C241" s="78">
        <f>'[1]DATAS 9'!$C$4</f>
        <v>10</v>
      </c>
      <c r="D241" s="78">
        <f>'[1]DATAS 9'!$C$12</f>
        <v>1</v>
      </c>
      <c r="E241" s="78"/>
      <c r="F241" s="78"/>
      <c r="G241" s="81" t="s">
        <v>53</v>
      </c>
      <c r="H241" s="81"/>
      <c r="I241" s="78">
        <f>('[1]DATAS 9'!$C$3*'[1]DATAS 9'!$C$11*'[1]PRESENTATION 9'!$C$29-'[1]DATAS 9'!$C$3*'[1]DATAS 9'!$C$11*'[1]DATAS 9'!$H$8/12-'[1]DATAS 9'!$H$9)/'[1]DATAS 9'!$C$3/'[1]PRESENTATION 9'!$C$29</f>
        <v>1</v>
      </c>
      <c r="J241" s="78"/>
      <c r="K241" s="78"/>
      <c r="L241" s="81" t="str">
        <f>+'[1]PRESENTATION 9'!$A$48</f>
        <v>WORKS 3</v>
      </c>
      <c r="M241" s="81"/>
      <c r="N241" s="78">
        <f>+'[1]DATAS 9'!$C$332</f>
        <v>0</v>
      </c>
      <c r="O241" s="78">
        <f>+'[1]PRESENTATION 9'!$B$48</f>
        <v>0</v>
      </c>
      <c r="P241" s="78">
        <f>+'[1]PRESENTATION 9'!$C$48</f>
        <v>0</v>
      </c>
      <c r="Q241" s="78"/>
      <c r="R241" s="78"/>
      <c r="S241" s="78"/>
      <c r="T241" s="78"/>
      <c r="U241" s="78"/>
      <c r="V241" s="78"/>
      <c r="W241" s="79"/>
    </row>
    <row r="242" spans="1:23" hidden="1">
      <c r="A242" s="80" t="str">
        <f>'[1]DATAS 9'!$A$5</f>
        <v>Storage area</v>
      </c>
      <c r="B242" s="81"/>
      <c r="C242" s="78">
        <f>'[1]DATAS 9'!$C$5</f>
        <v>10</v>
      </c>
      <c r="D242" s="78">
        <f>'[1]DATAS 9'!$C$14</f>
        <v>1</v>
      </c>
      <c r="E242" s="78"/>
      <c r="F242" s="78"/>
      <c r="G242" s="81" t="s">
        <v>54</v>
      </c>
      <c r="H242" s="81"/>
      <c r="I242" s="78">
        <f>(('[1]DATAS 9'!$C$3*'[1]DATAS 9'!$C$11+'[1]DATAS 9'!$C$3*'[1]DATAS 9'!$C$13)*'[1]PRESENTATION 9'!$C$29-('[1]DATAS 9'!$C$3*'[1]DATAS 9'!$C$11+'[1]DATAS 9'!$C$3*'[1]DATAS 9'!$C$13)*'[1]DATAS 9'!$H$8/12-'[1]DATAS 9'!$H$9)/'[1]DATAS 9'!$C$3/'[1]PRESENTATION 9'!$C$29</f>
        <v>2</v>
      </c>
      <c r="J242" s="78"/>
      <c r="K242" s="78"/>
      <c r="L242" s="81" t="str">
        <f>+'[1]PRESENTATION 9'!$A$49</f>
        <v>WORKS 4</v>
      </c>
      <c r="M242" s="81"/>
      <c r="N242" s="78">
        <f>+'[1]DATAS 9'!$C$333</f>
        <v>0</v>
      </c>
      <c r="O242" s="78">
        <f>+'[1]PRESENTATION 9'!$B$49</f>
        <v>0</v>
      </c>
      <c r="P242" s="78">
        <f>+'[1]PRESENTATION 9'!$C$49</f>
        <v>0</v>
      </c>
      <c r="Q242" s="78"/>
      <c r="R242" s="78"/>
      <c r="S242" s="78"/>
      <c r="T242" s="78"/>
      <c r="U242" s="78"/>
      <c r="V242" s="78"/>
      <c r="W242" s="79"/>
    </row>
    <row r="243" spans="1:23" hidden="1">
      <c r="A243" s="80" t="str">
        <f>'[1]DATAS 9'!$A$6</f>
        <v>Other Area 1</v>
      </c>
      <c r="B243" s="81"/>
      <c r="C243" s="78">
        <f>'[1]DATAS 9'!$C$6</f>
        <v>10</v>
      </c>
      <c r="D243" s="78">
        <f>'[1]DATAS 9'!$C$15</f>
        <v>1</v>
      </c>
      <c r="E243" s="78"/>
      <c r="F243" s="78"/>
      <c r="G243" s="81" t="s">
        <v>55</v>
      </c>
      <c r="H243" s="81"/>
      <c r="I243" s="78">
        <f>(('[1]DATAS 9'!$C$3*'[1]DATAS 9'!$C$11+'[1]DATAS 9'!$C$4*'[1]DATAS 9'!$C$12+'[1]DATAS 9'!$C$13*'[1]DATAS 9'!$C$3+'[1]DATAS 9'!$C$14*'[1]DATAS 9'!$C$5+'[1]DATAS 9'!$C$6*'[1]DATAS 9'!$C$15+'[1]DATAS 9'!$C$7*'[1]DATAS 9'!$C$16+'[1]DATAS 9'!$C$8*'[1]DATAS 9'!$C$17+'[1]DATAS 9'!$C$9*'[1]DATAS 9'!$C$18)*'[1]PRESENTATION 9'!$C$29-('[1]DATAS 9'!$C$3*'[1]DATAS 9'!$C$11+'[1]DATAS 9'!$C$4*'[1]DATAS 9'!$C$12+'[1]DATAS 9'!$C$13*'[1]DATAS 9'!$C$3+'[1]DATAS 9'!$C$14*'[1]DATAS 9'!$C$5+'[1]DATAS 9'!$C$6*'[1]DATAS 9'!$C$15+'[1]DATAS 9'!$C$7*'[1]DATAS 9'!$C$16+'[1]DATAS 9'!$C$8*'[1]DATAS 9'!$C$17+'[1]DATAS 9'!$C$9*'[1]DATAS 9'!$C$18)*('[1]DATAS 9'!$H$8+'[1]DATAS 9'!$H$9)/12-'[1]DATAS 9'!$H$9)/'[1]PRESENTATION 9'!$C$29/('[1]DATAS 9'!$C$3+'[1]DATAS 9'!$C$4+'[1]DATAS 9'!$C$5+'[1]DATAS 9'!$C$6+'[1]DATAS 9'!$C$7)</f>
        <v>1.9807692307692308</v>
      </c>
      <c r="J243" s="78"/>
      <c r="K243" s="78"/>
      <c r="L243" s="81" t="str">
        <f>+'[1]PRESENTATION 9'!$A$50</f>
        <v>TOTAL</v>
      </c>
      <c r="M243" s="81"/>
      <c r="N243" s="78"/>
      <c r="O243" s="78"/>
      <c r="P243" s="78">
        <f>+'[1]PRESENTATION 9'!$B$50</f>
        <v>0</v>
      </c>
      <c r="Q243" s="78"/>
      <c r="R243" s="78"/>
      <c r="S243" s="78"/>
      <c r="T243" s="78"/>
      <c r="U243" s="78"/>
      <c r="V243" s="78"/>
      <c r="W243" s="79"/>
    </row>
    <row r="244" spans="1:23" hidden="1">
      <c r="A244" s="80" t="str">
        <f>'[1]DATAS 9'!$A$7</f>
        <v>Other area 2</v>
      </c>
      <c r="B244" s="81"/>
      <c r="C244" s="78">
        <f>'[1]DATAS 9'!$C$7</f>
        <v>10</v>
      </c>
      <c r="D244" s="78">
        <f>'[1]DATAS 9'!$C$16</f>
        <v>1</v>
      </c>
      <c r="E244" s="78"/>
      <c r="F244" s="78"/>
      <c r="G244" s="81"/>
      <c r="H244" s="81"/>
      <c r="I244" s="78"/>
      <c r="J244" s="78"/>
      <c r="K244" s="78"/>
      <c r="L244" s="81">
        <f>+'[1]PRESENTATION 9'!$A$51</f>
        <v>0</v>
      </c>
      <c r="M244" s="81"/>
      <c r="N244" s="78"/>
      <c r="O244" s="78"/>
      <c r="P244" s="78"/>
      <c r="Q244" s="78"/>
      <c r="R244" s="78"/>
      <c r="S244" s="78"/>
      <c r="T244" s="78"/>
      <c r="U244" s="78"/>
      <c r="V244" s="78"/>
      <c r="W244" s="79"/>
    </row>
    <row r="245" spans="1:23" hidden="1">
      <c r="A245" s="80" t="str">
        <f>'[1]DATAS 9'!$A$8</f>
        <v xml:space="preserve">Other parking space </v>
      </c>
      <c r="B245" s="81"/>
      <c r="C245" s="78">
        <f>'[1]DATAS 9'!$C$8</f>
        <v>10</v>
      </c>
      <c r="D245" s="78">
        <f>'[1]DATAS 9'!$C$17</f>
        <v>1</v>
      </c>
      <c r="E245" s="78"/>
      <c r="F245" s="78"/>
      <c r="G245" s="77" t="s">
        <v>56</v>
      </c>
      <c r="H245" s="77"/>
      <c r="I245" s="78"/>
      <c r="J245" s="78"/>
      <c r="K245" s="78"/>
      <c r="L245" s="72" t="str">
        <f>'[1]PRESENTATION 9'!$L$44</f>
        <v>MOVE COST</v>
      </c>
      <c r="M245" s="72"/>
      <c r="N245">
        <f>'[1]DATAS 9'!$C$361</f>
        <v>0</v>
      </c>
      <c r="O245">
        <f>'[1]PRESENTATION 9'!$N$44</f>
        <v>0</v>
      </c>
      <c r="P245">
        <f>'[1]PRESENTATION 9'!$O$44</f>
        <v>0</v>
      </c>
      <c r="Q245" s="78"/>
      <c r="R245" s="78"/>
      <c r="S245" s="78"/>
      <c r="T245" s="78"/>
      <c r="U245" s="78"/>
      <c r="V245" s="78"/>
      <c r="W245" s="79"/>
    </row>
    <row r="246" spans="1:23" hidden="1">
      <c r="A246" s="80" t="str">
        <f>'[1]DATAS 9'!$A$9</f>
        <v>Parking spaces</v>
      </c>
      <c r="B246" s="81"/>
      <c r="C246" s="78">
        <f>'[1]DATAS 9'!$C$9</f>
        <v>10</v>
      </c>
      <c r="D246" s="78">
        <f>'[1]DATAS 9'!$C$18</f>
        <v>1</v>
      </c>
      <c r="E246" s="78"/>
      <c r="F246" s="78"/>
      <c r="G246" s="81"/>
      <c r="H246" s="81"/>
      <c r="I246" s="78"/>
      <c r="J246" s="78"/>
      <c r="K246" s="78"/>
      <c r="L246" s="72" t="str">
        <f>'[1]PRESENTATION 9'!$L$45</f>
        <v>REINSTATEMENT COST</v>
      </c>
      <c r="M246" s="72"/>
      <c r="N246">
        <f>'[1]DATAS 9'!$C$362</f>
        <v>0</v>
      </c>
      <c r="O246">
        <f>'[1]PRESENTATION 9'!$N$45</f>
        <v>0</v>
      </c>
      <c r="P246">
        <f>'[1]PRESENTATION 9'!$O$45</f>
        <v>0</v>
      </c>
      <c r="Q246" s="78"/>
      <c r="R246" s="78"/>
      <c r="S246" s="78"/>
      <c r="T246" s="78"/>
      <c r="U246" s="78"/>
      <c r="V246" s="78"/>
      <c r="W246" s="79"/>
    </row>
    <row r="247" spans="1:23" hidden="1">
      <c r="A247" s="80">
        <f>'[1]DATAS 9'!$A$10</f>
        <v>0</v>
      </c>
      <c r="B247" s="81"/>
      <c r="C247" s="78">
        <f>'[1]DATAS 9'!$C$10</f>
        <v>0</v>
      </c>
      <c r="D247" s="78">
        <f>'[1]DATAS 9'!$C$19</f>
        <v>0</v>
      </c>
      <c r="E247" s="78"/>
      <c r="F247" s="78"/>
      <c r="G247" s="81" t="str">
        <f>G234</f>
        <v>Total headline rent</v>
      </c>
      <c r="H247" s="81"/>
      <c r="I247" s="78">
        <f>I234+I237+I238</f>
        <v>2060</v>
      </c>
      <c r="J247" s="78"/>
      <c r="K247" s="78"/>
      <c r="L247" s="72" t="str">
        <f>'[1]PRESENTATION 9'!$L$46</f>
        <v>WORKS 1</v>
      </c>
      <c r="M247" s="72"/>
      <c r="N247">
        <f>'[1]DATAS 9'!$C$363</f>
        <v>0</v>
      </c>
      <c r="O247">
        <f>'[1]PRESENTATION 9'!$N$46</f>
        <v>0</v>
      </c>
      <c r="P247">
        <f>'[1]PRESENTATION 9'!$O$46</f>
        <v>0</v>
      </c>
      <c r="Q247" s="78"/>
      <c r="R247" s="78"/>
      <c r="S247" s="78"/>
      <c r="T247" s="78"/>
      <c r="U247" s="78"/>
      <c r="V247" s="78"/>
      <c r="W247" s="79"/>
    </row>
    <row r="248" spans="1:23" hidden="1">
      <c r="A248" s="80" t="s">
        <v>57</v>
      </c>
      <c r="B248" s="81"/>
      <c r="C248" s="78"/>
      <c r="D248" s="78">
        <f>'[1]DATAS 9'!$C$13</f>
        <v>1</v>
      </c>
      <c r="E248" s="78"/>
      <c r="F248" s="78"/>
      <c r="G248" s="81" t="str">
        <f>G235</f>
        <v>Total net effective rent</v>
      </c>
      <c r="H248" s="81"/>
      <c r="I248" s="78">
        <f>I235+I237+I238</f>
        <v>2060</v>
      </c>
      <c r="J248" s="78"/>
      <c r="K248" s="78"/>
      <c r="L248" s="72" t="str">
        <f>'[1]PRESENTATION 9'!$L$47</f>
        <v>WORKS 2</v>
      </c>
      <c r="M248" s="72"/>
      <c r="N248">
        <f>'[1]DATAS 9'!$C$364</f>
        <v>0</v>
      </c>
      <c r="O248">
        <f>'[1]PRESENTATION 9'!$N$47</f>
        <v>0</v>
      </c>
      <c r="P248">
        <f>'[1]PRESENTATION 9'!$O$47</f>
        <v>0</v>
      </c>
      <c r="Q248" s="78"/>
      <c r="R248" s="78"/>
      <c r="S248" s="78"/>
      <c r="T248" s="78"/>
      <c r="U248" s="78"/>
      <c r="V248" s="78"/>
      <c r="W248" s="79"/>
    </row>
    <row r="249" spans="1:23" hidden="1">
      <c r="A249" s="80"/>
      <c r="B249" s="81"/>
      <c r="C249" s="78"/>
      <c r="D249" s="78"/>
      <c r="E249" s="78"/>
      <c r="F249" s="78"/>
      <c r="G249" s="81"/>
      <c r="H249" s="81"/>
      <c r="I249" s="78"/>
      <c r="J249" s="78"/>
      <c r="K249" s="78"/>
      <c r="L249" s="72" t="str">
        <f>'[1]PRESENTATION 9'!$L$48</f>
        <v>WORKS 3</v>
      </c>
      <c r="M249" s="72"/>
      <c r="N249">
        <f>'[1]DATAS 9'!$C$365</f>
        <v>0</v>
      </c>
      <c r="O249">
        <f>'[1]PRESENTATION 9'!$N$48</f>
        <v>0</v>
      </c>
      <c r="P249">
        <f>'[1]PRESENTATION 9'!$O$48</f>
        <v>0</v>
      </c>
      <c r="Q249" s="78"/>
      <c r="R249" s="78"/>
      <c r="S249" s="78"/>
      <c r="T249" s="78"/>
      <c r="U249" s="78"/>
      <c r="V249" s="78"/>
      <c r="W249" s="79"/>
    </row>
    <row r="250" spans="1:23" hidden="1">
      <c r="A250" s="80" t="str">
        <f>'[1]DATAS 9'!$F$12</f>
        <v>Service charges</v>
      </c>
      <c r="B250" s="81"/>
      <c r="C250" s="78">
        <f>'[1]DATAS 9'!$H$12</f>
        <v>0</v>
      </c>
      <c r="D250" s="78"/>
      <c r="E250" s="78"/>
      <c r="F250" s="78"/>
      <c r="G250" s="81" t="str">
        <f>G241</f>
        <v>Net effective office rent</v>
      </c>
      <c r="H250" s="81"/>
      <c r="I250" s="78">
        <f>I241+C250+C251+C252</f>
        <v>1</v>
      </c>
      <c r="J250" s="78"/>
      <c r="K250" s="78"/>
      <c r="L250" s="72" t="str">
        <f>'[1]PRESENTATION 9'!$L$49</f>
        <v>WORKS 4</v>
      </c>
      <c r="M250" s="72"/>
      <c r="N250">
        <f>'[1]DATAS 9'!$C$366</f>
        <v>0</v>
      </c>
      <c r="O250">
        <f>'[1]PRESENTATION 9'!$N$49</f>
        <v>0</v>
      </c>
      <c r="P250">
        <f>'[1]PRESENTATION 9'!$O$49</f>
        <v>0</v>
      </c>
      <c r="Q250" s="78"/>
      <c r="R250" s="78"/>
      <c r="S250" s="78"/>
      <c r="T250" s="78"/>
      <c r="U250" s="78"/>
      <c r="V250" s="78"/>
      <c r="W250" s="79"/>
    </row>
    <row r="251" spans="1:23" hidden="1">
      <c r="A251" s="80" t="str">
        <f>'[1]DATAS 9'!$F$13</f>
        <v>Land tax</v>
      </c>
      <c r="B251" s="81"/>
      <c r="C251" s="78">
        <f>'[1]DATAS 9'!$H$13</f>
        <v>0</v>
      </c>
      <c r="D251" s="78"/>
      <c r="E251" s="78"/>
      <c r="F251" s="78"/>
      <c r="G251" s="81" t="str">
        <f t="shared" ref="G251:G253" si="8">G242</f>
        <v>Net effective office+ ICR rent</v>
      </c>
      <c r="H251" s="81"/>
      <c r="I251" s="78">
        <f>I242+C250+C251+C252</f>
        <v>2</v>
      </c>
      <c r="J251" s="78"/>
      <c r="K251" s="78"/>
      <c r="L251" s="72" t="str">
        <f>'[1]PRESENTATION 9'!$L$50</f>
        <v>WORKS 5</v>
      </c>
      <c r="M251" s="72"/>
      <c r="N251">
        <f>'[1]DATAS 9'!$C$367</f>
        <v>0</v>
      </c>
      <c r="O251">
        <f>'[1]PRESENTATION 9'!$N$50</f>
        <v>0</v>
      </c>
      <c r="P251">
        <f>'[1]PRESENTATION 9'!$O$50</f>
        <v>0</v>
      </c>
      <c r="Q251" s="78"/>
      <c r="R251" s="78"/>
      <c r="S251" s="78"/>
      <c r="T251" s="78"/>
      <c r="U251" s="78"/>
      <c r="V251" s="78"/>
      <c r="W251" s="79"/>
    </row>
    <row r="252" spans="1:23" hidden="1">
      <c r="A252" s="80" t="str">
        <f>'[1]DATAS 9'!$F$14</f>
        <v>Office  tax</v>
      </c>
      <c r="B252" s="81"/>
      <c r="C252" s="78">
        <f>'[1]DATAS 9'!$H$14</f>
        <v>0</v>
      </c>
      <c r="D252" s="78"/>
      <c r="E252" s="78"/>
      <c r="F252" s="78"/>
      <c r="G252" s="81" t="str">
        <f t="shared" si="8"/>
        <v>Net effective global rent</v>
      </c>
      <c r="H252" s="81"/>
      <c r="I252" s="78">
        <f>I243+C250+C251+C252</f>
        <v>1.9807692307692308</v>
      </c>
      <c r="J252" s="78"/>
      <c r="K252" s="78"/>
      <c r="L252" s="72" t="str">
        <f>'[1]PRESENTATION 9'!$L$51</f>
        <v>WORKS 6</v>
      </c>
      <c r="M252" s="72"/>
      <c r="N252">
        <f>'[1]DATAS 9'!$C$368</f>
        <v>0</v>
      </c>
      <c r="O252">
        <f>'[1]PRESENTATION 9'!$N$51</f>
        <v>0</v>
      </c>
      <c r="P252">
        <f>'[1]PRESENTATION 9'!$O$51</f>
        <v>0</v>
      </c>
      <c r="Q252" s="78"/>
      <c r="R252" s="78"/>
      <c r="S252" s="78"/>
      <c r="T252" s="78"/>
      <c r="U252" s="78"/>
      <c r="V252" s="78"/>
      <c r="W252" s="79"/>
    </row>
    <row r="253" spans="1:23" hidden="1">
      <c r="A253" s="80" t="str">
        <f>'[1]DATAS 9'!$F$15</f>
        <v>Car park tax</v>
      </c>
      <c r="B253" s="81"/>
      <c r="C253" s="78">
        <f>'[1]DATAS 9'!$H$15</f>
        <v>0</v>
      </c>
      <c r="D253" s="78"/>
      <c r="E253" s="78"/>
      <c r="F253" s="78"/>
      <c r="G253" s="81">
        <f t="shared" si="8"/>
        <v>0</v>
      </c>
      <c r="H253" s="81"/>
      <c r="I253" s="78"/>
      <c r="J253" s="78"/>
      <c r="K253" s="78"/>
      <c r="L253" s="72" t="str">
        <f>'[1]PRESENTATION 9'!$L$52</f>
        <v>WORKS 7</v>
      </c>
      <c r="M253" s="72"/>
      <c r="N253">
        <f>'[1]DATAS 9'!$C$369</f>
        <v>0</v>
      </c>
      <c r="O253">
        <f>'[1]PRESENTATION 9'!$N$52</f>
        <v>0</v>
      </c>
      <c r="P253">
        <f>'[1]PRESENTATION 9'!$O$52</f>
        <v>0</v>
      </c>
      <c r="Q253" s="78"/>
      <c r="R253" s="78"/>
      <c r="S253" s="78"/>
      <c r="T253" s="78"/>
      <c r="U253" s="78"/>
      <c r="V253" s="78"/>
      <c r="W253" s="79"/>
    </row>
    <row r="254" spans="1:23" hidden="1">
      <c r="A254" s="80"/>
      <c r="B254" s="81"/>
      <c r="C254" s="84">
        <f>'[1]DATAS 9'!$H$16</f>
        <v>0</v>
      </c>
      <c r="D254" s="78"/>
      <c r="E254" s="78"/>
      <c r="F254" s="78"/>
      <c r="G254" s="81"/>
      <c r="H254" s="81"/>
      <c r="I254" s="78"/>
      <c r="J254" s="78"/>
      <c r="K254" s="78"/>
      <c r="L254" s="72" t="str">
        <f>'[1]PRESENTATION 9'!$L$53</f>
        <v>WORKS 8</v>
      </c>
      <c r="M254" s="72"/>
      <c r="N254">
        <f>'[1]DATAS 9'!$C$370</f>
        <v>0</v>
      </c>
      <c r="O254">
        <f>'[1]PRESENTATION 9'!$N$53</f>
        <v>0</v>
      </c>
      <c r="P254">
        <f>'[1]PRESENTATION 9'!$O$53</f>
        <v>0</v>
      </c>
      <c r="Q254" s="78"/>
      <c r="R254" s="78"/>
      <c r="S254" s="78"/>
      <c r="T254" s="78"/>
      <c r="U254" s="78"/>
      <c r="V254" s="78"/>
      <c r="W254" s="79"/>
    </row>
    <row r="255" spans="1:23" hidden="1">
      <c r="A255" s="80"/>
      <c r="B255" s="81"/>
      <c r="C255" s="78">
        <f>'[1]DATAS 9'!$H$17</f>
        <v>0</v>
      </c>
      <c r="D255" s="78"/>
      <c r="E255" s="78"/>
      <c r="F255" s="78"/>
      <c r="G255" s="81"/>
      <c r="H255" s="81"/>
      <c r="I255" s="78"/>
      <c r="J255" s="78"/>
      <c r="K255" s="78"/>
      <c r="L255" s="72" t="str">
        <f>'[1]PRESENTATION 9'!$L$54</f>
        <v>TOTAL</v>
      </c>
      <c r="M255" s="72"/>
      <c r="P255">
        <f>'[1]PRESENTATION 9'!$O$54</f>
        <v>0</v>
      </c>
      <c r="Q255" s="78"/>
      <c r="R255" s="78"/>
      <c r="S255" s="78"/>
      <c r="T255" s="78"/>
      <c r="U255" s="78"/>
      <c r="V255" s="78"/>
      <c r="W255" s="79"/>
    </row>
    <row r="256" spans="1:23" ht="13.5" hidden="1" thickBot="1">
      <c r="A256" s="85"/>
      <c r="B256" s="86"/>
      <c r="C256" s="87"/>
      <c r="D256" s="87"/>
      <c r="E256" s="87"/>
      <c r="F256" s="87"/>
      <c r="G256" s="87"/>
      <c r="H256" s="87"/>
      <c r="I256" s="87"/>
      <c r="J256" s="87"/>
      <c r="K256" s="87"/>
      <c r="L256" s="87">
        <f>+P254+P243</f>
        <v>0</v>
      </c>
      <c r="M256" s="87"/>
      <c r="N256" s="87"/>
      <c r="O256" s="87"/>
      <c r="P256" s="87"/>
      <c r="Q256" s="87"/>
      <c r="R256" s="87"/>
      <c r="S256" s="87"/>
      <c r="T256" s="87"/>
      <c r="U256" s="87"/>
      <c r="V256" s="87"/>
      <c r="W256" s="88"/>
    </row>
    <row r="257" spans="1:23" ht="13.5" hidden="1" thickBot="1"/>
    <row r="258" spans="1:23" hidden="1">
      <c r="A258" s="73" t="s">
        <v>66</v>
      </c>
      <c r="B258" s="74"/>
      <c r="C258" s="74"/>
      <c r="D258" s="74"/>
      <c r="E258" s="74"/>
      <c r="F258" s="74"/>
      <c r="G258" s="74"/>
      <c r="H258" s="74"/>
      <c r="I258" s="74"/>
      <c r="J258" s="74"/>
      <c r="K258" s="74"/>
      <c r="L258" s="74"/>
      <c r="M258" s="74"/>
      <c r="N258" s="74"/>
      <c r="O258" s="74"/>
      <c r="P258" s="74"/>
      <c r="Q258" s="74"/>
      <c r="R258" s="74"/>
      <c r="S258" s="74"/>
      <c r="T258" s="74"/>
      <c r="U258" s="74"/>
      <c r="V258" s="74"/>
      <c r="W258" s="75"/>
    </row>
    <row r="259" spans="1:23" hidden="1">
      <c r="A259" s="76" t="s">
        <v>39</v>
      </c>
      <c r="B259" s="77"/>
      <c r="C259" s="78"/>
      <c r="D259" s="78"/>
      <c r="E259" s="78"/>
      <c r="F259" s="78"/>
      <c r="G259" s="77" t="s">
        <v>40</v>
      </c>
      <c r="H259" s="77"/>
      <c r="I259" s="78"/>
      <c r="J259" s="78"/>
      <c r="K259" s="78"/>
      <c r="L259" s="77" t="s">
        <v>41</v>
      </c>
      <c r="M259" s="77"/>
      <c r="N259" s="78"/>
      <c r="O259" s="78"/>
      <c r="P259" s="78"/>
      <c r="Q259" s="78"/>
      <c r="R259" s="78"/>
      <c r="S259" s="78"/>
      <c r="T259" s="78"/>
      <c r="U259" s="78"/>
      <c r="V259" s="78"/>
      <c r="W259" s="79"/>
    </row>
    <row r="260" spans="1:23" hidden="1">
      <c r="A260" s="80" t="s">
        <v>42</v>
      </c>
      <c r="B260" s="81"/>
      <c r="C260" s="82">
        <f>'[1]DATAS 10'!$H$3</f>
        <v>41640</v>
      </c>
      <c r="D260" s="78"/>
      <c r="E260" s="78"/>
      <c r="F260" s="78"/>
      <c r="G260" s="81" t="s">
        <v>43</v>
      </c>
      <c r="H260" s="81"/>
      <c r="I260" s="78">
        <f>'[1]DATAS 10'!$C$3*'[1]DATAS 10'!$C$11+'[1]DATAS 10'!$C$4*'[1]DATAS 10'!$C$12+'[1]DATAS 10'!$C$13*'[1]DATAS 10'!$C$3+'[1]DATAS 10'!$C$14*'[1]DATAS 10'!$C$5+'[1]DATAS 10'!$C$6*'[1]DATAS 10'!$C$15+'[1]DATAS 10'!$C$7*'[1]DATAS 10'!$C$16+'[1]DATAS 10'!$C$8*'[1]DATAS 10'!$C$17+'[1]DATAS 10'!$C$9*'[1]DATAS 10'!$C$18</f>
        <v>2060</v>
      </c>
      <c r="J260" s="78"/>
      <c r="K260" s="78"/>
      <c r="L260" s="81" t="s">
        <v>44</v>
      </c>
      <c r="M260" s="81"/>
      <c r="N260" s="78"/>
      <c r="O260" s="78"/>
      <c r="P260" s="78"/>
      <c r="Q260" s="78"/>
      <c r="R260" s="78"/>
      <c r="S260" s="78"/>
      <c r="T260" s="78"/>
      <c r="U260" s="78"/>
      <c r="V260" s="78"/>
      <c r="W260" s="79"/>
    </row>
    <row r="261" spans="1:23" hidden="1">
      <c r="A261" s="80" t="s">
        <v>45</v>
      </c>
      <c r="B261" s="81"/>
      <c r="C261" s="78">
        <f>'[1]DATAS 10'!$H$5</f>
        <v>9</v>
      </c>
      <c r="D261" s="78"/>
      <c r="E261" s="78"/>
      <c r="F261" s="78"/>
      <c r="G261" s="81" t="s">
        <v>46</v>
      </c>
      <c r="H261" s="81"/>
      <c r="I261" s="78">
        <f>(('[1]DATAS 10'!$C$3*'[1]DATAS 10'!$C$11+'[1]DATAS 10'!$C$4*'[1]DATAS 10'!$C$12+'[1]DATAS 10'!$C$13*'[1]DATAS 10'!$C$3+'[1]DATAS 10'!$C$14*'[1]DATAS 10'!$C$5+'[1]DATAS 10'!$C$6*'[1]DATAS 10'!$C$15+'[1]DATAS 10'!$C$7*'[1]DATAS 10'!$C$16+'[1]DATAS 10'!$C$8*'[1]DATAS 10'!$C$17+'[1]DATAS 10'!$C$9*'[1]DATAS 10'!$C$18)*'[1]PRESENTATION 10'!$C$29-('[1]DATAS 10'!$C$3*'[1]DATAS 10'!$C$11+'[1]DATAS 10'!$C$4*'[1]DATAS 10'!$C$12+'[1]DATAS 10'!$C$13*'[1]DATAS 10'!$C$3+'[1]DATAS 10'!$C$14*'[1]DATAS 10'!$C$5+'[1]DATAS 10'!$C$6*'[1]DATAS 10'!$C$15+'[1]DATAS 10'!$C$7*'[1]DATAS 10'!$C$16+'[1]DATAS 10'!$C$8*'[1]DATAS 10'!$C$17+'[1]DATAS 10'!$C$9*'[1]DATAS 10'!$C$18)*('[1]DATAS 10'!$H$8+'[1]DATAS 10'!$H$9)/12-'[1]DATAS 10'!$H$9)/'[1]PRESENTATION 10'!$C$29</f>
        <v>2060</v>
      </c>
      <c r="J261" s="78"/>
      <c r="K261" s="78"/>
      <c r="L261" s="81" t="s">
        <v>47</v>
      </c>
      <c r="M261" s="81"/>
      <c r="N261" s="78"/>
      <c r="O261" s="78"/>
      <c r="P261" s="78"/>
      <c r="Q261" s="78"/>
      <c r="R261" s="78"/>
      <c r="S261" s="78"/>
      <c r="T261" s="78"/>
      <c r="U261" s="78"/>
      <c r="V261" s="78"/>
      <c r="W261" s="79"/>
    </row>
    <row r="262" spans="1:23" hidden="1">
      <c r="A262" s="80" t="s">
        <v>48</v>
      </c>
      <c r="B262" s="81"/>
      <c r="C262" s="78">
        <f>'[1]DATAS 10'!$H$8</f>
        <v>0</v>
      </c>
      <c r="D262" s="78"/>
      <c r="E262" s="78"/>
      <c r="F262" s="78"/>
      <c r="G262" s="81"/>
      <c r="H262" s="81"/>
      <c r="I262" s="78"/>
      <c r="J262" s="78"/>
      <c r="K262" s="78"/>
      <c r="L262" s="81"/>
      <c r="M262" s="81"/>
      <c r="N262" s="78"/>
      <c r="O262" s="78"/>
      <c r="P262" s="78"/>
      <c r="Q262" s="78"/>
      <c r="R262" s="78"/>
      <c r="S262" s="78"/>
      <c r="T262" s="78"/>
      <c r="U262" s="78"/>
      <c r="V262" s="78"/>
      <c r="W262" s="79"/>
    </row>
    <row r="263" spans="1:23" hidden="1">
      <c r="A263" s="80" t="s">
        <v>49</v>
      </c>
      <c r="B263" s="81"/>
      <c r="C263" s="78">
        <f>'[1]DATAS 10'!H241</f>
        <v>11.224821499200001</v>
      </c>
      <c r="D263" s="78"/>
      <c r="E263" s="78"/>
      <c r="F263" s="78"/>
      <c r="G263" s="81" t="s">
        <v>50</v>
      </c>
      <c r="H263" s="81"/>
      <c r="I263" s="78">
        <f>'[1]DATAS 10'!$H$12*('[1]DATAS 10'!$C$3+'[1]DATAS 10'!$C$4+'[1]DATAS 10'!$C$5+'[1]DATAS 10'!$C$6+'[1]DATAS 10'!$C$7)</f>
        <v>0</v>
      </c>
      <c r="J263" s="78"/>
      <c r="K263" s="78"/>
      <c r="L263" s="81" t="str">
        <f>+'[1]PRESENTATION 10'!$A$44</f>
        <v>FIT OUT</v>
      </c>
      <c r="M263" s="81"/>
      <c r="N263" s="78">
        <f>+'[1]DATAS 10'!$C$328</f>
        <v>0</v>
      </c>
      <c r="O263" s="78">
        <f>+'[1]PRESENTATION 10'!$B$44</f>
        <v>0</v>
      </c>
      <c r="P263" s="78">
        <f>+'[1]PRESENTATION 10'!$C$44</f>
        <v>0</v>
      </c>
      <c r="Q263" s="78"/>
      <c r="R263" s="78"/>
      <c r="S263" s="78"/>
      <c r="T263" s="78"/>
      <c r="U263" s="78"/>
      <c r="V263" s="78"/>
      <c r="W263" s="79"/>
    </row>
    <row r="264" spans="1:23" hidden="1">
      <c r="A264" s="80" t="s">
        <v>51</v>
      </c>
      <c r="B264" s="81"/>
      <c r="C264" s="78">
        <f>'[1]DATAS 10'!$H$6</f>
        <v>0</v>
      </c>
      <c r="D264" s="78"/>
      <c r="E264" s="78"/>
      <c r="F264" s="78"/>
      <c r="G264" s="81" t="s">
        <v>52</v>
      </c>
      <c r="H264" s="81"/>
      <c r="I264" s="78">
        <f>'[1]DATAS 10'!$H$13*('[1]DATAS 10'!$C$3+'[1]DATAS 10'!$C$4+'[1]DATAS 10'!$C$5+'[1]DATAS 10'!$C$6+'[1]DATAS 10'!$C$7)+'[1]DATAS 10'!$H$14*'[1]DATAS 10'!$C$3+'[1]DATAS 10'!$H$15*13*('[1]DATAS 10'!$C$8+'[1]DATAS 10'!$C$9)</f>
        <v>0</v>
      </c>
      <c r="J264" s="78"/>
      <c r="K264" s="78"/>
      <c r="L264" s="81" t="str">
        <f>+'[1]PRESENTATION 10'!$A$45</f>
        <v>FURNITURES</v>
      </c>
      <c r="M264" s="81"/>
      <c r="N264" s="78">
        <f>+'[1]DATAS 10'!$C$329</f>
        <v>0</v>
      </c>
      <c r="O264" s="78">
        <f>+'[1]PRESENTATION 10'!$B$45</f>
        <v>0</v>
      </c>
      <c r="P264" s="78">
        <f>+'[1]PRESENTATION 10'!$C$45</f>
        <v>0</v>
      </c>
      <c r="Q264" s="78"/>
      <c r="R264" s="78"/>
      <c r="S264" s="78"/>
      <c r="T264" s="78"/>
      <c r="U264" s="78"/>
      <c r="V264" s="78"/>
      <c r="W264" s="79"/>
    </row>
    <row r="265" spans="1:23" hidden="1">
      <c r="A265" s="83"/>
      <c r="B265" s="78"/>
      <c r="C265" s="78"/>
      <c r="D265" s="78"/>
      <c r="E265" s="78"/>
      <c r="F265" s="78"/>
      <c r="G265" s="78"/>
      <c r="H265" s="78"/>
      <c r="I265" s="78"/>
      <c r="J265" s="78"/>
      <c r="K265" s="78"/>
      <c r="L265" s="81" t="str">
        <f>+'[1]PRESENTATION 10'!$A$46</f>
        <v>WORKS 1</v>
      </c>
      <c r="M265" s="81"/>
      <c r="N265" s="78">
        <f>+'[1]DATAS 10'!$C$330</f>
        <v>0</v>
      </c>
      <c r="O265" s="78">
        <f>+'[1]PRESENTATION 10'!$B$46</f>
        <v>0</v>
      </c>
      <c r="P265" s="78">
        <f>+'[1]PRESENTATION 10'!$C$46</f>
        <v>0</v>
      </c>
      <c r="Q265" s="78"/>
      <c r="R265" s="78"/>
      <c r="S265" s="78"/>
      <c r="T265" s="78"/>
      <c r="U265" s="78"/>
      <c r="V265" s="78"/>
      <c r="W265" s="79"/>
    </row>
    <row r="266" spans="1:23" hidden="1">
      <c r="A266" s="80" t="str">
        <f>'[1]DATAS 10'!$A$3</f>
        <v xml:space="preserve">Office area </v>
      </c>
      <c r="B266" s="81"/>
      <c r="C266" s="78">
        <f>'[1]DATAS 10'!$C$3</f>
        <v>1000</v>
      </c>
      <c r="D266" s="78">
        <f>'[1]DATAS 10'!$C$11</f>
        <v>1</v>
      </c>
      <c r="E266" s="78"/>
      <c r="F266" s="78"/>
      <c r="G266" s="81"/>
      <c r="H266" s="81"/>
      <c r="I266" s="78"/>
      <c r="J266" s="78"/>
      <c r="K266" s="78"/>
      <c r="L266" s="81" t="str">
        <f>+'[1]PRESENTATION 10'!$A$47</f>
        <v>WORKS 2</v>
      </c>
      <c r="M266" s="81"/>
      <c r="N266" s="78">
        <f>+'[1]DATAS 10'!$C$331</f>
        <v>0</v>
      </c>
      <c r="O266" s="78">
        <f>+'[1]PRESENTATION 10'!$B$47</f>
        <v>0</v>
      </c>
      <c r="P266" s="78">
        <f>+'[1]PRESENTATION 10'!$C$47</f>
        <v>0</v>
      </c>
      <c r="Q266" s="78"/>
      <c r="R266" s="78"/>
      <c r="S266" s="78"/>
      <c r="T266" s="78"/>
      <c r="U266" s="78"/>
      <c r="V266" s="78"/>
      <c r="W266" s="79"/>
    </row>
    <row r="267" spans="1:23" hidden="1">
      <c r="A267" s="80" t="str">
        <f>'[1]DATAS 10'!$A$4</f>
        <v>Archive area</v>
      </c>
      <c r="B267" s="81"/>
      <c r="C267" s="78">
        <f>'[1]DATAS 10'!$C$4</f>
        <v>10</v>
      </c>
      <c r="D267" s="78">
        <f>'[1]DATAS 10'!$C$12</f>
        <v>1</v>
      </c>
      <c r="E267" s="78"/>
      <c r="F267" s="78"/>
      <c r="G267" s="81" t="s">
        <v>53</v>
      </c>
      <c r="H267" s="81"/>
      <c r="I267" s="78">
        <f>('[1]DATAS 10'!$C$3*'[1]DATAS 10'!$C$11*'[1]PRESENTATION 10'!$C$29-'[1]DATAS 10'!$C$3*'[1]DATAS 10'!$C$11*'[1]DATAS 10'!$H$8/12-'[1]DATAS 10'!$H$9)/'[1]DATAS 10'!$C$3/'[1]PRESENTATION 10'!$C$29</f>
        <v>1</v>
      </c>
      <c r="J267" s="78"/>
      <c r="K267" s="78"/>
      <c r="L267" s="81" t="str">
        <f>+'[1]PRESENTATION 10'!$A$48</f>
        <v>WORKS 3</v>
      </c>
      <c r="M267" s="81"/>
      <c r="N267" s="78">
        <f>+'[1]DATAS 10'!$C$332</f>
        <v>0</v>
      </c>
      <c r="O267" s="78">
        <f>+'[1]PRESENTATION 10'!$B$48</f>
        <v>0</v>
      </c>
      <c r="P267" s="78">
        <f>+'[1]PRESENTATION 10'!$C$48</f>
        <v>0</v>
      </c>
      <c r="Q267" s="78"/>
      <c r="R267" s="78"/>
      <c r="S267" s="78"/>
      <c r="T267" s="78"/>
      <c r="U267" s="78"/>
      <c r="V267" s="78"/>
      <c r="W267" s="79"/>
    </row>
    <row r="268" spans="1:23" hidden="1">
      <c r="A268" s="80" t="str">
        <f>'[1]DATAS 10'!$A$5</f>
        <v>Storage area</v>
      </c>
      <c r="B268" s="81"/>
      <c r="C268" s="78">
        <f>'[1]DATAS 10'!$C$5</f>
        <v>10</v>
      </c>
      <c r="D268" s="78">
        <f>'[1]DATAS 10'!$C$14</f>
        <v>1</v>
      </c>
      <c r="E268" s="78"/>
      <c r="F268" s="78"/>
      <c r="G268" s="81" t="s">
        <v>54</v>
      </c>
      <c r="H268" s="81"/>
      <c r="I268" s="78">
        <f>(('[1]DATAS 10'!$C$3*'[1]DATAS 10'!$C$11+'[1]DATAS 10'!$C$3*'[1]DATAS 10'!$C$13)*'[1]PRESENTATION 10'!$C$29-('[1]DATAS 10'!$C$3*'[1]DATAS 10'!$C$11+'[1]DATAS 10'!$C$3*'[1]DATAS 10'!$C$13)*'[1]DATAS 10'!$H$8/12-'[1]DATAS 10'!$H$9)/'[1]DATAS 10'!$C$3/'[1]PRESENTATION 10'!$C$29</f>
        <v>2</v>
      </c>
      <c r="J268" s="78"/>
      <c r="K268" s="78"/>
      <c r="L268" s="81" t="str">
        <f>+'[1]PRESENTATION 10'!$A$49</f>
        <v>WORKS 4</v>
      </c>
      <c r="M268" s="81"/>
      <c r="N268" s="78">
        <f>+'[1]DATAS 10'!$C$333</f>
        <v>0</v>
      </c>
      <c r="O268" s="78">
        <f>+'[1]PRESENTATION 10'!$B$49</f>
        <v>0</v>
      </c>
      <c r="P268" s="78">
        <f>+'[1]PRESENTATION 10'!$C$49</f>
        <v>0</v>
      </c>
      <c r="Q268" s="78"/>
      <c r="R268" s="78"/>
      <c r="S268" s="78"/>
      <c r="T268" s="78"/>
      <c r="U268" s="78"/>
      <c r="V268" s="78"/>
      <c r="W268" s="79"/>
    </row>
    <row r="269" spans="1:23" hidden="1">
      <c r="A269" s="80" t="str">
        <f>'[1]DATAS 10'!$A$6</f>
        <v>Other Area 1</v>
      </c>
      <c r="B269" s="81"/>
      <c r="C269" s="78">
        <f>'[1]DATAS 10'!$C$6</f>
        <v>10</v>
      </c>
      <c r="D269" s="78">
        <f>'[1]DATAS 10'!$C$15</f>
        <v>1</v>
      </c>
      <c r="E269" s="78"/>
      <c r="F269" s="78"/>
      <c r="G269" s="81" t="s">
        <v>55</v>
      </c>
      <c r="H269" s="81"/>
      <c r="I269" s="78">
        <f>(('[1]DATAS 10'!$C$3*'[1]DATAS 10'!$C$11+'[1]DATAS 10'!$C$4*'[1]DATAS 10'!$C$12+'[1]DATAS 10'!$C$13*'[1]DATAS 10'!$C$3+'[1]DATAS 10'!$C$14*'[1]DATAS 10'!$C$5+'[1]DATAS 10'!$C$6*'[1]DATAS 10'!$C$15+'[1]DATAS 10'!$C$7*'[1]DATAS 10'!$C$16+'[1]DATAS 10'!$C$8*'[1]DATAS 10'!$C$17+'[1]DATAS 10'!$C$9*'[1]DATAS 10'!$C$18)*'[1]PRESENTATION 10'!$C$29-('[1]DATAS 10'!$C$3*'[1]DATAS 10'!$C$11+'[1]DATAS 10'!$C$4*'[1]DATAS 10'!$C$12+'[1]DATAS 10'!$C$13*'[1]DATAS 10'!$C$3+'[1]DATAS 10'!$C$14*'[1]DATAS 10'!$C$5+'[1]DATAS 10'!$C$6*'[1]DATAS 10'!$C$15+'[1]DATAS 10'!$C$7*'[1]DATAS 10'!$C$16+'[1]DATAS 10'!$C$8*'[1]DATAS 10'!$C$17+'[1]DATAS 10'!$C$9*'[1]DATAS 10'!$C$18)*('[1]DATAS 10'!$H$8+'[1]DATAS 10'!$H$9)/12-'[1]DATAS 10'!$H$9)/'[1]PRESENTATION 10'!$C$29/('[1]DATAS 10'!$C$3+'[1]DATAS 10'!$C$4+'[1]DATAS 10'!$C$5+'[1]DATAS 10'!$C$6+'[1]DATAS 10'!$C$7)</f>
        <v>1.9807692307692308</v>
      </c>
      <c r="J269" s="78"/>
      <c r="K269" s="78"/>
      <c r="L269" s="81" t="str">
        <f>+'[1]PRESENTATION 10'!$A$50</f>
        <v>TOTAL</v>
      </c>
      <c r="M269" s="81"/>
      <c r="N269" s="78"/>
      <c r="O269" s="78"/>
      <c r="P269" s="78">
        <f>+'[1]PRESENTATION 10'!$B$50</f>
        <v>0</v>
      </c>
      <c r="Q269" s="78"/>
      <c r="R269" s="78"/>
      <c r="S269" s="78"/>
      <c r="T269" s="78"/>
      <c r="U269" s="78"/>
      <c r="V269" s="78"/>
      <c r="W269" s="79"/>
    </row>
    <row r="270" spans="1:23" hidden="1">
      <c r="A270" s="80" t="str">
        <f>'[1]DATAS 10'!$A$7</f>
        <v>Other area 2</v>
      </c>
      <c r="B270" s="81"/>
      <c r="C270" s="78">
        <f>'[1]DATAS 10'!$C$7</f>
        <v>10</v>
      </c>
      <c r="D270" s="78">
        <f>'[1]DATAS 10'!$C$16</f>
        <v>1</v>
      </c>
      <c r="E270" s="78"/>
      <c r="F270" s="78"/>
      <c r="G270" s="81"/>
      <c r="H270" s="81"/>
      <c r="I270" s="78"/>
      <c r="J270" s="78"/>
      <c r="K270" s="78"/>
      <c r="L270" s="81">
        <f>+'[1]PRESENTATION 10'!$A$51</f>
        <v>0</v>
      </c>
      <c r="M270" s="81"/>
      <c r="N270" s="78"/>
      <c r="O270" s="78"/>
      <c r="P270" s="78"/>
      <c r="Q270" s="78"/>
      <c r="R270" s="78"/>
      <c r="S270" s="78"/>
      <c r="T270" s="78"/>
      <c r="U270" s="78"/>
      <c r="V270" s="78"/>
      <c r="W270" s="79"/>
    </row>
    <row r="271" spans="1:23" hidden="1">
      <c r="A271" s="80" t="str">
        <f>'[1]DATAS 10'!$A$8</f>
        <v xml:space="preserve">Other parking space </v>
      </c>
      <c r="B271" s="81"/>
      <c r="C271" s="78">
        <f>'[1]DATAS 10'!$C$8</f>
        <v>10</v>
      </c>
      <c r="D271" s="78">
        <f>'[1]DATAS 10'!$C$17</f>
        <v>1</v>
      </c>
      <c r="E271" s="78"/>
      <c r="F271" s="78"/>
      <c r="G271" s="77" t="s">
        <v>56</v>
      </c>
      <c r="H271" s="77"/>
      <c r="I271" s="78"/>
      <c r="J271" s="78"/>
      <c r="K271" s="78"/>
      <c r="L271" s="72" t="str">
        <f>'[1]PRESENTATION 10'!$L$44</f>
        <v>MOVE COST</v>
      </c>
      <c r="M271" s="72"/>
      <c r="N271">
        <f>'[1]DATAS 10'!$C$361</f>
        <v>0</v>
      </c>
      <c r="O271">
        <f>'[1]PRESENTATION 10'!$N$44</f>
        <v>0</v>
      </c>
      <c r="P271">
        <f>'[1]PRESENTATION 10'!$O$44</f>
        <v>0</v>
      </c>
      <c r="Q271" s="78"/>
      <c r="R271" s="78"/>
      <c r="S271" s="78"/>
      <c r="T271" s="78"/>
      <c r="U271" s="78"/>
      <c r="V271" s="78"/>
      <c r="W271" s="79"/>
    </row>
    <row r="272" spans="1:23" hidden="1">
      <c r="A272" s="80" t="str">
        <f>'[1]DATAS 10'!$A$9</f>
        <v>Parking spaces</v>
      </c>
      <c r="B272" s="81"/>
      <c r="C272" s="78">
        <f>'[1]DATAS 10'!$C$9</f>
        <v>10</v>
      </c>
      <c r="D272" s="78">
        <f>'[1]DATAS 10'!$C$18</f>
        <v>1</v>
      </c>
      <c r="E272" s="78"/>
      <c r="F272" s="78"/>
      <c r="G272" s="81"/>
      <c r="H272" s="81"/>
      <c r="I272" s="78"/>
      <c r="J272" s="78"/>
      <c r="K272" s="78"/>
      <c r="L272" s="72" t="str">
        <f>'[1]PRESENTATION 10'!$L$45</f>
        <v>REINSTATEMENT COST</v>
      </c>
      <c r="M272" s="72"/>
      <c r="N272">
        <f>'[1]DATAS 10'!$C$362</f>
        <v>0</v>
      </c>
      <c r="O272">
        <f>'[1]PRESENTATION 10'!$N$45</f>
        <v>0</v>
      </c>
      <c r="P272">
        <f>'[1]PRESENTATION 10'!$O$45</f>
        <v>0</v>
      </c>
      <c r="Q272" s="78"/>
      <c r="R272" s="78"/>
      <c r="S272" s="78"/>
      <c r="T272" s="78"/>
      <c r="U272" s="78"/>
      <c r="V272" s="78"/>
      <c r="W272" s="79"/>
    </row>
    <row r="273" spans="1:23" hidden="1">
      <c r="A273" s="80">
        <f>'[1]DATAS 10'!$A$10</f>
        <v>0</v>
      </c>
      <c r="B273" s="81"/>
      <c r="C273" s="78">
        <f>'[1]DATAS 10'!$C$10</f>
        <v>0</v>
      </c>
      <c r="D273" s="78">
        <f>'[1]DATAS 10'!$C$19</f>
        <v>0</v>
      </c>
      <c r="E273" s="78"/>
      <c r="F273" s="78"/>
      <c r="G273" s="81" t="str">
        <f>G260</f>
        <v>Total headline rent</v>
      </c>
      <c r="H273" s="81"/>
      <c r="I273" s="78">
        <f>I260+I263+I264</f>
        <v>2060</v>
      </c>
      <c r="J273" s="78"/>
      <c r="K273" s="78"/>
      <c r="L273" s="72" t="str">
        <f>'[1]PRESENTATION 10'!$L$46</f>
        <v>WORKS 1</v>
      </c>
      <c r="M273" s="72"/>
      <c r="N273">
        <f>'[1]DATAS 10'!$C$363</f>
        <v>0</v>
      </c>
      <c r="O273">
        <f>'[1]PRESENTATION 10'!$N$46</f>
        <v>0</v>
      </c>
      <c r="P273">
        <f>'[1]PRESENTATION 10'!$O$46</f>
        <v>0</v>
      </c>
      <c r="Q273" s="78"/>
      <c r="R273" s="78"/>
      <c r="S273" s="78"/>
      <c r="T273" s="78"/>
      <c r="U273" s="78"/>
      <c r="V273" s="78"/>
      <c r="W273" s="79"/>
    </row>
    <row r="274" spans="1:23" hidden="1">
      <c r="A274" s="80" t="s">
        <v>57</v>
      </c>
      <c r="B274" s="81"/>
      <c r="C274" s="78"/>
      <c r="D274" s="78">
        <f>'[1]DATAS 10'!$C$13</f>
        <v>1</v>
      </c>
      <c r="E274" s="78"/>
      <c r="F274" s="78"/>
      <c r="G274" s="81" t="str">
        <f>G261</f>
        <v>Total net effective rent</v>
      </c>
      <c r="H274" s="81"/>
      <c r="I274" s="78">
        <f>I261+I263+I264</f>
        <v>2060</v>
      </c>
      <c r="J274" s="78"/>
      <c r="K274" s="78"/>
      <c r="L274" s="72" t="str">
        <f>'[1]PRESENTATION 10'!$L$47</f>
        <v>WORKS 2</v>
      </c>
      <c r="M274" s="72"/>
      <c r="N274">
        <f>'[1]DATAS 10'!$C$364</f>
        <v>0</v>
      </c>
      <c r="O274">
        <f>'[1]PRESENTATION 10'!$N$47</f>
        <v>0</v>
      </c>
      <c r="P274">
        <f>'[1]PRESENTATION 10'!$O$47</f>
        <v>0</v>
      </c>
      <c r="Q274" s="78"/>
      <c r="R274" s="78"/>
      <c r="S274" s="78"/>
      <c r="T274" s="78"/>
      <c r="U274" s="78"/>
      <c r="V274" s="78"/>
      <c r="W274" s="79"/>
    </row>
    <row r="275" spans="1:23" hidden="1">
      <c r="A275" s="80"/>
      <c r="B275" s="81"/>
      <c r="C275" s="78"/>
      <c r="D275" s="78"/>
      <c r="E275" s="78"/>
      <c r="F275" s="78"/>
      <c r="G275" s="81"/>
      <c r="H275" s="81"/>
      <c r="I275" s="78"/>
      <c r="J275" s="78"/>
      <c r="K275" s="78"/>
      <c r="L275" s="72" t="str">
        <f>'[1]PRESENTATION 10'!$L$48</f>
        <v>WORKS 3</v>
      </c>
      <c r="M275" s="72"/>
      <c r="N275">
        <f>'[1]DATAS 10'!$C$365</f>
        <v>0</v>
      </c>
      <c r="O275">
        <f>'[1]PRESENTATION 10'!$N$48</f>
        <v>0</v>
      </c>
      <c r="P275">
        <f>'[1]PRESENTATION 10'!$O$48</f>
        <v>0</v>
      </c>
      <c r="Q275" s="78"/>
      <c r="R275" s="78"/>
      <c r="S275" s="78"/>
      <c r="T275" s="78"/>
      <c r="U275" s="78"/>
      <c r="V275" s="78"/>
      <c r="W275" s="79"/>
    </row>
    <row r="276" spans="1:23" hidden="1">
      <c r="A276" s="80" t="str">
        <f>'[1]DATAS 10'!$F$12</f>
        <v>Service charges</v>
      </c>
      <c r="B276" s="81"/>
      <c r="C276" s="78">
        <f>'[1]DATAS 10'!$H$12</f>
        <v>0</v>
      </c>
      <c r="D276" s="78"/>
      <c r="E276" s="78"/>
      <c r="F276" s="78"/>
      <c r="G276" s="81" t="str">
        <f>G267</f>
        <v>Net effective office rent</v>
      </c>
      <c r="H276" s="81"/>
      <c r="I276" s="78">
        <f>I267+C276+C277+C278</f>
        <v>1</v>
      </c>
      <c r="J276" s="78"/>
      <c r="K276" s="78"/>
      <c r="L276" s="72" t="str">
        <f>'[1]PRESENTATION 10'!$L$49</f>
        <v>WORKS 4</v>
      </c>
      <c r="M276" s="72"/>
      <c r="N276">
        <f>'[1]DATAS 10'!$C$366</f>
        <v>0</v>
      </c>
      <c r="O276">
        <f>'[1]PRESENTATION 10'!$N$49</f>
        <v>0</v>
      </c>
      <c r="P276">
        <f>'[1]PRESENTATION 10'!$O$49</f>
        <v>0</v>
      </c>
      <c r="Q276" s="78"/>
      <c r="R276" s="78"/>
      <c r="S276" s="78"/>
      <c r="T276" s="78"/>
      <c r="U276" s="78"/>
      <c r="V276" s="78"/>
      <c r="W276" s="79"/>
    </row>
    <row r="277" spans="1:23" hidden="1">
      <c r="A277" s="80" t="str">
        <f>'[1]DATAS 10'!$F$13</f>
        <v>Land tax</v>
      </c>
      <c r="B277" s="81"/>
      <c r="C277" s="78">
        <f>'[1]DATAS 10'!$H$13</f>
        <v>0</v>
      </c>
      <c r="D277" s="78"/>
      <c r="E277" s="78"/>
      <c r="F277" s="78"/>
      <c r="G277" s="81" t="str">
        <f t="shared" ref="G277:G279" si="9">G268</f>
        <v>Net effective office+ ICR rent</v>
      </c>
      <c r="H277" s="81"/>
      <c r="I277" s="78">
        <f>I268+C276+C277+C278</f>
        <v>2</v>
      </c>
      <c r="J277" s="78"/>
      <c r="K277" s="78"/>
      <c r="L277" s="72" t="str">
        <f>'[1]PRESENTATION 10'!$L$50</f>
        <v>WORKS 5</v>
      </c>
      <c r="M277" s="72"/>
      <c r="N277">
        <f>'[1]DATAS 10'!$C$367</f>
        <v>0</v>
      </c>
      <c r="O277">
        <f>'[1]PRESENTATION 10'!$N$50</f>
        <v>0</v>
      </c>
      <c r="P277">
        <f>'[1]PRESENTATION 10'!$O$50</f>
        <v>0</v>
      </c>
      <c r="Q277" s="78"/>
      <c r="R277" s="78"/>
      <c r="S277" s="78"/>
      <c r="T277" s="78"/>
      <c r="U277" s="78"/>
      <c r="V277" s="78"/>
      <c r="W277" s="79"/>
    </row>
    <row r="278" spans="1:23" hidden="1">
      <c r="A278" s="80" t="str">
        <f>'[1]DATAS 10'!$F$14</f>
        <v>Office  tax</v>
      </c>
      <c r="B278" s="81"/>
      <c r="C278" s="78">
        <f>'[1]DATAS 10'!$H$14</f>
        <v>0</v>
      </c>
      <c r="D278" s="78"/>
      <c r="E278" s="78"/>
      <c r="F278" s="78"/>
      <c r="G278" s="81" t="str">
        <f t="shared" si="9"/>
        <v>Net effective global rent</v>
      </c>
      <c r="H278" s="81"/>
      <c r="I278" s="78">
        <f>I269+C276+C277+C278</f>
        <v>1.9807692307692308</v>
      </c>
      <c r="J278" s="78"/>
      <c r="K278" s="78"/>
      <c r="L278" s="72" t="str">
        <f>'[1]PRESENTATION 10'!$L$51</f>
        <v>WORKS 6</v>
      </c>
      <c r="M278" s="72"/>
      <c r="N278">
        <f>'[1]DATAS 10'!$C$368</f>
        <v>0</v>
      </c>
      <c r="O278">
        <f>'[1]PRESENTATION 10'!$N$51</f>
        <v>0</v>
      </c>
      <c r="P278">
        <f>'[1]PRESENTATION 10'!$O$51</f>
        <v>0</v>
      </c>
      <c r="Q278" s="78"/>
      <c r="R278" s="78"/>
      <c r="S278" s="78"/>
      <c r="T278" s="78"/>
      <c r="U278" s="78"/>
      <c r="V278" s="78"/>
      <c r="W278" s="79"/>
    </row>
    <row r="279" spans="1:23" hidden="1">
      <c r="A279" s="80" t="str">
        <f>'[1]DATAS 10'!$F$15</f>
        <v>Car park tax</v>
      </c>
      <c r="B279" s="81"/>
      <c r="C279" s="78">
        <f>'[1]DATAS 10'!$H$15</f>
        <v>0</v>
      </c>
      <c r="D279" s="78"/>
      <c r="E279" s="78"/>
      <c r="F279" s="78"/>
      <c r="G279" s="81">
        <f t="shared" si="9"/>
        <v>0</v>
      </c>
      <c r="H279" s="81"/>
      <c r="I279" s="78"/>
      <c r="J279" s="78"/>
      <c r="K279" s="78"/>
      <c r="L279" s="72" t="str">
        <f>'[1]PRESENTATION 10'!$L$52</f>
        <v>WORKS 7</v>
      </c>
      <c r="M279" s="72"/>
      <c r="N279">
        <f>'[1]DATAS 10'!$C$369</f>
        <v>0</v>
      </c>
      <c r="O279">
        <f>'[1]PRESENTATION 10'!$N$52</f>
        <v>0</v>
      </c>
      <c r="P279">
        <f>'[1]PRESENTATION 10'!$O$52</f>
        <v>0</v>
      </c>
      <c r="Q279" s="78"/>
      <c r="R279" s="78"/>
      <c r="S279" s="78"/>
      <c r="T279" s="78"/>
      <c r="U279" s="78"/>
      <c r="V279" s="78"/>
      <c r="W279" s="79"/>
    </row>
    <row r="280" spans="1:23" hidden="1">
      <c r="A280" s="80"/>
      <c r="B280" s="81"/>
      <c r="C280" s="84">
        <f>'[1]DATAS 10'!$H$16</f>
        <v>0</v>
      </c>
      <c r="D280" s="78"/>
      <c r="E280" s="78"/>
      <c r="F280" s="78"/>
      <c r="G280" s="81"/>
      <c r="H280" s="81"/>
      <c r="I280" s="78"/>
      <c r="J280" s="78"/>
      <c r="K280" s="78"/>
      <c r="L280" s="72" t="str">
        <f>'[1]PRESENTATION 10'!$L$53</f>
        <v>WORKS 8</v>
      </c>
      <c r="M280" s="72"/>
      <c r="N280">
        <f>'[1]DATAS 10'!$C$370</f>
        <v>0</v>
      </c>
      <c r="O280">
        <f>'[1]PRESENTATION 10'!$N$53</f>
        <v>0</v>
      </c>
      <c r="P280">
        <f>'[1]PRESENTATION 10'!$O$53</f>
        <v>0</v>
      </c>
      <c r="Q280" s="78"/>
      <c r="R280" s="78"/>
      <c r="S280" s="78"/>
      <c r="T280" s="78"/>
      <c r="U280" s="78"/>
      <c r="V280" s="78"/>
      <c r="W280" s="79"/>
    </row>
    <row r="281" spans="1:23" hidden="1">
      <c r="A281" s="80"/>
      <c r="B281" s="81"/>
      <c r="C281" s="78">
        <f>'[1]DATAS 10'!$H$17</f>
        <v>0</v>
      </c>
      <c r="D281" s="78"/>
      <c r="E281" s="78"/>
      <c r="F281" s="78"/>
      <c r="G281" s="81"/>
      <c r="H281" s="81"/>
      <c r="I281" s="78"/>
      <c r="J281" s="78"/>
      <c r="K281" s="78"/>
      <c r="L281" s="72" t="str">
        <f>'[1]PRESENTATION 10'!$L$54</f>
        <v>TOTAL</v>
      </c>
      <c r="M281" s="72"/>
      <c r="P281">
        <f>'[1]PRESENTATION 10'!$O$54</f>
        <v>0</v>
      </c>
      <c r="Q281" s="78"/>
      <c r="R281" s="78"/>
      <c r="S281" s="78"/>
      <c r="T281" s="78"/>
      <c r="U281" s="78"/>
      <c r="V281" s="78"/>
      <c r="W281" s="79"/>
    </row>
    <row r="282" spans="1:23" ht="13.5" hidden="1" thickBot="1">
      <c r="A282" s="85"/>
      <c r="B282" s="86"/>
      <c r="C282" s="87"/>
      <c r="D282" s="87"/>
      <c r="E282" s="87"/>
      <c r="F282" s="87"/>
      <c r="G282" s="87"/>
      <c r="H282" s="87"/>
      <c r="I282" s="87"/>
      <c r="J282" s="87"/>
      <c r="K282" s="87"/>
      <c r="L282" s="87">
        <f>+P281+P269</f>
        <v>0</v>
      </c>
      <c r="M282" s="87"/>
      <c r="N282" s="87"/>
      <c r="O282" s="87"/>
      <c r="P282" s="87"/>
      <c r="Q282" s="87"/>
      <c r="R282" s="87"/>
      <c r="S282" s="87"/>
      <c r="T282" s="87"/>
      <c r="U282" s="87"/>
      <c r="V282" s="87"/>
      <c r="W282" s="88"/>
    </row>
  </sheetData>
  <mergeCells count="707">
    <mergeCell ref="A282:B282"/>
    <mergeCell ref="A280:B280"/>
    <mergeCell ref="G280:H280"/>
    <mergeCell ref="L280:M280"/>
    <mergeCell ref="A281:B281"/>
    <mergeCell ref="G281:H281"/>
    <mergeCell ref="L281:M281"/>
    <mergeCell ref="A278:B278"/>
    <mergeCell ref="G278:H278"/>
    <mergeCell ref="L278:M278"/>
    <mergeCell ref="A279:B279"/>
    <mergeCell ref="G279:H279"/>
    <mergeCell ref="L279:M279"/>
    <mergeCell ref="A276:B276"/>
    <mergeCell ref="G276:H276"/>
    <mergeCell ref="L276:M276"/>
    <mergeCell ref="A277:B277"/>
    <mergeCell ref="G277:H277"/>
    <mergeCell ref="L277:M277"/>
    <mergeCell ref="A274:B274"/>
    <mergeCell ref="G274:H274"/>
    <mergeCell ref="L274:M274"/>
    <mergeCell ref="A275:B275"/>
    <mergeCell ref="G275:H275"/>
    <mergeCell ref="L275:M275"/>
    <mergeCell ref="A272:B272"/>
    <mergeCell ref="G272:H272"/>
    <mergeCell ref="L272:M272"/>
    <mergeCell ref="A273:B273"/>
    <mergeCell ref="G273:H273"/>
    <mergeCell ref="L273:M273"/>
    <mergeCell ref="A270:B270"/>
    <mergeCell ref="G270:H270"/>
    <mergeCell ref="L270:M270"/>
    <mergeCell ref="A271:B271"/>
    <mergeCell ref="G271:H271"/>
    <mergeCell ref="L271:M271"/>
    <mergeCell ref="A268:B268"/>
    <mergeCell ref="G268:H268"/>
    <mergeCell ref="L268:M268"/>
    <mergeCell ref="A269:B269"/>
    <mergeCell ref="G269:H269"/>
    <mergeCell ref="L269:M269"/>
    <mergeCell ref="L265:M265"/>
    <mergeCell ref="A266:B266"/>
    <mergeCell ref="G266:H266"/>
    <mergeCell ref="L266:M266"/>
    <mergeCell ref="A267:B267"/>
    <mergeCell ref="G267:H267"/>
    <mergeCell ref="L267:M267"/>
    <mergeCell ref="A263:B263"/>
    <mergeCell ref="G263:H263"/>
    <mergeCell ref="L263:M263"/>
    <mergeCell ref="A264:B264"/>
    <mergeCell ref="G264:H264"/>
    <mergeCell ref="L264:M264"/>
    <mergeCell ref="A261:B261"/>
    <mergeCell ref="G261:H261"/>
    <mergeCell ref="L261:M261"/>
    <mergeCell ref="A262:B262"/>
    <mergeCell ref="G262:H262"/>
    <mergeCell ref="L262:M262"/>
    <mergeCell ref="A256:B256"/>
    <mergeCell ref="A258:W258"/>
    <mergeCell ref="A259:B259"/>
    <mergeCell ref="G259:H259"/>
    <mergeCell ref="L259:M259"/>
    <mergeCell ref="A260:B260"/>
    <mergeCell ref="G260:H260"/>
    <mergeCell ref="L260:M260"/>
    <mergeCell ref="A254:B254"/>
    <mergeCell ref="G254:H254"/>
    <mergeCell ref="L254:M254"/>
    <mergeCell ref="A255:B255"/>
    <mergeCell ref="G255:H255"/>
    <mergeCell ref="L255:M255"/>
    <mergeCell ref="A252:B252"/>
    <mergeCell ref="G252:H252"/>
    <mergeCell ref="L252:M252"/>
    <mergeCell ref="A253:B253"/>
    <mergeCell ref="G253:H253"/>
    <mergeCell ref="L253:M253"/>
    <mergeCell ref="A250:B250"/>
    <mergeCell ref="G250:H250"/>
    <mergeCell ref="L250:M250"/>
    <mergeCell ref="A251:B251"/>
    <mergeCell ref="G251:H251"/>
    <mergeCell ref="L251:M251"/>
    <mergeCell ref="A248:B248"/>
    <mergeCell ref="G248:H248"/>
    <mergeCell ref="L248:M248"/>
    <mergeCell ref="A249:B249"/>
    <mergeCell ref="G249:H249"/>
    <mergeCell ref="L249:M249"/>
    <mergeCell ref="A246:B246"/>
    <mergeCell ref="G246:H246"/>
    <mergeCell ref="L246:M246"/>
    <mergeCell ref="A247:B247"/>
    <mergeCell ref="G247:H247"/>
    <mergeCell ref="L247:M247"/>
    <mergeCell ref="A244:B244"/>
    <mergeCell ref="G244:H244"/>
    <mergeCell ref="L244:M244"/>
    <mergeCell ref="A245:B245"/>
    <mergeCell ref="G245:H245"/>
    <mergeCell ref="L245:M245"/>
    <mergeCell ref="A242:B242"/>
    <mergeCell ref="G242:H242"/>
    <mergeCell ref="L242:M242"/>
    <mergeCell ref="A243:B243"/>
    <mergeCell ref="G243:H243"/>
    <mergeCell ref="L243:M243"/>
    <mergeCell ref="L239:M239"/>
    <mergeCell ref="A240:B240"/>
    <mergeCell ref="G240:H240"/>
    <mergeCell ref="L240:M240"/>
    <mergeCell ref="A241:B241"/>
    <mergeCell ref="G241:H241"/>
    <mergeCell ref="L241:M241"/>
    <mergeCell ref="A237:B237"/>
    <mergeCell ref="G237:H237"/>
    <mergeCell ref="L237:M237"/>
    <mergeCell ref="A238:B238"/>
    <mergeCell ref="G238:H238"/>
    <mergeCell ref="L238:M238"/>
    <mergeCell ref="A235:B235"/>
    <mergeCell ref="G235:H235"/>
    <mergeCell ref="L235:M235"/>
    <mergeCell ref="A236:B236"/>
    <mergeCell ref="G236:H236"/>
    <mergeCell ref="L236:M236"/>
    <mergeCell ref="A230:B230"/>
    <mergeCell ref="A232:W232"/>
    <mergeCell ref="A233:B233"/>
    <mergeCell ref="G233:H233"/>
    <mergeCell ref="L233:M233"/>
    <mergeCell ref="A234:B234"/>
    <mergeCell ref="G234:H234"/>
    <mergeCell ref="L234:M234"/>
    <mergeCell ref="A228:B228"/>
    <mergeCell ref="G228:H228"/>
    <mergeCell ref="L228:M228"/>
    <mergeCell ref="A229:B229"/>
    <mergeCell ref="G229:H229"/>
    <mergeCell ref="L229:M229"/>
    <mergeCell ref="A226:B226"/>
    <mergeCell ref="G226:H226"/>
    <mergeCell ref="L226:M226"/>
    <mergeCell ref="A227:B227"/>
    <mergeCell ref="G227:H227"/>
    <mergeCell ref="L227:M227"/>
    <mergeCell ref="A224:B224"/>
    <mergeCell ref="G224:H224"/>
    <mergeCell ref="L224:M224"/>
    <mergeCell ref="A225:B225"/>
    <mergeCell ref="G225:H225"/>
    <mergeCell ref="L225:M225"/>
    <mergeCell ref="A222:B222"/>
    <mergeCell ref="G222:H222"/>
    <mergeCell ref="L222:M222"/>
    <mergeCell ref="A223:B223"/>
    <mergeCell ref="G223:H223"/>
    <mergeCell ref="L223:M223"/>
    <mergeCell ref="A220:B220"/>
    <mergeCell ref="G220:H220"/>
    <mergeCell ref="L220:M220"/>
    <mergeCell ref="A221:B221"/>
    <mergeCell ref="G221:H221"/>
    <mergeCell ref="L221:M221"/>
    <mergeCell ref="A218:B218"/>
    <mergeCell ref="G218:H218"/>
    <mergeCell ref="L218:M218"/>
    <mergeCell ref="A219:B219"/>
    <mergeCell ref="G219:H219"/>
    <mergeCell ref="L219:M219"/>
    <mergeCell ref="A216:B216"/>
    <mergeCell ref="G216:H216"/>
    <mergeCell ref="L216:M216"/>
    <mergeCell ref="A217:B217"/>
    <mergeCell ref="G217:H217"/>
    <mergeCell ref="L217:M217"/>
    <mergeCell ref="L213:M213"/>
    <mergeCell ref="A214:B214"/>
    <mergeCell ref="G214:H214"/>
    <mergeCell ref="L214:M214"/>
    <mergeCell ref="A215:B215"/>
    <mergeCell ref="G215:H215"/>
    <mergeCell ref="L215:M215"/>
    <mergeCell ref="A211:B211"/>
    <mergeCell ref="G211:H211"/>
    <mergeCell ref="L211:M211"/>
    <mergeCell ref="A212:B212"/>
    <mergeCell ref="G212:H212"/>
    <mergeCell ref="L212:M212"/>
    <mergeCell ref="A209:B209"/>
    <mergeCell ref="G209:H209"/>
    <mergeCell ref="L209:M209"/>
    <mergeCell ref="A210:B210"/>
    <mergeCell ref="G210:H210"/>
    <mergeCell ref="L210:M210"/>
    <mergeCell ref="A204:B204"/>
    <mergeCell ref="A206:W206"/>
    <mergeCell ref="A207:B207"/>
    <mergeCell ref="G207:H207"/>
    <mergeCell ref="L207:M207"/>
    <mergeCell ref="A208:B208"/>
    <mergeCell ref="G208:H208"/>
    <mergeCell ref="L208:M208"/>
    <mergeCell ref="A202:B202"/>
    <mergeCell ref="G202:H202"/>
    <mergeCell ref="L202:M202"/>
    <mergeCell ref="A203:B203"/>
    <mergeCell ref="G203:H203"/>
    <mergeCell ref="L203:M203"/>
    <mergeCell ref="A200:B200"/>
    <mergeCell ref="G200:H200"/>
    <mergeCell ref="L200:M200"/>
    <mergeCell ref="A201:B201"/>
    <mergeCell ref="G201:H201"/>
    <mergeCell ref="L201:M201"/>
    <mergeCell ref="A198:B198"/>
    <mergeCell ref="G198:H198"/>
    <mergeCell ref="L198:M198"/>
    <mergeCell ref="A199:B199"/>
    <mergeCell ref="G199:H199"/>
    <mergeCell ref="L199:M199"/>
    <mergeCell ref="A196:B196"/>
    <mergeCell ref="G196:H196"/>
    <mergeCell ref="L196:M196"/>
    <mergeCell ref="A197:B197"/>
    <mergeCell ref="G197:H197"/>
    <mergeCell ref="L197:M197"/>
    <mergeCell ref="A194:B194"/>
    <mergeCell ref="G194:H194"/>
    <mergeCell ref="L194:M194"/>
    <mergeCell ref="A195:B195"/>
    <mergeCell ref="G195:H195"/>
    <mergeCell ref="L195:M195"/>
    <mergeCell ref="A192:B192"/>
    <mergeCell ref="G192:H192"/>
    <mergeCell ref="L192:M192"/>
    <mergeCell ref="A193:B193"/>
    <mergeCell ref="G193:H193"/>
    <mergeCell ref="L193:M193"/>
    <mergeCell ref="A190:B190"/>
    <mergeCell ref="G190:H190"/>
    <mergeCell ref="L190:M190"/>
    <mergeCell ref="A191:B191"/>
    <mergeCell ref="G191:H191"/>
    <mergeCell ref="L191:M191"/>
    <mergeCell ref="L187:M187"/>
    <mergeCell ref="A188:B188"/>
    <mergeCell ref="G188:H188"/>
    <mergeCell ref="L188:M188"/>
    <mergeCell ref="A189:B189"/>
    <mergeCell ref="G189:H189"/>
    <mergeCell ref="L189:M189"/>
    <mergeCell ref="A185:B185"/>
    <mergeCell ref="G185:H185"/>
    <mergeCell ref="L185:M185"/>
    <mergeCell ref="A186:B186"/>
    <mergeCell ref="G186:H186"/>
    <mergeCell ref="L186:M186"/>
    <mergeCell ref="A183:B183"/>
    <mergeCell ref="G183:H183"/>
    <mergeCell ref="L183:M183"/>
    <mergeCell ref="A184:B184"/>
    <mergeCell ref="G184:H184"/>
    <mergeCell ref="L184:M184"/>
    <mergeCell ref="A178:B178"/>
    <mergeCell ref="A180:W180"/>
    <mergeCell ref="A181:B181"/>
    <mergeCell ref="G181:H181"/>
    <mergeCell ref="L181:M181"/>
    <mergeCell ref="A182:B182"/>
    <mergeCell ref="G182:H182"/>
    <mergeCell ref="L182:M182"/>
    <mergeCell ref="A176:B176"/>
    <mergeCell ref="G176:H176"/>
    <mergeCell ref="L176:M176"/>
    <mergeCell ref="A177:B177"/>
    <mergeCell ref="G177:H177"/>
    <mergeCell ref="L177:M177"/>
    <mergeCell ref="A174:B174"/>
    <mergeCell ref="G174:H174"/>
    <mergeCell ref="L174:M174"/>
    <mergeCell ref="A175:B175"/>
    <mergeCell ref="G175:H175"/>
    <mergeCell ref="L175:M175"/>
    <mergeCell ref="A172:B172"/>
    <mergeCell ref="G172:H172"/>
    <mergeCell ref="L172:M172"/>
    <mergeCell ref="A173:B173"/>
    <mergeCell ref="G173:H173"/>
    <mergeCell ref="L173:M173"/>
    <mergeCell ref="A170:B170"/>
    <mergeCell ref="G170:H170"/>
    <mergeCell ref="L170:M170"/>
    <mergeCell ref="A171:B171"/>
    <mergeCell ref="G171:H171"/>
    <mergeCell ref="L171:M171"/>
    <mergeCell ref="A168:B168"/>
    <mergeCell ref="G168:H168"/>
    <mergeCell ref="L168:M168"/>
    <mergeCell ref="A169:B169"/>
    <mergeCell ref="G169:H169"/>
    <mergeCell ref="L169:M169"/>
    <mergeCell ref="A166:B166"/>
    <mergeCell ref="G166:H166"/>
    <mergeCell ref="L166:M166"/>
    <mergeCell ref="A167:B167"/>
    <mergeCell ref="G167:H167"/>
    <mergeCell ref="L167:M167"/>
    <mergeCell ref="A164:B164"/>
    <mergeCell ref="G164:H164"/>
    <mergeCell ref="L164:M164"/>
    <mergeCell ref="A165:B165"/>
    <mergeCell ref="G165:H165"/>
    <mergeCell ref="L165:M165"/>
    <mergeCell ref="L161:M161"/>
    <mergeCell ref="A162:B162"/>
    <mergeCell ref="G162:H162"/>
    <mergeCell ref="L162:M162"/>
    <mergeCell ref="A163:B163"/>
    <mergeCell ref="G163:H163"/>
    <mergeCell ref="L163:M163"/>
    <mergeCell ref="A159:B159"/>
    <mergeCell ref="G159:H159"/>
    <mergeCell ref="L159:M159"/>
    <mergeCell ref="A160:B160"/>
    <mergeCell ref="G160:H160"/>
    <mergeCell ref="L160:M160"/>
    <mergeCell ref="A157:B157"/>
    <mergeCell ref="G157:H157"/>
    <mergeCell ref="L157:M157"/>
    <mergeCell ref="A158:B158"/>
    <mergeCell ref="G158:H158"/>
    <mergeCell ref="L158:M158"/>
    <mergeCell ref="A152:B152"/>
    <mergeCell ref="A154:W154"/>
    <mergeCell ref="A155:B155"/>
    <mergeCell ref="G155:H155"/>
    <mergeCell ref="L155:M155"/>
    <mergeCell ref="A156:B156"/>
    <mergeCell ref="G156:H156"/>
    <mergeCell ref="L156:M156"/>
    <mergeCell ref="A150:B150"/>
    <mergeCell ref="G150:H150"/>
    <mergeCell ref="L150:M150"/>
    <mergeCell ref="A151:B151"/>
    <mergeCell ref="G151:H151"/>
    <mergeCell ref="L151:M151"/>
    <mergeCell ref="A148:B148"/>
    <mergeCell ref="G148:H148"/>
    <mergeCell ref="L148:M148"/>
    <mergeCell ref="A149:B149"/>
    <mergeCell ref="G149:H149"/>
    <mergeCell ref="L149:M149"/>
    <mergeCell ref="A146:B146"/>
    <mergeCell ref="G146:H146"/>
    <mergeCell ref="L146:M146"/>
    <mergeCell ref="A147:B147"/>
    <mergeCell ref="G147:H147"/>
    <mergeCell ref="L147:M147"/>
    <mergeCell ref="A144:B144"/>
    <mergeCell ref="G144:H144"/>
    <mergeCell ref="L144:M144"/>
    <mergeCell ref="A145:B145"/>
    <mergeCell ref="G145:H145"/>
    <mergeCell ref="L145:M145"/>
    <mergeCell ref="A142:B142"/>
    <mergeCell ref="G142:H142"/>
    <mergeCell ref="L142:M142"/>
    <mergeCell ref="A143:B143"/>
    <mergeCell ref="G143:H143"/>
    <mergeCell ref="L143:M143"/>
    <mergeCell ref="A140:B140"/>
    <mergeCell ref="G140:H140"/>
    <mergeCell ref="L140:M140"/>
    <mergeCell ref="A141:B141"/>
    <mergeCell ref="G141:H141"/>
    <mergeCell ref="L141:M141"/>
    <mergeCell ref="A138:B138"/>
    <mergeCell ref="G138:H138"/>
    <mergeCell ref="L138:M138"/>
    <mergeCell ref="A139:B139"/>
    <mergeCell ref="G139:H139"/>
    <mergeCell ref="L139:M139"/>
    <mergeCell ref="L135:M135"/>
    <mergeCell ref="A136:B136"/>
    <mergeCell ref="G136:H136"/>
    <mergeCell ref="L136:M136"/>
    <mergeCell ref="A137:B137"/>
    <mergeCell ref="G137:H137"/>
    <mergeCell ref="L137:M137"/>
    <mergeCell ref="A133:B133"/>
    <mergeCell ref="G133:H133"/>
    <mergeCell ref="L133:M133"/>
    <mergeCell ref="A134:B134"/>
    <mergeCell ref="G134:H134"/>
    <mergeCell ref="L134:M134"/>
    <mergeCell ref="A131:B131"/>
    <mergeCell ref="G131:H131"/>
    <mergeCell ref="L131:M131"/>
    <mergeCell ref="A132:B132"/>
    <mergeCell ref="G132:H132"/>
    <mergeCell ref="L132:M132"/>
    <mergeCell ref="A126:B126"/>
    <mergeCell ref="A128:W128"/>
    <mergeCell ref="A129:B129"/>
    <mergeCell ref="G129:H129"/>
    <mergeCell ref="L129:M129"/>
    <mergeCell ref="A130:B130"/>
    <mergeCell ref="G130:H130"/>
    <mergeCell ref="L130:M130"/>
    <mergeCell ref="A124:B124"/>
    <mergeCell ref="G124:H124"/>
    <mergeCell ref="L124:M124"/>
    <mergeCell ref="A125:B125"/>
    <mergeCell ref="G125:H125"/>
    <mergeCell ref="L125:M125"/>
    <mergeCell ref="A122:B122"/>
    <mergeCell ref="G122:H122"/>
    <mergeCell ref="L122:M122"/>
    <mergeCell ref="A123:B123"/>
    <mergeCell ref="G123:H123"/>
    <mergeCell ref="L123:M123"/>
    <mergeCell ref="A120:B120"/>
    <mergeCell ref="G120:H120"/>
    <mergeCell ref="L120:M120"/>
    <mergeCell ref="A121:B121"/>
    <mergeCell ref="G121:H121"/>
    <mergeCell ref="L121:M121"/>
    <mergeCell ref="A118:B118"/>
    <mergeCell ref="G118:H118"/>
    <mergeCell ref="L118:M118"/>
    <mergeCell ref="A119:B119"/>
    <mergeCell ref="G119:H119"/>
    <mergeCell ref="L119:M119"/>
    <mergeCell ref="A116:B116"/>
    <mergeCell ref="G116:H116"/>
    <mergeCell ref="L116:M116"/>
    <mergeCell ref="A117:B117"/>
    <mergeCell ref="G117:H117"/>
    <mergeCell ref="L117:M117"/>
    <mergeCell ref="A114:B114"/>
    <mergeCell ref="G114:H114"/>
    <mergeCell ref="L114:M114"/>
    <mergeCell ref="A115:B115"/>
    <mergeCell ref="G115:H115"/>
    <mergeCell ref="L115:M115"/>
    <mergeCell ref="A112:B112"/>
    <mergeCell ref="G112:H112"/>
    <mergeCell ref="L112:M112"/>
    <mergeCell ref="A113:B113"/>
    <mergeCell ref="G113:H113"/>
    <mergeCell ref="L113:M113"/>
    <mergeCell ref="L109:M109"/>
    <mergeCell ref="A110:B110"/>
    <mergeCell ref="G110:H110"/>
    <mergeCell ref="L110:M110"/>
    <mergeCell ref="A111:B111"/>
    <mergeCell ref="G111:H111"/>
    <mergeCell ref="L111:M111"/>
    <mergeCell ref="A107:B107"/>
    <mergeCell ref="G107:H107"/>
    <mergeCell ref="L107:M107"/>
    <mergeCell ref="A108:B108"/>
    <mergeCell ref="G108:H108"/>
    <mergeCell ref="L108:M108"/>
    <mergeCell ref="A105:B105"/>
    <mergeCell ref="G105:H105"/>
    <mergeCell ref="L105:M105"/>
    <mergeCell ref="A106:B106"/>
    <mergeCell ref="G106:H106"/>
    <mergeCell ref="L106:M106"/>
    <mergeCell ref="A100:B100"/>
    <mergeCell ref="A102:W102"/>
    <mergeCell ref="A103:B103"/>
    <mergeCell ref="G103:H103"/>
    <mergeCell ref="L103:M103"/>
    <mergeCell ref="A104:B104"/>
    <mergeCell ref="G104:H104"/>
    <mergeCell ref="L104:M104"/>
    <mergeCell ref="A98:B98"/>
    <mergeCell ref="G98:H98"/>
    <mergeCell ref="L98:M98"/>
    <mergeCell ref="A99:B99"/>
    <mergeCell ref="G99:H99"/>
    <mergeCell ref="L99:M99"/>
    <mergeCell ref="A96:B96"/>
    <mergeCell ref="G96:H96"/>
    <mergeCell ref="L96:M96"/>
    <mergeCell ref="A97:B97"/>
    <mergeCell ref="G97:H97"/>
    <mergeCell ref="L97:M97"/>
    <mergeCell ref="A94:B94"/>
    <mergeCell ref="G94:H94"/>
    <mergeCell ref="L94:M94"/>
    <mergeCell ref="A95:B95"/>
    <mergeCell ref="G95:H95"/>
    <mergeCell ref="L95:M95"/>
    <mergeCell ref="A92:B92"/>
    <mergeCell ref="G92:H92"/>
    <mergeCell ref="L92:M92"/>
    <mergeCell ref="A93:B93"/>
    <mergeCell ref="G93:H93"/>
    <mergeCell ref="L93:M93"/>
    <mergeCell ref="A90:B90"/>
    <mergeCell ref="G90:H90"/>
    <mergeCell ref="L90:M90"/>
    <mergeCell ref="A91:B91"/>
    <mergeCell ref="G91:H91"/>
    <mergeCell ref="L91:M91"/>
    <mergeCell ref="A88:B88"/>
    <mergeCell ref="G88:H88"/>
    <mergeCell ref="L88:M88"/>
    <mergeCell ref="A89:B89"/>
    <mergeCell ref="G89:H89"/>
    <mergeCell ref="L89:M89"/>
    <mergeCell ref="A86:B86"/>
    <mergeCell ref="G86:H86"/>
    <mergeCell ref="L86:M86"/>
    <mergeCell ref="A87:B87"/>
    <mergeCell ref="G87:H87"/>
    <mergeCell ref="L87:M87"/>
    <mergeCell ref="L83:M83"/>
    <mergeCell ref="A84:B84"/>
    <mergeCell ref="G84:H84"/>
    <mergeCell ref="L84:M84"/>
    <mergeCell ref="A85:B85"/>
    <mergeCell ref="G85:H85"/>
    <mergeCell ref="L85:M85"/>
    <mergeCell ref="A81:B81"/>
    <mergeCell ref="G81:H81"/>
    <mergeCell ref="L81:M81"/>
    <mergeCell ref="A82:B82"/>
    <mergeCell ref="G82:H82"/>
    <mergeCell ref="L82:M82"/>
    <mergeCell ref="A79:B79"/>
    <mergeCell ref="G79:H79"/>
    <mergeCell ref="L79:M79"/>
    <mergeCell ref="A80:B80"/>
    <mergeCell ref="G80:H80"/>
    <mergeCell ref="L80:M80"/>
    <mergeCell ref="A76:W76"/>
    <mergeCell ref="A77:B77"/>
    <mergeCell ref="G77:H77"/>
    <mergeCell ref="L77:M77"/>
    <mergeCell ref="A78:B78"/>
    <mergeCell ref="G78:H78"/>
    <mergeCell ref="L78:M78"/>
    <mergeCell ref="A73:B73"/>
    <mergeCell ref="G73:H73"/>
    <mergeCell ref="L73:M73"/>
    <mergeCell ref="A74:B74"/>
    <mergeCell ref="G74:H74"/>
    <mergeCell ref="L74:M74"/>
    <mergeCell ref="A71:B71"/>
    <mergeCell ref="G71:H71"/>
    <mergeCell ref="L71:M71"/>
    <mergeCell ref="A72:B72"/>
    <mergeCell ref="G72:H72"/>
    <mergeCell ref="L72:M72"/>
    <mergeCell ref="A69:B69"/>
    <mergeCell ref="G69:H69"/>
    <mergeCell ref="L69:M69"/>
    <mergeCell ref="A70:B70"/>
    <mergeCell ref="G70:H70"/>
    <mergeCell ref="L70:M70"/>
    <mergeCell ref="A67:B67"/>
    <mergeCell ref="G67:H67"/>
    <mergeCell ref="L67:M67"/>
    <mergeCell ref="A68:B68"/>
    <mergeCell ref="G68:H68"/>
    <mergeCell ref="L68:M68"/>
    <mergeCell ref="A65:B65"/>
    <mergeCell ref="G65:H65"/>
    <mergeCell ref="L65:M65"/>
    <mergeCell ref="A66:B66"/>
    <mergeCell ref="G66:H66"/>
    <mergeCell ref="L66:M66"/>
    <mergeCell ref="A63:B63"/>
    <mergeCell ref="G63:H63"/>
    <mergeCell ref="L63:M63"/>
    <mergeCell ref="A64:B64"/>
    <mergeCell ref="G64:H64"/>
    <mergeCell ref="L64:M64"/>
    <mergeCell ref="A61:B61"/>
    <mergeCell ref="G61:H61"/>
    <mergeCell ref="L61:M61"/>
    <mergeCell ref="A62:B62"/>
    <mergeCell ref="G62:H62"/>
    <mergeCell ref="L62:M62"/>
    <mergeCell ref="L58:M58"/>
    <mergeCell ref="A59:B59"/>
    <mergeCell ref="G59:H59"/>
    <mergeCell ref="L59:M59"/>
    <mergeCell ref="A60:B60"/>
    <mergeCell ref="G60:H60"/>
    <mergeCell ref="L60:M60"/>
    <mergeCell ref="A56:B56"/>
    <mergeCell ref="G56:H56"/>
    <mergeCell ref="L56:M56"/>
    <mergeCell ref="A57:B57"/>
    <mergeCell ref="G57:H57"/>
    <mergeCell ref="L57:M57"/>
    <mergeCell ref="A54:B54"/>
    <mergeCell ref="G54:H54"/>
    <mergeCell ref="L54:M54"/>
    <mergeCell ref="A55:B55"/>
    <mergeCell ref="G55:H55"/>
    <mergeCell ref="L55:M55"/>
    <mergeCell ref="A50:B50"/>
    <mergeCell ref="A51:W51"/>
    <mergeCell ref="A52:B52"/>
    <mergeCell ref="G52:H52"/>
    <mergeCell ref="L52:M52"/>
    <mergeCell ref="A53:B53"/>
    <mergeCell ref="G53:H53"/>
    <mergeCell ref="L53:M53"/>
    <mergeCell ref="A48:B48"/>
    <mergeCell ref="G48:H48"/>
    <mergeCell ref="L48:M48"/>
    <mergeCell ref="A49:B49"/>
    <mergeCell ref="G49:H49"/>
    <mergeCell ref="L49:M49"/>
    <mergeCell ref="A46:B46"/>
    <mergeCell ref="G46:H46"/>
    <mergeCell ref="L46:M46"/>
    <mergeCell ref="A47:B47"/>
    <mergeCell ref="G47:H47"/>
    <mergeCell ref="L47:M47"/>
    <mergeCell ref="A44:B44"/>
    <mergeCell ref="G44:H44"/>
    <mergeCell ref="L44:M44"/>
    <mergeCell ref="A45:B45"/>
    <mergeCell ref="G45:H45"/>
    <mergeCell ref="L45:M45"/>
    <mergeCell ref="A42:B42"/>
    <mergeCell ref="G42:H42"/>
    <mergeCell ref="L42:M42"/>
    <mergeCell ref="A43:B43"/>
    <mergeCell ref="G43:H43"/>
    <mergeCell ref="L43:M43"/>
    <mergeCell ref="A40:B40"/>
    <mergeCell ref="G40:H40"/>
    <mergeCell ref="L40:M40"/>
    <mergeCell ref="A41:B41"/>
    <mergeCell ref="G41:H41"/>
    <mergeCell ref="L41:M41"/>
    <mergeCell ref="A38:B38"/>
    <mergeCell ref="G38:H38"/>
    <mergeCell ref="L38:M38"/>
    <mergeCell ref="A39:B39"/>
    <mergeCell ref="G39:H39"/>
    <mergeCell ref="L39:M39"/>
    <mergeCell ref="A36:B36"/>
    <mergeCell ref="G36:H36"/>
    <mergeCell ref="L36:M36"/>
    <mergeCell ref="A37:B37"/>
    <mergeCell ref="G37:H37"/>
    <mergeCell ref="L37:M37"/>
    <mergeCell ref="L33:M33"/>
    <mergeCell ref="A34:B34"/>
    <mergeCell ref="G34:H34"/>
    <mergeCell ref="L34:M34"/>
    <mergeCell ref="A35:B35"/>
    <mergeCell ref="G35:H35"/>
    <mergeCell ref="L35:M35"/>
    <mergeCell ref="A31:B31"/>
    <mergeCell ref="G31:H31"/>
    <mergeCell ref="L31:M31"/>
    <mergeCell ref="A32:B32"/>
    <mergeCell ref="G32:H32"/>
    <mergeCell ref="L32:M32"/>
    <mergeCell ref="A29:B29"/>
    <mergeCell ref="G29:H29"/>
    <mergeCell ref="L29:M29"/>
    <mergeCell ref="A30:B30"/>
    <mergeCell ref="G30:H30"/>
    <mergeCell ref="L30:M30"/>
    <mergeCell ref="A26:W26"/>
    <mergeCell ref="A27:B27"/>
    <mergeCell ref="G27:H27"/>
    <mergeCell ref="L27:M27"/>
    <mergeCell ref="A28:B28"/>
    <mergeCell ref="G28:H28"/>
    <mergeCell ref="L28:M28"/>
    <mergeCell ref="A17:B17"/>
    <mergeCell ref="A18:B18"/>
    <mergeCell ref="A19:B19"/>
    <mergeCell ref="A20:B20"/>
    <mergeCell ref="A21:B21"/>
    <mergeCell ref="A22:B22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MAIN LINES</vt:lpstr>
      <vt:lpstr>Feuil2</vt:lpstr>
      <vt:lpstr>'MAIN LINES'!Zone_d_impression</vt:lpstr>
    </vt:vector>
  </TitlesOfParts>
  <Company>CB Richard Ellis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Ferre, Romain @ France Paris</dc:creator>
  <cp:lastModifiedBy>Ferre, Romain @ France Paris</cp:lastModifiedBy>
  <dcterms:created xsi:type="dcterms:W3CDTF">2014-10-13T12:19:41Z</dcterms:created>
  <dcterms:modified xsi:type="dcterms:W3CDTF">2014-10-13T12:43:25Z</dcterms:modified>
</cp:coreProperties>
</file>